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rives compartilhados\UNIQUE - RECURSOS HUMANOS\05. Relatórios\"/>
    </mc:Choice>
  </mc:AlternateContent>
  <xr:revisionPtr revIDLastSave="0" documentId="13_ncr:1_{449B6C0E-EEFE-4469-944E-D730FA19E587}" xr6:coauthVersionLast="47" xr6:coauthVersionMax="47" xr10:uidLastSave="{00000000-0000-0000-0000-000000000000}"/>
  <bookViews>
    <workbookView xWindow="-118" yWindow="-118" windowWidth="25370" windowHeight="13759" tabRatio="605" xr2:uid="{52AD0A5E-EFA4-45AD-983A-BAE16138D96F}"/>
  </bookViews>
  <sheets>
    <sheet name="UNIQUE" sheetId="1" r:id="rId1"/>
    <sheet name="ON SET" sheetId="5" r:id="rId2"/>
    <sheet name="CERCARGO" sheetId="2" r:id="rId3"/>
    <sheet name="NEXO" sheetId="3" state="hidden" r:id="rId4"/>
    <sheet name="ALFTEC" sheetId="4" state="hidden" r:id="rId5"/>
  </sheets>
  <definedNames>
    <definedName name="_xlnm._FilterDatabase" localSheetId="2" hidden="1">CERCARGO!$A$1:$V$21</definedName>
  </definedName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7" i="1" l="1"/>
  <c r="F97" i="1" s="1"/>
  <c r="X97" i="1"/>
  <c r="M97" i="1" l="1"/>
  <c r="E48" i="1"/>
  <c r="F48" i="1" s="1"/>
  <c r="X48" i="1"/>
  <c r="E152" i="1"/>
  <c r="F152" i="1" s="1"/>
  <c r="X152" i="1"/>
  <c r="X149" i="1"/>
  <c r="E149" i="1"/>
  <c r="M149" i="1" s="1"/>
  <c r="E153" i="1"/>
  <c r="F153" i="1" s="1"/>
  <c r="X153" i="1"/>
  <c r="X151" i="1"/>
  <c r="E151" i="1"/>
  <c r="F151" i="1" s="1"/>
  <c r="E150" i="1"/>
  <c r="F150" i="1" s="1"/>
  <c r="E147" i="1"/>
  <c r="F147" i="1" s="1"/>
  <c r="X147" i="1"/>
  <c r="E12" i="1"/>
  <c r="F12" i="1" s="1"/>
  <c r="X12" i="1"/>
  <c r="E132" i="1"/>
  <c r="F132" i="1" s="1"/>
  <c r="X132" i="1"/>
  <c r="M48" i="1" l="1"/>
  <c r="M152" i="1"/>
  <c r="F149" i="1"/>
  <c r="M153" i="1"/>
  <c r="M147" i="1"/>
  <c r="M12" i="1"/>
  <c r="M132" i="1"/>
  <c r="E161" i="1"/>
  <c r="F161" i="1" s="1"/>
  <c r="X161" i="1"/>
  <c r="E162" i="1"/>
  <c r="F162" i="1" s="1"/>
  <c r="X162" i="1"/>
  <c r="E28" i="1"/>
  <c r="F28" i="1" s="1"/>
  <c r="X28" i="1"/>
  <c r="M161" i="1" l="1"/>
  <c r="M162" i="1"/>
  <c r="M28" i="1"/>
  <c r="E29" i="1" l="1"/>
  <c r="F29" i="1" s="1"/>
  <c r="X29" i="1"/>
  <c r="E117" i="1"/>
  <c r="F117" i="1" s="1"/>
  <c r="X117" i="1"/>
  <c r="E83" i="1"/>
  <c r="F83" i="1" s="1"/>
  <c r="X83" i="1"/>
  <c r="E116" i="1"/>
  <c r="F116" i="1" s="1"/>
  <c r="X116" i="1"/>
  <c r="E91" i="1"/>
  <c r="F91" i="1" s="1"/>
  <c r="X91" i="1"/>
  <c r="X163" i="1"/>
  <c r="E163" i="1"/>
  <c r="F163" i="1" s="1"/>
  <c r="E95" i="1"/>
  <c r="F95" i="1" s="1"/>
  <c r="X95" i="1"/>
  <c r="E37" i="1"/>
  <c r="F37" i="1" s="1"/>
  <c r="X37" i="1"/>
  <c r="E141" i="1"/>
  <c r="F141" i="1" s="1"/>
  <c r="X141" i="1"/>
  <c r="E167" i="1"/>
  <c r="F167" i="1" s="1"/>
  <c r="X167" i="1"/>
  <c r="E142" i="1"/>
  <c r="F142" i="1" s="1"/>
  <c r="X142" i="1"/>
  <c r="E18" i="1"/>
  <c r="F18" i="1" s="1"/>
  <c r="X18" i="1"/>
  <c r="X169" i="1"/>
  <c r="E169" i="1"/>
  <c r="X168" i="1"/>
  <c r="E168" i="1"/>
  <c r="F168" i="1" s="1"/>
  <c r="X166" i="1"/>
  <c r="E166" i="1"/>
  <c r="F166" i="1" s="1"/>
  <c r="X165" i="1"/>
  <c r="E165" i="1"/>
  <c r="F165" i="1" s="1"/>
  <c r="X164" i="1"/>
  <c r="E164" i="1"/>
  <c r="F164" i="1" s="1"/>
  <c r="X160" i="1"/>
  <c r="E160" i="1"/>
  <c r="F160" i="1" s="1"/>
  <c r="X159" i="1"/>
  <c r="E159" i="1"/>
  <c r="F159" i="1" s="1"/>
  <c r="X158" i="1"/>
  <c r="E158" i="1"/>
  <c r="F158" i="1" s="1"/>
  <c r="X157" i="1"/>
  <c r="E157" i="1"/>
  <c r="F157" i="1" s="1"/>
  <c r="X156" i="1"/>
  <c r="E156" i="1"/>
  <c r="F156" i="1" s="1"/>
  <c r="X155" i="1"/>
  <c r="E155" i="1"/>
  <c r="F155" i="1" s="1"/>
  <c r="X154" i="1"/>
  <c r="E154" i="1"/>
  <c r="F154" i="1" s="1"/>
  <c r="X150" i="1"/>
  <c r="X148" i="1"/>
  <c r="E148" i="1"/>
  <c r="F148" i="1" s="1"/>
  <c r="X146" i="1"/>
  <c r="E146" i="1"/>
  <c r="F146" i="1" s="1"/>
  <c r="X145" i="1"/>
  <c r="E145" i="1"/>
  <c r="F145" i="1" s="1"/>
  <c r="X144" i="1"/>
  <c r="E144" i="1"/>
  <c r="F144" i="1" s="1"/>
  <c r="X143" i="1"/>
  <c r="E143" i="1"/>
  <c r="F143" i="1" s="1"/>
  <c r="X140" i="1"/>
  <c r="E140" i="1"/>
  <c r="F140" i="1" s="1"/>
  <c r="X139" i="1"/>
  <c r="E139" i="1"/>
  <c r="F139" i="1" s="1"/>
  <c r="X138" i="1"/>
  <c r="E138" i="1"/>
  <c r="F138" i="1" s="1"/>
  <c r="X137" i="1"/>
  <c r="E137" i="1"/>
  <c r="F137" i="1" s="1"/>
  <c r="X136" i="1"/>
  <c r="E136" i="1"/>
  <c r="F136" i="1" s="1"/>
  <c r="X135" i="1"/>
  <c r="E135" i="1"/>
  <c r="F135" i="1" s="1"/>
  <c r="X134" i="1"/>
  <c r="E134" i="1"/>
  <c r="F134" i="1" s="1"/>
  <c r="X133" i="1"/>
  <c r="E133" i="1"/>
  <c r="F133" i="1" s="1"/>
  <c r="X131" i="1"/>
  <c r="E131" i="1"/>
  <c r="F131" i="1" s="1"/>
  <c r="X130" i="1"/>
  <c r="E130" i="1"/>
  <c r="F130" i="1" s="1"/>
  <c r="X129" i="1"/>
  <c r="E129" i="1"/>
  <c r="F129" i="1" s="1"/>
  <c r="X128" i="1"/>
  <c r="E128" i="1"/>
  <c r="F128" i="1" s="1"/>
  <c r="X127" i="1"/>
  <c r="E127" i="1"/>
  <c r="F127" i="1" s="1"/>
  <c r="X126" i="1"/>
  <c r="E126" i="1"/>
  <c r="F126" i="1" s="1"/>
  <c r="X125" i="1"/>
  <c r="E125" i="1"/>
  <c r="F125" i="1" s="1"/>
  <c r="X124" i="1"/>
  <c r="E124" i="1"/>
  <c r="F124" i="1" s="1"/>
  <c r="X123" i="1"/>
  <c r="E123" i="1"/>
  <c r="F123" i="1" s="1"/>
  <c r="X122" i="1"/>
  <c r="E122" i="1"/>
  <c r="F122" i="1" s="1"/>
  <c r="X121" i="1"/>
  <c r="E121" i="1"/>
  <c r="F121" i="1" s="1"/>
  <c r="X120" i="1"/>
  <c r="E120" i="1"/>
  <c r="F120" i="1" s="1"/>
  <c r="X119" i="1"/>
  <c r="E119" i="1"/>
  <c r="F119" i="1" s="1"/>
  <c r="X118" i="1"/>
  <c r="E118" i="1"/>
  <c r="F118" i="1" s="1"/>
  <c r="X115" i="1"/>
  <c r="E115" i="1"/>
  <c r="F115" i="1" s="1"/>
  <c r="X114" i="1"/>
  <c r="E114" i="1"/>
  <c r="F114" i="1" s="1"/>
  <c r="X113" i="1"/>
  <c r="E113" i="1"/>
  <c r="F113" i="1" s="1"/>
  <c r="X112" i="1"/>
  <c r="E112" i="1"/>
  <c r="F112" i="1" s="1"/>
  <c r="X111" i="1"/>
  <c r="E111" i="1"/>
  <c r="F111" i="1" s="1"/>
  <c r="X110" i="1"/>
  <c r="E110" i="1"/>
  <c r="F110" i="1" s="1"/>
  <c r="X109" i="1"/>
  <c r="E109" i="1"/>
  <c r="F109" i="1" s="1"/>
  <c r="X108" i="1"/>
  <c r="E108" i="1"/>
  <c r="F108" i="1" s="1"/>
  <c r="X107" i="1"/>
  <c r="E107" i="1"/>
  <c r="F107" i="1" s="1"/>
  <c r="X106" i="1"/>
  <c r="E106" i="1"/>
  <c r="F106" i="1" s="1"/>
  <c r="X105" i="1"/>
  <c r="E105" i="1"/>
  <c r="F105" i="1" s="1"/>
  <c r="X104" i="1"/>
  <c r="E104" i="1"/>
  <c r="F104" i="1" s="1"/>
  <c r="X103" i="1"/>
  <c r="E103" i="1"/>
  <c r="F103" i="1" s="1"/>
  <c r="X102" i="1"/>
  <c r="E102" i="1"/>
  <c r="F102" i="1" s="1"/>
  <c r="X101" i="1"/>
  <c r="E101" i="1"/>
  <c r="F101" i="1" s="1"/>
  <c r="X100" i="1"/>
  <c r="E100" i="1"/>
  <c r="F100" i="1" s="1"/>
  <c r="X99" i="1"/>
  <c r="E99" i="1"/>
  <c r="F99" i="1" s="1"/>
  <c r="X98" i="1"/>
  <c r="E98" i="1"/>
  <c r="F98" i="1" s="1"/>
  <c r="X96" i="1"/>
  <c r="E96" i="1"/>
  <c r="F96" i="1" s="1"/>
  <c r="X94" i="1"/>
  <c r="E94" i="1"/>
  <c r="F94" i="1" s="1"/>
  <c r="X93" i="1"/>
  <c r="E93" i="1"/>
  <c r="F93" i="1" s="1"/>
  <c r="X92" i="1"/>
  <c r="E92" i="1"/>
  <c r="F92" i="1" s="1"/>
  <c r="X90" i="1"/>
  <c r="E90" i="1"/>
  <c r="F90" i="1" s="1"/>
  <c r="X89" i="1"/>
  <c r="E89" i="1"/>
  <c r="F89" i="1" s="1"/>
  <c r="X88" i="1"/>
  <c r="E88" i="1"/>
  <c r="F88" i="1" s="1"/>
  <c r="X87" i="1"/>
  <c r="E87" i="1"/>
  <c r="F87" i="1" s="1"/>
  <c r="X86" i="1"/>
  <c r="E86" i="1"/>
  <c r="F86" i="1" s="1"/>
  <c r="X85" i="1"/>
  <c r="E85" i="1"/>
  <c r="F85" i="1" s="1"/>
  <c r="X84" i="1"/>
  <c r="E84" i="1"/>
  <c r="F84" i="1" s="1"/>
  <c r="X82" i="1"/>
  <c r="E82" i="1"/>
  <c r="F82" i="1" s="1"/>
  <c r="X81" i="1"/>
  <c r="E81" i="1"/>
  <c r="F81" i="1" s="1"/>
  <c r="X80" i="1"/>
  <c r="E80" i="1"/>
  <c r="F80" i="1" s="1"/>
  <c r="X79" i="1"/>
  <c r="E79" i="1"/>
  <c r="F79" i="1" s="1"/>
  <c r="X78" i="1"/>
  <c r="E78" i="1"/>
  <c r="F78" i="1" s="1"/>
  <c r="X77" i="1"/>
  <c r="E77" i="1"/>
  <c r="F77" i="1" s="1"/>
  <c r="X76" i="1"/>
  <c r="E76" i="1"/>
  <c r="F76" i="1" s="1"/>
  <c r="X75" i="1"/>
  <c r="E75" i="1"/>
  <c r="F75" i="1" s="1"/>
  <c r="X74" i="1"/>
  <c r="E74" i="1"/>
  <c r="F74" i="1" s="1"/>
  <c r="X73" i="1"/>
  <c r="E73" i="1"/>
  <c r="F73" i="1" s="1"/>
  <c r="X72" i="1"/>
  <c r="E72" i="1"/>
  <c r="F72" i="1" s="1"/>
  <c r="X71" i="1"/>
  <c r="E71" i="1"/>
  <c r="F71" i="1" s="1"/>
  <c r="X70" i="1"/>
  <c r="E70" i="1"/>
  <c r="F70" i="1" s="1"/>
  <c r="E69" i="1"/>
  <c r="F69" i="1" s="1"/>
  <c r="X68" i="1"/>
  <c r="E68" i="1"/>
  <c r="F68" i="1" s="1"/>
  <c r="X67" i="1"/>
  <c r="E67" i="1"/>
  <c r="F67" i="1" s="1"/>
  <c r="X66" i="1"/>
  <c r="E66" i="1"/>
  <c r="F66" i="1" s="1"/>
  <c r="X65" i="1"/>
  <c r="E65" i="1"/>
  <c r="F65" i="1" s="1"/>
  <c r="X64" i="1"/>
  <c r="E64" i="1"/>
  <c r="F64" i="1" s="1"/>
  <c r="X63" i="1"/>
  <c r="E63" i="1"/>
  <c r="F63" i="1" s="1"/>
  <c r="X62" i="1"/>
  <c r="E62" i="1"/>
  <c r="F62" i="1" s="1"/>
  <c r="X61" i="1"/>
  <c r="E61" i="1"/>
  <c r="F61" i="1" s="1"/>
  <c r="X60" i="1"/>
  <c r="E60" i="1"/>
  <c r="F60" i="1" s="1"/>
  <c r="X59" i="1"/>
  <c r="E59" i="1"/>
  <c r="F59" i="1" s="1"/>
  <c r="X58" i="1"/>
  <c r="E58" i="1"/>
  <c r="F58" i="1" s="1"/>
  <c r="X57" i="1"/>
  <c r="E57" i="1"/>
  <c r="F57" i="1" s="1"/>
  <c r="X56" i="1"/>
  <c r="E56" i="1"/>
  <c r="F56" i="1" s="1"/>
  <c r="E55" i="1"/>
  <c r="F55" i="1" s="1"/>
  <c r="X54" i="1"/>
  <c r="E54" i="1"/>
  <c r="F54" i="1" s="1"/>
  <c r="X53" i="1"/>
  <c r="E53" i="1"/>
  <c r="F53" i="1" s="1"/>
  <c r="X52" i="1"/>
  <c r="E52" i="1"/>
  <c r="F52" i="1" s="1"/>
  <c r="X51" i="1"/>
  <c r="E51" i="1"/>
  <c r="F51" i="1" s="1"/>
  <c r="X50" i="1"/>
  <c r="E50" i="1"/>
  <c r="F50" i="1" s="1"/>
  <c r="X49" i="1"/>
  <c r="E49" i="1"/>
  <c r="F49" i="1" s="1"/>
  <c r="X47" i="1"/>
  <c r="E47" i="1"/>
  <c r="F47" i="1" s="1"/>
  <c r="X46" i="1"/>
  <c r="E46" i="1"/>
  <c r="F46" i="1" s="1"/>
  <c r="X45" i="1"/>
  <c r="E45" i="1"/>
  <c r="F45" i="1" s="1"/>
  <c r="X44" i="1"/>
  <c r="E44" i="1"/>
  <c r="F44" i="1" s="1"/>
  <c r="E43" i="1"/>
  <c r="F43" i="1" s="1"/>
  <c r="X42" i="1"/>
  <c r="E42" i="1"/>
  <c r="F42" i="1" s="1"/>
  <c r="X41" i="1"/>
  <c r="E41" i="1"/>
  <c r="F41" i="1" s="1"/>
  <c r="X40" i="1"/>
  <c r="E40" i="1"/>
  <c r="F40" i="1" s="1"/>
  <c r="X39" i="1"/>
  <c r="E39" i="1"/>
  <c r="F39" i="1" s="1"/>
  <c r="X38" i="1"/>
  <c r="E38" i="1"/>
  <c r="F38" i="1" s="1"/>
  <c r="X36" i="1"/>
  <c r="E36" i="1"/>
  <c r="F36" i="1" s="1"/>
  <c r="X35" i="1"/>
  <c r="E35" i="1"/>
  <c r="F35" i="1" s="1"/>
  <c r="X34" i="1"/>
  <c r="E34" i="1"/>
  <c r="F34" i="1" s="1"/>
  <c r="X33" i="1"/>
  <c r="E33" i="1"/>
  <c r="F33" i="1" s="1"/>
  <c r="X32" i="1"/>
  <c r="E32" i="1"/>
  <c r="F32" i="1" s="1"/>
  <c r="X31" i="1"/>
  <c r="E31" i="1"/>
  <c r="F31" i="1" s="1"/>
  <c r="X30" i="1"/>
  <c r="E30" i="1"/>
  <c r="F30" i="1" s="1"/>
  <c r="X27" i="1"/>
  <c r="E27" i="1"/>
  <c r="F27" i="1" s="1"/>
  <c r="X26" i="1"/>
  <c r="E26" i="1"/>
  <c r="F26" i="1" s="1"/>
  <c r="X25" i="1"/>
  <c r="E25" i="1"/>
  <c r="F25" i="1" s="1"/>
  <c r="X24" i="1"/>
  <c r="E24" i="1"/>
  <c r="F24" i="1" s="1"/>
  <c r="X23" i="1"/>
  <c r="E23" i="1"/>
  <c r="F23" i="1" s="1"/>
  <c r="X22" i="1"/>
  <c r="E22" i="1"/>
  <c r="F22" i="1" s="1"/>
  <c r="X21" i="1"/>
  <c r="E21" i="1"/>
  <c r="F21" i="1" s="1"/>
  <c r="X20" i="1"/>
  <c r="E20" i="1"/>
  <c r="F20" i="1" s="1"/>
  <c r="X19" i="1"/>
  <c r="E19" i="1"/>
  <c r="F19" i="1" s="1"/>
  <c r="X17" i="1"/>
  <c r="E17" i="1"/>
  <c r="F17" i="1" s="1"/>
  <c r="X16" i="1"/>
  <c r="E16" i="1"/>
  <c r="F16" i="1" s="1"/>
  <c r="X15" i="1"/>
  <c r="E15" i="1"/>
  <c r="F15" i="1" s="1"/>
  <c r="X14" i="1"/>
  <c r="E14" i="1"/>
  <c r="F14" i="1" s="1"/>
  <c r="X13" i="1"/>
  <c r="E13" i="1"/>
  <c r="F13" i="1" s="1"/>
  <c r="X11" i="1"/>
  <c r="E11" i="1"/>
  <c r="F11" i="1" s="1"/>
  <c r="X10" i="1"/>
  <c r="E10" i="1"/>
  <c r="F10" i="1" s="1"/>
  <c r="X9" i="1"/>
  <c r="E9" i="1"/>
  <c r="F9" i="1" s="1"/>
  <c r="X8" i="1"/>
  <c r="E8" i="1"/>
  <c r="F8" i="1" s="1"/>
  <c r="X7" i="1"/>
  <c r="E7" i="1"/>
  <c r="F7" i="1" s="1"/>
  <c r="X6" i="1"/>
  <c r="E6" i="1"/>
  <c r="F6" i="1" s="1"/>
  <c r="E5" i="1"/>
  <c r="F5" i="1" s="1"/>
  <c r="X4" i="1"/>
  <c r="E4" i="1"/>
  <c r="F4" i="1" s="1"/>
  <c r="X3" i="1"/>
  <c r="E3" i="1"/>
  <c r="F3" i="1" s="1"/>
  <c r="X2" i="1"/>
  <c r="E2" i="1"/>
  <c r="F2" i="1" s="1"/>
  <c r="M169" i="1" l="1"/>
  <c r="F169" i="1"/>
  <c r="M45" i="1"/>
  <c r="M50" i="1"/>
  <c r="M52" i="1"/>
  <c r="M54" i="1"/>
  <c r="M71" i="1"/>
  <c r="M73" i="1"/>
  <c r="M75" i="1"/>
  <c r="M79" i="1"/>
  <c r="M81" i="1"/>
  <c r="M84" i="1"/>
  <c r="M88" i="1"/>
  <c r="M93" i="1"/>
  <c r="M96" i="1"/>
  <c r="M98" i="1"/>
  <c r="M100" i="1"/>
  <c r="M104" i="1"/>
  <c r="M106" i="1"/>
  <c r="M110" i="1"/>
  <c r="M112" i="1"/>
  <c r="M114" i="1"/>
  <c r="M118" i="1"/>
  <c r="M120" i="1"/>
  <c r="M122" i="1"/>
  <c r="M126" i="1"/>
  <c r="M128" i="1"/>
  <c r="M133" i="1"/>
  <c r="M135" i="1"/>
  <c r="M139" i="1"/>
  <c r="M143" i="1"/>
  <c r="M145" i="1"/>
  <c r="M148" i="1"/>
  <c r="M29" i="1"/>
  <c r="M15" i="1"/>
  <c r="M17" i="1"/>
  <c r="M20" i="1"/>
  <c r="M22" i="1"/>
  <c r="M24" i="1"/>
  <c r="M26" i="1"/>
  <c r="M30" i="1"/>
  <c r="M32" i="1"/>
  <c r="M34" i="1"/>
  <c r="M36" i="1"/>
  <c r="M39" i="1"/>
  <c r="M41" i="1"/>
  <c r="M43" i="1"/>
  <c r="M2" i="1"/>
  <c r="M46" i="1"/>
  <c r="M51" i="1"/>
  <c r="M53" i="1"/>
  <c r="M70" i="1"/>
  <c r="M72" i="1"/>
  <c r="M74" i="1"/>
  <c r="M76" i="1"/>
  <c r="M78" i="1"/>
  <c r="M82" i="1"/>
  <c r="M87" i="1"/>
  <c r="M89" i="1"/>
  <c r="M7" i="1"/>
  <c r="M9" i="1"/>
  <c r="M11" i="1"/>
  <c r="M14" i="1"/>
  <c r="M16" i="1"/>
  <c r="M19" i="1"/>
  <c r="M21" i="1"/>
  <c r="M23" i="1"/>
  <c r="M25" i="1"/>
  <c r="M27" i="1"/>
  <c r="M31" i="1"/>
  <c r="M33" i="1"/>
  <c r="M35" i="1"/>
  <c r="M38" i="1"/>
  <c r="M40" i="1"/>
  <c r="M42" i="1"/>
  <c r="M56" i="1"/>
  <c r="M58" i="1"/>
  <c r="M60" i="1"/>
  <c r="M62" i="1"/>
  <c r="M64" i="1"/>
  <c r="M68" i="1"/>
  <c r="M117" i="1"/>
  <c r="M83" i="1"/>
  <c r="M116" i="1"/>
  <c r="M91" i="1"/>
  <c r="M163" i="1"/>
  <c r="M95" i="1"/>
  <c r="M37" i="1"/>
  <c r="M141" i="1"/>
  <c r="M167" i="1"/>
  <c r="M142" i="1"/>
  <c r="M18" i="1"/>
  <c r="M61" i="1"/>
  <c r="M86" i="1"/>
  <c r="M3" i="1"/>
  <c r="M129" i="1"/>
  <c r="M113" i="1"/>
  <c r="M160" i="1"/>
  <c r="M108" i="1"/>
  <c r="M102" i="1"/>
  <c r="M136" i="1"/>
  <c r="M47" i="1"/>
  <c r="M99" i="1"/>
  <c r="M150" i="1"/>
  <c r="M137" i="1"/>
  <c r="M94" i="1"/>
  <c r="M111" i="1"/>
  <c r="M130" i="1"/>
  <c r="M10" i="1"/>
  <c r="M131" i="1"/>
  <c r="M123" i="1"/>
  <c r="M168" i="1"/>
  <c r="M5" i="1"/>
  <c r="M63" i="1"/>
  <c r="M164" i="1"/>
  <c r="M105" i="1"/>
  <c r="M119" i="1"/>
  <c r="M124" i="1"/>
  <c r="M140" i="1"/>
  <c r="M157" i="1"/>
  <c r="M159" i="1"/>
  <c r="M109" i="1"/>
  <c r="M127" i="1"/>
  <c r="M146" i="1"/>
  <c r="M156" i="1"/>
  <c r="M166" i="1"/>
  <c r="M92" i="1"/>
  <c r="M57" i="1"/>
  <c r="M66" i="1"/>
  <c r="M107" i="1"/>
  <c r="M125" i="1"/>
  <c r="M144" i="1"/>
  <c r="M158" i="1"/>
  <c r="M154" i="1"/>
  <c r="M69" i="1"/>
  <c r="M103" i="1"/>
  <c r="M121" i="1"/>
  <c r="M138" i="1"/>
  <c r="M67" i="1"/>
  <c r="M101" i="1"/>
  <c r="M59" i="1"/>
  <c r="M65" i="1"/>
  <c r="M115" i="1"/>
  <c r="M134" i="1"/>
  <c r="M155" i="1"/>
  <c r="M165" i="1"/>
  <c r="M8" i="1"/>
  <c r="M4" i="1"/>
  <c r="M44" i="1"/>
  <c r="M49" i="1"/>
  <c r="M8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ANDRESSA CARVALHO DE SOUZA</author>
    <author>ANA PASSOS</author>
    <author>TAIS FIGUEIREDO</author>
  </authors>
  <commentList>
    <comment ref="P2" authorId="0" shapeId="0" xr:uid="{C5AACA63-0662-47CC-9503-1BF3A30032FC}">
      <text>
        <r>
          <rPr>
            <b/>
            <sz val="9"/>
            <color indexed="81"/>
            <rFont val="Segoe UI"/>
            <family val="2"/>
          </rPr>
          <t>ANDRESSA CARVALHO DE SOUZA:</t>
        </r>
        <r>
          <rPr>
            <sz val="9"/>
            <color indexed="81"/>
            <rFont val="Segoe UI"/>
            <family val="2"/>
          </rPr>
          <t xml:space="preserve">
Com alteração de cargo para Analista de Importação Jr I  - 
Janeiro</t>
        </r>
      </text>
    </comment>
    <comment ref="V2" authorId="0" shapeId="0" xr:uid="{4DE3C5E7-262B-440B-B30F-B2E4966EB251}">
      <text>
        <r>
          <rPr>
            <b/>
            <sz val="9"/>
            <color indexed="81"/>
            <rFont val="Segoe UI"/>
            <family val="2"/>
          </rPr>
          <t>ANDRESSA CARVALHO DE SOUZA:</t>
        </r>
        <r>
          <rPr>
            <sz val="9"/>
            <color indexed="81"/>
            <rFont val="Segoe UI"/>
            <family val="2"/>
          </rPr>
          <t xml:space="preserve">
Salário de Outubro - Recebe 7% de reajuste passando para: R$ 2.824,80
Salário de Janeiro/202 - Recebe 10% reajuste passando para: R$ 3.107,28</t>
        </r>
      </text>
    </comment>
    <comment ref="V21" authorId="0" shapeId="0" xr:uid="{A038556B-1EA4-46B5-AD26-4A44B875E462}">
      <text>
        <r>
          <rPr>
            <b/>
            <sz val="9"/>
            <color indexed="81"/>
            <rFont val="Segoe UI"/>
            <family val="2"/>
          </rPr>
          <t>Reajuste: Salário de Fevereiro ( recebido em Março) Recebe aumento de 4% equivalente a: R$ 3.635,63
Reajuste em: Salário de Maio (recebe em Junho de 5%) Ficando R$: 3.817,41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V33" authorId="0" shapeId="0" xr:uid="{34069EA0-B70C-43D3-8A23-F38E7CD66C06}">
      <text>
        <r>
          <rPr>
            <b/>
            <sz val="9"/>
            <color indexed="81"/>
            <rFont val="Segoe UI"/>
            <family val="2"/>
          </rPr>
          <t>ANDRESSA CARVALHO DE SOUZA:</t>
        </r>
        <r>
          <rPr>
            <sz val="9"/>
            <color indexed="81"/>
            <rFont val="Segoe UI"/>
            <family val="2"/>
          </rPr>
          <t xml:space="preserve">
fevereiro reajuste de 12% = R$ 3.116,40</t>
        </r>
      </text>
    </comment>
    <comment ref="AA35" authorId="1" shapeId="0" xr:uid="{665E2D1B-B99F-4E35-B814-F3AF0F436FA5}">
      <text>
        <r>
          <rPr>
            <b/>
            <sz val="9"/>
            <color indexed="81"/>
            <rFont val="Segoe UI"/>
            <family val="2"/>
          </rPr>
          <t>ANA PASSOS:</t>
        </r>
        <r>
          <rPr>
            <sz val="9"/>
            <color indexed="81"/>
            <rFont val="Segoe UI"/>
            <family val="2"/>
          </rPr>
          <t xml:space="preserve">
até 09/22
</t>
        </r>
      </text>
    </comment>
    <comment ref="R70" authorId="2" shapeId="0" xr:uid="{3610E940-DDBC-4C0D-AEB8-4FDF9A461AD1}">
      <text>
        <r>
          <rPr>
            <b/>
            <sz val="9"/>
            <color indexed="81"/>
            <rFont val="Segoe UI"/>
            <family val="2"/>
          </rPr>
          <t>TAIS FIGUEIREDO:</t>
        </r>
        <r>
          <rPr>
            <sz val="9"/>
            <color indexed="81"/>
            <rFont val="Segoe UI"/>
            <family val="2"/>
          </rPr>
          <t xml:space="preserve">
FORMA EM JULHO/25.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TAIS FIGUEIREDO</author>
  </authors>
  <commentList>
    <comment ref="R5" authorId="0" shapeId="0" xr:uid="{143C6B33-70CE-4D4A-86DC-2548123AA37D}">
      <text>
        <r>
          <rPr>
            <b/>
            <sz val="9"/>
            <color indexed="81"/>
            <rFont val="Segoe UI"/>
            <family val="2"/>
          </rPr>
          <t>TAIS FIGUEIREDO:</t>
        </r>
        <r>
          <rPr>
            <sz val="9"/>
            <color indexed="81"/>
            <rFont val="Segoe UI"/>
            <family val="2"/>
          </rPr>
          <t xml:space="preserve">
APÓS 03 MESES DE EXPERIENCIA ALTERAR O SALÁRIO PARA R$ 3100,00.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TAIS FIGUEIREDO</author>
  </authors>
  <commentList>
    <comment ref="R6" authorId="0" shapeId="0" xr:uid="{8FB3D9DE-965A-42F1-ADB2-E2873433732D}">
      <text>
        <r>
          <rPr>
            <b/>
            <sz val="9"/>
            <color indexed="81"/>
            <rFont val="Segoe UI"/>
            <family val="2"/>
          </rPr>
          <t>TAIS FIGUEIREDO:</t>
        </r>
        <r>
          <rPr>
            <sz val="9"/>
            <color indexed="81"/>
            <rFont val="Segoe UI"/>
            <family val="2"/>
          </rPr>
          <t xml:space="preserve">
APÓS 03 MESES DE EXPERIENCIA ALTERAR O SALÁRIO PARA R$ 3100,00.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ANDRESSA CARVALHO DE SOUZA</author>
  </authors>
  <commentList>
    <comment ref="P4" authorId="0" shapeId="0" xr:uid="{976E1122-7CDE-48E6-89B5-D011594B5893}">
      <text>
        <r>
          <rPr>
            <b/>
            <sz val="9"/>
            <color indexed="81"/>
            <rFont val="Segoe UI"/>
            <family val="2"/>
          </rPr>
          <t>ANDRESSA CARVALHO DE SOUZA:</t>
        </r>
        <r>
          <rPr>
            <sz val="9"/>
            <color indexed="81"/>
            <rFont val="Segoe UI"/>
            <family val="2"/>
          </rPr>
          <t xml:space="preserve">
CONSIDERAR  Assistente Financeiro II NA FOLHA DE DEZEMBRO
</t>
        </r>
      </text>
    </comment>
    <comment ref="R4" authorId="0" shapeId="0" xr:uid="{9E9A53C8-4ECE-46D8-8AFE-7337EF65E0AE}">
      <text>
        <r>
          <rPr>
            <b/>
            <sz val="9"/>
            <color indexed="81"/>
            <rFont val="Segoe UI"/>
            <family val="2"/>
          </rPr>
          <t>ANDRESSA CARVALHO DE SOUZA:</t>
        </r>
        <r>
          <rPr>
            <sz val="9"/>
            <color indexed="81"/>
            <rFont val="Segoe UI"/>
            <family val="2"/>
          </rPr>
          <t xml:space="preserve">
CONSIDERAR R$ 3049,00 NA FOLHA DE DEZEMBRO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ANDRESSA CARVALHO DE SOUZA</author>
  </authors>
  <commentList>
    <comment ref="P4" authorId="0" shapeId="0" xr:uid="{6B886221-442F-4A23-A3E1-9A2B79CDEE07}">
      <text>
        <r>
          <rPr>
            <b/>
            <sz val="9"/>
            <color indexed="81"/>
            <rFont val="Segoe UI"/>
            <family val="2"/>
          </rPr>
          <t>ANDRESSA CARVALHO DE SOUZA:</t>
        </r>
        <r>
          <rPr>
            <sz val="9"/>
            <color indexed="81"/>
            <rFont val="Segoe UI"/>
            <family val="2"/>
          </rPr>
          <t xml:space="preserve">
CONSIDERAR  Assistente Financeiro II NA FOLHA DE DEZEMBRO
</t>
        </r>
      </text>
    </comment>
    <comment ref="R4" authorId="0" shapeId="0" xr:uid="{61999F69-C582-4A23-94F6-7079B30C9392}">
      <text>
        <r>
          <rPr>
            <b/>
            <sz val="9"/>
            <color indexed="81"/>
            <rFont val="Segoe UI"/>
            <family val="2"/>
          </rPr>
          <t>ANDRESSA CARVALHO DE SOUZA:</t>
        </r>
        <r>
          <rPr>
            <sz val="9"/>
            <color indexed="81"/>
            <rFont val="Segoe UI"/>
            <family val="2"/>
          </rPr>
          <t xml:space="preserve">
CONSIDERAR R$ 3049,00 NA FOLHA DE DEZEMBRO
</t>
        </r>
      </text>
    </comment>
  </commentList>
</comments>
</file>

<file path=xl/sharedStrings.xml><?xml version="1.0" encoding="utf-8"?>
<sst xmlns="http://schemas.openxmlformats.org/spreadsheetml/2006/main" count="2023" uniqueCount="854">
  <si>
    <t xml:space="preserve">MATRÍCULA </t>
  </si>
  <si>
    <t>STATUS</t>
  </si>
  <si>
    <t>NOME</t>
  </si>
  <si>
    <t xml:space="preserve">DATA DE NASC. </t>
  </si>
  <si>
    <t>DATA ATUAL</t>
  </si>
  <si>
    <t>IDADE</t>
  </si>
  <si>
    <t>GÊNERO</t>
  </si>
  <si>
    <t>PIS</t>
  </si>
  <si>
    <t>CPF</t>
  </si>
  <si>
    <t xml:space="preserve">ADMISSÃO </t>
  </si>
  <si>
    <t xml:space="preserve">EXAME PERIÓDICO (realizado) </t>
  </si>
  <si>
    <t>DEMISSÃO</t>
  </si>
  <si>
    <t>TEMPO DE CASA (ANO)</t>
  </si>
  <si>
    <t xml:space="preserve">DEPARTAMENTO </t>
  </si>
  <si>
    <t xml:space="preserve">CARGO INICIAL </t>
  </si>
  <si>
    <t xml:space="preserve">CARGO ATUAL </t>
  </si>
  <si>
    <t>ESCOLARIDADE</t>
  </si>
  <si>
    <t>SALÁRIO INICIAL</t>
  </si>
  <si>
    <t>SALÁRIO ATUAL</t>
  </si>
  <si>
    <t xml:space="preserve">VARIAÇÃO SALARIAL </t>
  </si>
  <si>
    <t>VALOR VALE ALIM.</t>
  </si>
  <si>
    <t>AJUDA DE CUSTO/AUX. CRECHE</t>
  </si>
  <si>
    <t>INATIVO</t>
  </si>
  <si>
    <t xml:space="preserve">Adael Budal Arins </t>
  </si>
  <si>
    <t xml:space="preserve">MASCULINO </t>
  </si>
  <si>
    <t>161.34194.91-4</t>
  </si>
  <si>
    <t>073.402.509-21</t>
  </si>
  <si>
    <t>ATIVO</t>
  </si>
  <si>
    <t>Importação</t>
  </si>
  <si>
    <t xml:space="preserve">Estagiário de Importação </t>
  </si>
  <si>
    <t>Assistente de Importação Jr III</t>
  </si>
  <si>
    <t xml:space="preserve">Superior Completo </t>
  </si>
  <si>
    <t xml:space="preserve">Alicia Carvalho Moya </t>
  </si>
  <si>
    <t xml:space="preserve">FEMININO </t>
  </si>
  <si>
    <t>114.138.809-08</t>
  </si>
  <si>
    <t xml:space="preserve">Estagiario Importação </t>
  </si>
  <si>
    <t xml:space="preserve">Estagiário </t>
  </si>
  <si>
    <t>Superior Completo</t>
  </si>
  <si>
    <t>Amanda da Cunha Fernandes</t>
  </si>
  <si>
    <t>148.77556.73-3</t>
  </si>
  <si>
    <t>143.191.049-00</t>
  </si>
  <si>
    <t>Consultoria</t>
  </si>
  <si>
    <t>Auxiliar Administrativo</t>
  </si>
  <si>
    <t>ASSIST. COMERCIO EXTERIOR - SENIOR I</t>
  </si>
  <si>
    <t>Superior Incompleto</t>
  </si>
  <si>
    <t xml:space="preserve">Amanda Folda Ribeiro </t>
  </si>
  <si>
    <t>095.014.629-35</t>
  </si>
  <si>
    <t xml:space="preserve">Assistente de Importação </t>
  </si>
  <si>
    <t>Assistente</t>
  </si>
  <si>
    <t>134.47769.74-1</t>
  </si>
  <si>
    <t>137.354.569-01</t>
  </si>
  <si>
    <t>Estagiário Importação</t>
  </si>
  <si>
    <t>Estagiária Importação</t>
  </si>
  <si>
    <t xml:space="preserve">Amanda Thainara Nogueira Bueno </t>
  </si>
  <si>
    <t>210.61394-91-5</t>
  </si>
  <si>
    <t>065.466.889-21</t>
  </si>
  <si>
    <t>Assistente de Importação Jr I</t>
  </si>
  <si>
    <t>ASSIST. DE IMPORTAÇÃO JR III</t>
  </si>
  <si>
    <t>Amanda Xavier de Sousa</t>
  </si>
  <si>
    <t>090.631.199-33</t>
  </si>
  <si>
    <t>Exportação</t>
  </si>
  <si>
    <t xml:space="preserve">Jovem Aprendiz </t>
  </si>
  <si>
    <t>Ana Carolina Aparecida dos Passos</t>
  </si>
  <si>
    <t>207.39344.82-4</t>
  </si>
  <si>
    <t>098.967.889-01</t>
  </si>
  <si>
    <t>Financeiro</t>
  </si>
  <si>
    <t>Assistente Administrativo</t>
  </si>
  <si>
    <t>Analista Administrativo Jr I</t>
  </si>
  <si>
    <t xml:space="preserve">Ana Carolina Boettcher Borges </t>
  </si>
  <si>
    <t>206.64816.38-4</t>
  </si>
  <si>
    <t>096.188.819-97</t>
  </si>
  <si>
    <t xml:space="preserve">Analista de Importação </t>
  </si>
  <si>
    <t>Líder</t>
  </si>
  <si>
    <t xml:space="preserve">Pós-graduação Incompleto </t>
  </si>
  <si>
    <t xml:space="preserve">Ana Rafaela Gonçalves Moreira da Cunha </t>
  </si>
  <si>
    <t>161.36471.91-5</t>
  </si>
  <si>
    <t>446.628.108-41</t>
  </si>
  <si>
    <t>Assistente de Importação</t>
  </si>
  <si>
    <t>Analista</t>
  </si>
  <si>
    <t>Anaís de Carvalho Seidenthal</t>
  </si>
  <si>
    <t>098.117.019-62</t>
  </si>
  <si>
    <t>Analista de Exportação Jr I</t>
  </si>
  <si>
    <t>Analista de Exportação Pleno I</t>
  </si>
  <si>
    <t xml:space="preserve">André Insabralde Ustra </t>
  </si>
  <si>
    <t>125.95931.69-7</t>
  </si>
  <si>
    <t>944.269.370-00</t>
  </si>
  <si>
    <t>Andressa Carvalho de Souza</t>
  </si>
  <si>
    <t>212.77440.71-0</t>
  </si>
  <si>
    <t>055.326.383-81</t>
  </si>
  <si>
    <t>Analista Administrativo JR I</t>
  </si>
  <si>
    <t xml:space="preserve">Ensino médio Completo </t>
  </si>
  <si>
    <t>Barbara Raphaella Di Renzo</t>
  </si>
  <si>
    <t>212.85345.99-3</t>
  </si>
  <si>
    <t>113.034.439-88</t>
  </si>
  <si>
    <t>Assistente de Comércio Exterior Jr I</t>
  </si>
  <si>
    <t>Antonio Lourenço Jimenez Hernandez Junior</t>
  </si>
  <si>
    <t>083.855.899-29</t>
  </si>
  <si>
    <t>Bruna Carolina Vicente</t>
  </si>
  <si>
    <t>210.5404528-5</t>
  </si>
  <si>
    <t>091.881.309-32</t>
  </si>
  <si>
    <t>Assistente de Comércio Exterior</t>
  </si>
  <si>
    <t xml:space="preserve">Analista de Comércio Exterior Líder </t>
  </si>
  <si>
    <t xml:space="preserve">Bruna Leticia Macalossi </t>
  </si>
  <si>
    <t>212.76523.29-9</t>
  </si>
  <si>
    <t>080.192.509-64</t>
  </si>
  <si>
    <t>Bruna Rambo</t>
  </si>
  <si>
    <t>201.65803.07-4</t>
  </si>
  <si>
    <t>112.461.479-63</t>
  </si>
  <si>
    <t>Analista Senior</t>
  </si>
  <si>
    <t xml:space="preserve">Camila Ferreira da Luz </t>
  </si>
  <si>
    <t>207.41681.03-4</t>
  </si>
  <si>
    <t>093.753.739-08</t>
  </si>
  <si>
    <t xml:space="preserve">Auxiliar de importação </t>
  </si>
  <si>
    <t>Auxiliar</t>
  </si>
  <si>
    <t xml:space="preserve">Camila Leandro dos Santos </t>
  </si>
  <si>
    <t>206.64772.23-9</t>
  </si>
  <si>
    <t>108.754.729-65</t>
  </si>
  <si>
    <t xml:space="preserve">Carla Melo Gomes </t>
  </si>
  <si>
    <t>204.43250.18-3</t>
  </si>
  <si>
    <t>095.632.659-55</t>
  </si>
  <si>
    <t>Camila de Paula Silva</t>
  </si>
  <si>
    <t>396.646.818-22</t>
  </si>
  <si>
    <t>Analista de Importação Senior</t>
  </si>
  <si>
    <t xml:space="preserve">Camila Esquinini Ribeiro </t>
  </si>
  <si>
    <t>210.74973.99-4</t>
  </si>
  <si>
    <t>090.975.679-12</t>
  </si>
  <si>
    <t xml:space="preserve">Assistente Comercio Exterior </t>
  </si>
  <si>
    <t>Assistente Comércio Exterior Sênio I</t>
  </si>
  <si>
    <t>Carlos Henrique da Silva</t>
  </si>
  <si>
    <t>210.51337.22-6</t>
  </si>
  <si>
    <t>099.849.919-62</t>
  </si>
  <si>
    <t>Analista de Importação Jr III</t>
  </si>
  <si>
    <t xml:space="preserve">Carolina de Freitas do Nascimento </t>
  </si>
  <si>
    <t>210.50995.47-5</t>
  </si>
  <si>
    <t>112.464.179-36</t>
  </si>
  <si>
    <t>Analista de Importação Jr I</t>
  </si>
  <si>
    <t xml:space="preserve">Caroline Delfino Coelho </t>
  </si>
  <si>
    <t>206.64706.78-3</t>
  </si>
  <si>
    <t>098.243.239-96</t>
  </si>
  <si>
    <t>Catarina Campos da Costa</t>
  </si>
  <si>
    <t>148.72647.21-8</t>
  </si>
  <si>
    <t>052.547.209-64</t>
  </si>
  <si>
    <t xml:space="preserve">Comercial </t>
  </si>
  <si>
    <t>Líder de gestão de relacionamentos</t>
  </si>
  <si>
    <t>Christine Kranholdt de Oliveira Bailer</t>
  </si>
  <si>
    <t>210.54534.27-8</t>
  </si>
  <si>
    <t>104.169.849-67</t>
  </si>
  <si>
    <t>Analista de Importação JR</t>
  </si>
  <si>
    <t xml:space="preserve">Clara Beatriz Maçaneiro </t>
  </si>
  <si>
    <t>272.60894.41-0</t>
  </si>
  <si>
    <t>085.493.369-71</t>
  </si>
  <si>
    <t>Assistente Senior de Exportação</t>
  </si>
  <si>
    <t xml:space="preserve">Dielly Michels Cabral Wohlke </t>
  </si>
  <si>
    <t>212.88566.38-9</t>
  </si>
  <si>
    <t>101.769.109-64</t>
  </si>
  <si>
    <t xml:space="preserve">Douglas Floriano de Borba </t>
  </si>
  <si>
    <t>210.54111.42-3</t>
  </si>
  <si>
    <t>084.737.409-20</t>
  </si>
  <si>
    <t xml:space="preserve">Edicléia da Cunha </t>
  </si>
  <si>
    <t>131.57446.72-9</t>
  </si>
  <si>
    <t>041.275.429-00</t>
  </si>
  <si>
    <t>Assistente Administrativo Jr III</t>
  </si>
  <si>
    <t xml:space="preserve">Eduardo Antonio de Amorim </t>
  </si>
  <si>
    <t>154.23998.70-4</t>
  </si>
  <si>
    <t>108.310.209-54</t>
  </si>
  <si>
    <t>Elaine Rangel de Almeida</t>
  </si>
  <si>
    <t>204.47368.17-0</t>
  </si>
  <si>
    <t>095.095.979-02</t>
  </si>
  <si>
    <t>Assistente Comercial</t>
  </si>
  <si>
    <t>Elisete de Oliveira Araujo Verwiebe</t>
  </si>
  <si>
    <t>125.51834.90-4</t>
  </si>
  <si>
    <t>018.004.769-81</t>
  </si>
  <si>
    <t xml:space="preserve"> </t>
  </si>
  <si>
    <t>Analista de Importação Pleno II</t>
  </si>
  <si>
    <t xml:space="preserve">Coordenadoradora de Importação e Exportação </t>
  </si>
  <si>
    <t>Emily Rodrigues</t>
  </si>
  <si>
    <t>210.51372.07-2</t>
  </si>
  <si>
    <t>124.491.659-59</t>
  </si>
  <si>
    <t>Assistente de importação</t>
  </si>
  <si>
    <t>Fabio Evarini</t>
  </si>
  <si>
    <t>125.25736.26-7</t>
  </si>
  <si>
    <t>248.331.298-50</t>
  </si>
  <si>
    <t>Fernanda Maurer Corrêa Patruni</t>
  </si>
  <si>
    <t>141.63375.72-0</t>
  </si>
  <si>
    <t>082.911.889-63</t>
  </si>
  <si>
    <t>Analista de Importação</t>
  </si>
  <si>
    <t xml:space="preserve">Gabriel Fernandes </t>
  </si>
  <si>
    <t>206.51414.03-7</t>
  </si>
  <si>
    <t>104.182.229-40</t>
  </si>
  <si>
    <t xml:space="preserve">Auxiliar </t>
  </si>
  <si>
    <t>Gabriel Schubert</t>
  </si>
  <si>
    <t>149.77550.27-3</t>
  </si>
  <si>
    <t>097.384.029-30</t>
  </si>
  <si>
    <t xml:space="preserve">Gabriela Alves de Brito </t>
  </si>
  <si>
    <t>203.56584.56-3</t>
  </si>
  <si>
    <t>100.213.649-07</t>
  </si>
  <si>
    <t xml:space="preserve">Assistente de Comércio Exterior </t>
  </si>
  <si>
    <t>Érika Suyanne Batista dos Santos</t>
  </si>
  <si>
    <t>140.14703.78-5</t>
  </si>
  <si>
    <t>095.159.709-46</t>
  </si>
  <si>
    <t>Fabiana Nazareth Gutierrez Rodrguez</t>
  </si>
  <si>
    <t>238.85985.82-5</t>
  </si>
  <si>
    <t>708.327.852-02</t>
  </si>
  <si>
    <t xml:space="preserve">Ensino Médio Incompleto </t>
  </si>
  <si>
    <t>Fhelype Heopers Schmoekel</t>
  </si>
  <si>
    <t>134.45079.47-0</t>
  </si>
  <si>
    <t>110.049.239-96</t>
  </si>
  <si>
    <t>Gabriel Edson Duarte</t>
  </si>
  <si>
    <t>145.90135.79-1</t>
  </si>
  <si>
    <t>135.993.149-00</t>
  </si>
  <si>
    <t>saiu</t>
  </si>
  <si>
    <t>Auxiliar de Importação</t>
  </si>
  <si>
    <t>Geovane Alfredo Ricardo</t>
  </si>
  <si>
    <t>207.39411.41-6</t>
  </si>
  <si>
    <t>086.109.259-78</t>
  </si>
  <si>
    <t xml:space="preserve">Geovanni da Silveira Beheregaray de Oliveira </t>
  </si>
  <si>
    <t>212.84201.93-9</t>
  </si>
  <si>
    <t>038.295.240-56</t>
  </si>
  <si>
    <t xml:space="preserve">Guilherme Becker </t>
  </si>
  <si>
    <t>206.81160.77-7</t>
  </si>
  <si>
    <t>036.935.680-22</t>
  </si>
  <si>
    <t xml:space="preserve">Guilherme Henrique Bremer </t>
  </si>
  <si>
    <t>210.61188.26-6</t>
  </si>
  <si>
    <t>094.770.879-04</t>
  </si>
  <si>
    <t>Supeior Incompleto</t>
  </si>
  <si>
    <t>Gustavo Miranda dos Santos</t>
  </si>
  <si>
    <t>201.66927.04-4</t>
  </si>
  <si>
    <t>096.982.529-32</t>
  </si>
  <si>
    <t>Estagiário</t>
  </si>
  <si>
    <t>Superior incompleto</t>
  </si>
  <si>
    <t>Gustavo Moreira Boddy</t>
  </si>
  <si>
    <t>143.02259.39-2</t>
  </si>
  <si>
    <t>103.417.379-09</t>
  </si>
  <si>
    <t xml:space="preserve">Ensino médio </t>
  </si>
  <si>
    <t>Hanna Gabriela Pereira Feller</t>
  </si>
  <si>
    <t>207.08487.39-9</t>
  </si>
  <si>
    <t>059.045.309-27</t>
  </si>
  <si>
    <t xml:space="preserve">Heiko Von Scharten </t>
  </si>
  <si>
    <t>204.43137.33-6</t>
  </si>
  <si>
    <t>079.343.239-13</t>
  </si>
  <si>
    <t xml:space="preserve">Henrique Goertler </t>
  </si>
  <si>
    <t>209.12581.66-7</t>
  </si>
  <si>
    <t>096.182.259-76</t>
  </si>
  <si>
    <t xml:space="preserve">Hewellyn Thuany Dal Negro </t>
  </si>
  <si>
    <t>206.52912.87-1</t>
  </si>
  <si>
    <t>074.795.709-61</t>
  </si>
  <si>
    <t>Assistente de Comercio Exterior</t>
  </si>
  <si>
    <t xml:space="preserve">Icaro Yoshimura </t>
  </si>
  <si>
    <t xml:space="preserve"> 212.81996.14-0</t>
  </si>
  <si>
    <t>012.483.079-09</t>
  </si>
  <si>
    <t xml:space="preserve">Gabriel Luiz Grossl Baumgarten </t>
  </si>
  <si>
    <t xml:space="preserve"> 268.63008.55-4</t>
  </si>
  <si>
    <t>106.994.119-04</t>
  </si>
  <si>
    <t>Assistente de importação Junior I</t>
  </si>
  <si>
    <t>Gizele Dias Jankowski</t>
  </si>
  <si>
    <t>128.36550.726.</t>
  </si>
  <si>
    <t>006.325.769-60</t>
  </si>
  <si>
    <t xml:space="preserve">Assistente Administrativo Sênior I </t>
  </si>
  <si>
    <t>Gabriela dos Santos</t>
  </si>
  <si>
    <t>200.79150.92.0</t>
  </si>
  <si>
    <t>080.594.879-14</t>
  </si>
  <si>
    <t>Estagiaria</t>
  </si>
  <si>
    <t>Assistente Administrativo Jr I</t>
  </si>
  <si>
    <t>Jenifer Stefani Bille</t>
  </si>
  <si>
    <t>207.39237.64-5</t>
  </si>
  <si>
    <t>100.007.879-57</t>
  </si>
  <si>
    <t xml:space="preserve">João Rodrigo Munch </t>
  </si>
  <si>
    <t>116.977.669-86</t>
  </si>
  <si>
    <t xml:space="preserve">Estagiário Exportação </t>
  </si>
  <si>
    <t>Auxiliar de Exportação</t>
  </si>
  <si>
    <t xml:space="preserve">Jonas Antonio do Nascimento </t>
  </si>
  <si>
    <t>161.93096.19-2</t>
  </si>
  <si>
    <t>062.996.219-74</t>
  </si>
  <si>
    <t xml:space="preserve">Assistente </t>
  </si>
  <si>
    <t xml:space="preserve">Gabrielly Quintino de Lima </t>
  </si>
  <si>
    <t>201.69732.84-8</t>
  </si>
  <si>
    <t>120.354.019-17</t>
  </si>
  <si>
    <t xml:space="preserve">Heloiza Estefani Ulbrich Delmonego </t>
  </si>
  <si>
    <t>141.93040.72-7</t>
  </si>
  <si>
    <t>089.896.929-89</t>
  </si>
  <si>
    <t xml:space="preserve">Consultoria </t>
  </si>
  <si>
    <t>Assistente Comércio Exterior Jr I</t>
  </si>
  <si>
    <t>Juliana Patzelt</t>
  </si>
  <si>
    <t>154.47668.87-9</t>
  </si>
  <si>
    <t>074.703.899-62</t>
  </si>
  <si>
    <t>Analista de Comércio Exterior Jr III</t>
  </si>
  <si>
    <t>Juliano Wolff da Silva</t>
  </si>
  <si>
    <t>133.37606.72-4</t>
  </si>
  <si>
    <t>042.689.859-13</t>
  </si>
  <si>
    <t>Analista de Importação JR III</t>
  </si>
  <si>
    <t xml:space="preserve">Jussara Lopes	</t>
  </si>
  <si>
    <t>145.11564.27-9</t>
  </si>
  <si>
    <t>081.151.619-93</t>
  </si>
  <si>
    <t xml:space="preserve">Josué Evaristo Silva </t>
  </si>
  <si>
    <t>162.38571.70-6</t>
  </si>
  <si>
    <t>387.951.948-00</t>
  </si>
  <si>
    <t>Analista Junior II</t>
  </si>
  <si>
    <t>Juciane Marcos</t>
  </si>
  <si>
    <t>161.93772.36-8</t>
  </si>
  <si>
    <t>066.964.989-90</t>
  </si>
  <si>
    <t>Coordenadora Administrativo e Financeiro</t>
  </si>
  <si>
    <t xml:space="preserve">Pós-graduação Completo </t>
  </si>
  <si>
    <t xml:space="preserve">Lavinia Gabriela da Silva </t>
  </si>
  <si>
    <t>228.22760.38-0</t>
  </si>
  <si>
    <t>123.396.239-60</t>
  </si>
  <si>
    <t xml:space="preserve">Leandro Bressan </t>
  </si>
  <si>
    <t>131.27112.71-7</t>
  </si>
  <si>
    <t>109.215.199-07</t>
  </si>
  <si>
    <t>Julia Bergmann</t>
  </si>
  <si>
    <t>236.42918.96-0</t>
  </si>
  <si>
    <t>125.725.349-24</t>
  </si>
  <si>
    <t xml:space="preserve">Superior Incompleto </t>
  </si>
  <si>
    <t xml:space="preserve">Julio Cesar Carvalho de Campos </t>
  </si>
  <si>
    <t>126.02975.51-8</t>
  </si>
  <si>
    <t>303.363.568-70</t>
  </si>
  <si>
    <t xml:space="preserve">Analista de Importação Senior </t>
  </si>
  <si>
    <t xml:space="preserve">Analista de Importação Sênior </t>
  </si>
  <si>
    <t>Guilherme de Jesus Brandão</t>
  </si>
  <si>
    <t>237.46645.63-4</t>
  </si>
  <si>
    <t>062.543.555-90</t>
  </si>
  <si>
    <t>Assistente de Importação Junior I</t>
  </si>
  <si>
    <t xml:space="preserve">Luana Pinheiro Rockembacher </t>
  </si>
  <si>
    <t>148.43195.06-1</t>
  </si>
  <si>
    <t>107.823.499-00</t>
  </si>
  <si>
    <t>Gustavo Henrique Berri Silva</t>
  </si>
  <si>
    <t>148.76585.79-9</t>
  </si>
  <si>
    <t>091.607.439-05</t>
  </si>
  <si>
    <t>Isabela Fernandes Alves</t>
  </si>
  <si>
    <t>148.2331.413-8</t>
  </si>
  <si>
    <t>104.755.569-76</t>
  </si>
  <si>
    <t xml:space="preserve">Auxiliar de Importação </t>
  </si>
  <si>
    <t xml:space="preserve">Lucelia Aparecida dos Anjos Vieira </t>
  </si>
  <si>
    <t>130.53889.34-9</t>
  </si>
  <si>
    <t>013.516.286-66</t>
  </si>
  <si>
    <t>RH</t>
  </si>
  <si>
    <t>Assistente de RH</t>
  </si>
  <si>
    <t xml:space="preserve">Luiz Filipy Felix da Rosa	</t>
  </si>
  <si>
    <t>142.17860.72-9</t>
  </si>
  <si>
    <t>095.014.919-51</t>
  </si>
  <si>
    <t>Helen Caroline Fernandes</t>
  </si>
  <si>
    <t>212.82504.79-9</t>
  </si>
  <si>
    <t>094.645.559-71</t>
  </si>
  <si>
    <t>Analista de Importação Senior I</t>
  </si>
  <si>
    <t>Maikon José Renta</t>
  </si>
  <si>
    <t>129.38545.72-1</t>
  </si>
  <si>
    <t>007.777.339-00</t>
  </si>
  <si>
    <t>Hélida Cristina Silva Gomes</t>
  </si>
  <si>
    <t>202.06522.06-6</t>
  </si>
  <si>
    <t>009.050.182-90</t>
  </si>
  <si>
    <t>Isabela Cardoso Lemos Corrêa</t>
  </si>
  <si>
    <t>112.311.689-00</t>
  </si>
  <si>
    <t>Isabela Lemos Francelina</t>
  </si>
  <si>
    <t>127.004.759-09</t>
  </si>
  <si>
    <t>1ª Ensino Médio</t>
  </si>
  <si>
    <t>Isabela Teles Medeiros</t>
  </si>
  <si>
    <t>125.85663.87-8</t>
  </si>
  <si>
    <t>107.662.889-35</t>
  </si>
  <si>
    <t xml:space="preserve">Jeferson da Silva Martins </t>
  </si>
  <si>
    <t>128.81008.72-2</t>
  </si>
  <si>
    <t>006.902.169-47</t>
  </si>
  <si>
    <t xml:space="preserve">Marketing </t>
  </si>
  <si>
    <t xml:space="preserve">Analista de Marketing Pleno I </t>
  </si>
  <si>
    <t>Líder Analista de Marketing e Tecnologia</t>
  </si>
  <si>
    <t>Juliano de Santana Piazera</t>
  </si>
  <si>
    <t>212.88911.59-0</t>
  </si>
  <si>
    <t>098.005.349-89</t>
  </si>
  <si>
    <t>Marcus Vinicius Millarch</t>
  </si>
  <si>
    <t>206.063.4642-7</t>
  </si>
  <si>
    <t>088.111.319-01</t>
  </si>
  <si>
    <t xml:space="preserve">Vendedor Externo </t>
  </si>
  <si>
    <t xml:space="preserve">Lucas Emanuel dos Santos </t>
  </si>
  <si>
    <t>206.64652.50-0</t>
  </si>
  <si>
    <t>096.933.469-98</t>
  </si>
  <si>
    <t>Maria Eduarda Fagundes</t>
  </si>
  <si>
    <t>228.18834.52-9</t>
  </si>
  <si>
    <t>070.044.059-31</t>
  </si>
  <si>
    <t>Kawane Vitória Jesus dos Santos</t>
  </si>
  <si>
    <t xml:space="preserve"> 271.03286.49.9</t>
  </si>
  <si>
    <t>541.085.078-51</t>
  </si>
  <si>
    <t xml:space="preserve">Maria Manuela Roth Nascimento Pereira </t>
  </si>
  <si>
    <t>206.51454.30-6</t>
  </si>
  <si>
    <t>039.944.619-28</t>
  </si>
  <si>
    <t xml:space="preserve">Assistente de Gestão de Pessoas </t>
  </si>
  <si>
    <t>Linda Teles Meurer de Oliveira</t>
  </si>
  <si>
    <t>200.19457.22-1</t>
  </si>
  <si>
    <t>095.140.199-89</t>
  </si>
  <si>
    <t>Analista de Importação Pleno I</t>
  </si>
  <si>
    <t xml:space="preserve">Maria Isabel Budal Arins </t>
  </si>
  <si>
    <t>206.51433.58-9</t>
  </si>
  <si>
    <t>085.533.739-75</t>
  </si>
  <si>
    <t xml:space="preserve">Marieli Graces Munhoz </t>
  </si>
  <si>
    <t>136.71625.72-3</t>
  </si>
  <si>
    <t>058.437.969-22</t>
  </si>
  <si>
    <t>Assistente de RH Jr. III</t>
  </si>
  <si>
    <t xml:space="preserve">Técnico Completo </t>
  </si>
  <si>
    <t xml:space="preserve">Marlon Cesar Kotviski Guarnieri da Silva </t>
  </si>
  <si>
    <t>212.86584.90-8</t>
  </si>
  <si>
    <t>096.346.389-61</t>
  </si>
  <si>
    <t xml:space="preserve">Natalia Meurer Tonelli </t>
  </si>
  <si>
    <t>204.67789.76-7</t>
  </si>
  <si>
    <t>075.281.269.69</t>
  </si>
  <si>
    <t>Assistente de Exportação</t>
  </si>
  <si>
    <t xml:space="preserve">Nicole Cotoski da Rosa	</t>
  </si>
  <si>
    <t>165.44604.44-6</t>
  </si>
  <si>
    <t>083.586.799-47</t>
  </si>
  <si>
    <t>Lorenzo Cabral Barreto</t>
  </si>
  <si>
    <t>210.64016.33-4</t>
  </si>
  <si>
    <t>089.991.569-82</t>
  </si>
  <si>
    <t xml:space="preserve">Maria Gabriela Cabral </t>
  </si>
  <si>
    <t>212.93039.38-3</t>
  </si>
  <si>
    <t>068.312.561-39</t>
  </si>
  <si>
    <t>Assistente administrativo</t>
  </si>
  <si>
    <t>Assisitente Administrativo</t>
  </si>
  <si>
    <t>Laís Camila Coelho Gomes</t>
  </si>
  <si>
    <t>164.71404.05-1</t>
  </si>
  <si>
    <t>129.854.757-16</t>
  </si>
  <si>
    <t>Assistente de Importação Junior II</t>
  </si>
  <si>
    <t>Rafael Soares Felski</t>
  </si>
  <si>
    <t>201.94066.95-3</t>
  </si>
  <si>
    <t>087.138.449-38</t>
  </si>
  <si>
    <t xml:space="preserve">Renata Ribeiro Pontes da Rosa </t>
  </si>
  <si>
    <t>206.52801.29-8</t>
  </si>
  <si>
    <t>067.299.299-01</t>
  </si>
  <si>
    <t>Ricardo de Mello Junior</t>
  </si>
  <si>
    <t>206.71407.21-4</t>
  </si>
  <si>
    <t>075.513.339-08</t>
  </si>
  <si>
    <t xml:space="preserve">Laís Inara Luciani </t>
  </si>
  <si>
    <t>149.89832.17-1</t>
  </si>
  <si>
    <t>053.956.509-11</t>
  </si>
  <si>
    <t>Analista de Importação Junior I</t>
  </si>
  <si>
    <t>Larissa Gabriely Caitano Rodrigues</t>
  </si>
  <si>
    <t>154.04019.40-2</t>
  </si>
  <si>
    <t>116.516.309-84</t>
  </si>
  <si>
    <t>Larissa Peixe</t>
  </si>
  <si>
    <t>-</t>
  </si>
  <si>
    <t>151.571.829-88</t>
  </si>
  <si>
    <t xml:space="preserve">Schirlei Cristiane Quintino da Silva </t>
  </si>
  <si>
    <t>210.54002.60-8</t>
  </si>
  <si>
    <t>072.651.799-27</t>
  </si>
  <si>
    <t xml:space="preserve">Ensino médio completo </t>
  </si>
  <si>
    <t>Samantha de Lima Machado</t>
  </si>
  <si>
    <t>210.51334.29-4</t>
  </si>
  <si>
    <t>091.438.429-50</t>
  </si>
  <si>
    <t xml:space="preserve">Noemi Sales dos Santos </t>
  </si>
  <si>
    <t>166.53670.47-4</t>
  </si>
  <si>
    <t>517.490.958-07</t>
  </si>
  <si>
    <t xml:space="preserve">Estagiaria de Importação </t>
  </si>
  <si>
    <t>Leticia Balsanelli Verediana</t>
  </si>
  <si>
    <t>113.550.579-90</t>
  </si>
  <si>
    <t>Tamara de Moraes Reis</t>
  </si>
  <si>
    <t>200.76446.92-6</t>
  </si>
  <si>
    <t>063.705.499-75</t>
  </si>
  <si>
    <t>Solayne Cristiane Ferreira</t>
  </si>
  <si>
    <t>212.90588.66-1</t>
  </si>
  <si>
    <t>103.249.939-78</t>
  </si>
  <si>
    <t xml:space="preserve">Thays Machado da Silva </t>
  </si>
  <si>
    <t>212.76267.07-1</t>
  </si>
  <si>
    <t>107.637.209-09</t>
  </si>
  <si>
    <t xml:space="preserve">Assistente de Marketing </t>
  </si>
  <si>
    <t xml:space="preserve">Vinicius Gabriel de Oliveira </t>
  </si>
  <si>
    <t>129.59580.66-6</t>
  </si>
  <si>
    <t>106.221.269-03</t>
  </si>
  <si>
    <t>Estagiario Consultoria</t>
  </si>
  <si>
    <t xml:space="preserve">Vitoria Faszank </t>
  </si>
  <si>
    <t>212.89190.58-7</t>
  </si>
  <si>
    <t>118.828.789-46</t>
  </si>
  <si>
    <t xml:space="preserve">Viviane Rodrigues Galdino </t>
  </si>
  <si>
    <t>131.57561.72-2</t>
  </si>
  <si>
    <t>041.216.899-50</t>
  </si>
  <si>
    <t>Pós-graduação Completo</t>
  </si>
  <si>
    <t xml:space="preserve">Tania Kelvia Barros de Castro Becki </t>
  </si>
  <si>
    <t>165.27989.37-8</t>
  </si>
  <si>
    <t>086.201.849-89</t>
  </si>
  <si>
    <t>Analista de comércio Exterior Líder</t>
  </si>
  <si>
    <t>Roberta Luis Schmitt</t>
  </si>
  <si>
    <t>128.72940.88-1</t>
  </si>
  <si>
    <t>132.290.359-09</t>
  </si>
  <si>
    <t xml:space="preserve">Assistente de Importação Jr I </t>
  </si>
  <si>
    <t xml:space="preserve">Leticia de Oliveira Veiga	</t>
  </si>
  <si>
    <t>203.57046.41-7</t>
  </si>
  <si>
    <t>140.777.359-39</t>
  </si>
  <si>
    <t xml:space="preserve">William Agenor dos Santos </t>
  </si>
  <si>
    <t>137.42695.72-9</t>
  </si>
  <si>
    <t>067.461.909-94</t>
  </si>
  <si>
    <t>Letícia Trindade de Mello</t>
  </si>
  <si>
    <t>210.65676.73-7</t>
  </si>
  <si>
    <t>112.950.769-69</t>
  </si>
  <si>
    <t>Lucas Cauã Silva da Cruz</t>
  </si>
  <si>
    <t>025.579.742-77</t>
  </si>
  <si>
    <t>Lucas Vexani da Silva</t>
  </si>
  <si>
    <t>210.54135.68-3</t>
  </si>
  <si>
    <t>122.370.229-41</t>
  </si>
  <si>
    <t xml:space="preserve">Analista Comercial Jr I </t>
  </si>
  <si>
    <t>Lunara Gonçalves Moglich</t>
  </si>
  <si>
    <t>212.79092.46-9</t>
  </si>
  <si>
    <t>110.202.719-73</t>
  </si>
  <si>
    <t xml:space="preserve">Maher Jair Esteves Ortega	</t>
  </si>
  <si>
    <t>154.47296.46-7</t>
  </si>
  <si>
    <t>711.720.324-24</t>
  </si>
  <si>
    <t>Marcela Ramos Caldeira</t>
  </si>
  <si>
    <t>110.808.979-84</t>
  </si>
  <si>
    <t xml:space="preserve">Maria Caroline Laurindo </t>
  </si>
  <si>
    <t>095.443.279-75</t>
  </si>
  <si>
    <t>Analista de Importação Líder</t>
  </si>
  <si>
    <t xml:space="preserve">Ensino Médio Completo </t>
  </si>
  <si>
    <t>Maria Eduarda Michereff</t>
  </si>
  <si>
    <t>271.52210.40-9</t>
  </si>
  <si>
    <t>131.584.299-85</t>
  </si>
  <si>
    <t>Assistente de Comex Júnior I</t>
  </si>
  <si>
    <t>Marielle Fernanda Rech</t>
  </si>
  <si>
    <t>201.66910.17-6</t>
  </si>
  <si>
    <t>120.627.209-04</t>
  </si>
  <si>
    <t>Assistente de Marketing Sênior I</t>
  </si>
  <si>
    <t>Nicole Thomaz de Oliveira</t>
  </si>
  <si>
    <t>152.100.189-89</t>
  </si>
  <si>
    <t>Estagio de Importação</t>
  </si>
  <si>
    <t>Polyanna Malaquias Nascimento</t>
  </si>
  <si>
    <t>092.926.209-32</t>
  </si>
  <si>
    <t>Naiara de Aquino Maraschi Santiago</t>
  </si>
  <si>
    <t>142.26422.72-0</t>
  </si>
  <si>
    <t>094.935.999-81</t>
  </si>
  <si>
    <t>Patrick Hager</t>
  </si>
  <si>
    <t>268.94776.62-6</t>
  </si>
  <si>
    <t>131.174.489-42</t>
  </si>
  <si>
    <t>Nicoly Luiza Costa Pinto</t>
  </si>
  <si>
    <t>133.432.869-23</t>
  </si>
  <si>
    <t>Auxiliar de comércio exterior</t>
  </si>
  <si>
    <t>Paula Reikdal</t>
  </si>
  <si>
    <t>125.92846.72-9</t>
  </si>
  <si>
    <t>004.238.289-08</t>
  </si>
  <si>
    <t>Rafael Augusto Gorniack Beyer</t>
  </si>
  <si>
    <t>207.39323.40-1</t>
  </si>
  <si>
    <t>087.707.599-95</t>
  </si>
  <si>
    <t>Analista Junior I</t>
  </si>
  <si>
    <t xml:space="preserve">Roziane de Souza Oliveria Fernades </t>
  </si>
  <si>
    <t>129.75360.72-1</t>
  </si>
  <si>
    <t>045.914.609-24</t>
  </si>
  <si>
    <t>Samuel Lucas Dall'Olivo</t>
  </si>
  <si>
    <t>271.15595.16-0</t>
  </si>
  <si>
    <t>077.727.799-92</t>
  </si>
  <si>
    <t xml:space="preserve">Assistente de Comercio Exterior Jr I </t>
  </si>
  <si>
    <t xml:space="preserve">Ensino médio incompleto </t>
  </si>
  <si>
    <t>Sthefany Lorrany Madureira Carvalho</t>
  </si>
  <si>
    <t>270.06252.00-3</t>
  </si>
  <si>
    <t>062.082.862-55</t>
  </si>
  <si>
    <t>Assistente de Importação Senior III</t>
  </si>
  <si>
    <t>Tainá Cristina de Queiros</t>
  </si>
  <si>
    <t>212.766337.00-6</t>
  </si>
  <si>
    <t>108.148.089-05</t>
  </si>
  <si>
    <t>Taís Gonçalves da S. Figueiredo</t>
  </si>
  <si>
    <t>136.805.377-78</t>
  </si>
  <si>
    <t>Administrativo</t>
  </si>
  <si>
    <t xml:space="preserve">Vinicius Pereira </t>
  </si>
  <si>
    <t>269.12138.71-1</t>
  </si>
  <si>
    <t>147.987.269-58</t>
  </si>
  <si>
    <t>Willian Clery de Oliveira Almeida</t>
  </si>
  <si>
    <t>166.54840.71-3</t>
  </si>
  <si>
    <t>127.345.649-12</t>
  </si>
  <si>
    <t>Colaboradores Afastados</t>
  </si>
  <si>
    <t>Colaboradores que terão Reajuste Proximo Mês</t>
  </si>
  <si>
    <t>Colaboradores que solicitamos Vale Transporte</t>
  </si>
  <si>
    <t xml:space="preserve">Colaboradores que são Prestadores de Serviço </t>
  </si>
  <si>
    <t>Colaboradores Inativos</t>
  </si>
  <si>
    <t>Observação da matrícula (Ano, Mês, Dia, Sequência)</t>
  </si>
  <si>
    <t>Amanda Gabryelle Pereira</t>
  </si>
  <si>
    <t>236.90826.46-9</t>
  </si>
  <si>
    <t>149.439.599-11</t>
  </si>
  <si>
    <t>Ana Paula Batista</t>
  </si>
  <si>
    <t>058.581.489-99</t>
  </si>
  <si>
    <t>Auxiliar Administrativa</t>
  </si>
  <si>
    <t>Analista Administrativo Financeiro</t>
  </si>
  <si>
    <t xml:space="preserve">SALÁRIO ATUAL </t>
  </si>
  <si>
    <t>VALE ALIMENTAÇÃO</t>
  </si>
  <si>
    <t xml:space="preserve">AJUDA DE CUSTO </t>
  </si>
  <si>
    <t>SWILE</t>
  </si>
  <si>
    <t>Caio Vinícius Antunes</t>
  </si>
  <si>
    <t>134.43017.57-5</t>
  </si>
  <si>
    <t>093.746.939-41</t>
  </si>
  <si>
    <t>Logística</t>
  </si>
  <si>
    <t xml:space="preserve">Auxiliar de logistica </t>
  </si>
  <si>
    <t>Charles Giovani Trainotti</t>
  </si>
  <si>
    <t>123.20630.48-3</t>
  </si>
  <si>
    <t>751.222.869-49</t>
  </si>
  <si>
    <t>Motorista Carreteiro</t>
  </si>
  <si>
    <t>Motorista</t>
  </si>
  <si>
    <t>Expedição</t>
  </si>
  <si>
    <t>Conferente de Expedição</t>
  </si>
  <si>
    <t>Gustavo Felix Nezzi</t>
  </si>
  <si>
    <t>138.14333.66-6</t>
  </si>
  <si>
    <t>119.249.909-38</t>
  </si>
  <si>
    <t xml:space="preserve">Kaique Jose Ricardo </t>
  </si>
  <si>
    <t>210.54096.99-8</t>
  </si>
  <si>
    <t>076.336.699-42</t>
  </si>
  <si>
    <t xml:space="preserve">Reginaldo Dos Santos </t>
  </si>
  <si>
    <t>549.023.209-91</t>
  </si>
  <si>
    <t>Vanessa Posanski</t>
  </si>
  <si>
    <t>139.43237.72-8</t>
  </si>
  <si>
    <t>066.260.719-80</t>
  </si>
  <si>
    <t>Diretor Comercial</t>
  </si>
  <si>
    <t>Analista de Logística Jr I</t>
  </si>
  <si>
    <t>MEI</t>
  </si>
  <si>
    <t>Terezinha</t>
  </si>
  <si>
    <t>PEGA AKI</t>
  </si>
  <si>
    <t>Adonai</t>
  </si>
  <si>
    <t>Zeladoria</t>
  </si>
  <si>
    <t>Zeladora</t>
  </si>
  <si>
    <t xml:space="preserve">VALOR </t>
  </si>
  <si>
    <t>CLT</t>
  </si>
  <si>
    <t>TIPO DE CONTRATAÇÃO</t>
  </si>
  <si>
    <t>Jose Carlos de Oliveira</t>
  </si>
  <si>
    <t>599.509.279-00</t>
  </si>
  <si>
    <t>Waldemar Jacques</t>
  </si>
  <si>
    <t>714.559.579-68</t>
  </si>
  <si>
    <t>100 (diária)</t>
  </si>
  <si>
    <t>R$ 450,00 (por semana)</t>
  </si>
  <si>
    <t>Bruna Leticia Macalossi</t>
  </si>
  <si>
    <t>FEMININO</t>
  </si>
  <si>
    <t>EXPORTAÇÃO</t>
  </si>
  <si>
    <t xml:space="preserve">Analista de Comercio Exterior </t>
  </si>
  <si>
    <t>MASCULINO</t>
  </si>
  <si>
    <t>IMPORTAÇÃO</t>
  </si>
  <si>
    <t xml:space="preserve">Kauan Cesar Tamazzia </t>
  </si>
  <si>
    <t>151.35567.08-2</t>
  </si>
  <si>
    <t>115.869.129-76</t>
  </si>
  <si>
    <t xml:space="preserve">ADMINISTRATIVO </t>
  </si>
  <si>
    <t xml:space="preserve">Aux. Administrativo </t>
  </si>
  <si>
    <t>Assistente Financeiro II</t>
  </si>
  <si>
    <t>Ens. Medio Incompleto</t>
  </si>
  <si>
    <t xml:space="preserve">Priscila Cavagnoli Rodrigues </t>
  </si>
  <si>
    <t>207.39182.60-3</t>
  </si>
  <si>
    <t>094.808.459-62</t>
  </si>
  <si>
    <t xml:space="preserve">Assisitente de Importação </t>
  </si>
  <si>
    <t xml:space="preserve">Assistente de Importação Sênior </t>
  </si>
  <si>
    <t>Evelyn Alves Cordeiro</t>
  </si>
  <si>
    <t xml:space="preserve">Andre Quintino </t>
  </si>
  <si>
    <t>210.53953.32-3</t>
  </si>
  <si>
    <t>095.014.679-02</t>
  </si>
  <si>
    <t>Comercial</t>
  </si>
  <si>
    <t>Analista Comercial I</t>
  </si>
  <si>
    <t xml:space="preserve">Caio Campos Pego </t>
  </si>
  <si>
    <t>134.48797.46-3</t>
  </si>
  <si>
    <t>075.942.479-90</t>
  </si>
  <si>
    <t xml:space="preserve">Auxiliar Administrativo </t>
  </si>
  <si>
    <t>Ensino Médio Incompleto</t>
  </si>
  <si>
    <t>Gustavo Alves de Souza</t>
  </si>
  <si>
    <t>209.13137.09-4</t>
  </si>
  <si>
    <t>092.345.719-40</t>
  </si>
  <si>
    <t>Produtos</t>
  </si>
  <si>
    <t xml:space="preserve">Analista de Produtos Jr </t>
  </si>
  <si>
    <t>Gestão de Relacionamentos e Pessoas</t>
  </si>
  <si>
    <t>ADIANTAMENTO SALARIAL 40%</t>
  </si>
  <si>
    <t>VALE TRANSPORTE</t>
  </si>
  <si>
    <t>SIM</t>
  </si>
  <si>
    <t>SIM - R$ 1.000,00</t>
  </si>
  <si>
    <t>SIM - R$ 880,26</t>
  </si>
  <si>
    <t>Amanda Rover</t>
  </si>
  <si>
    <t>Beatriz Travessini</t>
  </si>
  <si>
    <t>111.681.079-46</t>
  </si>
  <si>
    <t>Maria Antonia da Silva Kollett</t>
  </si>
  <si>
    <t>135.900.109-32</t>
  </si>
  <si>
    <t>Auxiliar de Comércio Exterior</t>
  </si>
  <si>
    <t>Vinicius Alberto Pasta</t>
  </si>
  <si>
    <t>086.195.459-90</t>
  </si>
  <si>
    <t>153.41771.98-6</t>
  </si>
  <si>
    <t xml:space="preserve">Assistente de Importação Senior </t>
  </si>
  <si>
    <t>204.71942.57-4</t>
  </si>
  <si>
    <t>128.74251.55-2</t>
  </si>
  <si>
    <t>271.15471.24-5</t>
  </si>
  <si>
    <t>270.22045.62-9</t>
  </si>
  <si>
    <t>164.79848.57-9</t>
  </si>
  <si>
    <t>Makyele Luiz Pereira</t>
  </si>
  <si>
    <t>076.860.039-14</t>
  </si>
  <si>
    <t>ESTÁGIO</t>
  </si>
  <si>
    <t>Diretoria</t>
  </si>
  <si>
    <t>Ensino Médio</t>
  </si>
  <si>
    <t>204.72136.93-8</t>
  </si>
  <si>
    <t>153.49727.27-7</t>
  </si>
  <si>
    <t>Assistente de Importação Junior</t>
  </si>
  <si>
    <t>Assistente de Importação Pleno</t>
  </si>
  <si>
    <t>Analista de Importação Pleno</t>
  </si>
  <si>
    <t>Danielle Fellipe Duarte</t>
  </si>
  <si>
    <t>120.684.029-39</t>
  </si>
  <si>
    <t>161.1311531-4</t>
  </si>
  <si>
    <t>Jackson Fernando Cardoso Da Silva</t>
  </si>
  <si>
    <t xml:space="preserve"> 210.54092.41-0</t>
  </si>
  <si>
    <t>092.805.859-08</t>
  </si>
  <si>
    <t>Sarah Barquete De Almeida Esteves Dos Reis</t>
  </si>
  <si>
    <t>150.34264.27-0</t>
  </si>
  <si>
    <t>092.158.466-03</t>
  </si>
  <si>
    <t>Irenilda Do Rocio Alves De Araujo</t>
  </si>
  <si>
    <t>151.23722.29-0</t>
  </si>
  <si>
    <t>620.760.869-00</t>
  </si>
  <si>
    <t>Auxiliar De Serviços Gerais</t>
  </si>
  <si>
    <t>EDGAR</t>
  </si>
  <si>
    <t>REAJUSTE</t>
  </si>
  <si>
    <t>Karina Lipinski</t>
  </si>
  <si>
    <t>057.612.109-67</t>
  </si>
  <si>
    <t>Gilliane Pereira Fernandes De Toni</t>
  </si>
  <si>
    <t>127.44841.68-6</t>
  </si>
  <si>
    <t>001.251.220-63</t>
  </si>
  <si>
    <t>Luana De Sousa Motta</t>
  </si>
  <si>
    <t>Mauricio Ornelas Da Cruz</t>
  </si>
  <si>
    <t>Coord. Operacional De Armazem</t>
  </si>
  <si>
    <t>Analista Comercial</t>
  </si>
  <si>
    <t>Moiés</t>
  </si>
  <si>
    <t>Vitor</t>
  </si>
  <si>
    <t>200.72618.53-6</t>
  </si>
  <si>
    <t>134.78736.72-1</t>
  </si>
  <si>
    <t>009.903.419-09</t>
  </si>
  <si>
    <t>136.621.247-93</t>
  </si>
  <si>
    <t>Kauan Cesar Tamazzia</t>
  </si>
  <si>
    <t>Assistente Financeiro</t>
  </si>
  <si>
    <t>Carlos Henrique Da Silva</t>
  </si>
  <si>
    <t>PJ</t>
  </si>
  <si>
    <t>Camila Mariano Dantas Machado</t>
  </si>
  <si>
    <t>157.579.069-60</t>
  </si>
  <si>
    <t>Samira Haidar</t>
  </si>
  <si>
    <t>124.888.329-28</t>
  </si>
  <si>
    <t>269.97035.08-4</t>
  </si>
  <si>
    <t>Edson Schmoller</t>
  </si>
  <si>
    <t>120,00 (diária)</t>
  </si>
  <si>
    <t>120 (diária)</t>
  </si>
  <si>
    <t>250,00 (diária)</t>
  </si>
  <si>
    <t>124.83555.98-7</t>
  </si>
  <si>
    <t>890.651.079-91</t>
  </si>
  <si>
    <t>Operador de Empilhadeira</t>
  </si>
  <si>
    <t>Roselene Aparecida Antunes</t>
  </si>
  <si>
    <t>Ensino Fundamental</t>
  </si>
  <si>
    <t>599.954.169-72</t>
  </si>
  <si>
    <t>123.41469.00-2</t>
  </si>
  <si>
    <t>Estagiário Consultoria</t>
  </si>
  <si>
    <t>MATRÍCULA E-SOCIAL</t>
  </si>
  <si>
    <t>Ana Clara Correa Zanini</t>
  </si>
  <si>
    <t>083.064.219-65</t>
  </si>
  <si>
    <t>270.08137.65-1</t>
  </si>
  <si>
    <t>213.40659.18-4</t>
  </si>
  <si>
    <t>Leonardo Goes Catão</t>
  </si>
  <si>
    <t>138.28390.72-1</t>
  </si>
  <si>
    <t>062.427.289-31</t>
  </si>
  <si>
    <t xml:space="preserve">Analista de Importação Junior </t>
  </si>
  <si>
    <t>Monica da Silva Correa Abreu</t>
  </si>
  <si>
    <t>125.19211.88-3</t>
  </si>
  <si>
    <t>053.647.157-60</t>
  </si>
  <si>
    <t>168.42151.19-9</t>
  </si>
  <si>
    <t>Rafael da Silva Almeida</t>
  </si>
  <si>
    <t>207.10330.94-9</t>
  </si>
  <si>
    <t>036.356.052-12</t>
  </si>
  <si>
    <t>Observação da matrícula (E-SOCIAL)</t>
  </si>
  <si>
    <t>Ricardo Billieri</t>
  </si>
  <si>
    <t>165.79054.25-6</t>
  </si>
  <si>
    <t>019.898.920-27</t>
  </si>
  <si>
    <t>Analista de Importação Junior</t>
  </si>
  <si>
    <t>201.90838.05-6</t>
  </si>
  <si>
    <t>Renan Caio Cabral</t>
  </si>
  <si>
    <t>133.05381.01-8</t>
  </si>
  <si>
    <t>069.894.739-83</t>
  </si>
  <si>
    <t>Erick Marcelo Petris</t>
  </si>
  <si>
    <t>148.43293.72-1</t>
  </si>
  <si>
    <t>132.966.939-80</t>
  </si>
  <si>
    <t>CARGO ATUAL 10/2025</t>
  </si>
  <si>
    <t>SALÁRIO ATUAL 10/2025</t>
  </si>
  <si>
    <t>ANALISTA DE COMER. EXTERIOR JR</t>
  </si>
  <si>
    <t>ANALISTA DE IMPORTACAO JR</t>
  </si>
  <si>
    <t>JOVEM APRENDIZ - ADM</t>
  </si>
  <si>
    <t>ANALISTA DE COMER. EXTERIOR SENIOR</t>
  </si>
  <si>
    <t>ESTAGIÁRIA IMPORTAÇÃO</t>
  </si>
  <si>
    <t>AUXILIAR DE IMPORTAÇÃO</t>
  </si>
  <si>
    <t>ANALISTA DE IMPORTAÇÃO SENIOR</t>
  </si>
  <si>
    <t>ESTAGIÁRIO IMPORTAÇÃO</t>
  </si>
  <si>
    <t>ANALISTA DE IMPORTAÇÃO PLENO</t>
  </si>
  <si>
    <t>ASSISTENTE DE MARKETING</t>
  </si>
  <si>
    <t>ASSISTENTE DE IMPORTAÇÃO</t>
  </si>
  <si>
    <t>AUXILIAR ADMINISTRATIVO</t>
  </si>
  <si>
    <t>ASSIST. COMERC. EXTERIOR - SENIOR</t>
  </si>
  <si>
    <t>LIDER DE GESTÃO DE RELACIONAMENTO</t>
  </si>
  <si>
    <t>ASSISTENTE DE EXPORTAÇÃO SENIOR</t>
  </si>
  <si>
    <t>ASSIST. ADMINISTRATIVO JR</t>
  </si>
  <si>
    <t>COORDENADORA DE IMPORTAÇÃO E EXPORTAÇÃO</t>
  </si>
  <si>
    <t>ASSIST. DE IMPORTAÇÃO JR</t>
  </si>
  <si>
    <t>ASSISTENTE IMPORTAÇÃO JUNIOR</t>
  </si>
  <si>
    <t>ASSIST. DE IMPORTAÇÃO PLENO</t>
  </si>
  <si>
    <t>LIDER ANALISTA MARKETING E TECNOLOGIA</t>
  </si>
  <si>
    <t xml:space="preserve">LIDER ANALISTA DE COMERCIO EXTERIOR </t>
  </si>
  <si>
    <t xml:space="preserve">LIDER ANALISTA DE IMPORTAÇÃO </t>
  </si>
  <si>
    <t xml:space="preserve">ASSIST. ADMINISTRATIVO </t>
  </si>
  <si>
    <t>LIDER ANALISTA ADMINISTRATIVO/FINANCEIRO</t>
  </si>
  <si>
    <t xml:space="preserve">ANALISTA COMERCIAL JR </t>
  </si>
  <si>
    <t>ANALISTA DE IMPORTAÇÃO JR</t>
  </si>
  <si>
    <t>ASSIST. COMER. EXTERIOR - JR</t>
  </si>
  <si>
    <t>AUXILIAR DE COMER. EXTERIOR</t>
  </si>
  <si>
    <t>AUXILIO DOENÇA - INSS</t>
  </si>
  <si>
    <t>AUXILIAR SERV. GERAIS</t>
  </si>
  <si>
    <t>ASSISTENTE ADMINISTRATIVO</t>
  </si>
  <si>
    <t>ESTAGIÁRIO  IMPORTAÇÃO</t>
  </si>
  <si>
    <t>ANALISTA DE IMPORTAÇÃOJR</t>
  </si>
  <si>
    <t>201.05157.98-2</t>
  </si>
  <si>
    <t>138.30017.72-2</t>
  </si>
  <si>
    <t>212.84343.69-5</t>
  </si>
  <si>
    <t>E-MAIL</t>
  </si>
  <si>
    <t>TELEFONE</t>
  </si>
  <si>
    <t>amanda.fernandes@uniqueaduaneira.com.br</t>
  </si>
  <si>
    <t>amanda.rover@uniqueaduaneira.com.br</t>
  </si>
  <si>
    <t>amanda.thainara@uniqueaduaneira.com.br</t>
  </si>
  <si>
    <t>ana.clara@uniqueaduaneira.com.br</t>
  </si>
  <si>
    <t>ana.carvalho@uniqueaduaneira.com.br</t>
  </si>
  <si>
    <t>antonio.junior@uniqueaduaneira.com.br</t>
  </si>
  <si>
    <t>Beatriz.Travessini@uniqueaduaneira.com.br</t>
  </si>
  <si>
    <t>bruna.vicente@uniqueaduaneira.com.br</t>
  </si>
  <si>
    <t>camila.silva.external@aguasazuis.com.br</t>
  </si>
  <si>
    <t>camila.ribeiro@uniqueaduaneira.com.br</t>
  </si>
  <si>
    <t>camila.mariana@uniqueaduaneira.com.br</t>
  </si>
  <si>
    <t>carlos@uniqueaduaneira.com.br</t>
  </si>
  <si>
    <t>carolina@uniqueaduaneira.com.br</t>
  </si>
  <si>
    <t>catarina@uniqueaduaneira.com.br</t>
  </si>
  <si>
    <t>clara@uniqueaduaneira.com.br</t>
  </si>
  <si>
    <t>danielle.duarte@uniqueaduaneira.com.br</t>
  </si>
  <si>
    <t>edicleia@uniqueaduaneira.com.br</t>
  </si>
  <si>
    <t>elisete@uniqueaduaneira.com.br</t>
  </si>
  <si>
    <t>erick.petris@uniqueaduaneira.com.br</t>
  </si>
  <si>
    <t>erika@uniqueaduaneira.com.br</t>
  </si>
  <si>
    <t>Fhelype@uniqueaduaneira.com.br</t>
  </si>
  <si>
    <t>gabriel.luiz@uniqueaduaneira.com.br</t>
  </si>
  <si>
    <t>gilliane.pereira@uniqueaduaneira.com.br</t>
  </si>
  <si>
    <t>gustavo.silva@uniqueaduaneira.com.br</t>
  </si>
  <si>
    <t>helida.gomes@uniqueaduaneira.com.br</t>
  </si>
  <si>
    <t>Isabela.medeiros@uniqueaduaneira.com.br</t>
  </si>
  <si>
    <t>jackson.fernando@uniqueaduaneira.com.br</t>
  </si>
  <si>
    <t>jeferson.martins@uniqueaduaneira.com.br</t>
  </si>
  <si>
    <t>juliano.piazera@uniqueaduaneira.com.br</t>
  </si>
  <si>
    <t>karina@uniqueaduaneira.com.br</t>
  </si>
  <si>
    <t>kauan.cesar@uniqueaduaneira.com.br</t>
  </si>
  <si>
    <t>larissa.gabriely@uniqueaduaneira.com.br</t>
  </si>
  <si>
    <t>leonardo.catao@uniqueaduaneira.com.br</t>
  </si>
  <si>
    <t>leticia@uniqueaduaneira.com.br</t>
  </si>
  <si>
    <t>leticia.mello@uniqueaduaneira.com.br</t>
  </si>
  <si>
    <t>lucas.cruz@uniqueaduaneira.com.br</t>
  </si>
  <si>
    <t>lucas.vexani@uniqueaduaneira.com.br</t>
  </si>
  <si>
    <t>Lunara@uniqueaduaneira.com.br</t>
  </si>
  <si>
    <t>jair@uniqueaduaneira.com.br</t>
  </si>
  <si>
    <t>maria.kollett@uniqueaduaneira.com.br</t>
  </si>
  <si>
    <t>maria.caroline@uniqueaduaneira.com.br</t>
  </si>
  <si>
    <t>maria.michereff@uniqueaduaneira.com.br</t>
  </si>
  <si>
    <t>monica.abreu@uniqueaduaneira.com.br</t>
  </si>
  <si>
    <t>nicole.oliveira@uniqueaduaneira.com.br</t>
  </si>
  <si>
    <t>polyanna.nascimento@uniqueaduaneira.com.br</t>
  </si>
  <si>
    <t>rafael.almeida@uniqueaduaneira.com.br</t>
  </si>
  <si>
    <t>renan.cabral@uniqueaduaneira.com.br</t>
  </si>
  <si>
    <t>ricardo.ballieri@uniqueaduaneira.com.br</t>
  </si>
  <si>
    <t>ricardo@uniqueaduaneira.com.br</t>
  </si>
  <si>
    <t>Samira.Haidar@uniqueaduaneira.com.br</t>
  </si>
  <si>
    <t>Tais.Figueiredo@uniqueaduaneira.com.br</t>
  </si>
  <si>
    <t>vinicius.pereira@uniqueaduaneira.com.br</t>
  </si>
  <si>
    <t>willian.almeida@uniqueaduaneira.com.br</t>
  </si>
  <si>
    <t>beatriz.Travessini@uniqueaduaneira.com.br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</si>
</sst>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\ * #,##0.00_-;\-&quot;R$&quot;\ * #,##0.00_-;_-&quot;R$&quot;\ * &quot;-&quot;??_-;_-@"/>
    <numFmt numFmtId="165" formatCode="_-[$R$-416]\ * #,##0.00_-;\-[$R$-416]\ * #,##0.00_-;_-[$R$-416]\ 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 Light"/>
      <family val="2"/>
      <scheme val="major"/>
    </font>
    <font>
      <sz val="11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8"/>
      <name val="Calibri"/>
      <family val="2"/>
      <scheme val="minor"/>
    </font>
    <font>
      <u/>
      <sz val="1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-0.499984740745262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92D050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rgb="FFC00000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115B05"/>
        <bgColor theme="4"/>
      </patternFill>
    </fill>
    <fill>
      <patternFill patternType="solid">
        <fgColor theme="0"/>
        <bgColor theme="0"/>
      </patternFill>
    </fill>
    <fill>
      <patternFill patternType="solid">
        <fgColor theme="1"/>
        <bgColor theme="4"/>
      </patternFill>
    </fill>
    <fill>
      <patternFill patternType="solid">
        <fgColor rgb="FF1F4E78"/>
        <bgColor theme="4"/>
      </patternFill>
    </fill>
    <fill>
      <patternFill patternType="solid">
        <fgColor rgb="FF1F4E7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268">
    <xf numFmtId="0" fontId="0" fillId="0" borderId="0" xfId="0"/>
    <xf numFmtId="0" fontId="0" fillId="4" borderId="1" xfId="0" applyFill="1" applyBorder="1" applyAlignment="1">
      <alignment horizontal="left" vertical="center" indent="1"/>
    </xf>
    <xf numFmtId="0" fontId="0" fillId="4" borderId="1" xfId="0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 indent="1"/>
    </xf>
    <xf numFmtId="14" fontId="0" fillId="4" borderId="1" xfId="0" applyNumberForma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4" fontId="0" fillId="5" borderId="1" xfId="0" applyNumberFormat="1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44" fontId="0" fillId="4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 indent="1"/>
    </xf>
    <xf numFmtId="44" fontId="0" fillId="5" borderId="1" xfId="0" applyNumberFormat="1" applyFill="1" applyBorder="1" applyAlignment="1">
      <alignment horizontal="left" vertical="center" indent="1"/>
    </xf>
    <xf numFmtId="9" fontId="0" fillId="5" borderId="1" xfId="0" applyNumberFormat="1" applyFill="1" applyBorder="1" applyAlignment="1">
      <alignment horizontal="left" vertical="center" indent="1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4" fontId="0" fillId="6" borderId="1" xfId="0" applyNumberFormat="1" applyFill="1" applyBorder="1" applyAlignment="1">
      <alignment horizontal="center" vertical="center"/>
    </xf>
    <xf numFmtId="14" fontId="7" fillId="3" borderId="2" xfId="0" applyNumberFormat="1" applyFont="1" applyFill="1" applyBorder="1" applyAlignment="1">
      <alignment horizontal="center" vertical="center" wrapText="1"/>
    </xf>
    <xf numFmtId="4" fontId="7" fillId="3" borderId="2" xfId="0" applyNumberFormat="1" applyFont="1" applyFill="1" applyBorder="1" applyAlignment="1">
      <alignment horizontal="center" vertical="center"/>
    </xf>
    <xf numFmtId="9" fontId="0" fillId="6" borderId="1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44" fontId="0" fillId="4" borderId="1" xfId="2" applyFont="1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left" vertical="center" indent="1"/>
    </xf>
    <xf numFmtId="44" fontId="0" fillId="4" borderId="1" xfId="0" applyNumberFormat="1" applyFill="1" applyBorder="1" applyAlignment="1">
      <alignment horizontal="left" vertical="center" indent="1"/>
    </xf>
    <xf numFmtId="14" fontId="0" fillId="4" borderId="1" xfId="0" applyNumberFormat="1" applyFill="1" applyBorder="1" applyAlignment="1">
      <alignment horizontal="left" vertical="center" indent="1"/>
    </xf>
    <xf numFmtId="0" fontId="0" fillId="3" borderId="1" xfId="0" applyFill="1" applyBorder="1" applyAlignment="1">
      <alignment horizontal="center" vertical="center"/>
    </xf>
    <xf numFmtId="44" fontId="0" fillId="6" borderId="1" xfId="2" applyFont="1" applyFill="1" applyBorder="1" applyAlignment="1">
      <alignment horizontal="center" vertical="center"/>
    </xf>
    <xf numFmtId="0" fontId="0" fillId="4" borderId="1" xfId="0" applyFill="1" applyBorder="1"/>
    <xf numFmtId="8" fontId="0" fillId="4" borderId="1" xfId="0" applyNumberForma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left" vertical="center" indent="1"/>
    </xf>
    <xf numFmtId="0" fontId="0" fillId="4" borderId="6" xfId="0" applyFill="1" applyBorder="1" applyAlignment="1">
      <alignment horizontal="left" vertical="center" indent="1"/>
    </xf>
    <xf numFmtId="14" fontId="0" fillId="4" borderId="6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0" fillId="5" borderId="6" xfId="0" applyNumberFormat="1" applyFill="1" applyBorder="1" applyAlignment="1">
      <alignment horizontal="center" vertical="center"/>
    </xf>
    <xf numFmtId="44" fontId="0" fillId="5" borderId="6" xfId="0" applyNumberFormat="1" applyFill="1" applyBorder="1" applyAlignment="1">
      <alignment horizontal="center" vertical="center"/>
    </xf>
    <xf numFmtId="44" fontId="0" fillId="4" borderId="6" xfId="2" applyFont="1" applyFill="1" applyBorder="1" applyAlignment="1">
      <alignment horizontal="center" vertical="center"/>
    </xf>
    <xf numFmtId="44" fontId="0" fillId="4" borderId="6" xfId="0" applyNumberFormat="1" applyFill="1" applyBorder="1" applyAlignment="1">
      <alignment horizontal="center" vertical="center"/>
    </xf>
    <xf numFmtId="9" fontId="0" fillId="4" borderId="6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14" fontId="5" fillId="9" borderId="6" xfId="0" applyNumberFormat="1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14" fontId="5" fillId="10" borderId="6" xfId="0" applyNumberFormat="1" applyFont="1" applyFill="1" applyBorder="1" applyAlignment="1">
      <alignment horizontal="center" vertical="center"/>
    </xf>
    <xf numFmtId="44" fontId="5" fillId="9" borderId="6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 indent="1"/>
    </xf>
    <xf numFmtId="14" fontId="0" fillId="11" borderId="0" xfId="0" applyNumberForma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14" fontId="0" fillId="8" borderId="0" xfId="0" applyNumberFormat="1" applyFill="1" applyAlignment="1">
      <alignment horizontal="center" vertical="center"/>
    </xf>
    <xf numFmtId="44" fontId="0" fillId="11" borderId="0" xfId="0" applyNumberFormat="1" applyFill="1" applyAlignment="1">
      <alignment horizontal="center" vertical="center"/>
    </xf>
    <xf numFmtId="9" fontId="0" fillId="11" borderId="0" xfId="0" applyNumberFormat="1" applyFill="1" applyAlignment="1">
      <alignment horizontal="center" vertical="center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44" fontId="0" fillId="3" borderId="0" xfId="0" applyNumberFormat="1" applyFill="1" applyAlignment="1">
      <alignment horizontal="center" vertical="center"/>
    </xf>
    <xf numFmtId="9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/>
    <xf numFmtId="0" fontId="4" fillId="2" borderId="1" xfId="0" applyFont="1" applyFill="1" applyBorder="1" applyAlignment="1">
      <alignment horizontal="center" vertical="center" wrapText="1"/>
    </xf>
    <xf numFmtId="22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44" fontId="0" fillId="0" borderId="1" xfId="2" applyFont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44" fontId="0" fillId="7" borderId="1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14" fontId="0" fillId="7" borderId="6" xfId="0" applyNumberFormat="1" applyFill="1" applyBorder="1" applyAlignment="1">
      <alignment horizontal="center" vertical="center"/>
    </xf>
    <xf numFmtId="44" fontId="0" fillId="7" borderId="6" xfId="0" applyNumberFormat="1" applyFill="1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44" fontId="0" fillId="0" borderId="6" xfId="2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44" fontId="0" fillId="3" borderId="1" xfId="0" applyNumberFormat="1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44" fontId="0" fillId="3" borderId="1" xfId="2" applyFont="1" applyFill="1" applyBorder="1" applyAlignment="1">
      <alignment horizontal="center" vertical="center"/>
    </xf>
    <xf numFmtId="43" fontId="0" fillId="0" borderId="1" xfId="1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0" fontId="3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0" fontId="0" fillId="0" borderId="1" xfId="0" applyBorder="1"/>
    <xf numFmtId="0" fontId="4" fillId="15" borderId="1" xfId="0" applyFont="1" applyFill="1" applyBorder="1" applyAlignment="1">
      <alignment horizontal="center" vertical="center" wrapText="1"/>
    </xf>
    <xf numFmtId="22" fontId="2" fillId="15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7" fillId="16" borderId="8" xfId="0" applyNumberFormat="1" applyFont="1" applyFill="1" applyBorder="1" applyAlignment="1">
      <alignment vertical="center" wrapText="1"/>
    </xf>
    <xf numFmtId="43" fontId="0" fillId="0" borderId="1" xfId="1" applyFont="1" applyFill="1" applyBorder="1" applyAlignment="1">
      <alignment horizontal="center"/>
    </xf>
    <xf numFmtId="0" fontId="4" fillId="17" borderId="1" xfId="0" applyFont="1" applyFill="1" applyBorder="1" applyAlignment="1">
      <alignment horizontal="center" vertical="center" wrapText="1"/>
    </xf>
    <xf numFmtId="22" fontId="2" fillId="17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/>
    </xf>
    <xf numFmtId="0" fontId="0" fillId="6" borderId="1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43" fontId="0" fillId="0" borderId="1" xfId="1" applyFont="1" applyBorder="1" applyAlignment="1">
      <alignment horizontal="left"/>
    </xf>
    <xf numFmtId="0" fontId="5" fillId="4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0" fillId="4" borderId="6" xfId="0" applyFill="1" applyBorder="1" applyAlignment="1">
      <alignment horizontal="left" vertical="center"/>
    </xf>
    <xf numFmtId="0" fontId="0" fillId="4" borderId="6" xfId="0" applyFill="1" applyBorder="1" applyAlignment="1">
      <alignment horizontal="left"/>
    </xf>
    <xf numFmtId="0" fontId="5" fillId="4" borderId="6" xfId="0" applyFont="1" applyFill="1" applyBorder="1" applyAlignment="1">
      <alignment horizontal="left" vertical="center"/>
    </xf>
    <xf numFmtId="14" fontId="0" fillId="4" borderId="6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44" fontId="0" fillId="4" borderId="9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left" vertical="center" indent="1"/>
    </xf>
    <xf numFmtId="44" fontId="0" fillId="5" borderId="9" xfId="0" applyNumberFormat="1" applyFill="1" applyBorder="1" applyAlignment="1">
      <alignment horizontal="center" vertical="center"/>
    </xf>
    <xf numFmtId="44" fontId="0" fillId="5" borderId="9" xfId="0" applyNumberFormat="1" applyFill="1" applyBorder="1" applyAlignment="1">
      <alignment horizontal="left" vertical="center" indent="1"/>
    </xf>
    <xf numFmtId="44" fontId="0" fillId="4" borderId="9" xfId="2" applyFont="1" applyFill="1" applyBorder="1" applyAlignment="1">
      <alignment horizontal="center" vertical="center"/>
    </xf>
    <xf numFmtId="44" fontId="0" fillId="4" borderId="9" xfId="0" applyNumberFormat="1" applyFill="1" applyBorder="1" applyAlignment="1">
      <alignment horizontal="left" vertical="center" indent="1"/>
    </xf>
    <xf numFmtId="0" fontId="0" fillId="4" borderId="9" xfId="0" applyFill="1" applyBorder="1" applyAlignment="1">
      <alignment horizontal="center" vertical="center"/>
    </xf>
    <xf numFmtId="0" fontId="0" fillId="4" borderId="9" xfId="0" applyFill="1" applyBorder="1"/>
    <xf numFmtId="0" fontId="5" fillId="9" borderId="9" xfId="0" applyFont="1" applyFill="1" applyBorder="1" applyAlignment="1">
      <alignment horizontal="center" vertical="center"/>
    </xf>
    <xf numFmtId="44" fontId="0" fillId="4" borderId="5" xfId="0" applyNumberFormat="1" applyFill="1" applyBorder="1" applyAlignment="1">
      <alignment horizontal="center" vertical="center"/>
    </xf>
    <xf numFmtId="0" fontId="4" fillId="18" borderId="9" xfId="0" applyFont="1" applyFill="1" applyBorder="1" applyAlignment="1">
      <alignment horizontal="center" vertical="center" wrapText="1"/>
    </xf>
    <xf numFmtId="0" fontId="4" fillId="19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44" fontId="0" fillId="5" borderId="6" xfId="0" applyNumberFormat="1" applyFill="1" applyBorder="1" applyAlignment="1">
      <alignment horizontal="left" vertical="center" indent="1"/>
    </xf>
    <xf numFmtId="44" fontId="0" fillId="4" borderId="6" xfId="0" applyNumberFormat="1" applyFill="1" applyBorder="1" applyAlignment="1">
      <alignment horizontal="left" vertical="center" indent="1"/>
    </xf>
    <xf numFmtId="0" fontId="0" fillId="4" borderId="10" xfId="0" applyFill="1" applyBorder="1" applyAlignment="1">
      <alignment horizontal="left" vertical="center" indent="1"/>
    </xf>
    <xf numFmtId="0" fontId="0" fillId="4" borderId="5" xfId="0" applyFill="1" applyBorder="1" applyAlignment="1">
      <alignment horizontal="left" vertical="center" indent="1"/>
    </xf>
    <xf numFmtId="44" fontId="0" fillId="4" borderId="10" xfId="0" applyNumberFormat="1" applyFill="1" applyBorder="1" applyAlignment="1">
      <alignment horizontal="center" vertical="center"/>
    </xf>
    <xf numFmtId="44" fontId="0" fillId="4" borderId="10" xfId="0" applyNumberFormat="1" applyFill="1" applyBorder="1" applyAlignment="1">
      <alignment horizontal="left" vertical="center" indent="1"/>
    </xf>
    <xf numFmtId="44" fontId="0" fillId="4" borderId="5" xfId="0" applyNumberFormat="1" applyFill="1" applyBorder="1" applyAlignment="1">
      <alignment horizontal="left" vertical="center" indent="1"/>
    </xf>
    <xf numFmtId="44" fontId="0" fillId="5" borderId="5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44" fontId="0" fillId="5" borderId="10" xfId="0" applyNumberForma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 indent="1"/>
    </xf>
    <xf numFmtId="0" fontId="0" fillId="3" borderId="6" xfId="0" applyFill="1" applyBorder="1" applyAlignment="1">
      <alignment horizontal="center" vertical="center"/>
    </xf>
    <xf numFmtId="0" fontId="0" fillId="3" borderId="0" xfId="0" applyFill="1"/>
    <xf numFmtId="0" fontId="0" fillId="7" borderId="1" xfId="0" applyFill="1" applyBorder="1" applyAlignment="1">
      <alignment horizontal="center" vertical="center"/>
    </xf>
    <xf numFmtId="44" fontId="0" fillId="3" borderId="6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5" fillId="11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7" borderId="1" xfId="0" applyFill="1" applyBorder="1" applyAlignment="1">
      <alignment horizontal="left" vertical="center" indent="1"/>
    </xf>
    <xf numFmtId="44" fontId="0" fillId="7" borderId="1" xfId="0" applyNumberFormat="1" applyFill="1" applyBorder="1" applyAlignment="1">
      <alignment horizontal="left" vertical="center" indent="1"/>
    </xf>
    <xf numFmtId="14" fontId="0" fillId="3" borderId="1" xfId="0" applyNumberForma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49" fontId="7" fillId="3" borderId="3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5" fillId="9" borderId="7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14" fontId="0" fillId="11" borderId="0" xfId="0" applyNumberFormat="1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44" fontId="0" fillId="3" borderId="1" xfId="0" applyNumberFormat="1" applyFill="1" applyBorder="1" applyAlignment="1">
      <alignment vertical="center"/>
    </xf>
    <xf numFmtId="44" fontId="5" fillId="9" borderId="6" xfId="0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9" fontId="0" fillId="7" borderId="1" xfId="0" applyNumberFormat="1" applyFill="1" applyBorder="1" applyAlignment="1">
      <alignment horizontal="center" vertical="center"/>
    </xf>
    <xf numFmtId="44" fontId="0" fillId="3" borderId="6" xfId="0" applyNumberFormat="1" applyFill="1" applyBorder="1" applyAlignment="1">
      <alignment vertical="center"/>
    </xf>
    <xf numFmtId="0" fontId="0" fillId="3" borderId="0" xfId="0" applyFill="1" applyAlignment="1">
      <alignment horizontal="left" vertical="center"/>
    </xf>
    <xf numFmtId="44" fontId="0" fillId="3" borderId="1" xfId="2" applyFont="1" applyFill="1" applyBorder="1" applyAlignment="1">
      <alignment vertical="center"/>
    </xf>
    <xf numFmtId="4" fontId="6" fillId="16" borderId="2" xfId="0" applyNumberFormat="1" applyFont="1" applyFill="1" applyBorder="1" applyAlignment="1">
      <alignment horizontal="center" vertical="center"/>
    </xf>
    <xf numFmtId="9" fontId="0" fillId="3" borderId="1" xfId="3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 vertical="center"/>
    </xf>
    <xf numFmtId="4" fontId="6" fillId="3" borderId="2" xfId="0" applyNumberFormat="1" applyFont="1" applyFill="1" applyBorder="1" applyAlignment="1">
      <alignment horizontal="center" vertical="center"/>
    </xf>
    <xf numFmtId="44" fontId="0" fillId="3" borderId="9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left" vertical="center"/>
    </xf>
    <xf numFmtId="14" fontId="5" fillId="3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center" vertical="center"/>
    </xf>
    <xf numFmtId="0" fontId="0" fillId="7" borderId="4" xfId="0" applyFill="1" applyBorder="1" applyAlignment="1">
      <alignment horizontal="left" vertical="center"/>
    </xf>
    <xf numFmtId="0" fontId="5" fillId="7" borderId="4" xfId="0" applyFont="1" applyFill="1" applyBorder="1" applyAlignment="1">
      <alignment horizontal="left" vertical="center"/>
    </xf>
    <xf numFmtId="44" fontId="0" fillId="7" borderId="9" xfId="0" applyNumberFormat="1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left" vertical="center"/>
    </xf>
    <xf numFmtId="165" fontId="0" fillId="3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vertical="center"/>
    </xf>
    <xf numFmtId="44" fontId="0" fillId="3" borderId="9" xfId="2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left" vertical="center"/>
    </xf>
    <xf numFmtId="14" fontId="0" fillId="3" borderId="6" xfId="0" applyNumberFormat="1" applyFill="1" applyBorder="1" applyAlignment="1">
      <alignment horizontal="center" vertical="center"/>
    </xf>
    <xf numFmtId="164" fontId="8" fillId="3" borderId="1" xfId="0" applyNumberFormat="1" applyFont="1" applyFill="1" applyBorder="1" applyAlignment="1">
      <alignment horizontal="center" vertical="center"/>
    </xf>
    <xf numFmtId="9" fontId="0" fillId="3" borderId="6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left" vertical="center"/>
    </xf>
    <xf numFmtId="0" fontId="0" fillId="3" borderId="7" xfId="0" applyFill="1" applyBorder="1" applyAlignment="1">
      <alignment horizontal="center" vertical="center"/>
    </xf>
    <xf numFmtId="9" fontId="5" fillId="9" borderId="6" xfId="0" applyNumberFormat="1" applyFont="1" applyFill="1" applyBorder="1" applyAlignment="1">
      <alignment horizontal="center" vertical="center"/>
    </xf>
    <xf numFmtId="9" fontId="0" fillId="5" borderId="6" xfId="0" applyNumberFormat="1" applyFill="1" applyBorder="1" applyAlignment="1">
      <alignment horizontal="center" vertical="center"/>
    </xf>
    <xf numFmtId="17" fontId="0" fillId="3" borderId="1" xfId="0" applyNumberFormat="1" applyFill="1" applyBorder="1" applyAlignment="1">
      <alignment horizontal="center" vertical="center"/>
    </xf>
    <xf numFmtId="17" fontId="0" fillId="3" borderId="1" xfId="3" applyNumberFormat="1" applyFont="1" applyFill="1" applyBorder="1" applyAlignment="1">
      <alignment horizontal="center" vertical="center"/>
    </xf>
    <xf numFmtId="17" fontId="0" fillId="3" borderId="6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left" vertical="center"/>
    </xf>
    <xf numFmtId="44" fontId="0" fillId="4" borderId="1" xfId="0" applyNumberFormat="1" applyFill="1" applyBorder="1" applyAlignment="1">
      <alignment vertical="center"/>
    </xf>
    <xf numFmtId="44" fontId="0" fillId="3" borderId="6" xfId="2" applyFont="1" applyFill="1" applyBorder="1" applyAlignment="1">
      <alignment vertical="center"/>
    </xf>
    <xf numFmtId="0" fontId="0" fillId="4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left" vertical="center"/>
    </xf>
    <xf numFmtId="44" fontId="0" fillId="3" borderId="1" xfId="0" applyNumberFormat="1" applyFill="1" applyBorder="1" applyAlignment="1">
      <alignment horizontal="left" vertical="center" indent="1"/>
    </xf>
    <xf numFmtId="0" fontId="0" fillId="0" borderId="9" xfId="0" applyBorder="1" applyAlignment="1">
      <alignment horizontal="center" vertical="center"/>
    </xf>
    <xf numFmtId="14" fontId="0" fillId="3" borderId="7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3" borderId="5" xfId="0" applyFill="1" applyBorder="1" applyAlignment="1">
      <alignment horizontal="left" vertical="center"/>
    </xf>
    <xf numFmtId="0" fontId="0" fillId="0" borderId="13" xfId="0" applyBorder="1" applyAlignment="1">
      <alignment vertical="center"/>
    </xf>
    <xf numFmtId="0" fontId="0" fillId="0" borderId="13" xfId="0" applyBorder="1"/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5" fillId="3" borderId="1" xfId="0" applyFon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5" fillId="9" borderId="1" xfId="0" applyFont="1" applyFill="1" applyBorder="1" applyAlignment="1">
      <alignment vertic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vertical="center"/>
    </xf>
    <xf numFmtId="0" fontId="5" fillId="4" borderId="4" xfId="0" applyFont="1" applyFill="1" applyBorder="1" applyAlignment="1">
      <alignment horizontal="left" vertical="center"/>
    </xf>
    <xf numFmtId="0" fontId="0" fillId="5" borderId="1" xfId="0" applyFill="1" applyBorder="1" applyAlignment="1">
      <alignment vertical="center"/>
    </xf>
    <xf numFmtId="44" fontId="0" fillId="5" borderId="1" xfId="0" applyNumberFormat="1" applyFill="1" applyBorder="1" applyAlignment="1">
      <alignment vertical="center"/>
    </xf>
    <xf numFmtId="17" fontId="0" fillId="4" borderId="1" xfId="0" applyNumberFormat="1" applyFill="1" applyBorder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14" fontId="0" fillId="4" borderId="4" xfId="0" applyNumberFormat="1" applyFill="1" applyBorder="1" applyAlignment="1">
      <alignment horizontal="left" vertical="center"/>
    </xf>
    <xf numFmtId="9" fontId="0" fillId="4" borderId="1" xfId="3" applyFont="1" applyFill="1" applyBorder="1" applyAlignment="1">
      <alignment horizontal="center" vertical="center"/>
    </xf>
    <xf numFmtId="44" fontId="0" fillId="4" borderId="6" xfId="0" applyNumberFormat="1" applyFill="1" applyBorder="1" applyAlignment="1">
      <alignment vertical="center"/>
    </xf>
    <xf numFmtId="14" fontId="0" fillId="3" borderId="0" xfId="0" applyNumberFormat="1" applyFill="1" applyAlignment="1">
      <alignment horizontal="center"/>
    </xf>
    <xf numFmtId="44" fontId="0" fillId="3" borderId="6" xfId="2" applyFont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0" fillId="6" borderId="1" xfId="0" applyFill="1" applyBorder="1" applyAlignment="1">
      <alignment vertical="center"/>
    </xf>
    <xf numFmtId="14" fontId="0" fillId="7" borderId="1" xfId="0" applyNumberFormat="1" applyFill="1" applyBorder="1" applyAlignment="1">
      <alignment horizontal="left" vertical="center" indent="1"/>
    </xf>
    <xf numFmtId="0" fontId="4" fillId="2" borderId="1" xfId="0" applyFont="1" applyFill="1" applyBorder="1" applyAlignment="1">
      <alignment vertical="center" wrapText="1"/>
    </xf>
    <xf numFmtId="4" fontId="7" fillId="16" borderId="0" xfId="0" applyNumberFormat="1" applyFont="1" applyFill="1" applyAlignment="1">
      <alignment horizontal="center" vertical="center"/>
    </xf>
    <xf numFmtId="4" fontId="7" fillId="3" borderId="0" xfId="0" applyNumberFormat="1" applyFont="1" applyFill="1" applyAlignment="1">
      <alignment horizontal="center" vertical="center"/>
    </xf>
    <xf numFmtId="164" fontId="7" fillId="3" borderId="2" xfId="0" applyNumberFormat="1" applyFont="1" applyFill="1" applyBorder="1" applyAlignment="1">
      <alignment horizontal="center" vertical="center" wrapText="1"/>
    </xf>
    <xf numFmtId="44" fontId="5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11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12" borderId="0" xfId="0" applyFill="1" applyAlignment="1">
      <alignment vertical="center"/>
    </xf>
    <xf numFmtId="0" fontId="3" fillId="11" borderId="0" xfId="0" applyFont="1" applyFill="1" applyAlignment="1">
      <alignment vertical="center"/>
    </xf>
    <xf numFmtId="0" fontId="3" fillId="1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44" fontId="0" fillId="3" borderId="4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left" vertical="center" indent="1"/>
    </xf>
    <xf numFmtId="0" fontId="0" fillId="7" borderId="5" xfId="0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12" fillId="6" borderId="16" xfId="0" applyFont="1" applyFill="1" applyBorder="1" applyAlignment="1">
      <alignment vertical="center" wrapText="1"/>
    </xf>
    <xf numFmtId="0" fontId="13" fillId="6" borderId="16" xfId="4" applyFill="1" applyBorder="1" applyAlignment="1">
      <alignment vertical="center" wrapText="1"/>
    </xf>
    <xf numFmtId="0" fontId="0" fillId="6" borderId="16" xfId="0" applyFill="1" applyBorder="1" applyAlignment="1">
      <alignment wrapText="1"/>
    </xf>
    <xf numFmtId="0" fontId="0" fillId="7" borderId="9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5" fillId="10" borderId="11" xfId="0" applyFon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13" fillId="6" borderId="18" xfId="4" applyFill="1" applyBorder="1" applyAlignment="1">
      <alignment vertical="center" wrapText="1"/>
    </xf>
    <xf numFmtId="0" fontId="12" fillId="6" borderId="18" xfId="0" applyFont="1" applyFill="1" applyBorder="1" applyAlignment="1">
      <alignment vertical="center" wrapText="1"/>
    </xf>
    <xf numFmtId="0" fontId="0" fillId="5" borderId="6" xfId="0" applyFill="1" applyBorder="1" applyAlignment="1">
      <alignment horizontal="left" vertical="center" indent="1"/>
    </xf>
    <xf numFmtId="0" fontId="0" fillId="5" borderId="6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13" fillId="6" borderId="1" xfId="4" applyFill="1" applyBorder="1" applyAlignment="1">
      <alignment wrapText="1"/>
    </xf>
    <xf numFmtId="0" fontId="14" fillId="6" borderId="1" xfId="4" applyFont="1" applyFill="1" applyBorder="1" applyAlignment="1">
      <alignment wrapText="1"/>
    </xf>
    <xf numFmtId="0" fontId="14" fillId="3" borderId="1" xfId="4" applyFont="1" applyFill="1" applyBorder="1"/>
  </cellXfs>
  <cellStyles count="5">
    <cellStyle name="Hiperlink" xfId="4" builtinId="8"/>
    <cellStyle name="Moeda" xfId="2" builtinId="4"/>
    <cellStyle name="Normal" xfId="0" builtinId="0"/>
    <cellStyle name="Porcentagem" xfId="3" builtinId="5"/>
    <cellStyle name="Vírgula" xfId="1" builtinId="3"/>
  </cellStyles>
  <dxfs count="54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  <fill>
        <patternFill patternType="solid">
          <fgColor theme="4" tint="0.79998168889431442"/>
          <bgColor rgb="FF92D05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-&quot;R$&quot;\ * #,##0.00_-;\-&quot;R$&quot;\ * #,##0.00_-;_-&quot;R$&quot;\ * &quot;-&quot;??_-;_-@_-"/>
      <fill>
        <patternFill patternType="solid">
          <fgColor theme="4" tint="0.79998168889431442"/>
          <bgColor rgb="FF92D05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92D05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92D05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  <fill>
        <patternFill patternType="solid">
          <fgColor indexed="64"/>
          <bgColor rgb="FF92D05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  <fill>
        <patternFill patternType="solid">
          <fgColor indexed="64"/>
          <bgColor rgb="FF92D05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numFmt numFmtId="34" formatCode="_-&quot;R$&quot;\ * #,##0.00_-;\-&quot;R$&quot;\ * #,##0.00_-;_-&quot;R$&quot;\ * &quot;-&quot;??_-;_-@_-"/>
      <fill>
        <patternFill patternType="solid">
          <fgColor indexed="64"/>
          <bgColor rgb="FF92D05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numFmt numFmtId="34" formatCode="_-&quot;R$&quot;\ * #,##0.00_-;\-&quot;R$&quot;\ * #,##0.00_-;_-&quot;R$&quot;\ * &quot;-&quot;??_-;_-@_-"/>
      <fill>
        <patternFill patternType="solid">
          <fgColor indexed="64"/>
          <bgColor rgb="FF92D05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  <fill>
        <patternFill patternType="solid">
          <fgColor theme="4" tint="0.79998168889431442"/>
          <bgColor rgb="FF92D05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numFmt numFmtId="34" formatCode="_-&quot;R$&quot;\ * #,##0.00_-;\-&quot;R$&quot;\ * #,##0.00_-;_-&quot;R$&quot;\ * &quot;-&quot;??_-;_-@_-"/>
      <fill>
        <patternFill patternType="solid">
          <fgColor theme="4" tint="0.79998168889431442"/>
          <bgColor rgb="FF92D05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92D05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  <fill>
        <patternFill patternType="solid">
          <fgColor indexed="64"/>
          <bgColor rgb="FF92D05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92D05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fill>
        <patternFill patternType="solid">
          <fgColor indexed="64"/>
          <bgColor rgb="FF92D05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solid">
          <fgColor indexed="64"/>
          <bgColor rgb="FF92D05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92D05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fill>
        <patternFill patternType="solid">
          <fgColor indexed="64"/>
          <bgColor rgb="FF92D05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fill>
        <patternFill patternType="solid">
          <fgColor indexed="64"/>
          <bgColor rgb="FF92D05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92D05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92D05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92D05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1" justifyLastLine="0" shrinkToFit="0" readingOrder="0"/>
    </dxf>
    <dxf>
      <fill>
        <patternFill patternType="solid">
          <fgColor indexed="64"/>
          <bgColor rgb="FFFFFFFF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1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family val="2"/>
        <scheme val="maj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1F4E78"/>
      <color rgb="FF333399"/>
      <color rgb="FF115B05"/>
      <color rgb="FF1674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5E2DFB-514B-4D18-98F3-F2EBB23A4F4F}" name="Tabela3" displayName="Tabela3" ref="A1:AC169" totalsRowShown="0" headerRowDxfId="53" tableBorderDxfId="52">
  <autoFilter ref="A1:AC169" xr:uid="{8F5E2DFB-514B-4D18-98F3-F2EBB23A4F4F}">
    <filterColumn colId="1">
      <filters blank="1">
        <filter val="ATIVO"/>
      </filters>
    </filterColumn>
  </autoFilter>
  <tableColumns count="29">
    <tableColumn id="2" xr3:uid="{B1D5C490-BE6E-4C3E-84D6-C71DF6A8C82C}" name="MATRÍCULA E-SOCIAL" dataDxfId="51" totalsRowDxfId="50"/>
    <tableColumn id="29" xr3:uid="{506B91F2-27B5-4B3E-89A0-921A501A9486}" name="STATUS" dataDxfId="49" totalsRowDxfId="48"/>
    <tableColumn id="3" xr3:uid="{40979B04-1A1D-4CB4-9EE7-10CBC5B7EB56}" name="NOME" dataDxfId="47" totalsRowDxfId="46"/>
    <tableColumn id="4" xr3:uid="{D046951E-5771-4DAC-95CE-4FFDE43F9EDB}" name="DATA DE NASC. " dataDxfId="45" totalsRowDxfId="44"/>
    <tableColumn id="5" xr3:uid="{2EBD0AEF-D1B4-4783-BFD3-DBE68D0FF414}" name="DATA ATUAL" dataDxfId="43">
      <calculatedColumnFormula>NOW()</calculatedColumnFormula>
    </tableColumn>
    <tableColumn id="6" xr3:uid="{0E13AFF1-13A7-4E30-8D88-8055A266302F}" name="IDADE" dataDxfId="42">
      <calculatedColumnFormula>INT((E2-D2)/365.25)</calculatedColumnFormula>
    </tableColumn>
    <tableColumn id="7" xr3:uid="{1D913A07-911D-4D5F-AD6E-BBDC7CD0B7F3}" name="GÊNERO" dataDxfId="41" totalsRowDxfId="40"/>
    <tableColumn id="8" xr3:uid="{CBB2283B-4749-48DF-BE70-F4491D284299}" name="PIS" dataDxfId="39" totalsRowDxfId="38"/>
    <tableColumn id="9" xr3:uid="{116B232F-2AFD-451B-A600-D0988A7BCF60}" name="CPF" dataDxfId="37" totalsRowDxfId="36"/>
    <tableColumn id="10" xr3:uid="{3F78B047-D669-4A93-97F0-CF76962E2C57}" name="ADMISSÃO " dataDxfId="35" totalsRowDxfId="34"/>
    <tableColumn id="26" xr3:uid="{1BA542FD-0303-48AD-8A50-7D30D7AD20C9}" name="EXAME PERIÓDICO (realizado) " dataDxfId="33" totalsRowDxfId="32"/>
    <tableColumn id="22" xr3:uid="{7321AA66-150C-42AF-9BBD-1D38BFA499DE}" name="DEMISSÃO" dataDxfId="31" totalsRowDxfId="30"/>
    <tableColumn id="11" xr3:uid="{213500A9-7557-4E23-93B7-DB3BAC69638F}" name="TEMPO DE CASA (ANO)" dataDxfId="29" totalsRowDxfId="28">
      <calculatedColumnFormula>DATEDIF(Tabela3[[#This Row],[ADMISSÃO ]],Tabela3[[#This Row],[DATA ATUAL]],"y")</calculatedColumnFormula>
    </tableColumn>
    <tableColumn id="12" xr3:uid="{E2F47013-8B86-484A-B37B-EFADAE286FE4}" name="DEPARTAMENTO " dataDxfId="27" totalsRowDxfId="26"/>
    <tableColumn id="13" xr3:uid="{BE659E1D-83C6-4191-BF73-AE1E98F4CD5E}" name="CARGO INICIAL " dataDxfId="25" totalsRowDxfId="24"/>
    <tableColumn id="14" xr3:uid="{27E4D6AD-CB9E-436D-BA87-BC5FA7215C25}" name="CARGO ATUAL " dataDxfId="23" totalsRowDxfId="22"/>
    <tableColumn id="25" xr3:uid="{FB65A733-D10E-45C7-84CA-0023C55687B2}" name="CARGO ATUAL 10/2025" dataDxfId="21" totalsRowDxfId="20"/>
    <tableColumn id="21" xr3:uid="{98F65F18-7CC5-4E5D-8169-0442DD540F12}" name="ESCOLARIDADE" dataDxfId="19" totalsRowDxfId="18"/>
    <tableColumn id="28" xr3:uid="{96978F4F-030C-45E8-B606-4D591FBE64A7}" name="E-MAIL" dataDxfId="17" totalsRowDxfId="16"/>
    <tableColumn id="30" xr3:uid="{A4C196F4-4CDA-4B8B-A271-E58C38F89203}" name="TELEFONE" dataDxfId="15" totalsRowDxfId="14"/>
    <tableColumn id="15" xr3:uid="{0A5D3C1E-4A99-4CB8-B15A-B07007592F37}" name="SALÁRIO INICIAL" dataDxfId="13" totalsRowDxfId="12"/>
    <tableColumn id="16" xr3:uid="{AFB7AD07-EE9A-4D95-AB9B-153792F09BD4}" name="SALÁRIO ATUAL" dataDxfId="11" totalsRowDxfId="10"/>
    <tableColumn id="27" xr3:uid="{45EAD2C5-E4E4-45D2-89F3-8B996CC36D38}" name="SALÁRIO ATUAL 10/2025" dataDxfId="9" totalsRowDxfId="8"/>
    <tableColumn id="17" xr3:uid="{B34B3B3C-16ED-497D-B868-CE4739697B35}" name="VARIAÇÃO SALARIAL " dataDxfId="7" totalsRowDxfId="6">
      <calculatedColumnFormula>(V2-U2)/U2</calculatedColumnFormula>
    </tableColumn>
    <tableColumn id="24" xr3:uid="{AB75FFB7-2509-43D8-A90D-8F99435BA6B4}" name="REAJUSTE" dataDxfId="5" totalsRowDxfId="4"/>
    <tableColumn id="19" xr3:uid="{8653117B-37B5-4E48-A947-6955B6487851}" name="VALOR VALE ALIM." dataDxfId="3"/>
    <tableColumn id="20" xr3:uid="{45060DAF-B35C-4887-B29C-F6ADEBA3802F}" name="AJUDA DE CUSTO/AUX. CRECHE" dataDxfId="2"/>
    <tableColumn id="1" xr3:uid="{8D8922F3-7DDA-449A-9534-2251707ECB83}" name="ADIANTAMENTO SALARIAL 40%" dataDxfId="1"/>
    <tableColumn id="18" xr3:uid="{0E29E906-A7FB-4EFA-BBA6-D5282D036E88}" name="VALE TRANSPOR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carolina@uniqueaduaneira.com.br" TargetMode="External"/><Relationship Id="rId21" Type="http://schemas.openxmlformats.org/officeDocument/2006/relationships/hyperlink" Target="mailto:antonio.junior@uniqueaduaneira.com.br" TargetMode="External"/><Relationship Id="rId42" Type="http://schemas.openxmlformats.org/officeDocument/2006/relationships/hyperlink" Target="mailto:carolina@uniqueaduaneira.com.br" TargetMode="External"/><Relationship Id="rId47" Type="http://schemas.openxmlformats.org/officeDocument/2006/relationships/hyperlink" Target="mailto:elisete@uniqueaduaneira.com.br" TargetMode="External"/><Relationship Id="rId63" Type="http://schemas.openxmlformats.org/officeDocument/2006/relationships/hyperlink" Target="mailto:leticia.mello@uniqueaduaneira.com.br" TargetMode="External"/><Relationship Id="rId68" Type="http://schemas.openxmlformats.org/officeDocument/2006/relationships/hyperlink" Target="mailto:maria.caroline@uniqueaduaneira.com.br" TargetMode="External"/><Relationship Id="rId84" Type="http://schemas.openxmlformats.org/officeDocument/2006/relationships/table" Target="../tables/table1.xml"/><Relationship Id="rId16" Type="http://schemas.openxmlformats.org/officeDocument/2006/relationships/hyperlink" Target="mailto:Tais.Figueiredo@uniqueaduaneira.com.br" TargetMode="External"/><Relationship Id="rId11" Type="http://schemas.openxmlformats.org/officeDocument/2006/relationships/hyperlink" Target="mailto:polyanna.nascimento@uniqueaduaneira.com.br" TargetMode="External"/><Relationship Id="rId32" Type="http://schemas.openxmlformats.org/officeDocument/2006/relationships/hyperlink" Target="mailto:amanda.thainara@uniqueaduaneira.com.br" TargetMode="External"/><Relationship Id="rId37" Type="http://schemas.openxmlformats.org/officeDocument/2006/relationships/hyperlink" Target="mailto:camila.silva.external@aguasazuis.com.br" TargetMode="External"/><Relationship Id="rId53" Type="http://schemas.openxmlformats.org/officeDocument/2006/relationships/hyperlink" Target="mailto:helida.gomes@uniqueaduaneira.com.br" TargetMode="External"/><Relationship Id="rId58" Type="http://schemas.openxmlformats.org/officeDocument/2006/relationships/hyperlink" Target="mailto:karina@uniqueaduaneira.com.br" TargetMode="External"/><Relationship Id="rId74" Type="http://schemas.openxmlformats.org/officeDocument/2006/relationships/hyperlink" Target="mailto:Samira.Haidar@uniqueaduaneira.com.br" TargetMode="External"/><Relationship Id="rId79" Type="http://schemas.openxmlformats.org/officeDocument/2006/relationships/hyperlink" Target="mailto:ana.clara@uniqueaduaneira.com.br" TargetMode="External"/><Relationship Id="rId5" Type="http://schemas.openxmlformats.org/officeDocument/2006/relationships/hyperlink" Target="mailto:larissa.gabriely@uniqueaduaneira.com.br" TargetMode="External"/><Relationship Id="rId19" Type="http://schemas.openxmlformats.org/officeDocument/2006/relationships/hyperlink" Target="mailto:amanda.rover@uniqueaduaneira.com.br" TargetMode="External"/><Relationship Id="rId14" Type="http://schemas.openxmlformats.org/officeDocument/2006/relationships/hyperlink" Target="mailto:ricardo@uniqueaduaneira.com.br" TargetMode="External"/><Relationship Id="rId22" Type="http://schemas.openxmlformats.org/officeDocument/2006/relationships/hyperlink" Target="mailto:Beatriz.Travessini@uniqueaduaneira.com.br" TargetMode="External"/><Relationship Id="rId27" Type="http://schemas.openxmlformats.org/officeDocument/2006/relationships/hyperlink" Target="mailto:edicleia@uniqueaduaneira.com.br" TargetMode="External"/><Relationship Id="rId30" Type="http://schemas.openxmlformats.org/officeDocument/2006/relationships/hyperlink" Target="mailto:erika@uniqueaduaneira.com.br" TargetMode="External"/><Relationship Id="rId35" Type="http://schemas.openxmlformats.org/officeDocument/2006/relationships/hyperlink" Target="mailto:beatriz.Travessini@uniqueaduaneira.com.br" TargetMode="External"/><Relationship Id="rId43" Type="http://schemas.openxmlformats.org/officeDocument/2006/relationships/hyperlink" Target="mailto:catarina@uniqueaduaneira.com.br" TargetMode="External"/><Relationship Id="rId48" Type="http://schemas.openxmlformats.org/officeDocument/2006/relationships/hyperlink" Target="mailto:erika@uniqueaduaneira.com.br" TargetMode="External"/><Relationship Id="rId56" Type="http://schemas.openxmlformats.org/officeDocument/2006/relationships/hyperlink" Target="mailto:jeferson.martins@uniqueaduaneira.com.br" TargetMode="External"/><Relationship Id="rId64" Type="http://schemas.openxmlformats.org/officeDocument/2006/relationships/hyperlink" Target="mailto:lucas.cruz@uniqueaduaneira.com.br" TargetMode="External"/><Relationship Id="rId69" Type="http://schemas.openxmlformats.org/officeDocument/2006/relationships/hyperlink" Target="mailto:polyanna.nascimento@uniqueaduaneira.com.br" TargetMode="External"/><Relationship Id="rId77" Type="http://schemas.openxmlformats.org/officeDocument/2006/relationships/hyperlink" Target="mailto:willian.almeida@uniqueaduaneira.com.br" TargetMode="External"/><Relationship Id="rId8" Type="http://schemas.openxmlformats.org/officeDocument/2006/relationships/hyperlink" Target="mailto:lucas.vexani@uniqueaduaneira.com.br" TargetMode="External"/><Relationship Id="rId51" Type="http://schemas.openxmlformats.org/officeDocument/2006/relationships/hyperlink" Target="mailto:gilliane.pereira@uniqueaduaneira.com.br" TargetMode="External"/><Relationship Id="rId72" Type="http://schemas.openxmlformats.org/officeDocument/2006/relationships/hyperlink" Target="mailto:ricardo.ballieri@uniqueaduaneira.com.br" TargetMode="External"/><Relationship Id="rId80" Type="http://schemas.openxmlformats.org/officeDocument/2006/relationships/hyperlink" Target="mailto:erick.petris@uniqueaduaneira.com.br" TargetMode="External"/><Relationship Id="rId85" Type="http://schemas.openxmlformats.org/officeDocument/2006/relationships/comments" Target="../comments1.xml"/><Relationship Id="rId3" Type="http://schemas.openxmlformats.org/officeDocument/2006/relationships/hyperlink" Target="mailto:jeferson.martins@uniqueaduaneira.com.br" TargetMode="External"/><Relationship Id="rId12" Type="http://schemas.openxmlformats.org/officeDocument/2006/relationships/hyperlink" Target="mailto:renan.cabral@uniqueaduaneira.com.br" TargetMode="External"/><Relationship Id="rId17" Type="http://schemas.openxmlformats.org/officeDocument/2006/relationships/hyperlink" Target="mailto:vinicius.pereira@uniqueaduaneira.com.br" TargetMode="External"/><Relationship Id="rId25" Type="http://schemas.openxmlformats.org/officeDocument/2006/relationships/hyperlink" Target="mailto:carlos@uniqueaduaneira.com.br" TargetMode="External"/><Relationship Id="rId33" Type="http://schemas.openxmlformats.org/officeDocument/2006/relationships/hyperlink" Target="mailto:ana.carvalho@uniqueaduaneira.com.br" TargetMode="External"/><Relationship Id="rId38" Type="http://schemas.openxmlformats.org/officeDocument/2006/relationships/hyperlink" Target="mailto:camila.ribeiro@uniqueaduaneira.com.br" TargetMode="External"/><Relationship Id="rId46" Type="http://schemas.openxmlformats.org/officeDocument/2006/relationships/hyperlink" Target="mailto:edicleia@uniqueaduaneira.com.br" TargetMode="External"/><Relationship Id="rId59" Type="http://schemas.openxmlformats.org/officeDocument/2006/relationships/hyperlink" Target="mailto:kauan.cesar@uniqueaduaneira.com.br" TargetMode="External"/><Relationship Id="rId67" Type="http://schemas.openxmlformats.org/officeDocument/2006/relationships/hyperlink" Target="mailto:jair@uniqueaduaneira.com.br" TargetMode="External"/><Relationship Id="rId20" Type="http://schemas.openxmlformats.org/officeDocument/2006/relationships/hyperlink" Target="mailto:ana.carvalho@uniqueaduaneira.com.br" TargetMode="External"/><Relationship Id="rId41" Type="http://schemas.openxmlformats.org/officeDocument/2006/relationships/hyperlink" Target="mailto:carlos@uniqueaduaneira.com.br" TargetMode="External"/><Relationship Id="rId54" Type="http://schemas.openxmlformats.org/officeDocument/2006/relationships/hyperlink" Target="mailto:Isabela.medeiros@uniqueaduaneira.com.br" TargetMode="External"/><Relationship Id="rId62" Type="http://schemas.openxmlformats.org/officeDocument/2006/relationships/hyperlink" Target="mailto:leticia@uniqueaduaneira.com.br" TargetMode="External"/><Relationship Id="rId70" Type="http://schemas.openxmlformats.org/officeDocument/2006/relationships/hyperlink" Target="mailto:rafael.almeida@uniqueaduaneira.com.br" TargetMode="External"/><Relationship Id="rId75" Type="http://schemas.openxmlformats.org/officeDocument/2006/relationships/hyperlink" Target="mailto:Tais.Figueiredo@uniqueaduaneira.com.br" TargetMode="External"/><Relationship Id="rId83" Type="http://schemas.openxmlformats.org/officeDocument/2006/relationships/vmlDrawing" Target="../drawings/vmlDrawing1.vml"/><Relationship Id="rId1" Type="http://schemas.openxmlformats.org/officeDocument/2006/relationships/hyperlink" Target="mailto:Fhelype@uniqueaduaneira.com.br" TargetMode="External"/><Relationship Id="rId6" Type="http://schemas.openxmlformats.org/officeDocument/2006/relationships/hyperlink" Target="mailto:leonardo.catao@uniqueaduaneira.com.br" TargetMode="External"/><Relationship Id="rId15" Type="http://schemas.openxmlformats.org/officeDocument/2006/relationships/hyperlink" Target="mailto:Samira.Haidar@uniqueaduaneira.com.br" TargetMode="External"/><Relationship Id="rId23" Type="http://schemas.openxmlformats.org/officeDocument/2006/relationships/hyperlink" Target="mailto:bruna.vicente@uniqueaduaneira.com.br" TargetMode="External"/><Relationship Id="rId28" Type="http://schemas.openxmlformats.org/officeDocument/2006/relationships/hyperlink" Target="mailto:elisete@uniqueaduaneira.com.br" TargetMode="External"/><Relationship Id="rId36" Type="http://schemas.openxmlformats.org/officeDocument/2006/relationships/hyperlink" Target="mailto:bruna.vicente@uniqueaduaneira.com.br" TargetMode="External"/><Relationship Id="rId49" Type="http://schemas.openxmlformats.org/officeDocument/2006/relationships/hyperlink" Target="mailto:Fhelype@uniqueaduaneira.com.br" TargetMode="External"/><Relationship Id="rId57" Type="http://schemas.openxmlformats.org/officeDocument/2006/relationships/hyperlink" Target="mailto:juliano.piazera@uniqueaduaneira.com.br" TargetMode="External"/><Relationship Id="rId10" Type="http://schemas.openxmlformats.org/officeDocument/2006/relationships/hyperlink" Target="mailto:maria.caroline@uniqueaduaneira.com.br" TargetMode="External"/><Relationship Id="rId31" Type="http://schemas.openxmlformats.org/officeDocument/2006/relationships/hyperlink" Target="mailto:amanda.rover@uniqueaduaneira.com.br" TargetMode="External"/><Relationship Id="rId44" Type="http://schemas.openxmlformats.org/officeDocument/2006/relationships/hyperlink" Target="mailto:clara@uniqueaduaneira.com.br" TargetMode="External"/><Relationship Id="rId52" Type="http://schemas.openxmlformats.org/officeDocument/2006/relationships/hyperlink" Target="mailto:gustavo.silva@uniqueaduaneira.com.br" TargetMode="External"/><Relationship Id="rId60" Type="http://schemas.openxmlformats.org/officeDocument/2006/relationships/hyperlink" Target="mailto:larissa.gabriely@uniqueaduaneira.com.br" TargetMode="External"/><Relationship Id="rId65" Type="http://schemas.openxmlformats.org/officeDocument/2006/relationships/hyperlink" Target="mailto:lucas.vexani@uniqueaduaneira.com.br" TargetMode="External"/><Relationship Id="rId73" Type="http://schemas.openxmlformats.org/officeDocument/2006/relationships/hyperlink" Target="mailto:ricardo@uniqueaduaneira.com.br" TargetMode="External"/><Relationship Id="rId78" Type="http://schemas.openxmlformats.org/officeDocument/2006/relationships/hyperlink" Target="mailto:monica.abreu@uniqueaduaneira.com.br" TargetMode="External"/><Relationship Id="rId81" Type="http://schemas.openxmlformats.org/officeDocument/2006/relationships/hyperlink" Target="mailto:maria.kollett@uniqueaduaneira.com.br" TargetMode="External"/><Relationship Id="rId4" Type="http://schemas.openxmlformats.org/officeDocument/2006/relationships/hyperlink" Target="mailto:karina@uniqueaduaneira.com.br" TargetMode="External"/><Relationship Id="rId9" Type="http://schemas.openxmlformats.org/officeDocument/2006/relationships/hyperlink" Target="mailto:jair@uniqueaduaneira.com.br" TargetMode="External"/><Relationship Id="rId13" Type="http://schemas.openxmlformats.org/officeDocument/2006/relationships/hyperlink" Target="mailto:ricardo.ballieri@uniqueaduaneira.com.br" TargetMode="External"/><Relationship Id="rId18" Type="http://schemas.openxmlformats.org/officeDocument/2006/relationships/hyperlink" Target="mailto:willian.almeida@uniqueaduaneira.com.br" TargetMode="External"/><Relationship Id="rId39" Type="http://schemas.openxmlformats.org/officeDocument/2006/relationships/hyperlink" Target="mailto:camila.mariana@uniqueaduaneira.com.br" TargetMode="External"/><Relationship Id="rId34" Type="http://schemas.openxmlformats.org/officeDocument/2006/relationships/hyperlink" Target="mailto:antonio.junior@uniqueaduaneira.com.br" TargetMode="External"/><Relationship Id="rId50" Type="http://schemas.openxmlformats.org/officeDocument/2006/relationships/hyperlink" Target="mailto:gabriel.luiz@uniqueaduaneira.com.br" TargetMode="External"/><Relationship Id="rId55" Type="http://schemas.openxmlformats.org/officeDocument/2006/relationships/hyperlink" Target="mailto:jackson.fernando@uniqueaduaneira.com.br" TargetMode="External"/><Relationship Id="rId76" Type="http://schemas.openxmlformats.org/officeDocument/2006/relationships/hyperlink" Target="mailto:vinicius.pereira@uniqueaduaneira.com.br" TargetMode="External"/><Relationship Id="rId7" Type="http://schemas.openxmlformats.org/officeDocument/2006/relationships/hyperlink" Target="mailto:lucas.cruz@uniqueaduaneira.com.br" TargetMode="External"/><Relationship Id="rId71" Type="http://schemas.openxmlformats.org/officeDocument/2006/relationships/hyperlink" Target="mailto:renan.cabral@uniqueaduaneira.com.br" TargetMode="External"/><Relationship Id="rId2" Type="http://schemas.openxmlformats.org/officeDocument/2006/relationships/hyperlink" Target="mailto:gustavo.silva@uniqueaduaneira.com.br" TargetMode="External"/><Relationship Id="rId29" Type="http://schemas.openxmlformats.org/officeDocument/2006/relationships/hyperlink" Target="mailto:erick.petris@uniqueaduaneira.com.br" TargetMode="External"/><Relationship Id="rId24" Type="http://schemas.openxmlformats.org/officeDocument/2006/relationships/hyperlink" Target="mailto:camila.mariana@uniqueaduaneira.com.br" TargetMode="External"/><Relationship Id="rId40" Type="http://schemas.openxmlformats.org/officeDocument/2006/relationships/hyperlink" Target="mailto:amanda.fernandes@uniqueaduaneira.com.br" TargetMode="External"/><Relationship Id="rId45" Type="http://schemas.openxmlformats.org/officeDocument/2006/relationships/hyperlink" Target="mailto:danielle.duarte@uniqueaduaneira.com.br" TargetMode="External"/><Relationship Id="rId66" Type="http://schemas.openxmlformats.org/officeDocument/2006/relationships/hyperlink" Target="mailto:Lunara@uniqueaduaneira.com.br" TargetMode="External"/><Relationship Id="rId61" Type="http://schemas.openxmlformats.org/officeDocument/2006/relationships/hyperlink" Target="mailto:leonardo.catao@uniqueaduaneira.com.br" TargetMode="External"/><Relationship Id="rId8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8257B-5D53-4D1D-97BC-EA91F2DD0686}">
  <dimension ref="A1:XEZ178"/>
  <sheetViews>
    <sheetView showGridLines="0" tabSelected="1" workbookViewId="0">
      <pane xSplit="3" topLeftCell="S1" activePane="topRight" state="frozen"/>
      <selection pane="topRight" activeCell="S168" sqref="S168"/>
    </sheetView>
  </sheetViews>
  <sheetFormatPr defaultRowHeight="15.05" x14ac:dyDescent="0.3"/>
  <cols>
    <col min="1" max="1" width="16" style="58" customWidth="1"/>
    <col min="2" max="2" width="10.77734375" style="236" customWidth="1"/>
    <col min="3" max="3" width="42.109375" style="156" bestFit="1" customWidth="1"/>
    <col min="4" max="4" width="17.88671875" customWidth="1"/>
    <col min="5" max="5" width="16.21875" bestFit="1" customWidth="1"/>
    <col min="6" max="6" width="10.77734375" customWidth="1"/>
    <col min="7" max="7" width="13.109375" bestFit="1" customWidth="1"/>
    <col min="8" max="8" width="17.33203125" style="58" bestFit="1" customWidth="1"/>
    <col min="9" max="9" width="15.21875" bestFit="1" customWidth="1"/>
    <col min="10" max="10" width="15.5546875" bestFit="1" customWidth="1"/>
    <col min="11" max="11" width="26.44140625" customWidth="1"/>
    <col min="12" max="12" width="14.88671875" bestFit="1" customWidth="1"/>
    <col min="13" max="13" width="15.77734375" customWidth="1"/>
    <col min="14" max="14" width="32.77734375" customWidth="1"/>
    <col min="15" max="15" width="27.33203125" customWidth="1"/>
    <col min="16" max="16" width="32" customWidth="1"/>
    <col min="17" max="17" width="40.77734375" bestFit="1" customWidth="1"/>
    <col min="18" max="18" width="23.88671875" style="58" bestFit="1" customWidth="1"/>
    <col min="19" max="19" width="38.21875" style="58" customWidth="1"/>
    <col min="20" max="20" width="23.88671875" style="58" customWidth="1"/>
    <col min="21" max="21" width="20.21875" style="58" bestFit="1" customWidth="1"/>
    <col min="22" max="22" width="19.6640625" style="58" bestFit="1" customWidth="1"/>
    <col min="23" max="23" width="24.5546875" style="58" bestFit="1" customWidth="1"/>
    <col min="24" max="24" width="19.44140625" style="58" customWidth="1"/>
    <col min="25" max="25" width="20.77734375" customWidth="1"/>
    <col min="26" max="26" width="24.33203125" style="58" customWidth="1"/>
    <col min="27" max="28" width="20.77734375" style="58" customWidth="1"/>
    <col min="29" max="29" width="14" customWidth="1"/>
  </cols>
  <sheetData>
    <row r="1" spans="1:29 16380:16380" s="62" customFormat="1" ht="35.200000000000003" customHeight="1" x14ac:dyDescent="0.3">
      <c r="A1" s="60" t="s">
        <v>731</v>
      </c>
      <c r="B1" s="231" t="s">
        <v>1</v>
      </c>
      <c r="C1" s="154" t="s">
        <v>2</v>
      </c>
      <c r="D1" s="60" t="s">
        <v>3</v>
      </c>
      <c r="E1" s="61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0" t="s">
        <v>14</v>
      </c>
      <c r="P1" s="60" t="s">
        <v>15</v>
      </c>
      <c r="Q1" s="60" t="s">
        <v>759</v>
      </c>
      <c r="R1" s="60" t="s">
        <v>16</v>
      </c>
      <c r="S1" s="60" t="s">
        <v>798</v>
      </c>
      <c r="T1" s="60" t="s">
        <v>799</v>
      </c>
      <c r="U1" s="60" t="s">
        <v>17</v>
      </c>
      <c r="V1" s="60" t="s">
        <v>18</v>
      </c>
      <c r="W1" s="60" t="s">
        <v>760</v>
      </c>
      <c r="X1" s="60" t="s">
        <v>19</v>
      </c>
      <c r="Y1" s="60" t="s">
        <v>694</v>
      </c>
      <c r="Z1" s="60" t="s">
        <v>20</v>
      </c>
      <c r="AA1" s="125" t="s">
        <v>21</v>
      </c>
      <c r="AB1" s="126" t="s">
        <v>650</v>
      </c>
      <c r="AC1" s="127" t="s">
        <v>651</v>
      </c>
    </row>
    <row r="2" spans="1:29 16380:16380" hidden="1" x14ac:dyDescent="0.3">
      <c r="A2" s="1">
        <v>22082250</v>
      </c>
      <c r="B2" s="2" t="s">
        <v>22</v>
      </c>
      <c r="C2" s="103" t="s">
        <v>23</v>
      </c>
      <c r="D2" s="4">
        <v>34816</v>
      </c>
      <c r="E2" s="4">
        <f t="shared" ref="E2:E71" ca="1" si="0">NOW()</f>
        <v>45952.919835879627</v>
      </c>
      <c r="F2" s="2">
        <f t="shared" ref="F2:F33" ca="1" si="1">INT((E2-D2)/365.25)</f>
        <v>30</v>
      </c>
      <c r="G2" s="2" t="s">
        <v>24</v>
      </c>
      <c r="H2" s="2" t="s">
        <v>25</v>
      </c>
      <c r="I2" s="2" t="s">
        <v>26</v>
      </c>
      <c r="J2" s="4">
        <v>44795</v>
      </c>
      <c r="K2" s="4">
        <v>45243</v>
      </c>
      <c r="L2" s="5">
        <v>45721</v>
      </c>
      <c r="M2" s="2">
        <f ca="1">DATEDIF(Tabela3[[#This Row],[ADMISSÃO ]],Tabela3[[#This Row],[DATA ATUAL]],"y")</f>
        <v>3</v>
      </c>
      <c r="N2" s="2" t="s">
        <v>28</v>
      </c>
      <c r="O2" s="2" t="s">
        <v>29</v>
      </c>
      <c r="P2" s="2" t="s">
        <v>30</v>
      </c>
      <c r="Q2" s="2"/>
      <c r="R2" s="6" t="s">
        <v>31</v>
      </c>
      <c r="S2" s="6"/>
      <c r="T2" s="6"/>
      <c r="U2" s="7">
        <v>1212</v>
      </c>
      <c r="V2" s="7">
        <v>2824.8</v>
      </c>
      <c r="W2" s="7"/>
      <c r="X2" s="8">
        <f>(V2-U2)/U2</f>
        <v>1.3306930693069308</v>
      </c>
      <c r="Y2" s="8"/>
      <c r="Z2" s="9">
        <v>635</v>
      </c>
      <c r="AA2" s="115"/>
      <c r="AB2" s="124"/>
      <c r="AC2" s="124"/>
    </row>
    <row r="3" spans="1:29 16380:16380" hidden="1" x14ac:dyDescent="0.3">
      <c r="A3" s="10"/>
      <c r="B3" s="2" t="s">
        <v>22</v>
      </c>
      <c r="C3" s="104" t="s">
        <v>32</v>
      </c>
      <c r="D3" s="5">
        <v>35696</v>
      </c>
      <c r="E3" s="4">
        <f t="shared" ca="1" si="0"/>
        <v>45952.919835879627</v>
      </c>
      <c r="F3" s="2">
        <f t="shared" ca="1" si="1"/>
        <v>28</v>
      </c>
      <c r="G3" s="1" t="s">
        <v>33</v>
      </c>
      <c r="H3" s="10"/>
      <c r="I3" s="10" t="s">
        <v>34</v>
      </c>
      <c r="J3" s="5">
        <v>42857</v>
      </c>
      <c r="K3" s="5"/>
      <c r="L3" s="5">
        <v>42894</v>
      </c>
      <c r="M3" s="2">
        <f ca="1">DATEDIF(Tabela3[[#This Row],[ADMISSÃO ]],Tabela3[[#This Row],[DATA ATUAL]],"y")</f>
        <v>8</v>
      </c>
      <c r="N3" s="6" t="s">
        <v>28</v>
      </c>
      <c r="O3" s="6" t="s">
        <v>35</v>
      </c>
      <c r="P3" s="2" t="s">
        <v>36</v>
      </c>
      <c r="Q3" s="2"/>
      <c r="R3" s="1" t="s">
        <v>37</v>
      </c>
      <c r="S3" s="31"/>
      <c r="T3" s="1"/>
      <c r="U3" s="11">
        <v>676.67</v>
      </c>
      <c r="V3" s="11">
        <v>676.67</v>
      </c>
      <c r="W3" s="11"/>
      <c r="X3" s="12">
        <f>(V3-U3)/U3</f>
        <v>0</v>
      </c>
      <c r="Y3" s="12"/>
      <c r="Z3" s="1"/>
      <c r="AA3" s="116"/>
      <c r="AB3" s="31"/>
      <c r="AC3" s="31"/>
    </row>
    <row r="4" spans="1:29 16380:16380" ht="17.05" customHeight="1" x14ac:dyDescent="0.3">
      <c r="A4" s="153">
        <v>1087</v>
      </c>
      <c r="B4" s="210" t="s">
        <v>27</v>
      </c>
      <c r="C4" s="152" t="s">
        <v>38</v>
      </c>
      <c r="D4" s="39">
        <v>37746</v>
      </c>
      <c r="E4" s="39">
        <f t="shared" ca="1" si="0"/>
        <v>45952.919835879627</v>
      </c>
      <c r="F4" s="26">
        <f t="shared" ca="1" si="1"/>
        <v>22</v>
      </c>
      <c r="G4" s="26" t="s">
        <v>33</v>
      </c>
      <c r="H4" s="26" t="s">
        <v>39</v>
      </c>
      <c r="I4" s="39" t="s">
        <v>40</v>
      </c>
      <c r="J4" s="39">
        <v>44902</v>
      </c>
      <c r="K4" s="39">
        <v>45356</v>
      </c>
      <c r="L4" s="26"/>
      <c r="M4" s="26">
        <f ca="1">DATEDIF(Tabela3[[#This Row],[ADMISSÃO ]],Tabela3[[#This Row],[DATA ATUAL]],"y")</f>
        <v>2</v>
      </c>
      <c r="N4" s="26" t="s">
        <v>41</v>
      </c>
      <c r="O4" s="26" t="s">
        <v>42</v>
      </c>
      <c r="P4" s="168" t="s">
        <v>43</v>
      </c>
      <c r="Q4" s="232" t="s">
        <v>761</v>
      </c>
      <c r="R4" s="173" t="s">
        <v>44</v>
      </c>
      <c r="S4" s="266" t="s">
        <v>800</v>
      </c>
      <c r="T4" s="244"/>
      <c r="U4" s="81">
        <v>1800</v>
      </c>
      <c r="V4" s="81">
        <v>2691</v>
      </c>
      <c r="W4" s="81">
        <v>3291.09</v>
      </c>
      <c r="X4" s="169">
        <f>(V4-U4)/U4</f>
        <v>0.495</v>
      </c>
      <c r="Y4" s="193">
        <v>45931</v>
      </c>
      <c r="Z4" s="161">
        <v>635</v>
      </c>
      <c r="AA4" s="170"/>
      <c r="AB4" s="26"/>
      <c r="AC4" s="26"/>
    </row>
    <row r="5" spans="1:29 16380:16380" hidden="1" x14ac:dyDescent="0.3">
      <c r="A5" s="10"/>
      <c r="B5" s="2" t="s">
        <v>22</v>
      </c>
      <c r="C5" s="104" t="s">
        <v>45</v>
      </c>
      <c r="D5" s="5">
        <v>35279</v>
      </c>
      <c r="E5" s="4">
        <f t="shared" ca="1" si="0"/>
        <v>45952.919835879627</v>
      </c>
      <c r="F5" s="2">
        <f t="shared" ca="1" si="1"/>
        <v>29</v>
      </c>
      <c r="G5" s="1" t="s">
        <v>33</v>
      </c>
      <c r="H5" s="10"/>
      <c r="I5" s="10" t="s">
        <v>46</v>
      </c>
      <c r="J5" s="5">
        <v>43479</v>
      </c>
      <c r="K5" s="5"/>
      <c r="L5" s="5">
        <v>43623</v>
      </c>
      <c r="M5" s="2">
        <f ca="1">DATEDIF(Tabela3[[#This Row],[ADMISSÃO ]],Tabela3[[#This Row],[DATA ATUAL]],"y")</f>
        <v>6</v>
      </c>
      <c r="N5" s="6" t="s">
        <v>28</v>
      </c>
      <c r="O5" s="6" t="s">
        <v>47</v>
      </c>
      <c r="P5" s="2" t="s">
        <v>48</v>
      </c>
      <c r="Q5" s="2"/>
      <c r="R5" s="1" t="s">
        <v>37</v>
      </c>
      <c r="S5" s="260" t="s">
        <v>801</v>
      </c>
      <c r="T5" s="1"/>
      <c r="U5" s="1"/>
      <c r="V5" s="11">
        <v>1800</v>
      </c>
      <c r="W5" s="11"/>
      <c r="X5" s="12"/>
      <c r="Y5" s="12"/>
      <c r="Z5" s="1"/>
      <c r="AA5" s="116"/>
      <c r="AB5" s="130"/>
      <c r="AC5" s="130"/>
      <c r="XEZ5" s="46"/>
    </row>
    <row r="6" spans="1:29 16380:16380" ht="15.75" customHeight="1" x14ac:dyDescent="0.3">
      <c r="A6" s="141">
        <v>503</v>
      </c>
      <c r="B6" s="211" t="s">
        <v>27</v>
      </c>
      <c r="C6" s="155" t="s">
        <v>655</v>
      </c>
      <c r="D6" s="75">
        <v>38979</v>
      </c>
      <c r="E6" s="39">
        <f t="shared" ca="1" si="0"/>
        <v>45952.919835879627</v>
      </c>
      <c r="F6" s="26">
        <f t="shared" ca="1" si="1"/>
        <v>19</v>
      </c>
      <c r="G6" s="26" t="s">
        <v>33</v>
      </c>
      <c r="H6" s="141" t="s">
        <v>49</v>
      </c>
      <c r="I6" s="150" t="s">
        <v>50</v>
      </c>
      <c r="J6" s="16">
        <v>45733</v>
      </c>
      <c r="K6" s="39"/>
      <c r="L6" s="75"/>
      <c r="M6" s="26"/>
      <c r="N6" s="17" t="s">
        <v>41</v>
      </c>
      <c r="O6" s="82" t="s">
        <v>730</v>
      </c>
      <c r="P6" s="26" t="s">
        <v>52</v>
      </c>
      <c r="Q6" s="26" t="s">
        <v>765</v>
      </c>
      <c r="R6" s="173" t="s">
        <v>44</v>
      </c>
      <c r="S6" s="266" t="s">
        <v>801</v>
      </c>
      <c r="T6" s="56"/>
      <c r="U6" s="234">
        <v>1450</v>
      </c>
      <c r="V6" s="234">
        <v>1450</v>
      </c>
      <c r="W6" s="234">
        <v>1450</v>
      </c>
      <c r="X6" s="82">
        <f t="shared" ref="X6:X42" si="2">(V6-U6)/U6</f>
        <v>0</v>
      </c>
      <c r="Y6" s="193"/>
      <c r="Z6" s="26" t="s">
        <v>672</v>
      </c>
      <c r="AA6" s="170"/>
      <c r="AB6" s="26"/>
      <c r="AC6" s="26" t="s">
        <v>652</v>
      </c>
      <c r="XEZ6" s="46"/>
    </row>
    <row r="7" spans="1:29 16380:16380" ht="15.75" customHeight="1" x14ac:dyDescent="0.3">
      <c r="A7" s="141">
        <v>1076</v>
      </c>
      <c r="B7" s="211" t="s">
        <v>27</v>
      </c>
      <c r="C7" s="171" t="s">
        <v>53</v>
      </c>
      <c r="D7" s="39">
        <v>35479</v>
      </c>
      <c r="E7" s="39">
        <f t="shared" ca="1" si="0"/>
        <v>45952.919835879627</v>
      </c>
      <c r="F7" s="26">
        <f t="shared" ca="1" si="1"/>
        <v>28</v>
      </c>
      <c r="G7" s="26" t="s">
        <v>33</v>
      </c>
      <c r="H7" s="26" t="s">
        <v>54</v>
      </c>
      <c r="I7" s="26" t="s">
        <v>55</v>
      </c>
      <c r="J7" s="39">
        <v>44732</v>
      </c>
      <c r="K7" s="39">
        <v>45243</v>
      </c>
      <c r="L7" s="39"/>
      <c r="M7" s="26">
        <f ca="1">DATEDIF(Tabela3[[#This Row],[ADMISSÃO ]],Tabela3[[#This Row],[DATA ATUAL]],"y")</f>
        <v>3</v>
      </c>
      <c r="N7" s="26" t="s">
        <v>28</v>
      </c>
      <c r="O7" s="26" t="s">
        <v>56</v>
      </c>
      <c r="P7" s="172" t="s">
        <v>57</v>
      </c>
      <c r="Q7" s="233" t="s">
        <v>787</v>
      </c>
      <c r="R7" s="170" t="s">
        <v>37</v>
      </c>
      <c r="S7" s="266" t="s">
        <v>802</v>
      </c>
      <c r="T7" s="245"/>
      <c r="U7" s="81">
        <v>1800</v>
      </c>
      <c r="V7" s="81">
        <v>3036</v>
      </c>
      <c r="W7" s="81">
        <v>3353.46</v>
      </c>
      <c r="X7" s="82">
        <f t="shared" si="2"/>
        <v>0.68666666666666665</v>
      </c>
      <c r="Y7" s="193">
        <v>45931</v>
      </c>
      <c r="Z7" s="161">
        <v>635</v>
      </c>
      <c r="AA7" s="173"/>
      <c r="AB7" s="81"/>
      <c r="AC7" s="81"/>
    </row>
    <row r="8" spans="1:29 16380:16380" ht="15.75" hidden="1" thickBot="1" x14ac:dyDescent="0.35">
      <c r="A8" s="1">
        <v>24031893</v>
      </c>
      <c r="B8" s="20" t="s">
        <v>22</v>
      </c>
      <c r="C8" s="103" t="s">
        <v>58</v>
      </c>
      <c r="D8" s="4">
        <v>38825</v>
      </c>
      <c r="E8" s="4">
        <f t="shared" ca="1" si="0"/>
        <v>45952.919835879627</v>
      </c>
      <c r="F8" s="2">
        <f t="shared" ca="1" si="1"/>
        <v>19</v>
      </c>
      <c r="G8" s="2" t="s">
        <v>33</v>
      </c>
      <c r="H8" s="2"/>
      <c r="I8" s="2" t="s">
        <v>59</v>
      </c>
      <c r="J8" s="4">
        <v>45369</v>
      </c>
      <c r="K8" s="4">
        <v>45371</v>
      </c>
      <c r="L8" s="5">
        <v>45407</v>
      </c>
      <c r="M8" s="2">
        <f ca="1">DATEDIF(Tabela3[[#This Row],[ADMISSÃO ]],Tabela3[[#This Row],[DATA ATUAL]],"y")</f>
        <v>1</v>
      </c>
      <c r="N8" s="2" t="s">
        <v>60</v>
      </c>
      <c r="O8" s="2" t="s">
        <v>61</v>
      </c>
      <c r="P8" s="2" t="s">
        <v>61</v>
      </c>
      <c r="Q8" s="2"/>
      <c r="R8" s="6"/>
      <c r="S8" s="253" t="s">
        <v>804</v>
      </c>
      <c r="T8" s="6"/>
      <c r="U8" s="7">
        <v>800</v>
      </c>
      <c r="V8" s="7">
        <v>800</v>
      </c>
      <c r="W8" s="7"/>
      <c r="X8" s="8">
        <f t="shared" si="2"/>
        <v>0</v>
      </c>
      <c r="Y8" s="8"/>
      <c r="Z8" s="9">
        <v>0</v>
      </c>
      <c r="AA8" s="115"/>
      <c r="AB8" s="124"/>
      <c r="AC8" s="124"/>
    </row>
    <row r="9" spans="1:29 16380:16380" ht="16.55" hidden="1" customHeight="1" x14ac:dyDescent="0.3">
      <c r="A9" s="10">
        <v>19102110</v>
      </c>
      <c r="B9" s="2" t="s">
        <v>22</v>
      </c>
      <c r="C9" s="105" t="s">
        <v>62</v>
      </c>
      <c r="D9" s="5">
        <v>35829</v>
      </c>
      <c r="E9" s="5">
        <f t="shared" ca="1" si="0"/>
        <v>45952.919835879627</v>
      </c>
      <c r="F9" s="2">
        <f t="shared" ca="1" si="1"/>
        <v>27</v>
      </c>
      <c r="G9" s="6" t="s">
        <v>33</v>
      </c>
      <c r="H9" s="6" t="s">
        <v>63</v>
      </c>
      <c r="I9" s="6" t="s">
        <v>64</v>
      </c>
      <c r="J9" s="5">
        <v>43759</v>
      </c>
      <c r="K9" s="5">
        <v>45405</v>
      </c>
      <c r="L9" s="5">
        <v>45520</v>
      </c>
      <c r="M9" s="6">
        <f ca="1">DATEDIF(Tabela3[[#This Row],[ADMISSÃO ]],Tabela3[[#This Row],[DATA ATUAL]],"y")</f>
        <v>6</v>
      </c>
      <c r="N9" s="6" t="s">
        <v>65</v>
      </c>
      <c r="O9" s="6" t="s">
        <v>66</v>
      </c>
      <c r="P9" s="2" t="s">
        <v>67</v>
      </c>
      <c r="Q9" s="2"/>
      <c r="R9" s="2" t="s">
        <v>37</v>
      </c>
      <c r="S9" s="253" t="s">
        <v>805</v>
      </c>
      <c r="T9" s="2"/>
      <c r="U9" s="7">
        <v>1700</v>
      </c>
      <c r="V9" s="7">
        <v>3194.71</v>
      </c>
      <c r="W9" s="7"/>
      <c r="X9" s="21">
        <f t="shared" si="2"/>
        <v>0.8792411764705883</v>
      </c>
      <c r="Y9" s="21"/>
      <c r="Z9" s="7">
        <v>550</v>
      </c>
      <c r="AA9" s="117">
        <v>500</v>
      </c>
      <c r="AB9" s="7"/>
      <c r="AC9" s="7"/>
    </row>
    <row r="10" spans="1:29 16380:16380" ht="15.75" hidden="1" thickBot="1" x14ac:dyDescent="0.35">
      <c r="A10" s="1">
        <v>17110603</v>
      </c>
      <c r="B10" s="2" t="s">
        <v>22</v>
      </c>
      <c r="C10" s="103" t="s">
        <v>68</v>
      </c>
      <c r="D10" s="4">
        <v>34861</v>
      </c>
      <c r="E10" s="4">
        <f t="shared" ca="1" si="0"/>
        <v>45952.919835879627</v>
      </c>
      <c r="F10" s="2">
        <f t="shared" ca="1" si="1"/>
        <v>30</v>
      </c>
      <c r="G10" s="2" t="s">
        <v>33</v>
      </c>
      <c r="H10" s="2" t="s">
        <v>69</v>
      </c>
      <c r="I10" s="2" t="s">
        <v>70</v>
      </c>
      <c r="J10" s="4">
        <v>43045</v>
      </c>
      <c r="K10" s="4"/>
      <c r="L10" s="4">
        <v>45044</v>
      </c>
      <c r="M10" s="2">
        <f ca="1">DATEDIF(Tabela3[[#This Row],[ADMISSÃO ]],Tabela3[[#This Row],[DATA ATUAL]],"y")</f>
        <v>7</v>
      </c>
      <c r="N10" s="2" t="s">
        <v>28</v>
      </c>
      <c r="O10" s="2" t="s">
        <v>71</v>
      </c>
      <c r="P10" s="2" t="s">
        <v>72</v>
      </c>
      <c r="Q10" s="2"/>
      <c r="R10" s="2" t="s">
        <v>73</v>
      </c>
      <c r="S10" s="253" t="s">
        <v>806</v>
      </c>
      <c r="T10" s="2"/>
      <c r="U10" s="9">
        <v>2300</v>
      </c>
      <c r="V10" s="9">
        <v>4409.38</v>
      </c>
      <c r="W10" s="9"/>
      <c r="X10" s="8">
        <f t="shared" si="2"/>
        <v>0.91712173913043482</v>
      </c>
      <c r="Y10" s="8"/>
      <c r="Z10" s="9">
        <v>550</v>
      </c>
      <c r="AA10" s="115">
        <v>700</v>
      </c>
      <c r="AB10" s="9"/>
      <c r="AC10" s="9"/>
    </row>
    <row r="11" spans="1:29 16380:16380" ht="15.75" hidden="1" customHeight="1" x14ac:dyDescent="0.3">
      <c r="A11" s="10">
        <v>20093015</v>
      </c>
      <c r="B11" s="2" t="s">
        <v>22</v>
      </c>
      <c r="C11" s="104" t="s">
        <v>74</v>
      </c>
      <c r="D11" s="5">
        <v>35409</v>
      </c>
      <c r="E11" s="5">
        <f t="shared" ca="1" si="0"/>
        <v>45952.919835879627</v>
      </c>
      <c r="F11" s="2">
        <f t="shared" ca="1" si="1"/>
        <v>28</v>
      </c>
      <c r="G11" s="10" t="s">
        <v>33</v>
      </c>
      <c r="H11" s="10" t="s">
        <v>75</v>
      </c>
      <c r="I11" s="10" t="s">
        <v>76</v>
      </c>
      <c r="J11" s="5">
        <v>44077</v>
      </c>
      <c r="K11" s="5"/>
      <c r="L11" s="5">
        <v>44497</v>
      </c>
      <c r="M11" s="6">
        <f ca="1">DATEDIF(Tabela3[[#This Row],[ADMISSÃO ]],Tabela3[[#This Row],[DATA ATUAL]],"y")</f>
        <v>5</v>
      </c>
      <c r="N11" s="6" t="s">
        <v>28</v>
      </c>
      <c r="O11" s="6" t="s">
        <v>77</v>
      </c>
      <c r="P11" s="6" t="s">
        <v>78</v>
      </c>
      <c r="Q11" s="6"/>
      <c r="R11" s="10" t="s">
        <v>37</v>
      </c>
      <c r="S11" s="260" t="s">
        <v>807</v>
      </c>
      <c r="T11" s="10"/>
      <c r="U11" s="11">
        <v>2200</v>
      </c>
      <c r="V11" s="11">
        <v>2640</v>
      </c>
      <c r="W11" s="11"/>
      <c r="X11" s="12">
        <f t="shared" si="2"/>
        <v>0.2</v>
      </c>
      <c r="Y11" s="12"/>
      <c r="Z11" s="11">
        <v>475.2</v>
      </c>
      <c r="AA11" s="118">
        <v>0</v>
      </c>
      <c r="AB11" s="128"/>
      <c r="AC11" s="128"/>
    </row>
    <row r="12" spans="1:29 16380:16380" s="140" customFormat="1" ht="15.75" customHeight="1" x14ac:dyDescent="0.3">
      <c r="A12" s="141">
        <v>5005</v>
      </c>
      <c r="B12" s="143" t="s">
        <v>27</v>
      </c>
      <c r="C12" s="228" t="s">
        <v>732</v>
      </c>
      <c r="D12" s="75">
        <v>39517</v>
      </c>
      <c r="E12" s="75">
        <f ca="1">NOW()</f>
        <v>45952.919835879627</v>
      </c>
      <c r="F12" s="26">
        <f t="shared" ca="1" si="1"/>
        <v>17</v>
      </c>
      <c r="G12" s="150" t="s">
        <v>33</v>
      </c>
      <c r="H12" s="141" t="s">
        <v>734</v>
      </c>
      <c r="I12" s="150" t="s">
        <v>733</v>
      </c>
      <c r="J12" s="75">
        <v>45936</v>
      </c>
      <c r="K12" s="150"/>
      <c r="L12" s="75"/>
      <c r="M12" s="141">
        <f ca="1">DATEDIF(Tabela3[[#This Row],[ADMISSÃO ]],Tabela3[[#This Row],[DATA ATUAL]],"y")</f>
        <v>0</v>
      </c>
      <c r="N12" s="141" t="s">
        <v>65</v>
      </c>
      <c r="O12" s="141" t="s">
        <v>61</v>
      </c>
      <c r="P12" s="141" t="s">
        <v>61</v>
      </c>
      <c r="Q12" s="141" t="s">
        <v>763</v>
      </c>
      <c r="R12" s="255" t="s">
        <v>203</v>
      </c>
      <c r="S12" s="265" t="s">
        <v>803</v>
      </c>
      <c r="T12" s="246"/>
      <c r="U12" s="72">
        <v>938.3</v>
      </c>
      <c r="V12" s="72">
        <v>938.3</v>
      </c>
      <c r="W12" s="72">
        <v>938.3</v>
      </c>
      <c r="X12" s="164">
        <f>(V12-U12)/U12</f>
        <v>0</v>
      </c>
      <c r="Y12" s="193"/>
      <c r="Z12" s="26" t="s">
        <v>672</v>
      </c>
      <c r="AA12" s="151"/>
      <c r="AB12" s="151"/>
      <c r="AC12" s="72" t="s">
        <v>652</v>
      </c>
    </row>
    <row r="13" spans="1:29 16380:16380" s="140" customFormat="1" ht="15.75" customHeight="1" x14ac:dyDescent="0.3">
      <c r="A13" s="26">
        <v>1106</v>
      </c>
      <c r="B13" s="143" t="s">
        <v>27</v>
      </c>
      <c r="C13" s="174" t="s">
        <v>79</v>
      </c>
      <c r="D13" s="39">
        <v>34743</v>
      </c>
      <c r="E13" s="39">
        <f t="shared" ca="1" si="0"/>
        <v>45952.919835879627</v>
      </c>
      <c r="F13" s="26">
        <f t="shared" ca="1" si="1"/>
        <v>30</v>
      </c>
      <c r="G13" s="26" t="s">
        <v>33</v>
      </c>
      <c r="H13" s="26" t="s">
        <v>797</v>
      </c>
      <c r="I13" s="26" t="s">
        <v>80</v>
      </c>
      <c r="J13" s="39">
        <v>45082</v>
      </c>
      <c r="K13" s="39">
        <v>45405</v>
      </c>
      <c r="L13" s="39"/>
      <c r="M13" s="26">
        <v>2</v>
      </c>
      <c r="N13" s="26" t="s">
        <v>60</v>
      </c>
      <c r="O13" s="26" t="s">
        <v>81</v>
      </c>
      <c r="P13" s="26" t="s">
        <v>82</v>
      </c>
      <c r="Q13" s="26" t="s">
        <v>764</v>
      </c>
      <c r="R13" s="170" t="s">
        <v>37</v>
      </c>
      <c r="S13" s="266" t="s">
        <v>804</v>
      </c>
      <c r="T13" s="245"/>
      <c r="U13" s="81">
        <v>3700</v>
      </c>
      <c r="V13" s="81">
        <v>4273.5</v>
      </c>
      <c r="W13" s="81">
        <v>4784.3999999999996</v>
      </c>
      <c r="X13" s="82">
        <f t="shared" si="2"/>
        <v>0.155</v>
      </c>
      <c r="Y13" s="193">
        <v>45931</v>
      </c>
      <c r="Z13" s="161">
        <v>808</v>
      </c>
      <c r="AA13" s="173">
        <v>700</v>
      </c>
      <c r="AB13" s="81"/>
      <c r="AC13" s="81"/>
    </row>
    <row r="14" spans="1:29 16380:16380" ht="15.75" hidden="1" thickBot="1" x14ac:dyDescent="0.35">
      <c r="A14" s="1"/>
      <c r="B14" s="20" t="s">
        <v>22</v>
      </c>
      <c r="C14" s="106" t="s">
        <v>83</v>
      </c>
      <c r="D14" s="4">
        <v>28778</v>
      </c>
      <c r="E14" s="4">
        <f t="shared" ca="1" si="0"/>
        <v>45952.919835879627</v>
      </c>
      <c r="F14" s="2">
        <f t="shared" ca="1" si="1"/>
        <v>47</v>
      </c>
      <c r="G14" s="10" t="s">
        <v>24</v>
      </c>
      <c r="H14" s="1" t="s">
        <v>84</v>
      </c>
      <c r="I14" s="1" t="s">
        <v>85</v>
      </c>
      <c r="J14" s="4">
        <v>43346</v>
      </c>
      <c r="K14" s="4"/>
      <c r="L14" s="4">
        <v>43704</v>
      </c>
      <c r="M14" s="2">
        <f ca="1">DATEDIF(Tabela3[[#This Row],[ADMISSÃO ]],Tabela3[[#This Row],[DATA ATUAL]],"y")</f>
        <v>7</v>
      </c>
      <c r="N14" s="2" t="s">
        <v>28</v>
      </c>
      <c r="O14" s="2" t="s">
        <v>47</v>
      </c>
      <c r="P14" s="2" t="s">
        <v>48</v>
      </c>
      <c r="Q14" s="2"/>
      <c r="R14" s="10" t="s">
        <v>37</v>
      </c>
      <c r="S14" s="253" t="s">
        <v>810</v>
      </c>
      <c r="T14" s="10"/>
      <c r="U14" s="11">
        <v>2300</v>
      </c>
      <c r="V14" s="11">
        <v>2300</v>
      </c>
      <c r="W14" s="11"/>
      <c r="X14" s="12">
        <f t="shared" si="2"/>
        <v>0</v>
      </c>
      <c r="Y14" s="12"/>
      <c r="Z14" s="1"/>
      <c r="AA14" s="116"/>
      <c r="AB14" s="131"/>
      <c r="AC14" s="131"/>
    </row>
    <row r="15" spans="1:29 16380:16380" ht="15.75" hidden="1" thickBot="1" x14ac:dyDescent="0.35">
      <c r="A15" s="1">
        <v>21062823</v>
      </c>
      <c r="B15" s="2" t="s">
        <v>22</v>
      </c>
      <c r="C15" s="103" t="s">
        <v>86</v>
      </c>
      <c r="D15" s="4">
        <v>35894</v>
      </c>
      <c r="E15" s="4">
        <f t="shared" ca="1" si="0"/>
        <v>45952.919835879627</v>
      </c>
      <c r="F15" s="2">
        <f t="shared" ca="1" si="1"/>
        <v>27</v>
      </c>
      <c r="G15" s="2" t="s">
        <v>33</v>
      </c>
      <c r="H15" s="2" t="s">
        <v>87</v>
      </c>
      <c r="I15" s="2" t="s">
        <v>88</v>
      </c>
      <c r="J15" s="4">
        <v>44375</v>
      </c>
      <c r="K15" s="4">
        <v>44992</v>
      </c>
      <c r="L15" s="4">
        <v>45747</v>
      </c>
      <c r="M15" s="2">
        <f ca="1">DATEDIF(Tabela3[[#This Row],[ADMISSÃO ]],Tabela3[[#This Row],[DATA ATUAL]],"y")</f>
        <v>4</v>
      </c>
      <c r="N15" s="2" t="s">
        <v>65</v>
      </c>
      <c r="O15" s="2" t="s">
        <v>66</v>
      </c>
      <c r="P15" s="2" t="s">
        <v>89</v>
      </c>
      <c r="Q15" s="2"/>
      <c r="R15" s="6" t="s">
        <v>90</v>
      </c>
      <c r="S15" s="253" t="s">
        <v>811</v>
      </c>
      <c r="T15" s="6"/>
      <c r="U15" s="7">
        <v>1800</v>
      </c>
      <c r="V15" s="7">
        <v>3234.4</v>
      </c>
      <c r="W15" s="7"/>
      <c r="X15" s="8">
        <f t="shared" si="2"/>
        <v>0.79688888888888898</v>
      </c>
      <c r="Y15" s="8"/>
      <c r="Z15" s="9">
        <v>808</v>
      </c>
      <c r="AA15" s="115">
        <v>300</v>
      </c>
      <c r="AB15" s="9"/>
      <c r="AC15" s="9"/>
    </row>
    <row r="16" spans="1:29 16380:16380" hidden="1" x14ac:dyDescent="0.3">
      <c r="A16" s="1">
        <v>23100978</v>
      </c>
      <c r="B16" s="2" t="s">
        <v>22</v>
      </c>
      <c r="C16" s="103" t="s">
        <v>91</v>
      </c>
      <c r="D16" s="4">
        <v>36333</v>
      </c>
      <c r="E16" s="4">
        <f t="shared" ca="1" si="0"/>
        <v>45952.919835879627</v>
      </c>
      <c r="F16" s="2">
        <f t="shared" ca="1" si="1"/>
        <v>26</v>
      </c>
      <c r="G16" s="2" t="s">
        <v>33</v>
      </c>
      <c r="H16" s="2" t="s">
        <v>92</v>
      </c>
      <c r="I16" s="2" t="s">
        <v>93</v>
      </c>
      <c r="J16" s="4">
        <v>45208</v>
      </c>
      <c r="K16" s="4">
        <v>45204</v>
      </c>
      <c r="L16" s="4">
        <v>45257</v>
      </c>
      <c r="M16" s="2">
        <f ca="1">DATEDIF(Tabela3[[#This Row],[ADMISSÃO ]],Tabela3[[#This Row],[DATA ATUAL]],"y")</f>
        <v>2</v>
      </c>
      <c r="N16" s="2" t="s">
        <v>41</v>
      </c>
      <c r="O16" s="2" t="s">
        <v>94</v>
      </c>
      <c r="P16" s="2" t="s">
        <v>94</v>
      </c>
      <c r="Q16" s="2"/>
      <c r="R16" s="6" t="s">
        <v>44</v>
      </c>
      <c r="S16" s="260" t="s">
        <v>812</v>
      </c>
      <c r="T16" s="6"/>
      <c r="U16" s="7">
        <v>2300</v>
      </c>
      <c r="V16" s="7">
        <v>2300</v>
      </c>
      <c r="W16" s="7"/>
      <c r="X16" s="8">
        <f t="shared" si="2"/>
        <v>0</v>
      </c>
      <c r="Y16" s="8"/>
      <c r="Z16" s="9">
        <v>550</v>
      </c>
      <c r="AA16" s="115"/>
      <c r="AB16" s="37"/>
      <c r="AC16" s="37"/>
    </row>
    <row r="17" spans="1:29" ht="15.75" customHeight="1" x14ac:dyDescent="0.3">
      <c r="A17" s="26">
        <v>1171</v>
      </c>
      <c r="B17" s="211" t="s">
        <v>27</v>
      </c>
      <c r="C17" s="174" t="s">
        <v>95</v>
      </c>
      <c r="D17" s="39">
        <v>34527</v>
      </c>
      <c r="E17" s="39">
        <f ca="1">NOW()</f>
        <v>45952.919835879627</v>
      </c>
      <c r="F17" s="26">
        <f t="shared" ca="1" si="1"/>
        <v>31</v>
      </c>
      <c r="G17" s="26" t="s">
        <v>24</v>
      </c>
      <c r="H17" s="26" t="s">
        <v>665</v>
      </c>
      <c r="I17" s="26" t="s">
        <v>96</v>
      </c>
      <c r="J17" s="39">
        <v>45779</v>
      </c>
      <c r="K17" s="39">
        <v>45859</v>
      </c>
      <c r="L17" s="75"/>
      <c r="M17" s="26">
        <f ca="1">DATEDIF(Tabela3[[#This Row],[ADMISSÃO ]],Tabela3[[#This Row],[DATA ATUAL]],"y")</f>
        <v>0</v>
      </c>
      <c r="N17" s="26" t="s">
        <v>28</v>
      </c>
      <c r="O17" s="26" t="s">
        <v>51</v>
      </c>
      <c r="P17" s="141" t="s">
        <v>330</v>
      </c>
      <c r="Q17" s="141" t="s">
        <v>766</v>
      </c>
      <c r="R17" s="170" t="s">
        <v>44</v>
      </c>
      <c r="S17" s="266" t="s">
        <v>805</v>
      </c>
      <c r="T17" s="245"/>
      <c r="U17" s="81">
        <v>1518</v>
      </c>
      <c r="V17" s="81">
        <v>1900</v>
      </c>
      <c r="W17" s="81">
        <v>2000</v>
      </c>
      <c r="X17" s="82">
        <f t="shared" si="2"/>
        <v>0.25164690382081689</v>
      </c>
      <c r="Y17" s="193">
        <v>45931</v>
      </c>
      <c r="Z17" s="161">
        <v>635</v>
      </c>
      <c r="AA17" s="173"/>
      <c r="AB17" s="81"/>
      <c r="AC17" s="81"/>
    </row>
    <row r="18" spans="1:29" s="140" customFormat="1" ht="15.75" customHeight="1" x14ac:dyDescent="0.3">
      <c r="A18" s="26">
        <v>1172</v>
      </c>
      <c r="B18" s="211" t="s">
        <v>27</v>
      </c>
      <c r="C18" s="101" t="s">
        <v>656</v>
      </c>
      <c r="D18" s="39">
        <v>38617</v>
      </c>
      <c r="E18" s="39">
        <f ca="1">NOW()</f>
        <v>45952.919835879627</v>
      </c>
      <c r="F18" s="26">
        <f t="shared" ca="1" si="1"/>
        <v>20</v>
      </c>
      <c r="G18" s="26" t="s">
        <v>33</v>
      </c>
      <c r="H18" s="26" t="s">
        <v>666</v>
      </c>
      <c r="I18" s="26" t="s">
        <v>657</v>
      </c>
      <c r="J18" s="39">
        <v>45796</v>
      </c>
      <c r="K18" s="39">
        <v>45890</v>
      </c>
      <c r="L18" s="75"/>
      <c r="M18" s="26">
        <f ca="1">DATEDIF(Tabela3[[#This Row],[ADMISSÃO ]],Tabela3[[#This Row],[DATA ATUAL]],"y")</f>
        <v>0</v>
      </c>
      <c r="N18" s="26" t="s">
        <v>28</v>
      </c>
      <c r="O18" s="26" t="s">
        <v>51</v>
      </c>
      <c r="P18" s="141" t="s">
        <v>330</v>
      </c>
      <c r="Q18" s="141" t="s">
        <v>766</v>
      </c>
      <c r="R18" s="170" t="s">
        <v>44</v>
      </c>
      <c r="S18" s="266" t="s">
        <v>853</v>
      </c>
      <c r="T18" s="245"/>
      <c r="U18" s="81">
        <v>1518</v>
      </c>
      <c r="V18" s="81">
        <v>1900</v>
      </c>
      <c r="W18" s="81">
        <v>2000</v>
      </c>
      <c r="X18" s="82">
        <f t="shared" si="2"/>
        <v>0.25164690382081689</v>
      </c>
      <c r="Y18" s="193">
        <v>45931</v>
      </c>
      <c r="Z18" s="161">
        <v>635</v>
      </c>
      <c r="AA18" s="81"/>
      <c r="AB18" s="81"/>
      <c r="AC18" s="81" t="s">
        <v>652</v>
      </c>
    </row>
    <row r="19" spans="1:29" ht="15.75" customHeight="1" x14ac:dyDescent="0.3">
      <c r="A19" s="153">
        <v>1032</v>
      </c>
      <c r="B19" s="211" t="s">
        <v>27</v>
      </c>
      <c r="C19" s="171" t="s">
        <v>97</v>
      </c>
      <c r="D19" s="175">
        <v>34369</v>
      </c>
      <c r="E19" s="175">
        <f t="shared" ca="1" si="0"/>
        <v>45952.919835879627</v>
      </c>
      <c r="F19" s="153">
        <f t="shared" ca="1" si="1"/>
        <v>31</v>
      </c>
      <c r="G19" s="153" t="s">
        <v>33</v>
      </c>
      <c r="H19" s="153" t="s">
        <v>98</v>
      </c>
      <c r="I19" s="138" t="s">
        <v>99</v>
      </c>
      <c r="J19" s="175">
        <v>44348</v>
      </c>
      <c r="K19" s="175">
        <v>45405</v>
      </c>
      <c r="L19" s="175"/>
      <c r="M19" s="153">
        <f ca="1">DATEDIF(Tabela3[[#This Row],[ADMISSÃO ]],Tabela3[[#This Row],[DATA ATUAL]],"y")</f>
        <v>4</v>
      </c>
      <c r="N19" s="153" t="s">
        <v>41</v>
      </c>
      <c r="O19" s="153" t="s">
        <v>100</v>
      </c>
      <c r="P19" s="153" t="s">
        <v>101</v>
      </c>
      <c r="Q19" s="153" t="s">
        <v>782</v>
      </c>
      <c r="R19" s="170" t="s">
        <v>37</v>
      </c>
      <c r="S19" s="266" t="s">
        <v>807</v>
      </c>
      <c r="T19" s="245"/>
      <c r="U19" s="81">
        <v>2600</v>
      </c>
      <c r="V19" s="235">
        <v>4500</v>
      </c>
      <c r="W19" s="235">
        <v>4784.3999999999996</v>
      </c>
      <c r="X19" s="176">
        <f t="shared" si="2"/>
        <v>0.73076923076923073</v>
      </c>
      <c r="Y19" s="193">
        <v>45931</v>
      </c>
      <c r="Z19" s="161">
        <v>808</v>
      </c>
      <c r="AA19" s="173">
        <v>1730</v>
      </c>
      <c r="AB19" s="81"/>
      <c r="AC19" s="81"/>
    </row>
    <row r="20" spans="1:29" ht="15.75" hidden="1" thickBot="1" x14ac:dyDescent="0.35">
      <c r="A20" s="10"/>
      <c r="B20" s="20" t="s">
        <v>22</v>
      </c>
      <c r="C20" s="104" t="s">
        <v>102</v>
      </c>
      <c r="D20" s="5">
        <v>35524</v>
      </c>
      <c r="E20" s="4">
        <f t="shared" ca="1" si="0"/>
        <v>45952.919835879627</v>
      </c>
      <c r="F20" s="2">
        <f t="shared" ca="1" si="1"/>
        <v>28</v>
      </c>
      <c r="G20" s="1" t="s">
        <v>33</v>
      </c>
      <c r="H20" s="10" t="s">
        <v>103</v>
      </c>
      <c r="I20" s="10" t="s">
        <v>104</v>
      </c>
      <c r="J20" s="5">
        <v>43633</v>
      </c>
      <c r="K20" s="5"/>
      <c r="L20" s="5">
        <v>44154</v>
      </c>
      <c r="M20" s="2">
        <f ca="1">DATEDIF(Tabela3[[#This Row],[ADMISSÃO ]],Tabela3[[#This Row],[DATA ATUAL]],"y")</f>
        <v>6</v>
      </c>
      <c r="N20" s="6" t="s">
        <v>28</v>
      </c>
      <c r="O20" s="6" t="s">
        <v>47</v>
      </c>
      <c r="P20" s="2" t="s">
        <v>48</v>
      </c>
      <c r="Q20" s="2"/>
      <c r="R20" s="10" t="s">
        <v>37</v>
      </c>
      <c r="S20" s="253" t="s">
        <v>816</v>
      </c>
      <c r="T20" s="10"/>
      <c r="U20" s="11">
        <v>1800</v>
      </c>
      <c r="V20" s="11">
        <v>1800</v>
      </c>
      <c r="W20" s="11"/>
      <c r="X20" s="12">
        <f t="shared" si="2"/>
        <v>0</v>
      </c>
      <c r="Y20" s="12"/>
      <c r="Z20" s="1"/>
      <c r="AA20" s="116"/>
      <c r="AB20" s="131"/>
      <c r="AC20" s="131"/>
    </row>
    <row r="21" spans="1:29" ht="15.75" hidden="1" thickBot="1" x14ac:dyDescent="0.35">
      <c r="A21" s="1">
        <v>21102528</v>
      </c>
      <c r="B21" s="2" t="s">
        <v>22</v>
      </c>
      <c r="C21" s="103" t="s">
        <v>105</v>
      </c>
      <c r="D21" s="4">
        <v>36310</v>
      </c>
      <c r="E21" s="4">
        <f t="shared" ca="1" si="0"/>
        <v>45952.919835879627</v>
      </c>
      <c r="F21" s="2">
        <f t="shared" ca="1" si="1"/>
        <v>26</v>
      </c>
      <c r="G21" s="2" t="s">
        <v>33</v>
      </c>
      <c r="H21" s="2" t="s">
        <v>106</v>
      </c>
      <c r="I21" s="2" t="s">
        <v>107</v>
      </c>
      <c r="J21" s="4">
        <v>44494</v>
      </c>
      <c r="K21" s="4">
        <v>45405</v>
      </c>
      <c r="L21" s="5">
        <v>45772</v>
      </c>
      <c r="M21" s="2">
        <f ca="1">DATEDIF(Tabela3[[#This Row],[ADMISSÃO ]],Tabela3[[#This Row],[DATA ATUAL]],"y")</f>
        <v>3</v>
      </c>
      <c r="N21" s="2" t="s">
        <v>28</v>
      </c>
      <c r="O21" s="6" t="s">
        <v>47</v>
      </c>
      <c r="P21" s="2" t="s">
        <v>108</v>
      </c>
      <c r="Q21" s="2"/>
      <c r="R21" s="6" t="s">
        <v>37</v>
      </c>
      <c r="S21" s="253" t="s">
        <v>817</v>
      </c>
      <c r="T21" s="6"/>
      <c r="U21" s="7">
        <v>1800</v>
      </c>
      <c r="V21" s="7">
        <v>3635.63</v>
      </c>
      <c r="W21" s="7"/>
      <c r="X21" s="21">
        <f t="shared" si="2"/>
        <v>1.0197944444444444</v>
      </c>
      <c r="Y21" s="21"/>
      <c r="Z21" s="7">
        <v>808</v>
      </c>
      <c r="AA21" s="117">
        <v>250</v>
      </c>
      <c r="AB21" s="7"/>
      <c r="AC21" s="7"/>
    </row>
    <row r="22" spans="1:29" ht="15.75" hidden="1" thickBot="1" x14ac:dyDescent="0.35">
      <c r="A22" s="1">
        <v>23020159</v>
      </c>
      <c r="B22" s="2" t="s">
        <v>22</v>
      </c>
      <c r="C22" s="106" t="s">
        <v>109</v>
      </c>
      <c r="D22" s="4">
        <v>37014</v>
      </c>
      <c r="E22" s="4">
        <f t="shared" ca="1" si="0"/>
        <v>45952.919835879627</v>
      </c>
      <c r="F22" s="2">
        <f t="shared" ca="1" si="1"/>
        <v>24</v>
      </c>
      <c r="G22" s="2" t="s">
        <v>33</v>
      </c>
      <c r="H22" s="2" t="s">
        <v>110</v>
      </c>
      <c r="I22" s="2" t="s">
        <v>111</v>
      </c>
      <c r="J22" s="4">
        <v>44958</v>
      </c>
      <c r="K22" s="4"/>
      <c r="L22" s="5">
        <v>45100</v>
      </c>
      <c r="M22" s="2">
        <f ca="1">DATEDIF(Tabela3[[#This Row],[ADMISSÃO ]],Tabela3[[#This Row],[DATA ATUAL]],"y")</f>
        <v>2</v>
      </c>
      <c r="N22" s="2" t="s">
        <v>28</v>
      </c>
      <c r="O22" s="2" t="s">
        <v>112</v>
      </c>
      <c r="P22" s="2" t="s">
        <v>113</v>
      </c>
      <c r="Q22" s="2"/>
      <c r="R22" s="2" t="s">
        <v>73</v>
      </c>
      <c r="S22" s="253" t="s">
        <v>818</v>
      </c>
      <c r="T22" s="2"/>
      <c r="U22" s="7">
        <v>1800</v>
      </c>
      <c r="V22" s="7">
        <v>1800</v>
      </c>
      <c r="W22" s="7"/>
      <c r="X22" s="2">
        <f t="shared" si="2"/>
        <v>0</v>
      </c>
      <c r="Y22" s="2"/>
      <c r="Z22" s="22">
        <v>550</v>
      </c>
      <c r="AA22" s="119"/>
      <c r="AB22" s="22"/>
      <c r="AC22" s="22"/>
    </row>
    <row r="23" spans="1:29" ht="15.75" hidden="1" thickBot="1" x14ac:dyDescent="0.35">
      <c r="A23" s="1">
        <v>19080507</v>
      </c>
      <c r="B23" s="2" t="s">
        <v>22</v>
      </c>
      <c r="C23" s="106" t="s">
        <v>114</v>
      </c>
      <c r="D23" s="4">
        <v>35791</v>
      </c>
      <c r="E23" s="4">
        <f t="shared" ca="1" si="0"/>
        <v>45952.919835879627</v>
      </c>
      <c r="F23" s="2">
        <f t="shared" ca="1" si="1"/>
        <v>27</v>
      </c>
      <c r="G23" s="1" t="s">
        <v>33</v>
      </c>
      <c r="H23" s="1" t="s">
        <v>115</v>
      </c>
      <c r="I23" s="1" t="s">
        <v>116</v>
      </c>
      <c r="J23" s="4">
        <v>43682</v>
      </c>
      <c r="K23" s="4"/>
      <c r="L23" s="4">
        <v>44742</v>
      </c>
      <c r="M23" s="2">
        <f ca="1">DATEDIF(Tabela3[[#This Row],[ADMISSÃO ]],Tabela3[[#This Row],[DATA ATUAL]],"y")</f>
        <v>6</v>
      </c>
      <c r="N23" s="2" t="s">
        <v>41</v>
      </c>
      <c r="O23" s="2" t="s">
        <v>77</v>
      </c>
      <c r="P23" s="2" t="s">
        <v>48</v>
      </c>
      <c r="Q23" s="2"/>
      <c r="R23" s="10" t="s">
        <v>37</v>
      </c>
      <c r="S23" s="253" t="s">
        <v>819</v>
      </c>
      <c r="T23" s="10"/>
      <c r="U23" s="11">
        <v>1700</v>
      </c>
      <c r="V23" s="11">
        <v>2407.1999999999998</v>
      </c>
      <c r="W23" s="11"/>
      <c r="X23" s="23">
        <f t="shared" si="2"/>
        <v>0.41599999999999987</v>
      </c>
      <c r="Y23" s="23"/>
      <c r="Z23" s="24">
        <v>550</v>
      </c>
      <c r="AA23" s="120">
        <v>0</v>
      </c>
      <c r="AB23" s="24"/>
      <c r="AC23" s="24"/>
    </row>
    <row r="24" spans="1:29" hidden="1" x14ac:dyDescent="0.3">
      <c r="A24" s="10">
        <v>20012713</v>
      </c>
      <c r="B24" s="2" t="s">
        <v>22</v>
      </c>
      <c r="C24" s="104" t="s">
        <v>117</v>
      </c>
      <c r="D24" s="5">
        <v>34520</v>
      </c>
      <c r="E24" s="5">
        <f t="shared" ca="1" si="0"/>
        <v>45952.919835879627</v>
      </c>
      <c r="F24" s="2">
        <f t="shared" ca="1" si="1"/>
        <v>31</v>
      </c>
      <c r="G24" s="10" t="s">
        <v>33</v>
      </c>
      <c r="H24" s="10" t="s">
        <v>118</v>
      </c>
      <c r="I24" s="10" t="s">
        <v>119</v>
      </c>
      <c r="J24" s="5">
        <v>43857</v>
      </c>
      <c r="K24" s="5"/>
      <c r="L24" s="5">
        <v>44540</v>
      </c>
      <c r="M24" s="6">
        <f ca="1">DATEDIF(Tabela3[[#This Row],[ADMISSÃO ]],Tabela3[[#This Row],[DATA ATUAL]],"y")</f>
        <v>5</v>
      </c>
      <c r="N24" s="6" t="s">
        <v>28</v>
      </c>
      <c r="O24" s="6" t="s">
        <v>71</v>
      </c>
      <c r="P24" s="6" t="s">
        <v>78</v>
      </c>
      <c r="Q24" s="6"/>
      <c r="R24" s="10" t="s">
        <v>37</v>
      </c>
      <c r="S24" s="260" t="s">
        <v>820</v>
      </c>
      <c r="T24" s="10"/>
      <c r="U24" s="11">
        <v>3200</v>
      </c>
      <c r="V24" s="11">
        <v>3520</v>
      </c>
      <c r="W24" s="11"/>
      <c r="X24" s="12">
        <f t="shared" si="2"/>
        <v>0.1</v>
      </c>
      <c r="Y24" s="12"/>
      <c r="Z24" s="11">
        <v>475.2</v>
      </c>
      <c r="AA24" s="118">
        <v>0</v>
      </c>
      <c r="AB24" s="128"/>
      <c r="AC24" s="128"/>
    </row>
    <row r="25" spans="1:29" s="140" customFormat="1" ht="15.75" customHeight="1" x14ac:dyDescent="0.3">
      <c r="A25" s="153">
        <v>1121</v>
      </c>
      <c r="B25" s="211" t="s">
        <v>27</v>
      </c>
      <c r="C25" s="171" t="s">
        <v>120</v>
      </c>
      <c r="D25" s="175">
        <v>33432</v>
      </c>
      <c r="E25" s="175">
        <f t="shared" ca="1" si="0"/>
        <v>45952.919835879627</v>
      </c>
      <c r="F25" s="153">
        <f t="shared" ca="1" si="1"/>
        <v>34</v>
      </c>
      <c r="G25" s="153" t="s">
        <v>33</v>
      </c>
      <c r="H25" s="153" t="s">
        <v>795</v>
      </c>
      <c r="I25" s="138" t="s">
        <v>121</v>
      </c>
      <c r="J25" s="175">
        <v>45299</v>
      </c>
      <c r="K25" s="175">
        <v>45300</v>
      </c>
      <c r="L25" s="175"/>
      <c r="M25" s="153">
        <f ca="1">DATEDIF(Tabela3[[#This Row],[ADMISSÃO ]],Tabela3[[#This Row],[DATA ATUAL]],"y")</f>
        <v>1</v>
      </c>
      <c r="N25" s="153" t="s">
        <v>28</v>
      </c>
      <c r="O25" s="153" t="s">
        <v>30</v>
      </c>
      <c r="P25" s="153" t="s">
        <v>122</v>
      </c>
      <c r="Q25" s="153" t="s">
        <v>767</v>
      </c>
      <c r="R25" s="170" t="s">
        <v>44</v>
      </c>
      <c r="S25" s="267" t="s">
        <v>808</v>
      </c>
      <c r="T25" s="245"/>
      <c r="U25" s="81">
        <v>2250</v>
      </c>
      <c r="V25" s="235">
        <v>3800</v>
      </c>
      <c r="W25" s="235">
        <v>4000</v>
      </c>
      <c r="X25" s="176">
        <f t="shared" si="2"/>
        <v>0.68888888888888888</v>
      </c>
      <c r="Y25" s="193">
        <v>45931</v>
      </c>
      <c r="Z25" s="161">
        <v>801.8</v>
      </c>
      <c r="AA25" s="173">
        <v>900</v>
      </c>
      <c r="AB25" s="81"/>
      <c r="AC25" s="81"/>
    </row>
    <row r="26" spans="1:29" s="140" customFormat="1" ht="15.75" customHeight="1" x14ac:dyDescent="0.3">
      <c r="A26" s="26">
        <v>1127</v>
      </c>
      <c r="B26" s="211" t="s">
        <v>27</v>
      </c>
      <c r="C26" s="174" t="s">
        <v>123</v>
      </c>
      <c r="D26" s="39">
        <v>36499</v>
      </c>
      <c r="E26" s="39">
        <f t="shared" ca="1" si="0"/>
        <v>45952.919835879627</v>
      </c>
      <c r="F26" s="26">
        <f t="shared" ca="1" si="1"/>
        <v>25</v>
      </c>
      <c r="G26" s="26" t="s">
        <v>33</v>
      </c>
      <c r="H26" s="26" t="s">
        <v>124</v>
      </c>
      <c r="I26" s="113" t="s">
        <v>125</v>
      </c>
      <c r="J26" s="39">
        <v>45327</v>
      </c>
      <c r="K26" s="39">
        <v>45328</v>
      </c>
      <c r="L26" s="39"/>
      <c r="M26" s="26">
        <f ca="1">DATEDIF(Tabela3[[#This Row],[ADMISSÃO ]],Tabela3[[#This Row],[DATA ATUAL]],"y")</f>
        <v>1</v>
      </c>
      <c r="N26" s="26" t="s">
        <v>41</v>
      </c>
      <c r="O26" s="26" t="s">
        <v>126</v>
      </c>
      <c r="P26" s="26" t="s">
        <v>127</v>
      </c>
      <c r="Q26" s="26" t="s">
        <v>773</v>
      </c>
      <c r="R26" s="170" t="s">
        <v>37</v>
      </c>
      <c r="S26" s="266" t="s">
        <v>809</v>
      </c>
      <c r="T26" s="245"/>
      <c r="U26" s="81">
        <v>2400</v>
      </c>
      <c r="V26" s="81">
        <v>2688</v>
      </c>
      <c r="W26" s="81">
        <v>2857.88</v>
      </c>
      <c r="X26" s="82">
        <f t="shared" si="2"/>
        <v>0.12</v>
      </c>
      <c r="Y26" s="193">
        <v>45931</v>
      </c>
      <c r="Z26" s="161">
        <v>635</v>
      </c>
      <c r="AA26" s="173"/>
      <c r="AB26" s="81"/>
      <c r="AC26" s="81" t="s">
        <v>652</v>
      </c>
    </row>
    <row r="27" spans="1:29" hidden="1" x14ac:dyDescent="0.3">
      <c r="A27" s="1">
        <v>21062824</v>
      </c>
      <c r="B27" s="20" t="s">
        <v>22</v>
      </c>
      <c r="C27" s="103" t="s">
        <v>128</v>
      </c>
      <c r="D27" s="4">
        <v>36348</v>
      </c>
      <c r="E27" s="4">
        <f t="shared" ca="1" si="0"/>
        <v>45952.919835879627</v>
      </c>
      <c r="F27" s="2">
        <f t="shared" ca="1" si="1"/>
        <v>26</v>
      </c>
      <c r="G27" s="2" t="s">
        <v>24</v>
      </c>
      <c r="H27" s="2" t="s">
        <v>129</v>
      </c>
      <c r="I27" s="2" t="s">
        <v>130</v>
      </c>
      <c r="J27" s="4">
        <v>44375</v>
      </c>
      <c r="K27" s="4">
        <v>45243</v>
      </c>
      <c r="L27" s="4">
        <v>45436</v>
      </c>
      <c r="M27" s="2">
        <f ca="1">DATEDIF(Tabela3[[#This Row],[ADMISSÃO ]],Tabela3[[#This Row],[DATA ATUAL]],"y")</f>
        <v>4</v>
      </c>
      <c r="N27" s="2" t="s">
        <v>28</v>
      </c>
      <c r="O27" s="2" t="s">
        <v>112</v>
      </c>
      <c r="P27" s="2" t="s">
        <v>131</v>
      </c>
      <c r="Q27" s="2"/>
      <c r="R27" s="6" t="s">
        <v>37</v>
      </c>
      <c r="S27" s="260" t="s">
        <v>823</v>
      </c>
      <c r="T27" s="6"/>
      <c r="U27" s="7">
        <v>1550</v>
      </c>
      <c r="V27" s="7">
        <v>3495.8</v>
      </c>
      <c r="W27" s="7"/>
      <c r="X27" s="8">
        <f t="shared" si="2"/>
        <v>1.2553548387096776</v>
      </c>
      <c r="Y27" s="8"/>
      <c r="Z27" s="9">
        <v>700</v>
      </c>
      <c r="AA27" s="115">
        <v>250</v>
      </c>
      <c r="AB27" s="132"/>
      <c r="AC27" s="132"/>
    </row>
    <row r="28" spans="1:29" s="140" customFormat="1" ht="15.75" customHeight="1" x14ac:dyDescent="0.3">
      <c r="A28" s="26">
        <v>1042</v>
      </c>
      <c r="B28" s="229" t="s">
        <v>27</v>
      </c>
      <c r="C28" s="158" t="s">
        <v>714</v>
      </c>
      <c r="D28" s="39">
        <v>38916</v>
      </c>
      <c r="E28" s="39">
        <f ca="1">NOW()</f>
        <v>45952.919835879627</v>
      </c>
      <c r="F28" s="26">
        <f t="shared" ca="1" si="1"/>
        <v>19</v>
      </c>
      <c r="G28" s="26" t="s">
        <v>33</v>
      </c>
      <c r="H28" s="26" t="s">
        <v>735</v>
      </c>
      <c r="I28" s="26" t="s">
        <v>715</v>
      </c>
      <c r="J28" s="39">
        <v>45881</v>
      </c>
      <c r="K28" s="39"/>
      <c r="L28" s="75"/>
      <c r="M28" s="26">
        <f ca="1">DATEDIF(Tabela3[[#This Row],[ADMISSÃO ]],Tabela3[[#This Row],[DATA ATUAL]],"y")</f>
        <v>0</v>
      </c>
      <c r="N28" s="26" t="s">
        <v>28</v>
      </c>
      <c r="O28" s="26" t="s">
        <v>51</v>
      </c>
      <c r="P28" s="26" t="s">
        <v>51</v>
      </c>
      <c r="Q28" s="26" t="s">
        <v>765</v>
      </c>
      <c r="R28" s="170" t="s">
        <v>44</v>
      </c>
      <c r="S28" s="266" t="s">
        <v>810</v>
      </c>
      <c r="T28" s="245"/>
      <c r="U28" s="72">
        <v>1300</v>
      </c>
      <c r="V28" s="72">
        <v>1300</v>
      </c>
      <c r="W28" s="72">
        <v>1300</v>
      </c>
      <c r="X28" s="82">
        <f>(V28-U28)/U28</f>
        <v>0</v>
      </c>
      <c r="Y28" s="193"/>
      <c r="Z28" s="26" t="s">
        <v>672</v>
      </c>
      <c r="AA28" s="81"/>
      <c r="AB28" s="81"/>
      <c r="AC28" s="81" t="s">
        <v>652</v>
      </c>
    </row>
    <row r="29" spans="1:29" s="140" customFormat="1" ht="15.75" customHeight="1" x14ac:dyDescent="0.3">
      <c r="A29" s="26"/>
      <c r="B29" s="211" t="s">
        <v>27</v>
      </c>
      <c r="C29" s="158" t="s">
        <v>712</v>
      </c>
      <c r="D29" s="39">
        <v>36348</v>
      </c>
      <c r="E29" s="39">
        <f ca="1">NOW()</f>
        <v>45952.919835879627</v>
      </c>
      <c r="F29" s="26">
        <f t="shared" ca="1" si="1"/>
        <v>26</v>
      </c>
      <c r="G29" s="26" t="s">
        <v>24</v>
      </c>
      <c r="H29" s="26"/>
      <c r="I29" s="213" t="s">
        <v>130</v>
      </c>
      <c r="J29" s="39">
        <v>45887</v>
      </c>
      <c r="K29" s="39" t="s">
        <v>713</v>
      </c>
      <c r="L29" s="75"/>
      <c r="M29" s="26">
        <f ca="1">DATEDIF(Tabela3[[#This Row],[ADMISSÃO ]],Tabela3[[#This Row],[DATA ATUAL]],"y")</f>
        <v>0</v>
      </c>
      <c r="N29" s="26" t="s">
        <v>28</v>
      </c>
      <c r="O29" s="26" t="s">
        <v>679</v>
      </c>
      <c r="P29" s="26" t="s">
        <v>679</v>
      </c>
      <c r="Q29" s="26" t="s">
        <v>769</v>
      </c>
      <c r="R29" s="170" t="s">
        <v>44</v>
      </c>
      <c r="S29" s="265" t="s">
        <v>811</v>
      </c>
      <c r="T29" s="245"/>
      <c r="U29" s="81">
        <v>4365</v>
      </c>
      <c r="V29" s="81">
        <v>4365</v>
      </c>
      <c r="W29" s="81">
        <v>4365</v>
      </c>
      <c r="X29" s="82">
        <f>(V29-U29)/U29</f>
        <v>0</v>
      </c>
      <c r="Y29" s="193"/>
      <c r="Z29" s="161">
        <v>635</v>
      </c>
      <c r="AA29" s="81"/>
      <c r="AB29" s="81"/>
      <c r="AC29" s="81"/>
    </row>
    <row r="30" spans="1:29" s="140" customFormat="1" ht="15.75" customHeight="1" x14ac:dyDescent="0.3">
      <c r="A30" s="26">
        <v>1042</v>
      </c>
      <c r="B30" s="143" t="s">
        <v>27</v>
      </c>
      <c r="C30" s="171" t="s">
        <v>132</v>
      </c>
      <c r="D30" s="39">
        <v>36336</v>
      </c>
      <c r="E30" s="39">
        <f t="shared" ca="1" si="0"/>
        <v>45952.919835879627</v>
      </c>
      <c r="F30" s="26">
        <f t="shared" ca="1" si="1"/>
        <v>26</v>
      </c>
      <c r="G30" s="26" t="s">
        <v>33</v>
      </c>
      <c r="H30" s="26" t="s">
        <v>133</v>
      </c>
      <c r="I30" s="26" t="s">
        <v>134</v>
      </c>
      <c r="J30" s="39">
        <v>43719</v>
      </c>
      <c r="K30" s="39">
        <v>45527</v>
      </c>
      <c r="L30" s="39"/>
      <c r="M30" s="26">
        <f ca="1">DATEDIF(Tabela3[[#This Row],[ADMISSÃO ]],Tabela3[[#This Row],[DATA ATUAL]],"y")</f>
        <v>6</v>
      </c>
      <c r="N30" s="26" t="s">
        <v>28</v>
      </c>
      <c r="O30" s="26" t="s">
        <v>77</v>
      </c>
      <c r="P30" s="26" t="s">
        <v>135</v>
      </c>
      <c r="Q30" s="26" t="s">
        <v>787</v>
      </c>
      <c r="R30" s="170" t="s">
        <v>44</v>
      </c>
      <c r="S30" s="265" t="s">
        <v>812</v>
      </c>
      <c r="T30" s="245"/>
      <c r="U30" s="81">
        <v>2000</v>
      </c>
      <c r="V30" s="81">
        <v>3117</v>
      </c>
      <c r="W30" s="81">
        <v>3313.99</v>
      </c>
      <c r="X30" s="82">
        <f t="shared" si="2"/>
        <v>0.5585</v>
      </c>
      <c r="Y30" s="193">
        <v>45931</v>
      </c>
      <c r="Z30" s="161">
        <v>1157.5</v>
      </c>
      <c r="AA30" s="173">
        <v>1183</v>
      </c>
      <c r="AB30" s="81" t="s">
        <v>653</v>
      </c>
      <c r="AC30" s="81"/>
    </row>
    <row r="31" spans="1:29" hidden="1" x14ac:dyDescent="0.3">
      <c r="A31" s="1">
        <v>21092930</v>
      </c>
      <c r="B31" s="20" t="s">
        <v>22</v>
      </c>
      <c r="C31" s="106" t="s">
        <v>136</v>
      </c>
      <c r="D31" s="4">
        <v>34843</v>
      </c>
      <c r="E31" s="4">
        <f t="shared" ca="1" si="0"/>
        <v>45952.919835879627</v>
      </c>
      <c r="F31" s="2">
        <f t="shared" ca="1" si="1"/>
        <v>30</v>
      </c>
      <c r="G31" s="1" t="s">
        <v>33</v>
      </c>
      <c r="H31" s="1" t="s">
        <v>137</v>
      </c>
      <c r="I31" s="1" t="s">
        <v>138</v>
      </c>
      <c r="J31" s="4">
        <v>44468</v>
      </c>
      <c r="K31" s="4"/>
      <c r="L31" s="4">
        <v>44700</v>
      </c>
      <c r="M31" s="2">
        <f ca="1">DATEDIF(Tabela3[[#This Row],[ADMISSÃO ]],Tabela3[[#This Row],[DATA ATUAL]],"y")</f>
        <v>4</v>
      </c>
      <c r="N31" s="2" t="s">
        <v>28</v>
      </c>
      <c r="O31" s="2" t="s">
        <v>77</v>
      </c>
      <c r="P31" s="2" t="s">
        <v>48</v>
      </c>
      <c r="Q31" s="2"/>
      <c r="R31" s="10" t="s">
        <v>37</v>
      </c>
      <c r="S31" s="260" t="s">
        <v>827</v>
      </c>
      <c r="T31" s="10"/>
      <c r="U31" s="11">
        <v>1800</v>
      </c>
      <c r="V31" s="11">
        <v>2016</v>
      </c>
      <c r="W31" s="11"/>
      <c r="X31" s="23">
        <f t="shared" si="2"/>
        <v>0.12</v>
      </c>
      <c r="Y31" s="23"/>
      <c r="Z31" s="24">
        <v>694.5</v>
      </c>
      <c r="AA31" s="120">
        <v>0</v>
      </c>
      <c r="AB31" s="133"/>
      <c r="AC31" s="133"/>
    </row>
    <row r="32" spans="1:29" s="140" customFormat="1" ht="15.75" customHeight="1" x14ac:dyDescent="0.3">
      <c r="A32" s="26">
        <v>6</v>
      </c>
      <c r="B32" s="143" t="s">
        <v>27</v>
      </c>
      <c r="C32" s="171" t="s">
        <v>139</v>
      </c>
      <c r="D32" s="39">
        <v>35595</v>
      </c>
      <c r="E32" s="39">
        <f t="shared" ca="1" si="0"/>
        <v>45952.919835879627</v>
      </c>
      <c r="F32" s="26">
        <f t="shared" ca="1" si="1"/>
        <v>28</v>
      </c>
      <c r="G32" s="26" t="s">
        <v>33</v>
      </c>
      <c r="H32" s="26" t="s">
        <v>140</v>
      </c>
      <c r="I32" s="26" t="s">
        <v>141</v>
      </c>
      <c r="J32" s="39">
        <v>42968</v>
      </c>
      <c r="K32" s="39">
        <v>45405</v>
      </c>
      <c r="L32" s="39"/>
      <c r="M32" s="26">
        <f ca="1">DATEDIF(Tabela3[[#This Row],[ADMISSÃO ]],Tabela3[[#This Row],[DATA ATUAL]],"y")</f>
        <v>8</v>
      </c>
      <c r="N32" s="26" t="s">
        <v>649</v>
      </c>
      <c r="O32" s="26" t="s">
        <v>100</v>
      </c>
      <c r="P32" s="26" t="s">
        <v>143</v>
      </c>
      <c r="Q32" s="26" t="s">
        <v>774</v>
      </c>
      <c r="R32" s="170" t="s">
        <v>37</v>
      </c>
      <c r="S32" s="265" t="s">
        <v>813</v>
      </c>
      <c r="T32" s="245"/>
      <c r="U32" s="81">
        <v>1100</v>
      </c>
      <c r="V32" s="81">
        <v>4078.8</v>
      </c>
      <c r="W32" s="81">
        <v>4336.58</v>
      </c>
      <c r="X32" s="82">
        <f t="shared" si="2"/>
        <v>2.7080000000000002</v>
      </c>
      <c r="Y32" s="193">
        <v>45931</v>
      </c>
      <c r="Z32" s="161">
        <v>1157.5</v>
      </c>
      <c r="AA32" s="173">
        <v>1300</v>
      </c>
      <c r="AB32" s="81"/>
      <c r="AC32" s="81"/>
    </row>
    <row r="33" spans="1:29" hidden="1" x14ac:dyDescent="0.3">
      <c r="A33" s="1">
        <v>23091176</v>
      </c>
      <c r="B33" s="6" t="s">
        <v>22</v>
      </c>
      <c r="C33" s="195" t="s">
        <v>144</v>
      </c>
      <c r="D33" s="4">
        <v>37084</v>
      </c>
      <c r="E33" s="4">
        <f t="shared" ca="1" si="0"/>
        <v>45952.919835879627</v>
      </c>
      <c r="F33" s="2">
        <f t="shared" ca="1" si="1"/>
        <v>24</v>
      </c>
      <c r="G33" s="2" t="s">
        <v>33</v>
      </c>
      <c r="H33" s="2" t="s">
        <v>145</v>
      </c>
      <c r="I33" s="2" t="s">
        <v>146</v>
      </c>
      <c r="J33" s="4">
        <v>45180</v>
      </c>
      <c r="K33" s="4">
        <v>45526</v>
      </c>
      <c r="L33" s="4"/>
      <c r="M33" s="2">
        <f ca="1">DATEDIF(Tabela3[[#This Row],[ADMISSÃO ]],Tabela3[[#This Row],[DATA ATUAL]],"y")</f>
        <v>2</v>
      </c>
      <c r="N33" s="2" t="s">
        <v>28</v>
      </c>
      <c r="O33" s="2" t="s">
        <v>56</v>
      </c>
      <c r="P33" s="2" t="s">
        <v>147</v>
      </c>
      <c r="Q33" s="2"/>
      <c r="R33" s="2" t="s">
        <v>44</v>
      </c>
      <c r="S33" s="260" t="s">
        <v>829</v>
      </c>
      <c r="T33" s="2"/>
      <c r="U33" s="9">
        <v>2100</v>
      </c>
      <c r="V33" s="196">
        <v>3116.4</v>
      </c>
      <c r="W33" s="196"/>
      <c r="X33" s="8">
        <f t="shared" si="2"/>
        <v>0.48400000000000004</v>
      </c>
      <c r="Y33" s="8"/>
      <c r="Z33" s="196">
        <v>635</v>
      </c>
      <c r="AA33" s="115"/>
      <c r="AB33" s="9"/>
      <c r="AC33" s="9"/>
    </row>
    <row r="34" spans="1:29" s="140" customFormat="1" ht="15.75" customHeight="1" x14ac:dyDescent="0.3">
      <c r="A34" s="26">
        <v>1097</v>
      </c>
      <c r="B34" s="211" t="s">
        <v>27</v>
      </c>
      <c r="C34" s="174" t="s">
        <v>148</v>
      </c>
      <c r="D34" s="39">
        <v>37539</v>
      </c>
      <c r="E34" s="39">
        <f t="shared" ca="1" si="0"/>
        <v>45952.919835879627</v>
      </c>
      <c r="F34" s="26">
        <f t="shared" ref="F34:F66" ca="1" si="3">INT((E34-D34)/365.25)</f>
        <v>23</v>
      </c>
      <c r="G34" s="26" t="s">
        <v>33</v>
      </c>
      <c r="H34" s="26" t="s">
        <v>149</v>
      </c>
      <c r="I34" s="26" t="s">
        <v>150</v>
      </c>
      <c r="J34" s="39">
        <v>45009</v>
      </c>
      <c r="K34" s="39">
        <v>45405</v>
      </c>
      <c r="L34" s="39"/>
      <c r="M34" s="26">
        <f ca="1">DATEDIF(Tabela3[[#This Row],[ADMISSÃO ]],Tabela3[[#This Row],[DATA ATUAL]],"y")</f>
        <v>2</v>
      </c>
      <c r="N34" s="26" t="s">
        <v>28</v>
      </c>
      <c r="O34" s="26" t="s">
        <v>56</v>
      </c>
      <c r="P34" s="26" t="s">
        <v>151</v>
      </c>
      <c r="Q34" s="26" t="s">
        <v>775</v>
      </c>
      <c r="R34" s="170" t="s">
        <v>44</v>
      </c>
      <c r="S34" s="265" t="s">
        <v>814</v>
      </c>
      <c r="T34" s="245"/>
      <c r="U34" s="81">
        <v>2200</v>
      </c>
      <c r="V34" s="81">
        <v>2656.5</v>
      </c>
      <c r="W34" s="81">
        <v>2824.39</v>
      </c>
      <c r="X34" s="169">
        <f t="shared" si="2"/>
        <v>0.20749999999999999</v>
      </c>
      <c r="Y34" s="193">
        <v>45931</v>
      </c>
      <c r="Z34" s="161">
        <v>635</v>
      </c>
      <c r="AA34" s="173">
        <v>400</v>
      </c>
      <c r="AB34" s="81"/>
      <c r="AC34" s="81"/>
    </row>
    <row r="35" spans="1:29" ht="15.75" hidden="1" thickBot="1" x14ac:dyDescent="0.35">
      <c r="A35" s="1">
        <v>22040441</v>
      </c>
      <c r="B35" s="20" t="s">
        <v>22</v>
      </c>
      <c r="C35" s="103" t="s">
        <v>152</v>
      </c>
      <c r="D35" s="4">
        <v>35802</v>
      </c>
      <c r="E35" s="4">
        <f t="shared" ca="1" si="0"/>
        <v>45952.919835879627</v>
      </c>
      <c r="F35" s="2">
        <f t="shared" ca="1" si="3"/>
        <v>27</v>
      </c>
      <c r="G35" s="2" t="s">
        <v>33</v>
      </c>
      <c r="H35" s="2" t="s">
        <v>153</v>
      </c>
      <c r="I35" s="2" t="s">
        <v>154</v>
      </c>
      <c r="J35" s="4">
        <v>44655</v>
      </c>
      <c r="K35" s="4"/>
      <c r="L35" s="4">
        <v>45131</v>
      </c>
      <c r="M35" s="2">
        <f ca="1">DATEDIF(Tabela3[[#This Row],[ADMISSÃO ]],Tabela3[[#This Row],[DATA ATUAL]],"y")</f>
        <v>3</v>
      </c>
      <c r="N35" s="2" t="s">
        <v>28</v>
      </c>
      <c r="O35" s="2" t="s">
        <v>47</v>
      </c>
      <c r="P35" s="2" t="s">
        <v>48</v>
      </c>
      <c r="Q35" s="2"/>
      <c r="R35" s="2" t="s">
        <v>44</v>
      </c>
      <c r="S35" s="253" t="s">
        <v>831</v>
      </c>
      <c r="T35" s="2"/>
      <c r="U35" s="9">
        <v>2000</v>
      </c>
      <c r="V35" s="9">
        <v>2000</v>
      </c>
      <c r="W35" s="9"/>
      <c r="X35" s="8">
        <f t="shared" si="2"/>
        <v>0</v>
      </c>
      <c r="Y35" s="8"/>
      <c r="Z35" s="7">
        <v>550</v>
      </c>
      <c r="AA35" s="115">
        <v>400</v>
      </c>
      <c r="AB35" s="124"/>
      <c r="AC35" s="124"/>
    </row>
    <row r="36" spans="1:29" hidden="1" x14ac:dyDescent="0.3">
      <c r="A36" s="1"/>
      <c r="B36" s="2" t="s">
        <v>22</v>
      </c>
      <c r="C36" s="106" t="s">
        <v>155</v>
      </c>
      <c r="D36" s="4">
        <v>33475</v>
      </c>
      <c r="E36" s="4">
        <f t="shared" ca="1" si="0"/>
        <v>45952.919835879627</v>
      </c>
      <c r="F36" s="2">
        <f t="shared" ca="1" si="3"/>
        <v>34</v>
      </c>
      <c r="G36" s="10" t="s">
        <v>24</v>
      </c>
      <c r="H36" s="1" t="s">
        <v>156</v>
      </c>
      <c r="I36" s="1" t="s">
        <v>157</v>
      </c>
      <c r="J36" s="4">
        <v>42705</v>
      </c>
      <c r="K36" s="4"/>
      <c r="L36" s="4">
        <v>43504</v>
      </c>
      <c r="M36" s="2">
        <f ca="1">DATEDIF(Tabela3[[#This Row],[ADMISSÃO ]],Tabela3[[#This Row],[DATA ATUAL]],"y")</f>
        <v>8</v>
      </c>
      <c r="N36" s="2" t="s">
        <v>28</v>
      </c>
      <c r="O36" s="2" t="s">
        <v>71</v>
      </c>
      <c r="P36" s="2" t="s">
        <v>78</v>
      </c>
      <c r="Q36" s="2"/>
      <c r="R36" s="10" t="s">
        <v>37</v>
      </c>
      <c r="S36" s="260" t="s">
        <v>832</v>
      </c>
      <c r="T36" s="10"/>
      <c r="U36" s="11">
        <v>2590</v>
      </c>
      <c r="V36" s="11">
        <v>3200</v>
      </c>
      <c r="W36" s="11"/>
      <c r="X36" s="12">
        <f t="shared" si="2"/>
        <v>0.23552123552123552</v>
      </c>
      <c r="Y36" s="12"/>
      <c r="Z36" s="1"/>
      <c r="AA36" s="116"/>
      <c r="AB36" s="31"/>
      <c r="AC36" s="31"/>
    </row>
    <row r="37" spans="1:29" s="140" customFormat="1" ht="15.75" customHeight="1" x14ac:dyDescent="0.3">
      <c r="A37" s="26">
        <v>1167</v>
      </c>
      <c r="B37" s="143" t="s">
        <v>27</v>
      </c>
      <c r="C37" s="166" t="s">
        <v>680</v>
      </c>
      <c r="D37" s="39">
        <v>37118</v>
      </c>
      <c r="E37" s="39">
        <f ca="1">NOW()</f>
        <v>45952.919835879627</v>
      </c>
      <c r="F37" s="26">
        <f t="shared" ca="1" si="3"/>
        <v>24</v>
      </c>
      <c r="G37" s="150" t="s">
        <v>33</v>
      </c>
      <c r="H37" s="26" t="s">
        <v>682</v>
      </c>
      <c r="I37" s="113" t="s">
        <v>681</v>
      </c>
      <c r="J37" s="39">
        <v>45810</v>
      </c>
      <c r="K37" s="39">
        <v>45806</v>
      </c>
      <c r="L37" s="75"/>
      <c r="M37" s="26">
        <f ca="1">DATEDIF(Tabela3[[#This Row],[ADMISSÃO ]],Tabela3[[#This Row],[DATA ATUAL]],"y")</f>
        <v>0</v>
      </c>
      <c r="N37" s="26" t="s">
        <v>360</v>
      </c>
      <c r="O37" s="26" t="s">
        <v>458</v>
      </c>
      <c r="P37" s="26" t="s">
        <v>458</v>
      </c>
      <c r="Q37" s="26" t="s">
        <v>770</v>
      </c>
      <c r="R37" s="255" t="s">
        <v>224</v>
      </c>
      <c r="S37" s="265" t="s">
        <v>815</v>
      </c>
      <c r="T37" s="246"/>
      <c r="U37" s="72">
        <v>2300</v>
      </c>
      <c r="V37" s="72">
        <v>2300</v>
      </c>
      <c r="W37" s="72">
        <v>2300</v>
      </c>
      <c r="X37" s="164">
        <f t="shared" si="2"/>
        <v>0</v>
      </c>
      <c r="Y37" s="164"/>
      <c r="Z37" s="161">
        <v>635</v>
      </c>
      <c r="AA37" s="26"/>
      <c r="AB37" s="26"/>
      <c r="AC37" s="26" t="s">
        <v>652</v>
      </c>
    </row>
    <row r="38" spans="1:29" s="140" customFormat="1" ht="15.75" customHeight="1" x14ac:dyDescent="0.3">
      <c r="A38" s="26">
        <v>1071</v>
      </c>
      <c r="B38" s="211" t="s">
        <v>27</v>
      </c>
      <c r="C38" s="171" t="s">
        <v>158</v>
      </c>
      <c r="D38" s="39">
        <v>30210</v>
      </c>
      <c r="E38" s="39">
        <f t="shared" ca="1" si="0"/>
        <v>45952.919835879627</v>
      </c>
      <c r="F38" s="26">
        <f t="shared" ca="1" si="3"/>
        <v>43</v>
      </c>
      <c r="G38" s="26" t="s">
        <v>33</v>
      </c>
      <c r="H38" s="26" t="s">
        <v>159</v>
      </c>
      <c r="I38" s="26" t="s">
        <v>160</v>
      </c>
      <c r="J38" s="39">
        <v>44663</v>
      </c>
      <c r="K38" s="39">
        <v>45418</v>
      </c>
      <c r="L38" s="39"/>
      <c r="M38" s="26">
        <f ca="1">DATEDIF(Tabela3[[#This Row],[ADMISSÃO ]],Tabela3[[#This Row],[DATA ATUAL]],"y")</f>
        <v>3</v>
      </c>
      <c r="N38" s="26" t="s">
        <v>65</v>
      </c>
      <c r="O38" s="26" t="s">
        <v>66</v>
      </c>
      <c r="P38" s="26" t="s">
        <v>161</v>
      </c>
      <c r="Q38" s="26" t="s">
        <v>776</v>
      </c>
      <c r="R38" s="170" t="s">
        <v>37</v>
      </c>
      <c r="S38" s="265" t="s">
        <v>816</v>
      </c>
      <c r="T38" s="245"/>
      <c r="U38" s="81">
        <v>1800</v>
      </c>
      <c r="V38" s="81">
        <v>2530.7399999999998</v>
      </c>
      <c r="W38" s="81">
        <v>2530.7399999999998</v>
      </c>
      <c r="X38" s="82">
        <f t="shared" si="2"/>
        <v>0.40596666666666653</v>
      </c>
      <c r="Y38" s="82"/>
      <c r="Z38" s="161">
        <v>635</v>
      </c>
      <c r="AA38" s="170"/>
      <c r="AB38" s="26" t="s">
        <v>654</v>
      </c>
      <c r="AC38" s="26"/>
    </row>
    <row r="39" spans="1:29" ht="15.75" hidden="1" thickBot="1" x14ac:dyDescent="0.35">
      <c r="A39" s="1">
        <v>21092931</v>
      </c>
      <c r="B39" s="20" t="s">
        <v>22</v>
      </c>
      <c r="C39" s="106" t="s">
        <v>162</v>
      </c>
      <c r="D39" s="4">
        <v>37296</v>
      </c>
      <c r="E39" s="4">
        <f t="shared" ca="1" si="0"/>
        <v>45952.919835879627</v>
      </c>
      <c r="F39" s="2">
        <f t="shared" ca="1" si="3"/>
        <v>23</v>
      </c>
      <c r="G39" s="1" t="s">
        <v>24</v>
      </c>
      <c r="H39" s="1" t="s">
        <v>163</v>
      </c>
      <c r="I39" s="1" t="s">
        <v>164</v>
      </c>
      <c r="J39" s="4">
        <v>44468</v>
      </c>
      <c r="K39" s="4"/>
      <c r="L39" s="4">
        <v>44757</v>
      </c>
      <c r="M39" s="2">
        <f ca="1">DATEDIF(Tabela3[[#This Row],[ADMISSÃO ]],Tabela3[[#This Row],[DATA ATUAL]],"y")</f>
        <v>4</v>
      </c>
      <c r="N39" s="2" t="s">
        <v>28</v>
      </c>
      <c r="O39" s="2" t="s">
        <v>35</v>
      </c>
      <c r="P39" s="2" t="s">
        <v>113</v>
      </c>
      <c r="Q39" s="2"/>
      <c r="R39" s="1" t="s">
        <v>44</v>
      </c>
      <c r="S39" s="253" t="s">
        <v>835</v>
      </c>
      <c r="T39" s="1"/>
      <c r="U39" s="24">
        <v>935</v>
      </c>
      <c r="V39" s="24">
        <v>1743.29</v>
      </c>
      <c r="W39" s="24"/>
      <c r="X39" s="23">
        <f t="shared" si="2"/>
        <v>0.86448128342245989</v>
      </c>
      <c r="Y39" s="23"/>
      <c r="Z39" s="24">
        <v>550</v>
      </c>
      <c r="AA39" s="120">
        <v>0</v>
      </c>
      <c r="AB39" s="133"/>
      <c r="AC39" s="133"/>
    </row>
    <row r="40" spans="1:29" s="140" customFormat="1" hidden="1" x14ac:dyDescent="0.3">
      <c r="A40" s="1"/>
      <c r="B40" s="215" t="s">
        <v>22</v>
      </c>
      <c r="C40" s="195" t="s">
        <v>165</v>
      </c>
      <c r="D40" s="4">
        <v>35265</v>
      </c>
      <c r="E40" s="4">
        <f t="shared" ca="1" si="0"/>
        <v>45952.919835879627</v>
      </c>
      <c r="F40" s="2">
        <f t="shared" ca="1" si="3"/>
        <v>29</v>
      </c>
      <c r="G40" s="2" t="s">
        <v>33</v>
      </c>
      <c r="H40" s="1" t="s">
        <v>166</v>
      </c>
      <c r="I40" s="1" t="s">
        <v>167</v>
      </c>
      <c r="J40" s="4">
        <v>45726</v>
      </c>
      <c r="K40" s="4"/>
      <c r="L40" s="4">
        <v>45870</v>
      </c>
      <c r="M40" s="2">
        <f ca="1">DATEDIF(Tabela3[[#This Row],[ADMISSÃO ]],Tabela3[[#This Row],[DATA ATUAL]],"y")</f>
        <v>0</v>
      </c>
      <c r="N40" s="2" t="s">
        <v>142</v>
      </c>
      <c r="O40" s="2" t="s">
        <v>168</v>
      </c>
      <c r="P40" s="2" t="s">
        <v>168</v>
      </c>
      <c r="Q40" s="2"/>
      <c r="R40" s="2" t="s">
        <v>37</v>
      </c>
      <c r="S40" s="260" t="s">
        <v>836</v>
      </c>
      <c r="T40" s="2"/>
      <c r="U40" s="24">
        <v>2500</v>
      </c>
      <c r="V40" s="196">
        <v>2500</v>
      </c>
      <c r="W40" s="196"/>
      <c r="X40" s="8">
        <f t="shared" si="2"/>
        <v>0</v>
      </c>
      <c r="Y40" s="8"/>
      <c r="Z40" s="196">
        <v>635</v>
      </c>
      <c r="AA40" s="115"/>
      <c r="AB40" s="9"/>
      <c r="AC40" s="9" t="s">
        <v>652</v>
      </c>
    </row>
    <row r="41" spans="1:29" s="140" customFormat="1" ht="15.75" customHeight="1" x14ac:dyDescent="0.3">
      <c r="A41" s="26">
        <v>1069</v>
      </c>
      <c r="B41" s="143" t="s">
        <v>27</v>
      </c>
      <c r="C41" s="171" t="s">
        <v>169</v>
      </c>
      <c r="D41" s="39">
        <v>28579</v>
      </c>
      <c r="E41" s="39">
        <f t="shared" ca="1" si="0"/>
        <v>45952.919835879627</v>
      </c>
      <c r="F41" s="26">
        <f t="shared" ca="1" si="3"/>
        <v>47</v>
      </c>
      <c r="G41" s="26" t="s">
        <v>33</v>
      </c>
      <c r="H41" s="26" t="s">
        <v>170</v>
      </c>
      <c r="I41" s="26" t="s">
        <v>171</v>
      </c>
      <c r="J41" s="39">
        <v>44650</v>
      </c>
      <c r="K41" s="39">
        <v>45405</v>
      </c>
      <c r="L41" s="39" t="s">
        <v>172</v>
      </c>
      <c r="M41" s="26">
        <f ca="1">DATEDIF(Tabela3[[#This Row],[ADMISSÃO ]],Tabela3[[#This Row],[DATA ATUAL]],"y")</f>
        <v>3</v>
      </c>
      <c r="N41" s="26" t="s">
        <v>28</v>
      </c>
      <c r="O41" s="26" t="s">
        <v>173</v>
      </c>
      <c r="P41" s="26" t="s">
        <v>174</v>
      </c>
      <c r="Q41" s="26" t="s">
        <v>777</v>
      </c>
      <c r="R41" s="170" t="s">
        <v>37</v>
      </c>
      <c r="S41" s="265" t="s">
        <v>817</v>
      </c>
      <c r="T41" s="245"/>
      <c r="U41" s="81">
        <v>3907</v>
      </c>
      <c r="V41" s="81">
        <v>6001.55</v>
      </c>
      <c r="W41" s="81">
        <v>6380.85</v>
      </c>
      <c r="X41" s="82">
        <f t="shared" si="2"/>
        <v>0.53610186844125929</v>
      </c>
      <c r="Y41" s="193">
        <v>45931</v>
      </c>
      <c r="Z41" s="161">
        <v>1157.5</v>
      </c>
      <c r="AA41" s="173">
        <v>4000</v>
      </c>
      <c r="AB41" s="81"/>
      <c r="AC41" s="81"/>
    </row>
    <row r="42" spans="1:29" ht="15.75" hidden="1" thickBot="1" x14ac:dyDescent="0.35">
      <c r="A42" s="1">
        <v>240902104</v>
      </c>
      <c r="B42" s="20" t="s">
        <v>22</v>
      </c>
      <c r="C42" s="103" t="s">
        <v>175</v>
      </c>
      <c r="D42" s="4">
        <v>38206</v>
      </c>
      <c r="E42" s="4">
        <f t="shared" ca="1" si="0"/>
        <v>45952.919835879627</v>
      </c>
      <c r="F42" s="2">
        <f t="shared" ca="1" si="3"/>
        <v>21</v>
      </c>
      <c r="G42" s="2" t="s">
        <v>33</v>
      </c>
      <c r="H42" s="2" t="s">
        <v>176</v>
      </c>
      <c r="I42" s="2" t="s">
        <v>177</v>
      </c>
      <c r="J42" s="4">
        <v>45537</v>
      </c>
      <c r="K42" s="4">
        <v>45537</v>
      </c>
      <c r="L42" s="5">
        <v>45637</v>
      </c>
      <c r="M42" s="2">
        <f ca="1">DATEDIF(Tabela3[[#This Row],[ADMISSÃO ]],Tabela3[[#This Row],[DATA ATUAL]],"y")</f>
        <v>1</v>
      </c>
      <c r="N42" s="2" t="s">
        <v>28</v>
      </c>
      <c r="O42" s="2" t="s">
        <v>178</v>
      </c>
      <c r="P42" s="2" t="s">
        <v>178</v>
      </c>
      <c r="Q42" s="2"/>
      <c r="R42" s="2"/>
      <c r="S42" s="253" t="s">
        <v>838</v>
      </c>
      <c r="T42" s="2"/>
      <c r="U42" s="9">
        <v>2300</v>
      </c>
      <c r="V42" s="9">
        <v>2400</v>
      </c>
      <c r="W42" s="9"/>
      <c r="X42" s="8">
        <f t="shared" si="2"/>
        <v>4.3478260869565216E-2</v>
      </c>
      <c r="Y42" s="8"/>
      <c r="Z42" s="9">
        <v>550</v>
      </c>
      <c r="AA42" s="115"/>
      <c r="AB42" s="124"/>
      <c r="AC42" s="124"/>
    </row>
    <row r="43" spans="1:29" ht="15.05" hidden="1" customHeight="1" x14ac:dyDescent="0.3">
      <c r="A43" s="1"/>
      <c r="B43" s="2" t="s">
        <v>22</v>
      </c>
      <c r="C43" s="106" t="s">
        <v>179</v>
      </c>
      <c r="D43" s="4">
        <v>28494</v>
      </c>
      <c r="E43" s="4">
        <f t="shared" ca="1" si="0"/>
        <v>45952.919835879627</v>
      </c>
      <c r="F43" s="2">
        <f t="shared" ca="1" si="3"/>
        <v>47</v>
      </c>
      <c r="G43" s="10" t="s">
        <v>24</v>
      </c>
      <c r="H43" s="1" t="s">
        <v>180</v>
      </c>
      <c r="I43" s="1" t="s">
        <v>181</v>
      </c>
      <c r="J43" s="4">
        <v>43087</v>
      </c>
      <c r="K43" s="4"/>
      <c r="L43" s="4">
        <v>43396</v>
      </c>
      <c r="M43" s="2">
        <f ca="1">DATEDIF(Tabela3[[#This Row],[ADMISSÃO ]],Tabela3[[#This Row],[DATA ATUAL]],"y")</f>
        <v>7</v>
      </c>
      <c r="N43" s="2" t="s">
        <v>28</v>
      </c>
      <c r="O43" s="2" t="s">
        <v>71</v>
      </c>
      <c r="P43" s="2" t="s">
        <v>78</v>
      </c>
      <c r="Q43" s="2"/>
      <c r="R43" s="1" t="s">
        <v>37</v>
      </c>
      <c r="S43" s="254"/>
      <c r="T43" s="1"/>
      <c r="U43" s="11"/>
      <c r="V43" s="11">
        <v>4974.97</v>
      </c>
      <c r="W43" s="11"/>
      <c r="X43" s="12"/>
      <c r="Y43" s="12"/>
      <c r="Z43" s="1"/>
      <c r="AA43" s="116"/>
      <c r="AB43" s="1"/>
      <c r="AC43" s="1" t="s">
        <v>172</v>
      </c>
    </row>
    <row r="44" spans="1:29" ht="15.75" hidden="1" thickBot="1" x14ac:dyDescent="0.35">
      <c r="A44" s="3">
        <v>23020661</v>
      </c>
      <c r="B44" s="2" t="s">
        <v>22</v>
      </c>
      <c r="C44" s="107" t="s">
        <v>182</v>
      </c>
      <c r="D44" s="4">
        <v>33269</v>
      </c>
      <c r="E44" s="4">
        <f t="shared" ca="1" si="0"/>
        <v>45952.919835879627</v>
      </c>
      <c r="F44" s="2">
        <f t="shared" ca="1" si="3"/>
        <v>34</v>
      </c>
      <c r="G44" s="2" t="s">
        <v>33</v>
      </c>
      <c r="H44" s="2" t="s">
        <v>183</v>
      </c>
      <c r="I44" s="4" t="s">
        <v>184</v>
      </c>
      <c r="J44" s="4">
        <v>44963</v>
      </c>
      <c r="K44" s="4"/>
      <c r="L44" s="4">
        <v>45216</v>
      </c>
      <c r="M44" s="2">
        <f ca="1">DATEDIF(Tabela3[[#This Row],[ADMISSÃO ]],Tabela3[[#This Row],[DATA ATUAL]],"y")</f>
        <v>2</v>
      </c>
      <c r="N44" s="2" t="s">
        <v>28</v>
      </c>
      <c r="O44" s="2" t="s">
        <v>185</v>
      </c>
      <c r="P44" s="6" t="s">
        <v>185</v>
      </c>
      <c r="Q44" s="6"/>
      <c r="R44" s="7" t="s">
        <v>44</v>
      </c>
      <c r="S44" s="252" t="s">
        <v>839</v>
      </c>
      <c r="T44" s="7"/>
      <c r="U44" s="7">
        <v>3170</v>
      </c>
      <c r="V44" s="7">
        <v>3170</v>
      </c>
      <c r="W44" s="7"/>
      <c r="X44" s="8">
        <f t="shared" ref="X44:X54" si="4">(V44-U44)/U44</f>
        <v>0</v>
      </c>
      <c r="Y44" s="8"/>
      <c r="Z44" s="9">
        <v>550</v>
      </c>
      <c r="AA44" s="121"/>
      <c r="AB44" s="2"/>
      <c r="AC44" s="2"/>
    </row>
    <row r="45" spans="1:29" ht="15.75" hidden="1" thickBot="1" x14ac:dyDescent="0.35">
      <c r="A45" s="1">
        <v>22082551</v>
      </c>
      <c r="B45" s="2" t="s">
        <v>22</v>
      </c>
      <c r="C45" s="106" t="s">
        <v>186</v>
      </c>
      <c r="D45" s="4">
        <v>36186</v>
      </c>
      <c r="E45" s="4">
        <f t="shared" ca="1" si="0"/>
        <v>45952.919835879627</v>
      </c>
      <c r="F45" s="2">
        <f t="shared" ca="1" si="3"/>
        <v>26</v>
      </c>
      <c r="G45" s="1" t="s">
        <v>24</v>
      </c>
      <c r="H45" s="1" t="s">
        <v>187</v>
      </c>
      <c r="I45" s="1" t="s">
        <v>188</v>
      </c>
      <c r="J45" s="4">
        <v>44798</v>
      </c>
      <c r="K45" s="4"/>
      <c r="L45" s="5">
        <v>44957</v>
      </c>
      <c r="M45" s="2">
        <f ca="1">DATEDIF(Tabela3[[#This Row],[ADMISSÃO ]],Tabela3[[#This Row],[DATA ATUAL]],"y")</f>
        <v>3</v>
      </c>
      <c r="N45" s="2" t="s">
        <v>28</v>
      </c>
      <c r="O45" s="2" t="s">
        <v>112</v>
      </c>
      <c r="P45" s="2" t="s">
        <v>189</v>
      </c>
      <c r="Q45" s="2"/>
      <c r="R45" s="1" t="s">
        <v>44</v>
      </c>
      <c r="S45" s="253" t="s">
        <v>840</v>
      </c>
      <c r="T45" s="1"/>
      <c r="U45" s="11">
        <v>1800</v>
      </c>
      <c r="V45" s="11">
        <v>1800</v>
      </c>
      <c r="W45" s="11"/>
      <c r="X45" s="2">
        <f t="shared" si="4"/>
        <v>0</v>
      </c>
      <c r="Y45" s="2"/>
      <c r="Z45" s="9">
        <v>550</v>
      </c>
      <c r="AA45" s="116"/>
      <c r="AB45" s="1"/>
      <c r="AC45" s="1"/>
    </row>
    <row r="46" spans="1:29" ht="15.75" hidden="1" thickBot="1" x14ac:dyDescent="0.35">
      <c r="A46" s="1">
        <v>21070726</v>
      </c>
      <c r="B46" s="2" t="s">
        <v>22</v>
      </c>
      <c r="C46" s="106" t="s">
        <v>190</v>
      </c>
      <c r="D46" s="4">
        <v>34748</v>
      </c>
      <c r="E46" s="4">
        <f t="shared" ca="1" si="0"/>
        <v>45952.919835879627</v>
      </c>
      <c r="F46" s="2">
        <f t="shared" ca="1" si="3"/>
        <v>30</v>
      </c>
      <c r="G46" s="1" t="s">
        <v>24</v>
      </c>
      <c r="H46" s="1" t="s">
        <v>191</v>
      </c>
      <c r="I46" s="1" t="s">
        <v>192</v>
      </c>
      <c r="J46" s="4">
        <v>44384</v>
      </c>
      <c r="K46" s="4"/>
      <c r="L46" s="4">
        <v>44582</v>
      </c>
      <c r="M46" s="2">
        <f ca="1">DATEDIF(Tabela3[[#This Row],[ADMISSÃO ]],Tabela3[[#This Row],[DATA ATUAL]],"y")</f>
        <v>4</v>
      </c>
      <c r="N46" s="2" t="s">
        <v>28</v>
      </c>
      <c r="O46" s="2" t="s">
        <v>112</v>
      </c>
      <c r="P46" s="2" t="s">
        <v>113</v>
      </c>
      <c r="Q46" s="2"/>
      <c r="R46" s="10" t="s">
        <v>44</v>
      </c>
      <c r="S46" s="252" t="s">
        <v>841</v>
      </c>
      <c r="T46" s="10"/>
      <c r="U46" s="11">
        <v>1550</v>
      </c>
      <c r="V46" s="11">
        <v>1550</v>
      </c>
      <c r="W46" s="11"/>
      <c r="X46" s="23">
        <f t="shared" si="4"/>
        <v>0</v>
      </c>
      <c r="Y46" s="23"/>
      <c r="Z46" s="24">
        <v>550</v>
      </c>
      <c r="AA46" s="120">
        <v>400</v>
      </c>
      <c r="AB46" s="24"/>
      <c r="AC46" s="24"/>
    </row>
    <row r="47" spans="1:29" hidden="1" x14ac:dyDescent="0.3">
      <c r="A47" s="10">
        <v>18110505</v>
      </c>
      <c r="B47" s="2" t="s">
        <v>22</v>
      </c>
      <c r="C47" s="104" t="s">
        <v>193</v>
      </c>
      <c r="D47" s="5">
        <v>34781</v>
      </c>
      <c r="E47" s="4">
        <f t="shared" ca="1" si="0"/>
        <v>45952.919835879627</v>
      </c>
      <c r="F47" s="2">
        <f t="shared" ca="1" si="3"/>
        <v>30</v>
      </c>
      <c r="G47" s="1" t="s">
        <v>33</v>
      </c>
      <c r="H47" s="10" t="s">
        <v>194</v>
      </c>
      <c r="I47" s="10" t="s">
        <v>195</v>
      </c>
      <c r="J47" s="5">
        <v>43409</v>
      </c>
      <c r="K47" s="5"/>
      <c r="L47" s="5">
        <v>44363</v>
      </c>
      <c r="M47" s="2">
        <f ca="1">DATEDIF(Tabela3[[#This Row],[ADMISSÃO ]],Tabela3[[#This Row],[DATA ATUAL]],"y")</f>
        <v>6</v>
      </c>
      <c r="N47" s="6" t="s">
        <v>41</v>
      </c>
      <c r="O47" s="6" t="s">
        <v>196</v>
      </c>
      <c r="P47" s="2" t="s">
        <v>48</v>
      </c>
      <c r="Q47" s="2"/>
      <c r="R47" s="10" t="s">
        <v>37</v>
      </c>
      <c r="S47" s="261" t="s">
        <v>842</v>
      </c>
      <c r="T47" s="10"/>
      <c r="U47" s="11">
        <v>2160</v>
      </c>
      <c r="V47" s="11">
        <v>2558.52</v>
      </c>
      <c r="W47" s="11"/>
      <c r="X47" s="12">
        <f t="shared" si="4"/>
        <v>0.1845</v>
      </c>
      <c r="Y47" s="12"/>
      <c r="Z47" s="1"/>
      <c r="AA47" s="116"/>
      <c r="AB47" s="31"/>
      <c r="AC47" s="31"/>
    </row>
    <row r="48" spans="1:29" s="140" customFormat="1" ht="15.75" customHeight="1" x14ac:dyDescent="0.3">
      <c r="A48" s="141">
        <v>510</v>
      </c>
      <c r="B48" s="143" t="s">
        <v>27</v>
      </c>
      <c r="C48" s="228" t="s">
        <v>756</v>
      </c>
      <c r="D48" s="75">
        <v>37747</v>
      </c>
      <c r="E48" s="39">
        <f ca="1">NOW()</f>
        <v>45952.919835879627</v>
      </c>
      <c r="F48" s="26">
        <f ca="1">INT((E48-D48)/365.25)</f>
        <v>22</v>
      </c>
      <c r="G48" s="113" t="s">
        <v>24</v>
      </c>
      <c r="H48" s="230" t="s">
        <v>757</v>
      </c>
      <c r="I48" s="150" t="s">
        <v>758</v>
      </c>
      <c r="J48" s="75">
        <v>45950</v>
      </c>
      <c r="K48" s="39"/>
      <c r="L48" s="75"/>
      <c r="M48" s="26">
        <f ca="1">DATEDIF(Tabela3[[#This Row],[ADMISSÃO ]],Tabela3[[#This Row],[DATA ATUAL]],"y")</f>
        <v>0</v>
      </c>
      <c r="N48" s="141" t="s">
        <v>28</v>
      </c>
      <c r="O48" s="26" t="s">
        <v>51</v>
      </c>
      <c r="P48" s="26" t="s">
        <v>51</v>
      </c>
      <c r="Q48" s="26" t="s">
        <v>768</v>
      </c>
      <c r="R48" s="170" t="s">
        <v>44</v>
      </c>
      <c r="S48" s="265" t="s">
        <v>818</v>
      </c>
      <c r="T48" s="245"/>
      <c r="U48" s="72">
        <v>1300</v>
      </c>
      <c r="V48" s="72">
        <v>1300</v>
      </c>
      <c r="W48" s="72">
        <v>1300</v>
      </c>
      <c r="X48" s="164">
        <f>(V48-U48)/U48</f>
        <v>0</v>
      </c>
      <c r="Y48" s="82"/>
      <c r="Z48" s="26" t="s">
        <v>672</v>
      </c>
      <c r="AA48" s="113"/>
      <c r="AB48" s="113"/>
      <c r="AC48" s="113"/>
    </row>
    <row r="49" spans="1:29" ht="15.75" customHeight="1" x14ac:dyDescent="0.3">
      <c r="A49" s="26">
        <v>1063</v>
      </c>
      <c r="B49" s="211" t="s">
        <v>27</v>
      </c>
      <c r="C49" s="171" t="s">
        <v>197</v>
      </c>
      <c r="D49" s="39">
        <v>36213</v>
      </c>
      <c r="E49" s="39">
        <f t="shared" ca="1" si="0"/>
        <v>45952.919835879627</v>
      </c>
      <c r="F49" s="26">
        <f t="shared" ca="1" si="3"/>
        <v>26</v>
      </c>
      <c r="G49" s="26" t="s">
        <v>33</v>
      </c>
      <c r="H49" s="26" t="s">
        <v>198</v>
      </c>
      <c r="I49" s="26" t="s">
        <v>199</v>
      </c>
      <c r="J49" s="39">
        <v>44585</v>
      </c>
      <c r="K49" s="39">
        <v>45246</v>
      </c>
      <c r="L49" s="39"/>
      <c r="M49" s="26">
        <f ca="1">DATEDIF(Tabela3[[#This Row],[ADMISSÃO ]],Tabela3[[#This Row],[DATA ATUAL]],"y")</f>
        <v>3</v>
      </c>
      <c r="N49" s="26" t="s">
        <v>28</v>
      </c>
      <c r="O49" s="26" t="s">
        <v>112</v>
      </c>
      <c r="P49" s="26" t="s">
        <v>679</v>
      </c>
      <c r="Q49" s="26" t="s">
        <v>769</v>
      </c>
      <c r="R49" s="170" t="s">
        <v>44</v>
      </c>
      <c r="S49" s="265" t="s">
        <v>819</v>
      </c>
      <c r="T49" s="245"/>
      <c r="U49" s="81">
        <v>1550</v>
      </c>
      <c r="V49" s="81">
        <v>3584.55</v>
      </c>
      <c r="W49" s="81">
        <v>3750</v>
      </c>
      <c r="X49" s="82">
        <f t="shared" si="4"/>
        <v>1.3126129032258065</v>
      </c>
      <c r="Y49" s="193">
        <v>45931</v>
      </c>
      <c r="Z49" s="161">
        <v>635</v>
      </c>
      <c r="AA49" s="173">
        <v>250</v>
      </c>
      <c r="AB49" s="26"/>
      <c r="AC49" s="26"/>
    </row>
    <row r="50" spans="1:29" hidden="1" x14ac:dyDescent="0.3">
      <c r="A50" s="10">
        <v>24010885</v>
      </c>
      <c r="B50" s="20" t="s">
        <v>22</v>
      </c>
      <c r="C50" s="104" t="s">
        <v>200</v>
      </c>
      <c r="D50" s="5">
        <v>39268</v>
      </c>
      <c r="E50" s="4">
        <f t="shared" ca="1" si="0"/>
        <v>45952.919835879627</v>
      </c>
      <c r="F50" s="2">
        <f t="shared" ca="1" si="3"/>
        <v>18</v>
      </c>
      <c r="G50" s="2" t="s">
        <v>33</v>
      </c>
      <c r="H50" s="10" t="s">
        <v>201</v>
      </c>
      <c r="I50" s="10" t="s">
        <v>202</v>
      </c>
      <c r="J50" s="5">
        <v>45299</v>
      </c>
      <c r="K50" s="4">
        <v>45300</v>
      </c>
      <c r="L50" s="5">
        <v>45653</v>
      </c>
      <c r="M50" s="2">
        <f ca="1">DATEDIF(Tabela3[[#This Row],[ADMISSÃO ]],Tabela3[[#This Row],[DATA ATUAL]],"y")</f>
        <v>1</v>
      </c>
      <c r="N50" s="2" t="s">
        <v>65</v>
      </c>
      <c r="O50" s="6" t="s">
        <v>61</v>
      </c>
      <c r="P50" s="6" t="s">
        <v>61</v>
      </c>
      <c r="Q50" s="6"/>
      <c r="R50" s="10" t="s">
        <v>203</v>
      </c>
      <c r="S50" s="260" t="s">
        <v>844</v>
      </c>
      <c r="T50" s="10"/>
      <c r="U50" s="7">
        <v>850</v>
      </c>
      <c r="V50" s="7">
        <v>850</v>
      </c>
      <c r="W50" s="7"/>
      <c r="X50" s="21">
        <f t="shared" si="4"/>
        <v>0</v>
      </c>
      <c r="Y50" s="21"/>
      <c r="Z50" s="22">
        <v>0</v>
      </c>
      <c r="AA50" s="116"/>
      <c r="AB50" s="130"/>
      <c r="AC50" s="130"/>
    </row>
    <row r="51" spans="1:29" ht="15.75" customHeight="1" x14ac:dyDescent="0.3">
      <c r="A51" s="141">
        <v>1154</v>
      </c>
      <c r="B51" s="211" t="s">
        <v>27</v>
      </c>
      <c r="C51" s="177" t="s">
        <v>204</v>
      </c>
      <c r="D51" s="75">
        <v>37983</v>
      </c>
      <c r="E51" s="39">
        <f t="shared" ca="1" si="0"/>
        <v>45952.919835879627</v>
      </c>
      <c r="F51" s="26">
        <f t="shared" ca="1" si="3"/>
        <v>21</v>
      </c>
      <c r="G51" s="26" t="s">
        <v>24</v>
      </c>
      <c r="H51" s="141" t="s">
        <v>205</v>
      </c>
      <c r="I51" s="150" t="s">
        <v>206</v>
      </c>
      <c r="J51" s="75">
        <v>45670</v>
      </c>
      <c r="K51" s="39">
        <v>45670</v>
      </c>
      <c r="L51" s="75"/>
      <c r="M51" s="26">
        <f ca="1">DATEDIF(Tabela3[[#This Row],[ADMISSÃO ]],Tabela3[[#This Row],[DATA ATUAL]],"y")</f>
        <v>0</v>
      </c>
      <c r="N51" s="26" t="s">
        <v>28</v>
      </c>
      <c r="O51" s="26" t="s">
        <v>112</v>
      </c>
      <c r="P51" s="26" t="s">
        <v>677</v>
      </c>
      <c r="Q51" s="26" t="s">
        <v>778</v>
      </c>
      <c r="R51" s="170" t="s">
        <v>44</v>
      </c>
      <c r="S51" s="265" t="s">
        <v>820</v>
      </c>
      <c r="T51" s="245"/>
      <c r="U51" s="72">
        <v>1850</v>
      </c>
      <c r="V51" s="72">
        <v>2201.5</v>
      </c>
      <c r="W51" s="72">
        <v>2247.9499999999998</v>
      </c>
      <c r="X51" s="164">
        <f t="shared" si="4"/>
        <v>0.19</v>
      </c>
      <c r="Y51" s="193">
        <v>45931</v>
      </c>
      <c r="Z51" s="167">
        <v>635</v>
      </c>
      <c r="AA51" s="170"/>
      <c r="AB51" s="26"/>
      <c r="AC51" s="26"/>
    </row>
    <row r="52" spans="1:29" ht="15.75" hidden="1" thickBot="1" x14ac:dyDescent="0.35">
      <c r="A52" s="1">
        <v>240619100</v>
      </c>
      <c r="B52" s="20" t="s">
        <v>22</v>
      </c>
      <c r="C52" s="103" t="s">
        <v>207</v>
      </c>
      <c r="D52" s="4">
        <v>37260</v>
      </c>
      <c r="E52" s="4">
        <f t="shared" ca="1" si="0"/>
        <v>45952.919835879627</v>
      </c>
      <c r="F52" s="2">
        <f t="shared" ca="1" si="3"/>
        <v>23</v>
      </c>
      <c r="G52" s="2" t="s">
        <v>24</v>
      </c>
      <c r="H52" s="2" t="s">
        <v>208</v>
      </c>
      <c r="I52" s="2" t="s">
        <v>209</v>
      </c>
      <c r="J52" s="4">
        <v>45462</v>
      </c>
      <c r="K52" s="4">
        <v>45461</v>
      </c>
      <c r="L52" s="5" t="s">
        <v>210</v>
      </c>
      <c r="M52" s="2">
        <f ca="1">DATEDIF(Tabela3[[#This Row],[ADMISSÃO ]],Tabela3[[#This Row],[DATA ATUAL]],"y")</f>
        <v>1</v>
      </c>
      <c r="N52" s="2" t="s">
        <v>28</v>
      </c>
      <c r="O52" s="2" t="s">
        <v>112</v>
      </c>
      <c r="P52" s="2" t="s">
        <v>211</v>
      </c>
      <c r="Q52" s="2"/>
      <c r="R52" s="2"/>
      <c r="S52" s="253" t="s">
        <v>846</v>
      </c>
      <c r="T52" s="2"/>
      <c r="U52" s="9">
        <v>2000</v>
      </c>
      <c r="V52" s="9">
        <v>2000</v>
      </c>
      <c r="W52" s="9"/>
      <c r="X52" s="8">
        <f t="shared" si="4"/>
        <v>0</v>
      </c>
      <c r="Y52" s="8"/>
      <c r="Z52" s="9">
        <v>635</v>
      </c>
      <c r="AA52" s="115"/>
      <c r="AB52" s="124"/>
      <c r="AC52" s="124"/>
    </row>
    <row r="53" spans="1:29" ht="15.75" hidden="1" thickBot="1" x14ac:dyDescent="0.35">
      <c r="A53" s="1">
        <v>19012106</v>
      </c>
      <c r="B53" s="2" t="s">
        <v>22</v>
      </c>
      <c r="C53" s="103" t="s">
        <v>212</v>
      </c>
      <c r="D53" s="4">
        <v>34005</v>
      </c>
      <c r="E53" s="4">
        <f t="shared" ca="1" si="0"/>
        <v>45952.919835879627</v>
      </c>
      <c r="F53" s="2">
        <f t="shared" ca="1" si="3"/>
        <v>32</v>
      </c>
      <c r="G53" s="2" t="s">
        <v>24</v>
      </c>
      <c r="H53" s="2" t="s">
        <v>213</v>
      </c>
      <c r="I53" s="2" t="s">
        <v>214</v>
      </c>
      <c r="J53" s="4">
        <v>43486</v>
      </c>
      <c r="K53" s="4"/>
      <c r="L53" s="4">
        <v>45107</v>
      </c>
      <c r="M53" s="2">
        <f ca="1">DATEDIF(Tabela3[[#This Row],[ADMISSÃO ]],Tabela3[[#This Row],[DATA ATUAL]],"y")</f>
        <v>6</v>
      </c>
      <c r="N53" s="2" t="s">
        <v>28</v>
      </c>
      <c r="O53" s="2" t="s">
        <v>77</v>
      </c>
      <c r="P53" s="2" t="s">
        <v>78</v>
      </c>
      <c r="Q53" s="2"/>
      <c r="R53" s="6" t="s">
        <v>37</v>
      </c>
      <c r="S53" s="253" t="s">
        <v>847</v>
      </c>
      <c r="T53" s="6"/>
      <c r="U53" s="7">
        <v>1800</v>
      </c>
      <c r="V53" s="7">
        <v>3935.5</v>
      </c>
      <c r="W53" s="7"/>
      <c r="X53" s="8">
        <f t="shared" si="4"/>
        <v>1.1863888888888889</v>
      </c>
      <c r="Y53" s="8"/>
      <c r="Z53" s="9">
        <v>550</v>
      </c>
      <c r="AA53" s="115">
        <v>0</v>
      </c>
      <c r="AB53" s="9"/>
      <c r="AC53" s="9"/>
    </row>
    <row r="54" spans="1:29" ht="15.75" hidden="1" thickBot="1" x14ac:dyDescent="0.35">
      <c r="A54" s="3">
        <v>22082952</v>
      </c>
      <c r="B54" s="2" t="s">
        <v>22</v>
      </c>
      <c r="C54" s="103" t="s">
        <v>215</v>
      </c>
      <c r="D54" s="4">
        <v>34982</v>
      </c>
      <c r="E54" s="4">
        <f t="shared" ca="1" si="0"/>
        <v>45952.919835879627</v>
      </c>
      <c r="F54" s="2">
        <f t="shared" ca="1" si="3"/>
        <v>30</v>
      </c>
      <c r="G54" s="2" t="s">
        <v>24</v>
      </c>
      <c r="H54" s="2" t="s">
        <v>216</v>
      </c>
      <c r="I54" s="4" t="s">
        <v>217</v>
      </c>
      <c r="J54" s="4">
        <v>44802</v>
      </c>
      <c r="K54" s="4"/>
      <c r="L54" s="4">
        <v>45044</v>
      </c>
      <c r="M54" s="2">
        <f ca="1">DATEDIF(Tabela3[[#This Row],[ADMISSÃO ]],Tabela3[[#This Row],[DATA ATUAL]],"y")</f>
        <v>3</v>
      </c>
      <c r="N54" s="8" t="s">
        <v>28</v>
      </c>
      <c r="O54" s="6" t="s">
        <v>112</v>
      </c>
      <c r="P54" s="9" t="s">
        <v>113</v>
      </c>
      <c r="Q54" s="9"/>
      <c r="R54" s="9" t="s">
        <v>44</v>
      </c>
      <c r="S54" s="253" t="s">
        <v>848</v>
      </c>
      <c r="T54" s="9"/>
      <c r="U54" s="7">
        <v>1800</v>
      </c>
      <c r="V54" s="7">
        <v>1800</v>
      </c>
      <c r="W54" s="7"/>
      <c r="X54" s="8">
        <f t="shared" si="4"/>
        <v>0</v>
      </c>
      <c r="Y54" s="8"/>
      <c r="Z54" s="9">
        <v>550</v>
      </c>
      <c r="AA54" s="122"/>
      <c r="AB54" s="28"/>
      <c r="AC54" s="28"/>
    </row>
    <row r="55" spans="1:29" ht="15.75" hidden="1" thickBot="1" x14ac:dyDescent="0.35">
      <c r="A55" s="1">
        <v>22012635</v>
      </c>
      <c r="B55" s="2" t="s">
        <v>22</v>
      </c>
      <c r="C55" s="106" t="s">
        <v>218</v>
      </c>
      <c r="D55" s="4">
        <v>36923</v>
      </c>
      <c r="E55" s="4">
        <f t="shared" ca="1" si="0"/>
        <v>45952.919835879627</v>
      </c>
      <c r="F55" s="2">
        <f t="shared" ca="1" si="3"/>
        <v>24</v>
      </c>
      <c r="G55" s="1" t="s">
        <v>24</v>
      </c>
      <c r="H55" s="1" t="s">
        <v>219</v>
      </c>
      <c r="I55" s="1" t="s">
        <v>220</v>
      </c>
      <c r="J55" s="4">
        <v>44587</v>
      </c>
      <c r="K55" s="4"/>
      <c r="L55" s="5">
        <v>44673</v>
      </c>
      <c r="M55" s="2"/>
      <c r="N55" s="2" t="s">
        <v>28</v>
      </c>
      <c r="O55" s="2" t="s">
        <v>35</v>
      </c>
      <c r="P55" s="2" t="s">
        <v>36</v>
      </c>
      <c r="Q55" s="2"/>
      <c r="R55" s="1" t="s">
        <v>44</v>
      </c>
      <c r="S55" s="254"/>
      <c r="T55" s="1"/>
      <c r="U55" s="24">
        <v>900</v>
      </c>
      <c r="V55" s="24">
        <v>900</v>
      </c>
      <c r="W55" s="24"/>
      <c r="X55" s="1"/>
      <c r="Y55" s="1"/>
      <c r="Z55" s="1"/>
      <c r="AA55" s="116"/>
      <c r="AB55" s="1"/>
      <c r="AC55" s="1"/>
    </row>
    <row r="56" spans="1:29" ht="15.75" hidden="1" thickBot="1" x14ac:dyDescent="0.35">
      <c r="A56" s="1">
        <v>22070648</v>
      </c>
      <c r="B56" s="2" t="s">
        <v>22</v>
      </c>
      <c r="C56" s="103" t="s">
        <v>221</v>
      </c>
      <c r="D56" s="4">
        <v>35321</v>
      </c>
      <c r="E56" s="4">
        <f t="shared" ca="1" si="0"/>
        <v>45952.919835879627</v>
      </c>
      <c r="F56" s="2">
        <f t="shared" ca="1" si="3"/>
        <v>29</v>
      </c>
      <c r="G56" s="1" t="s">
        <v>24</v>
      </c>
      <c r="H56" s="1" t="s">
        <v>222</v>
      </c>
      <c r="I56" s="1" t="s">
        <v>223</v>
      </c>
      <c r="J56" s="4">
        <v>44748</v>
      </c>
      <c r="K56" s="4"/>
      <c r="L56" s="5">
        <v>44837</v>
      </c>
      <c r="M56" s="2">
        <f ca="1">DATEDIF(Tabela3[[#This Row],[ADMISSÃO ]],Tabela3[[#This Row],[DATA ATUAL]],"y")</f>
        <v>3</v>
      </c>
      <c r="N56" s="2" t="s">
        <v>28</v>
      </c>
      <c r="O56" s="2" t="s">
        <v>112</v>
      </c>
      <c r="P56" s="2" t="s">
        <v>113</v>
      </c>
      <c r="Q56" s="2"/>
      <c r="R56" s="10" t="s">
        <v>224</v>
      </c>
      <c r="S56" s="253" t="s">
        <v>849</v>
      </c>
      <c r="T56" s="10"/>
      <c r="U56" s="11">
        <v>1743</v>
      </c>
      <c r="V56" s="11">
        <v>1743</v>
      </c>
      <c r="W56" s="11"/>
      <c r="X56" s="23">
        <f t="shared" ref="X56:X68" si="5">(V56-U56)/U56</f>
        <v>0</v>
      </c>
      <c r="Y56" s="23"/>
      <c r="Z56" s="24">
        <v>550</v>
      </c>
      <c r="AA56" s="120"/>
      <c r="AB56" s="24"/>
      <c r="AC56" s="24"/>
    </row>
    <row r="57" spans="1:29" ht="15.75" hidden="1" thickBot="1" x14ac:dyDescent="0.35">
      <c r="A57" s="1">
        <v>23051570</v>
      </c>
      <c r="B57" s="2" t="s">
        <v>22</v>
      </c>
      <c r="C57" s="103" t="s">
        <v>225</v>
      </c>
      <c r="D57" s="4">
        <v>36962</v>
      </c>
      <c r="E57" s="4">
        <f t="shared" ca="1" si="0"/>
        <v>45952.919835879627</v>
      </c>
      <c r="F57" s="2">
        <f t="shared" ca="1" si="3"/>
        <v>24</v>
      </c>
      <c r="G57" s="2" t="s">
        <v>24</v>
      </c>
      <c r="H57" s="2" t="s">
        <v>226</v>
      </c>
      <c r="I57" s="2" t="s">
        <v>227</v>
      </c>
      <c r="J57" s="4">
        <v>45061</v>
      </c>
      <c r="K57" s="4"/>
      <c r="L57" s="5">
        <v>45167</v>
      </c>
      <c r="M57" s="2">
        <f ca="1">DATEDIF(Tabela3[[#This Row],[ADMISSÃO ]],Tabela3[[#This Row],[DATA ATUAL]],"y")</f>
        <v>2</v>
      </c>
      <c r="N57" s="2" t="s">
        <v>28</v>
      </c>
      <c r="O57" s="2" t="s">
        <v>51</v>
      </c>
      <c r="P57" s="2" t="s">
        <v>228</v>
      </c>
      <c r="Q57" s="2"/>
      <c r="R57" s="6" t="s">
        <v>229</v>
      </c>
      <c r="S57" s="253" t="s">
        <v>850</v>
      </c>
      <c r="T57" s="6"/>
      <c r="U57" s="7">
        <v>1320</v>
      </c>
      <c r="V57" s="7">
        <v>1320</v>
      </c>
      <c r="W57" s="7"/>
      <c r="X57" s="8">
        <f t="shared" si="5"/>
        <v>0</v>
      </c>
      <c r="Y57" s="8"/>
      <c r="Z57" s="9">
        <v>0</v>
      </c>
      <c r="AA57" s="115"/>
      <c r="AB57" s="9"/>
      <c r="AC57" s="9"/>
    </row>
    <row r="58" spans="1:29" ht="15.75" hidden="1" thickBot="1" x14ac:dyDescent="0.35">
      <c r="A58" s="1">
        <v>21062825</v>
      </c>
      <c r="B58" s="2" t="s">
        <v>22</v>
      </c>
      <c r="C58" s="106" t="s">
        <v>230</v>
      </c>
      <c r="D58" s="4">
        <v>36681</v>
      </c>
      <c r="E58" s="4">
        <f t="shared" ca="1" si="0"/>
        <v>45952.919835879627</v>
      </c>
      <c r="F58" s="2">
        <f t="shared" ca="1" si="3"/>
        <v>25</v>
      </c>
      <c r="G58" s="10" t="s">
        <v>24</v>
      </c>
      <c r="H58" s="1" t="s">
        <v>231</v>
      </c>
      <c r="I58" s="1" t="s">
        <v>232</v>
      </c>
      <c r="J58" s="4">
        <v>44375</v>
      </c>
      <c r="K58" s="4"/>
      <c r="L58" s="4">
        <v>44453</v>
      </c>
      <c r="M58" s="2">
        <f ca="1">DATEDIF(Tabela3[[#This Row],[ADMISSÃO ]],Tabela3[[#This Row],[DATA ATUAL]],"y")</f>
        <v>4</v>
      </c>
      <c r="N58" s="2" t="s">
        <v>28</v>
      </c>
      <c r="O58" s="2" t="s">
        <v>47</v>
      </c>
      <c r="P58" s="2" t="s">
        <v>48</v>
      </c>
      <c r="Q58" s="2"/>
      <c r="R58" s="10" t="s">
        <v>233</v>
      </c>
      <c r="S58" s="253" t="s">
        <v>851</v>
      </c>
      <c r="T58" s="10"/>
      <c r="U58" s="11">
        <v>2400</v>
      </c>
      <c r="V58" s="11">
        <v>2400</v>
      </c>
      <c r="W58" s="11"/>
      <c r="X58" s="12">
        <f t="shared" si="5"/>
        <v>0</v>
      </c>
      <c r="Y58" s="12"/>
      <c r="Z58" s="1"/>
      <c r="AA58" s="116"/>
      <c r="AB58" s="1"/>
      <c r="AC58" s="1"/>
    </row>
    <row r="59" spans="1:29" ht="15.75" hidden="1" thickBot="1" x14ac:dyDescent="0.35">
      <c r="A59" s="1">
        <v>23032465</v>
      </c>
      <c r="B59" s="2" t="s">
        <v>22</v>
      </c>
      <c r="C59" s="107" t="s">
        <v>234</v>
      </c>
      <c r="D59" s="4">
        <v>34031</v>
      </c>
      <c r="E59" s="4">
        <f t="shared" ca="1" si="0"/>
        <v>45952.919835879627</v>
      </c>
      <c r="F59" s="2">
        <f t="shared" ca="1" si="3"/>
        <v>32</v>
      </c>
      <c r="G59" s="2" t="s">
        <v>33</v>
      </c>
      <c r="H59" s="2" t="s">
        <v>235</v>
      </c>
      <c r="I59" s="4" t="s">
        <v>236</v>
      </c>
      <c r="J59" s="4">
        <v>45009</v>
      </c>
      <c r="K59" s="4"/>
      <c r="L59" s="4">
        <v>45106</v>
      </c>
      <c r="M59" s="2">
        <f ca="1">DATEDIF(Tabela3[[#This Row],[ADMISSÃO ]],Tabela3[[#This Row],[DATA ATUAL]],"y")</f>
        <v>2</v>
      </c>
      <c r="N59" s="2" t="s">
        <v>28</v>
      </c>
      <c r="O59" s="2" t="s">
        <v>135</v>
      </c>
      <c r="P59" s="9" t="s">
        <v>78</v>
      </c>
      <c r="Q59" s="9"/>
      <c r="R59" s="2" t="s">
        <v>37</v>
      </c>
      <c r="S59" s="253" t="s">
        <v>852</v>
      </c>
      <c r="T59" s="2"/>
      <c r="U59" s="7">
        <v>3100</v>
      </c>
      <c r="V59" s="7">
        <v>3100</v>
      </c>
      <c r="W59" s="7"/>
      <c r="X59" s="2">
        <f t="shared" si="5"/>
        <v>0</v>
      </c>
      <c r="Y59" s="2"/>
      <c r="Z59" s="9">
        <v>550</v>
      </c>
      <c r="AA59" s="116"/>
      <c r="AB59" s="1"/>
      <c r="AC59" s="1"/>
    </row>
    <row r="60" spans="1:29" hidden="1" x14ac:dyDescent="0.3">
      <c r="A60" s="10"/>
      <c r="B60" s="2" t="s">
        <v>22</v>
      </c>
      <c r="C60" s="104" t="s">
        <v>237</v>
      </c>
      <c r="D60" s="5">
        <v>32572</v>
      </c>
      <c r="E60" s="4">
        <f t="shared" ca="1" si="0"/>
        <v>45952.919835879627</v>
      </c>
      <c r="F60" s="2">
        <f t="shared" ca="1" si="3"/>
        <v>36</v>
      </c>
      <c r="G60" s="10" t="s">
        <v>24</v>
      </c>
      <c r="H60" s="10" t="s">
        <v>238</v>
      </c>
      <c r="I60" s="10" t="s">
        <v>239</v>
      </c>
      <c r="J60" s="5">
        <v>42499</v>
      </c>
      <c r="K60" s="5"/>
      <c r="L60" s="5">
        <v>43724</v>
      </c>
      <c r="M60" s="2">
        <f ca="1">DATEDIF(Tabela3[[#This Row],[ADMISSÃO ]],Tabela3[[#This Row],[DATA ATUAL]],"y")</f>
        <v>9</v>
      </c>
      <c r="N60" s="6" t="s">
        <v>41</v>
      </c>
      <c r="O60" s="6" t="s">
        <v>196</v>
      </c>
      <c r="P60" s="2" t="s">
        <v>78</v>
      </c>
      <c r="Q60" s="2"/>
      <c r="R60" s="10" t="s">
        <v>37</v>
      </c>
      <c r="S60" s="10"/>
      <c r="T60" s="10"/>
      <c r="U60" s="11">
        <v>1300</v>
      </c>
      <c r="V60" s="11">
        <v>2400</v>
      </c>
      <c r="W60" s="11"/>
      <c r="X60" s="12">
        <f t="shared" si="5"/>
        <v>0.84615384615384615</v>
      </c>
      <c r="Y60" s="12"/>
      <c r="Z60" s="1"/>
      <c r="AA60" s="116"/>
      <c r="AB60" s="1"/>
      <c r="AC60" s="1"/>
    </row>
    <row r="61" spans="1:29" hidden="1" x14ac:dyDescent="0.3">
      <c r="A61" s="1"/>
      <c r="B61" s="2" t="s">
        <v>22</v>
      </c>
      <c r="C61" s="106" t="s">
        <v>240</v>
      </c>
      <c r="D61" s="4">
        <v>35495</v>
      </c>
      <c r="E61" s="4">
        <f t="shared" ca="1" si="0"/>
        <v>45952.919835879627</v>
      </c>
      <c r="F61" s="2">
        <f t="shared" ca="1" si="3"/>
        <v>28</v>
      </c>
      <c r="G61" s="10" t="s">
        <v>24</v>
      </c>
      <c r="H61" s="1" t="s">
        <v>241</v>
      </c>
      <c r="I61" s="1" t="s">
        <v>242</v>
      </c>
      <c r="J61" s="4">
        <v>43535</v>
      </c>
      <c r="K61" s="4"/>
      <c r="L61" s="4">
        <v>43920</v>
      </c>
      <c r="M61" s="2">
        <f ca="1">DATEDIF(Tabela3[[#This Row],[ADMISSÃO ]],Tabela3[[#This Row],[DATA ATUAL]],"y")</f>
        <v>6</v>
      </c>
      <c r="N61" s="2" t="s">
        <v>28</v>
      </c>
      <c r="O61" s="2" t="s">
        <v>47</v>
      </c>
      <c r="P61" s="2" t="s">
        <v>48</v>
      </c>
      <c r="Q61" s="2"/>
      <c r="R61" s="10" t="s">
        <v>37</v>
      </c>
      <c r="S61" s="10"/>
      <c r="T61" s="10"/>
      <c r="U61" s="11">
        <v>1700</v>
      </c>
      <c r="V61" s="11">
        <v>2100</v>
      </c>
      <c r="W61" s="11"/>
      <c r="X61" s="12">
        <f t="shared" si="5"/>
        <v>0.23529411764705882</v>
      </c>
      <c r="Y61" s="12"/>
      <c r="Z61" s="1"/>
      <c r="AA61" s="116"/>
      <c r="AB61" s="1"/>
      <c r="AC61" s="1"/>
    </row>
    <row r="62" spans="1:29" hidden="1" x14ac:dyDescent="0.3">
      <c r="A62" s="10"/>
      <c r="B62" s="2" t="s">
        <v>22</v>
      </c>
      <c r="C62" s="104" t="s">
        <v>243</v>
      </c>
      <c r="D62" s="5">
        <v>35265</v>
      </c>
      <c r="E62" s="4">
        <f t="shared" ca="1" si="0"/>
        <v>45952.919835879627</v>
      </c>
      <c r="F62" s="2">
        <f t="shared" ca="1" si="3"/>
        <v>29</v>
      </c>
      <c r="G62" s="1" t="s">
        <v>33</v>
      </c>
      <c r="H62" s="10" t="s">
        <v>244</v>
      </c>
      <c r="I62" s="10" t="s">
        <v>245</v>
      </c>
      <c r="J62" s="5">
        <v>43297</v>
      </c>
      <c r="K62" s="5"/>
      <c r="L62" s="5">
        <v>43418</v>
      </c>
      <c r="M62" s="2">
        <f ca="1">DATEDIF(Tabela3[[#This Row],[ADMISSÃO ]],Tabela3[[#This Row],[DATA ATUAL]],"y")</f>
        <v>7</v>
      </c>
      <c r="N62" s="6" t="s">
        <v>41</v>
      </c>
      <c r="O62" s="6" t="s">
        <v>246</v>
      </c>
      <c r="P62" s="2" t="s">
        <v>48</v>
      </c>
      <c r="Q62" s="2"/>
      <c r="R62" s="1" t="s">
        <v>37</v>
      </c>
      <c r="S62" s="1"/>
      <c r="T62" s="1"/>
      <c r="U62" s="11">
        <v>1400</v>
      </c>
      <c r="V62" s="11">
        <v>1400</v>
      </c>
      <c r="W62" s="11"/>
      <c r="X62" s="12">
        <f t="shared" si="5"/>
        <v>0</v>
      </c>
      <c r="Y62" s="12"/>
      <c r="Z62" s="1"/>
      <c r="AA62" s="116"/>
      <c r="AB62" s="1"/>
      <c r="AC62" s="1"/>
    </row>
    <row r="63" spans="1:29" hidden="1" x14ac:dyDescent="0.3">
      <c r="A63" s="10"/>
      <c r="B63" s="2" t="s">
        <v>22</v>
      </c>
      <c r="C63" s="104" t="s">
        <v>247</v>
      </c>
      <c r="D63" s="5">
        <v>36471</v>
      </c>
      <c r="E63" s="4">
        <f t="shared" ca="1" si="0"/>
        <v>45952.919835879627</v>
      </c>
      <c r="F63" s="2">
        <f t="shared" ca="1" si="3"/>
        <v>25</v>
      </c>
      <c r="G63" s="10" t="s">
        <v>24</v>
      </c>
      <c r="H63" s="10" t="s">
        <v>248</v>
      </c>
      <c r="I63" s="10" t="s">
        <v>249</v>
      </c>
      <c r="J63" s="5">
        <v>43318</v>
      </c>
      <c r="K63" s="5"/>
      <c r="L63" s="5">
        <v>43546</v>
      </c>
      <c r="M63" s="2">
        <f ca="1">DATEDIF(Tabela3[[#This Row],[ADMISSÃO ]],Tabela3[[#This Row],[DATA ATUAL]],"y")</f>
        <v>7</v>
      </c>
      <c r="N63" s="6" t="s">
        <v>41</v>
      </c>
      <c r="O63" s="6" t="s">
        <v>196</v>
      </c>
      <c r="P63" s="2" t="s">
        <v>48</v>
      </c>
      <c r="Q63" s="2"/>
      <c r="R63" s="1" t="s">
        <v>37</v>
      </c>
      <c r="S63" s="31"/>
      <c r="T63" s="1"/>
      <c r="U63" s="11">
        <v>1200</v>
      </c>
      <c r="V63" s="11">
        <v>1200</v>
      </c>
      <c r="W63" s="11"/>
      <c r="X63" s="12">
        <f t="shared" si="5"/>
        <v>0</v>
      </c>
      <c r="Y63" s="12"/>
      <c r="Z63" s="1"/>
      <c r="AA63" s="116"/>
      <c r="AB63" s="31"/>
      <c r="AC63" s="31"/>
    </row>
    <row r="64" spans="1:29" ht="15.75" customHeight="1" x14ac:dyDescent="0.3">
      <c r="A64" s="153">
        <v>3</v>
      </c>
      <c r="B64" s="211" t="s">
        <v>27</v>
      </c>
      <c r="C64" s="180" t="s">
        <v>250</v>
      </c>
      <c r="D64" s="39">
        <v>38657</v>
      </c>
      <c r="E64" s="39">
        <f t="shared" ca="1" si="0"/>
        <v>45952.919835879627</v>
      </c>
      <c r="F64" s="26">
        <f t="shared" ca="1" si="3"/>
        <v>19</v>
      </c>
      <c r="G64" s="26" t="s">
        <v>24</v>
      </c>
      <c r="H64" s="26" t="s">
        <v>251</v>
      </c>
      <c r="I64" s="39" t="s">
        <v>252</v>
      </c>
      <c r="J64" s="39">
        <v>45609</v>
      </c>
      <c r="K64" s="39">
        <v>45608</v>
      </c>
      <c r="L64" s="26"/>
      <c r="M64" s="26">
        <f ca="1">DATEDIF(Tabela3[[#This Row],[ADMISSÃO ]],Tabela3[[#This Row],[DATA ATUAL]],"y")</f>
        <v>0</v>
      </c>
      <c r="N64" s="81" t="s">
        <v>28</v>
      </c>
      <c r="O64" s="82" t="s">
        <v>253</v>
      </c>
      <c r="P64" s="81" t="s">
        <v>253</v>
      </c>
      <c r="Q64" s="81" t="s">
        <v>779</v>
      </c>
      <c r="R64" s="170" t="s">
        <v>44</v>
      </c>
      <c r="S64" s="265" t="s">
        <v>821</v>
      </c>
      <c r="T64" s="245"/>
      <c r="U64" s="81">
        <v>2100</v>
      </c>
      <c r="V64" s="81">
        <v>2478</v>
      </c>
      <c r="W64" s="81">
        <v>2544.15</v>
      </c>
      <c r="X64" s="82">
        <f t="shared" si="5"/>
        <v>0.18</v>
      </c>
      <c r="Y64" s="193">
        <v>45931</v>
      </c>
      <c r="Z64" s="161">
        <v>635</v>
      </c>
      <c r="AA64" s="173"/>
      <c r="AB64" s="81"/>
      <c r="AC64" s="81" t="s">
        <v>652</v>
      </c>
    </row>
    <row r="65" spans="1:41" hidden="1" x14ac:dyDescent="0.3">
      <c r="A65" s="1">
        <v>24041797</v>
      </c>
      <c r="B65" s="20" t="s">
        <v>22</v>
      </c>
      <c r="C65" s="108" t="s">
        <v>254</v>
      </c>
      <c r="D65" s="4">
        <v>29764</v>
      </c>
      <c r="E65" s="4">
        <f t="shared" ca="1" si="0"/>
        <v>45952.919835879627</v>
      </c>
      <c r="F65" s="2">
        <f t="shared" ca="1" si="3"/>
        <v>44</v>
      </c>
      <c r="G65" s="2" t="s">
        <v>33</v>
      </c>
      <c r="H65" s="2" t="s">
        <v>255</v>
      </c>
      <c r="I65" s="2" t="s">
        <v>256</v>
      </c>
      <c r="J65" s="4">
        <v>45399</v>
      </c>
      <c r="K65" s="4">
        <v>45399</v>
      </c>
      <c r="L65" s="5">
        <v>45488</v>
      </c>
      <c r="M65" s="2">
        <f ca="1">DATEDIF(Tabela3[[#This Row],[ADMISSÃO ]],Tabela3[[#This Row],[DATA ATUAL]],"y")</f>
        <v>1</v>
      </c>
      <c r="N65" s="2" t="s">
        <v>65</v>
      </c>
      <c r="O65" s="2" t="s">
        <v>257</v>
      </c>
      <c r="P65" s="2" t="s">
        <v>257</v>
      </c>
      <c r="Q65" s="2"/>
      <c r="R65" s="2"/>
      <c r="S65" s="20"/>
      <c r="T65" s="2"/>
      <c r="U65" s="9">
        <v>2700</v>
      </c>
      <c r="V65" s="9">
        <v>2700</v>
      </c>
      <c r="W65" s="9"/>
      <c r="X65" s="8">
        <f t="shared" si="5"/>
        <v>0</v>
      </c>
      <c r="Y65" s="8"/>
      <c r="Z65" s="9">
        <v>550</v>
      </c>
      <c r="AA65" s="115"/>
      <c r="AB65" s="124"/>
      <c r="AC65" s="124"/>
    </row>
    <row r="66" spans="1:41" hidden="1" x14ac:dyDescent="0.3">
      <c r="A66" s="1">
        <v>22110755</v>
      </c>
      <c r="B66" s="2" t="s">
        <v>22</v>
      </c>
      <c r="C66" s="106" t="s">
        <v>258</v>
      </c>
      <c r="D66" s="4">
        <v>33480</v>
      </c>
      <c r="E66" s="4">
        <f t="shared" ca="1" si="0"/>
        <v>45952.919835879627</v>
      </c>
      <c r="F66" s="2">
        <f t="shared" ca="1" si="3"/>
        <v>34</v>
      </c>
      <c r="G66" s="2" t="s">
        <v>33</v>
      </c>
      <c r="H66" s="2" t="s">
        <v>259</v>
      </c>
      <c r="I66" s="2" t="s">
        <v>260</v>
      </c>
      <c r="J66" s="4">
        <v>44966</v>
      </c>
      <c r="K66" s="4">
        <v>45243</v>
      </c>
      <c r="L66" s="5">
        <v>45632</v>
      </c>
      <c r="M66" s="2">
        <f ca="1">DATEDIF(Tabela3[[#This Row],[ADMISSÃO ]],Tabela3[[#This Row],[DATA ATUAL]],"y")</f>
        <v>2</v>
      </c>
      <c r="N66" s="2" t="s">
        <v>65</v>
      </c>
      <c r="O66" s="2" t="s">
        <v>261</v>
      </c>
      <c r="P66" s="2" t="s">
        <v>262</v>
      </c>
      <c r="Q66" s="2"/>
      <c r="R66" s="2" t="s">
        <v>44</v>
      </c>
      <c r="S66" s="2"/>
      <c r="T66" s="2"/>
      <c r="U66" s="7">
        <v>1212</v>
      </c>
      <c r="V66" s="7">
        <v>2214</v>
      </c>
      <c r="W66" s="7"/>
      <c r="X66" s="8">
        <f t="shared" si="5"/>
        <v>0.82673267326732669</v>
      </c>
      <c r="Y66" s="8"/>
      <c r="Z66" s="9">
        <v>550</v>
      </c>
      <c r="AA66" s="121"/>
      <c r="AB66" s="2"/>
      <c r="AC66" s="2"/>
    </row>
    <row r="67" spans="1:41" hidden="1" x14ac:dyDescent="0.3">
      <c r="A67" s="10">
        <v>21062322</v>
      </c>
      <c r="B67" s="2" t="s">
        <v>22</v>
      </c>
      <c r="C67" s="105" t="s">
        <v>263</v>
      </c>
      <c r="D67" s="5">
        <v>35387</v>
      </c>
      <c r="E67" s="5">
        <f t="shared" ca="1" si="0"/>
        <v>45952.919835879627</v>
      </c>
      <c r="F67" s="2">
        <f t="shared" ref="F67:F98" ca="1" si="6">INT((E67-D67)/365.25)</f>
        <v>28</v>
      </c>
      <c r="G67" s="6" t="s">
        <v>33</v>
      </c>
      <c r="H67" s="6" t="s">
        <v>264</v>
      </c>
      <c r="I67" s="6" t="s">
        <v>265</v>
      </c>
      <c r="J67" s="5">
        <v>44371</v>
      </c>
      <c r="K67" s="5"/>
      <c r="L67" s="5">
        <v>45016</v>
      </c>
      <c r="M67" s="6">
        <f ca="1">DATEDIF(Tabela3[[#This Row],[ADMISSÃO ]],Tabela3[[#This Row],[DATA ATUAL]],"y")</f>
        <v>4</v>
      </c>
      <c r="N67" s="6" t="s">
        <v>28</v>
      </c>
      <c r="O67" s="6" t="s">
        <v>71</v>
      </c>
      <c r="P67" s="6" t="s">
        <v>78</v>
      </c>
      <c r="Q67" s="6"/>
      <c r="R67" s="6" t="s">
        <v>37</v>
      </c>
      <c r="S67" s="6"/>
      <c r="T67" s="6"/>
      <c r="U67" s="7">
        <v>3150</v>
      </c>
      <c r="V67" s="7">
        <v>3427.87</v>
      </c>
      <c r="W67" s="7"/>
      <c r="X67" s="21">
        <f t="shared" si="5"/>
        <v>8.8212698412698382E-2</v>
      </c>
      <c r="Y67" s="21"/>
      <c r="Z67" s="7">
        <v>550</v>
      </c>
      <c r="AA67" s="117">
        <v>400</v>
      </c>
      <c r="AB67" s="7"/>
      <c r="AC67" s="7"/>
    </row>
    <row r="68" spans="1:41" hidden="1" x14ac:dyDescent="0.3">
      <c r="A68" s="1">
        <v>23021364</v>
      </c>
      <c r="B68" s="2" t="s">
        <v>22</v>
      </c>
      <c r="C68" s="106" t="s">
        <v>266</v>
      </c>
      <c r="D68" s="4">
        <v>37763</v>
      </c>
      <c r="E68" s="4">
        <f t="shared" ca="1" si="0"/>
        <v>45952.919835879627</v>
      </c>
      <c r="F68" s="2">
        <f t="shared" ca="1" si="6"/>
        <v>22</v>
      </c>
      <c r="G68" s="2" t="s">
        <v>24</v>
      </c>
      <c r="H68" s="2" t="s">
        <v>267</v>
      </c>
      <c r="I68" s="2" t="s">
        <v>267</v>
      </c>
      <c r="J68" s="4">
        <v>45040</v>
      </c>
      <c r="K68" s="4">
        <v>44970</v>
      </c>
      <c r="L68" s="5">
        <v>45352</v>
      </c>
      <c r="M68" s="2">
        <f ca="1">DATEDIF(Tabela3[[#This Row],[ADMISSÃO ]],Tabela3[[#This Row],[DATA ATUAL]],"y")</f>
        <v>2</v>
      </c>
      <c r="N68" s="2" t="s">
        <v>60</v>
      </c>
      <c r="O68" s="2" t="s">
        <v>268</v>
      </c>
      <c r="P68" s="2" t="s">
        <v>269</v>
      </c>
      <c r="Q68" s="2"/>
      <c r="R68" s="2" t="s">
        <v>44</v>
      </c>
      <c r="S68" s="2"/>
      <c r="T68" s="2"/>
      <c r="U68" s="7">
        <v>1302</v>
      </c>
      <c r="V68" s="7">
        <v>1800</v>
      </c>
      <c r="W68" s="7"/>
      <c r="X68" s="8">
        <f t="shared" si="5"/>
        <v>0.38248847926267282</v>
      </c>
      <c r="Y68" s="8"/>
      <c r="Z68" s="9">
        <v>550</v>
      </c>
      <c r="AA68" s="121"/>
      <c r="AB68" s="2"/>
      <c r="AC68" s="2"/>
    </row>
    <row r="69" spans="1:41" hidden="1" x14ac:dyDescent="0.3">
      <c r="A69" s="1"/>
      <c r="B69" s="2" t="s">
        <v>22</v>
      </c>
      <c r="C69" s="106" t="s">
        <v>270</v>
      </c>
      <c r="D69" s="4">
        <v>32905</v>
      </c>
      <c r="E69" s="4">
        <f t="shared" ca="1" si="0"/>
        <v>45952.919835879627</v>
      </c>
      <c r="F69" s="2">
        <f t="shared" ca="1" si="6"/>
        <v>35</v>
      </c>
      <c r="G69" s="10" t="s">
        <v>24</v>
      </c>
      <c r="H69" s="1" t="s">
        <v>271</v>
      </c>
      <c r="I69" s="1" t="s">
        <v>272</v>
      </c>
      <c r="J69" s="4">
        <v>42800</v>
      </c>
      <c r="K69" s="4"/>
      <c r="L69" s="5">
        <v>42955</v>
      </c>
      <c r="M69" s="2">
        <f ca="1">DATEDIF(Tabela3[[#This Row],[ADMISSÃO ]],Tabela3[[#This Row],[DATA ATUAL]],"y")</f>
        <v>8</v>
      </c>
      <c r="N69" s="2" t="s">
        <v>28</v>
      </c>
      <c r="O69" s="2" t="s">
        <v>273</v>
      </c>
      <c r="P69" s="2" t="s">
        <v>48</v>
      </c>
      <c r="Q69" s="2"/>
      <c r="R69" s="1" t="s">
        <v>37</v>
      </c>
      <c r="S69" s="1"/>
      <c r="T69" s="1"/>
      <c r="U69" s="11"/>
      <c r="V69" s="11"/>
      <c r="W69" s="11"/>
      <c r="X69" s="12"/>
      <c r="Y69" s="12"/>
      <c r="Z69" s="1"/>
      <c r="AA69" s="116"/>
      <c r="AB69" s="31"/>
      <c r="AC69" s="31"/>
    </row>
    <row r="70" spans="1:41" s="220" customFormat="1" hidden="1" x14ac:dyDescent="0.3">
      <c r="A70" s="1">
        <v>22060146</v>
      </c>
      <c r="B70" s="217" t="s">
        <v>22</v>
      </c>
      <c r="C70" s="216" t="s">
        <v>274</v>
      </c>
      <c r="D70" s="4">
        <v>37844</v>
      </c>
      <c r="E70" s="4">
        <f t="shared" ca="1" si="0"/>
        <v>45952.919835879627</v>
      </c>
      <c r="F70" s="2">
        <f t="shared" ca="1" si="6"/>
        <v>22</v>
      </c>
      <c r="G70" s="2" t="s">
        <v>33</v>
      </c>
      <c r="H70" s="2" t="s">
        <v>275</v>
      </c>
      <c r="I70" s="2" t="s">
        <v>276</v>
      </c>
      <c r="J70" s="4">
        <v>44713</v>
      </c>
      <c r="K70" s="4">
        <v>45406</v>
      </c>
      <c r="L70" s="5"/>
      <c r="M70" s="2">
        <f ca="1">DATEDIF(Tabela3[[#This Row],[ADMISSÃO ]],Tabela3[[#This Row],[DATA ATUAL]],"y")</f>
        <v>3</v>
      </c>
      <c r="N70" s="2" t="s">
        <v>28</v>
      </c>
      <c r="O70" s="2" t="s">
        <v>112</v>
      </c>
      <c r="P70" s="2" t="s">
        <v>173</v>
      </c>
      <c r="Q70" s="2"/>
      <c r="R70" s="6" t="s">
        <v>44</v>
      </c>
      <c r="S70" s="6"/>
      <c r="T70" s="6"/>
      <c r="U70" s="7">
        <v>1550</v>
      </c>
      <c r="V70" s="218">
        <v>3010.77</v>
      </c>
      <c r="W70" s="218"/>
      <c r="X70" s="8">
        <f t="shared" ref="X70:X102" si="7">(V70-U70)/U70</f>
        <v>0.94243225806451614</v>
      </c>
      <c r="Y70" s="219"/>
      <c r="Z70" s="196">
        <v>801.8</v>
      </c>
      <c r="AA70" s="115">
        <v>400</v>
      </c>
      <c r="AB70" s="9"/>
      <c r="AC70" s="9"/>
    </row>
    <row r="71" spans="1:41" hidden="1" x14ac:dyDescent="0.3">
      <c r="A71" s="10">
        <v>24012988</v>
      </c>
      <c r="B71" s="20" t="s">
        <v>22</v>
      </c>
      <c r="C71" s="104" t="s">
        <v>277</v>
      </c>
      <c r="D71" s="5">
        <v>34336</v>
      </c>
      <c r="E71" s="4">
        <f t="shared" ca="1" si="0"/>
        <v>45952.919835879627</v>
      </c>
      <c r="F71" s="2">
        <f t="shared" ca="1" si="6"/>
        <v>31</v>
      </c>
      <c r="G71" s="10" t="s">
        <v>33</v>
      </c>
      <c r="H71" s="10" t="s">
        <v>278</v>
      </c>
      <c r="I71" s="10" t="s">
        <v>279</v>
      </c>
      <c r="J71" s="5">
        <v>45320</v>
      </c>
      <c r="K71" s="4">
        <v>45321</v>
      </c>
      <c r="L71" s="5">
        <v>45537</v>
      </c>
      <c r="M71" s="2">
        <f ca="1">DATEDIF(Tabela3[[#This Row],[ADMISSÃO ]],Tabela3[[#This Row],[DATA ATUAL]],"y")</f>
        <v>1</v>
      </c>
      <c r="N71" s="6" t="s">
        <v>280</v>
      </c>
      <c r="O71" s="6" t="s">
        <v>126</v>
      </c>
      <c r="P71" s="2" t="s">
        <v>281</v>
      </c>
      <c r="Q71" s="2"/>
      <c r="R71" s="6" t="s">
        <v>37</v>
      </c>
      <c r="S71" s="6"/>
      <c r="T71" s="6"/>
      <c r="U71" s="7">
        <v>2400</v>
      </c>
      <c r="V71" s="7">
        <v>2400</v>
      </c>
      <c r="W71" s="7"/>
      <c r="X71" s="21">
        <f t="shared" si="7"/>
        <v>0</v>
      </c>
      <c r="Y71" s="21"/>
      <c r="Z71" s="22">
        <v>550</v>
      </c>
      <c r="AA71" s="121"/>
      <c r="AB71" s="20"/>
      <c r="AC71" s="20"/>
    </row>
    <row r="72" spans="1:41" hidden="1" x14ac:dyDescent="0.3">
      <c r="A72" s="10">
        <v>21061421</v>
      </c>
      <c r="B72" s="2" t="s">
        <v>22</v>
      </c>
      <c r="C72" s="105" t="s">
        <v>282</v>
      </c>
      <c r="D72" s="5">
        <v>35741</v>
      </c>
      <c r="E72" s="5">
        <f t="shared" ref="E72:E143" ca="1" si="8">NOW()</f>
        <v>45952.919835879627</v>
      </c>
      <c r="F72" s="2">
        <f t="shared" ca="1" si="6"/>
        <v>27</v>
      </c>
      <c r="G72" s="6" t="s">
        <v>33</v>
      </c>
      <c r="H72" s="6" t="s">
        <v>283</v>
      </c>
      <c r="I72" s="6" t="s">
        <v>284</v>
      </c>
      <c r="J72" s="5">
        <v>44361</v>
      </c>
      <c r="K72" s="5">
        <v>45243</v>
      </c>
      <c r="L72" s="5">
        <v>45351</v>
      </c>
      <c r="M72" s="6">
        <f ca="1">DATEDIF(Tabela3[[#This Row],[ADMISSÃO ]],Tabela3[[#This Row],[DATA ATUAL]],"y")</f>
        <v>4</v>
      </c>
      <c r="N72" s="6" t="s">
        <v>41</v>
      </c>
      <c r="O72" s="6" t="s">
        <v>100</v>
      </c>
      <c r="P72" s="2" t="s">
        <v>285</v>
      </c>
      <c r="Q72" s="2"/>
      <c r="R72" s="6" t="s">
        <v>37</v>
      </c>
      <c r="S72" s="6"/>
      <c r="T72" s="6"/>
      <c r="U72" s="7">
        <v>2200</v>
      </c>
      <c r="V72" s="7">
        <v>3653.4</v>
      </c>
      <c r="W72" s="7"/>
      <c r="X72" s="21">
        <f t="shared" si="7"/>
        <v>0.66063636363636369</v>
      </c>
      <c r="Y72" s="21"/>
      <c r="Z72" s="7">
        <v>550</v>
      </c>
      <c r="AA72" s="117"/>
      <c r="AB72" s="7"/>
      <c r="AC72" s="7"/>
    </row>
    <row r="73" spans="1:41" hidden="1" x14ac:dyDescent="0.3">
      <c r="A73" s="1">
        <v>22012432</v>
      </c>
      <c r="B73" s="2" t="s">
        <v>22</v>
      </c>
      <c r="C73" s="103" t="s">
        <v>286</v>
      </c>
      <c r="D73" s="4">
        <v>31060</v>
      </c>
      <c r="E73" s="4">
        <f t="shared" ca="1" si="8"/>
        <v>45952.919835879627</v>
      </c>
      <c r="F73" s="2">
        <f t="shared" ca="1" si="6"/>
        <v>40</v>
      </c>
      <c r="G73" s="2" t="s">
        <v>24</v>
      </c>
      <c r="H73" s="2" t="s">
        <v>287</v>
      </c>
      <c r="I73" s="2" t="s">
        <v>288</v>
      </c>
      <c r="J73" s="4">
        <v>44585</v>
      </c>
      <c r="K73" s="4"/>
      <c r="L73" s="5">
        <v>45169</v>
      </c>
      <c r="M73" s="2">
        <f ca="1">DATEDIF(Tabela3[[#This Row],[ADMISSÃO ]],Tabela3[[#This Row],[DATA ATUAL]],"y")</f>
        <v>3</v>
      </c>
      <c r="N73" s="2" t="s">
        <v>28</v>
      </c>
      <c r="O73" s="2" t="s">
        <v>289</v>
      </c>
      <c r="P73" s="2" t="s">
        <v>131</v>
      </c>
      <c r="Q73" s="2"/>
      <c r="R73" s="6" t="s">
        <v>37</v>
      </c>
      <c r="S73" s="6"/>
      <c r="T73" s="6"/>
      <c r="U73" s="9">
        <v>3900</v>
      </c>
      <c r="V73" s="9">
        <v>4062.24</v>
      </c>
      <c r="W73" s="9"/>
      <c r="X73" s="21">
        <f t="shared" si="7"/>
        <v>4.1599999999999943E-2</v>
      </c>
      <c r="Y73" s="21"/>
      <c r="Z73" s="9">
        <v>550</v>
      </c>
      <c r="AA73" s="121"/>
      <c r="AB73" s="2"/>
      <c r="AC73" s="2"/>
    </row>
    <row r="74" spans="1:41" hidden="1" x14ac:dyDescent="0.3">
      <c r="A74" s="1">
        <v>19111112</v>
      </c>
      <c r="B74" s="2" t="s">
        <v>22</v>
      </c>
      <c r="C74" s="106" t="s">
        <v>290</v>
      </c>
      <c r="D74" s="4">
        <v>34574</v>
      </c>
      <c r="E74" s="4">
        <f t="shared" ca="1" si="8"/>
        <v>45952.919835879627</v>
      </c>
      <c r="F74" s="2">
        <f t="shared" ca="1" si="6"/>
        <v>31</v>
      </c>
      <c r="G74" s="1" t="s">
        <v>33</v>
      </c>
      <c r="H74" s="1" t="s">
        <v>291</v>
      </c>
      <c r="I74" s="1" t="s">
        <v>292</v>
      </c>
      <c r="J74" s="4">
        <v>43780</v>
      </c>
      <c r="K74" s="4"/>
      <c r="L74" s="4">
        <v>44659</v>
      </c>
      <c r="M74" s="2">
        <f ca="1">DATEDIF(Tabela3[[#This Row],[ADMISSÃO ]],Tabela3[[#This Row],[DATA ATUAL]],"y")</f>
        <v>5</v>
      </c>
      <c r="N74" s="2" t="s">
        <v>28</v>
      </c>
      <c r="O74" s="2" t="s">
        <v>71</v>
      </c>
      <c r="P74" s="2" t="s">
        <v>78</v>
      </c>
      <c r="Q74" s="2"/>
      <c r="R74" s="10" t="s">
        <v>37</v>
      </c>
      <c r="S74" s="10"/>
      <c r="T74" s="10"/>
      <c r="U74" s="11">
        <v>3200</v>
      </c>
      <c r="V74" s="11">
        <v>3907.2</v>
      </c>
      <c r="W74" s="11"/>
      <c r="X74" s="23">
        <f t="shared" si="7"/>
        <v>0.22099999999999995</v>
      </c>
      <c r="Y74" s="23"/>
      <c r="Z74" s="24">
        <v>550</v>
      </c>
      <c r="AA74" s="120">
        <v>0</v>
      </c>
      <c r="AB74" s="24"/>
      <c r="AC74" s="24"/>
    </row>
    <row r="75" spans="1:41" hidden="1" x14ac:dyDescent="0.3">
      <c r="A75" s="1">
        <v>24031291</v>
      </c>
      <c r="B75" s="2" t="s">
        <v>22</v>
      </c>
      <c r="C75" s="106" t="s">
        <v>293</v>
      </c>
      <c r="D75" s="4">
        <v>33196</v>
      </c>
      <c r="E75" s="4">
        <f t="shared" ca="1" si="8"/>
        <v>45952.919835879627</v>
      </c>
      <c r="F75" s="2">
        <f t="shared" ca="1" si="6"/>
        <v>34</v>
      </c>
      <c r="G75" s="10" t="s">
        <v>24</v>
      </c>
      <c r="H75" s="1" t="s">
        <v>294</v>
      </c>
      <c r="I75" s="1" t="s">
        <v>295</v>
      </c>
      <c r="J75" s="4">
        <v>45363</v>
      </c>
      <c r="K75" s="4">
        <v>45362</v>
      </c>
      <c r="L75" s="5">
        <v>45404</v>
      </c>
      <c r="M75" s="2">
        <f ca="1">DATEDIF(Tabela3[[#This Row],[ADMISSÃO ]],Tabela3[[#This Row],[DATA ATUAL]],"y")</f>
        <v>1</v>
      </c>
      <c r="N75" s="2" t="s">
        <v>28</v>
      </c>
      <c r="O75" s="2" t="s">
        <v>296</v>
      </c>
      <c r="P75" s="2" t="s">
        <v>296</v>
      </c>
      <c r="Q75" s="2"/>
      <c r="R75" s="1"/>
      <c r="S75" s="1"/>
      <c r="T75" s="1"/>
      <c r="U75" s="11"/>
      <c r="V75" s="11">
        <v>3000</v>
      </c>
      <c r="W75" s="11"/>
      <c r="X75" s="12" t="e">
        <f t="shared" si="7"/>
        <v>#DIV/0!</v>
      </c>
      <c r="Y75" s="12"/>
      <c r="Z75" s="9">
        <v>550</v>
      </c>
      <c r="AA75" s="115">
        <v>400</v>
      </c>
      <c r="AB75" s="9"/>
      <c r="AC75" s="9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</row>
    <row r="76" spans="1:41" hidden="1" x14ac:dyDescent="0.3">
      <c r="A76" s="1">
        <v>23112782</v>
      </c>
      <c r="B76" s="2" t="s">
        <v>22</v>
      </c>
      <c r="C76" s="103" t="s">
        <v>297</v>
      </c>
      <c r="D76" s="4">
        <v>32568</v>
      </c>
      <c r="E76" s="4">
        <f t="shared" ca="1" si="8"/>
        <v>45952.919835879627</v>
      </c>
      <c r="F76" s="2">
        <f t="shared" ca="1" si="6"/>
        <v>36</v>
      </c>
      <c r="G76" s="2" t="s">
        <v>33</v>
      </c>
      <c r="H76" s="2" t="s">
        <v>298</v>
      </c>
      <c r="I76" s="2" t="s">
        <v>299</v>
      </c>
      <c r="J76" s="4">
        <v>45257</v>
      </c>
      <c r="K76" s="4">
        <v>45264</v>
      </c>
      <c r="L76" s="4">
        <v>45428</v>
      </c>
      <c r="M76" s="2">
        <f ca="1">DATEDIF(Tabela3[[#This Row],[ADMISSÃO ]],Tabela3[[#This Row],[DATA ATUAL]],"y")</f>
        <v>1</v>
      </c>
      <c r="N76" s="2" t="s">
        <v>65</v>
      </c>
      <c r="O76" s="2" t="s">
        <v>300</v>
      </c>
      <c r="P76" s="2" t="s">
        <v>300</v>
      </c>
      <c r="Q76" s="2"/>
      <c r="R76" s="6" t="s">
        <v>301</v>
      </c>
      <c r="S76" s="6"/>
      <c r="T76" s="6"/>
      <c r="U76" s="7">
        <v>6000</v>
      </c>
      <c r="V76" s="7">
        <v>6000</v>
      </c>
      <c r="W76" s="7"/>
      <c r="X76" s="8">
        <f t="shared" si="7"/>
        <v>0</v>
      </c>
      <c r="Y76" s="8"/>
      <c r="Z76" s="9">
        <v>1000</v>
      </c>
      <c r="AA76" s="115">
        <v>2500</v>
      </c>
      <c r="AB76" s="9"/>
      <c r="AC76" s="9"/>
    </row>
    <row r="77" spans="1:41" hidden="1" x14ac:dyDescent="0.3">
      <c r="A77" s="1">
        <v>22082249</v>
      </c>
      <c r="B77" s="2" t="s">
        <v>22</v>
      </c>
      <c r="C77" s="103" t="s">
        <v>302</v>
      </c>
      <c r="D77" s="4">
        <v>36788</v>
      </c>
      <c r="E77" s="4">
        <f t="shared" ca="1" si="8"/>
        <v>45952.919835879627</v>
      </c>
      <c r="F77" s="2">
        <f t="shared" ca="1" si="6"/>
        <v>25</v>
      </c>
      <c r="G77" s="2" t="s">
        <v>33</v>
      </c>
      <c r="H77" s="2" t="s">
        <v>303</v>
      </c>
      <c r="I77" s="2" t="s">
        <v>304</v>
      </c>
      <c r="J77" s="4">
        <v>44795</v>
      </c>
      <c r="K77" s="4"/>
      <c r="L77" s="5">
        <v>45090</v>
      </c>
      <c r="M77" s="2"/>
      <c r="N77" s="2" t="s">
        <v>28</v>
      </c>
      <c r="O77" s="2" t="s">
        <v>29</v>
      </c>
      <c r="P77" s="2" t="s">
        <v>228</v>
      </c>
      <c r="Q77" s="2"/>
      <c r="R77" s="6" t="s">
        <v>44</v>
      </c>
      <c r="S77" s="6"/>
      <c r="T77" s="6"/>
      <c r="U77" s="7">
        <v>1212</v>
      </c>
      <c r="V77" s="7">
        <v>1302</v>
      </c>
      <c r="W77" s="7"/>
      <c r="X77" s="21">
        <f t="shared" si="7"/>
        <v>7.4257425742574254E-2</v>
      </c>
      <c r="Y77" s="21"/>
      <c r="Z77" s="9"/>
      <c r="AA77" s="115"/>
      <c r="AB77" s="9"/>
      <c r="AC77" s="9"/>
    </row>
    <row r="78" spans="1:41" hidden="1" x14ac:dyDescent="0.3">
      <c r="A78" s="1">
        <v>22012636</v>
      </c>
      <c r="B78" s="2" t="s">
        <v>22</v>
      </c>
      <c r="C78" s="106" t="s">
        <v>305</v>
      </c>
      <c r="D78" s="4">
        <v>36610</v>
      </c>
      <c r="E78" s="4">
        <f t="shared" ca="1" si="8"/>
        <v>45952.919835879627</v>
      </c>
      <c r="F78" s="2">
        <f t="shared" ca="1" si="6"/>
        <v>25</v>
      </c>
      <c r="G78" s="1" t="s">
        <v>24</v>
      </c>
      <c r="H78" s="1" t="s">
        <v>306</v>
      </c>
      <c r="I78" s="1" t="s">
        <v>307</v>
      </c>
      <c r="J78" s="4">
        <v>44587</v>
      </c>
      <c r="K78" s="4"/>
      <c r="L78" s="5">
        <v>44725</v>
      </c>
      <c r="M78" s="2">
        <f ca="1">DATEDIF(Tabela3[[#This Row],[ADMISSÃO ]],Tabela3[[#This Row],[DATA ATUAL]],"y")</f>
        <v>3</v>
      </c>
      <c r="N78" s="2" t="s">
        <v>28</v>
      </c>
      <c r="O78" s="2" t="s">
        <v>35</v>
      </c>
      <c r="P78" s="2" t="s">
        <v>189</v>
      </c>
      <c r="Q78" s="2"/>
      <c r="R78" s="10" t="s">
        <v>44</v>
      </c>
      <c r="S78" s="10"/>
      <c r="T78" s="10"/>
      <c r="U78" s="24">
        <v>900</v>
      </c>
      <c r="V78" s="24">
        <v>1550</v>
      </c>
      <c r="W78" s="24"/>
      <c r="X78" s="12">
        <f t="shared" si="7"/>
        <v>0.72222222222222221</v>
      </c>
      <c r="Y78" s="12"/>
      <c r="Z78" s="24">
        <v>550</v>
      </c>
      <c r="AA78" s="116"/>
      <c r="AB78" s="1"/>
      <c r="AC78" s="1"/>
    </row>
    <row r="79" spans="1:41" hidden="1" x14ac:dyDescent="0.3">
      <c r="A79" s="1">
        <v>24040895</v>
      </c>
      <c r="B79" s="2" t="s">
        <v>22</v>
      </c>
      <c r="C79" s="108" t="s">
        <v>308</v>
      </c>
      <c r="D79" s="4">
        <v>36806</v>
      </c>
      <c r="E79" s="4">
        <f t="shared" ca="1" si="8"/>
        <v>45952.919835879627</v>
      </c>
      <c r="F79" s="2">
        <f t="shared" ca="1" si="6"/>
        <v>25</v>
      </c>
      <c r="G79" s="2" t="s">
        <v>33</v>
      </c>
      <c r="H79" s="2" t="s">
        <v>309</v>
      </c>
      <c r="I79" s="2" t="s">
        <v>310</v>
      </c>
      <c r="J79" s="4">
        <v>45390</v>
      </c>
      <c r="K79" s="4">
        <v>45390</v>
      </c>
      <c r="L79" s="5">
        <v>45419</v>
      </c>
      <c r="M79" s="2">
        <f ca="1">DATEDIF(Tabela3[[#This Row],[ADMISSÃO ]],Tabela3[[#This Row],[DATA ATUAL]],"y")</f>
        <v>1</v>
      </c>
      <c r="N79" s="2" t="s">
        <v>28</v>
      </c>
      <c r="O79" s="2" t="s">
        <v>112</v>
      </c>
      <c r="P79" s="2" t="s">
        <v>112</v>
      </c>
      <c r="Q79" s="2"/>
      <c r="R79" s="2" t="s">
        <v>311</v>
      </c>
      <c r="S79" s="2"/>
      <c r="T79" s="2"/>
      <c r="U79" s="9">
        <v>1800</v>
      </c>
      <c r="V79" s="9">
        <v>1800</v>
      </c>
      <c r="W79" s="9"/>
      <c r="X79" s="8">
        <f t="shared" si="7"/>
        <v>0</v>
      </c>
      <c r="Y79" s="8"/>
      <c r="Z79" s="9">
        <v>550</v>
      </c>
      <c r="AA79" s="115"/>
      <c r="AB79" s="9"/>
      <c r="AC79" s="9"/>
    </row>
    <row r="80" spans="1:41" hidden="1" x14ac:dyDescent="0.3">
      <c r="A80" s="1">
        <v>23121183</v>
      </c>
      <c r="B80" s="2" t="s">
        <v>22</v>
      </c>
      <c r="C80" s="106" t="s">
        <v>312</v>
      </c>
      <c r="D80" s="4">
        <v>29944</v>
      </c>
      <c r="E80" s="4">
        <f t="shared" ca="1" si="8"/>
        <v>45952.919835879627</v>
      </c>
      <c r="F80" s="2">
        <f t="shared" ca="1" si="6"/>
        <v>43</v>
      </c>
      <c r="G80" s="1" t="s">
        <v>24</v>
      </c>
      <c r="H80" s="1" t="s">
        <v>313</v>
      </c>
      <c r="I80" s="1" t="s">
        <v>314</v>
      </c>
      <c r="J80" s="4">
        <v>45271</v>
      </c>
      <c r="K80" s="4">
        <v>45272</v>
      </c>
      <c r="L80" s="5">
        <v>45412</v>
      </c>
      <c r="M80" s="2">
        <f ca="1">DATEDIF(Tabela3[[#This Row],[ADMISSÃO ]],Tabela3[[#This Row],[DATA ATUAL]],"y")</f>
        <v>1</v>
      </c>
      <c r="N80" s="2" t="s">
        <v>28</v>
      </c>
      <c r="O80" s="2" t="s">
        <v>315</v>
      </c>
      <c r="P80" s="2" t="s">
        <v>316</v>
      </c>
      <c r="Q80" s="2"/>
      <c r="R80" s="6" t="s">
        <v>37</v>
      </c>
      <c r="S80" s="6"/>
      <c r="T80" s="6"/>
      <c r="U80" s="7">
        <v>4000</v>
      </c>
      <c r="V80" s="7">
        <v>4000</v>
      </c>
      <c r="W80" s="7"/>
      <c r="X80" s="8">
        <f t="shared" si="7"/>
        <v>0</v>
      </c>
      <c r="Y80" s="8"/>
      <c r="Z80" s="9">
        <v>550</v>
      </c>
      <c r="AA80" s="115">
        <v>500</v>
      </c>
      <c r="AB80" s="9"/>
      <c r="AC80" s="9"/>
    </row>
    <row r="81" spans="1:29" s="59" customFormat="1" hidden="1" x14ac:dyDescent="0.3">
      <c r="A81" s="10">
        <v>24031892</v>
      </c>
      <c r="B81" s="2" t="s">
        <v>22</v>
      </c>
      <c r="C81" s="104" t="s">
        <v>317</v>
      </c>
      <c r="D81" s="5">
        <v>37221</v>
      </c>
      <c r="E81" s="4">
        <f t="shared" ca="1" si="8"/>
        <v>45952.919835879627</v>
      </c>
      <c r="F81" s="2">
        <f t="shared" ca="1" si="6"/>
        <v>23</v>
      </c>
      <c r="G81" s="10" t="s">
        <v>24</v>
      </c>
      <c r="H81" s="10" t="s">
        <v>318</v>
      </c>
      <c r="I81" s="10" t="s">
        <v>319</v>
      </c>
      <c r="J81" s="5">
        <v>45369</v>
      </c>
      <c r="K81" s="4">
        <v>45369</v>
      </c>
      <c r="L81" s="5" t="s">
        <v>210</v>
      </c>
      <c r="M81" s="2">
        <f ca="1">DATEDIF(Tabela3[[#This Row],[ADMISSÃO ]],Tabela3[[#This Row],[DATA ATUAL]],"y")</f>
        <v>1</v>
      </c>
      <c r="N81" s="6" t="s">
        <v>28</v>
      </c>
      <c r="O81" s="6" t="s">
        <v>112</v>
      </c>
      <c r="P81" s="6" t="s">
        <v>320</v>
      </c>
      <c r="Q81" s="6"/>
      <c r="R81" s="1"/>
      <c r="S81" s="1"/>
      <c r="T81" s="1"/>
      <c r="U81" s="11">
        <v>2100</v>
      </c>
      <c r="V81" s="11">
        <v>2310</v>
      </c>
      <c r="W81" s="11"/>
      <c r="X81" s="8">
        <f t="shared" si="7"/>
        <v>0.1</v>
      </c>
      <c r="Y81" s="8"/>
      <c r="Z81" s="22">
        <v>801.8</v>
      </c>
      <c r="AA81" s="115">
        <v>200</v>
      </c>
      <c r="AB81" s="9"/>
      <c r="AC81" s="9"/>
    </row>
    <row r="82" spans="1:29" hidden="1" x14ac:dyDescent="0.3">
      <c r="A82" s="1">
        <v>20092128</v>
      </c>
      <c r="B82" s="2" t="s">
        <v>22</v>
      </c>
      <c r="C82" s="106" t="s">
        <v>321</v>
      </c>
      <c r="D82" s="4">
        <v>36807</v>
      </c>
      <c r="E82" s="4">
        <f t="shared" ca="1" si="8"/>
        <v>45952.919835879627</v>
      </c>
      <c r="F82" s="2">
        <f t="shared" ca="1" si="6"/>
        <v>25</v>
      </c>
      <c r="G82" s="1" t="s">
        <v>33</v>
      </c>
      <c r="H82" s="1" t="s">
        <v>322</v>
      </c>
      <c r="I82" s="1" t="s">
        <v>323</v>
      </c>
      <c r="J82" s="4">
        <v>44459</v>
      </c>
      <c r="K82" s="4"/>
      <c r="L82" s="4">
        <v>44600</v>
      </c>
      <c r="M82" s="2">
        <f ca="1">DATEDIF(Tabela3[[#This Row],[ADMISSÃO ]],Tabela3[[#This Row],[DATA ATUAL]],"y")</f>
        <v>4</v>
      </c>
      <c r="N82" s="2" t="s">
        <v>28</v>
      </c>
      <c r="O82" s="2" t="s">
        <v>71</v>
      </c>
      <c r="P82" s="2" t="s">
        <v>78</v>
      </c>
      <c r="Q82" s="2"/>
      <c r="R82" s="10" t="s">
        <v>44</v>
      </c>
      <c r="S82" s="262"/>
      <c r="T82" s="10"/>
      <c r="U82" s="11">
        <v>3500</v>
      </c>
      <c r="V82" s="11">
        <v>3500</v>
      </c>
      <c r="W82" s="11"/>
      <c r="X82" s="23">
        <f t="shared" si="7"/>
        <v>0</v>
      </c>
      <c r="Y82" s="23"/>
      <c r="Z82" s="24">
        <v>550</v>
      </c>
      <c r="AA82" s="120">
        <v>0</v>
      </c>
      <c r="AB82" s="129"/>
      <c r="AC82" s="129"/>
    </row>
    <row r="83" spans="1:29" s="140" customFormat="1" ht="15.75" customHeight="1" x14ac:dyDescent="0.3">
      <c r="A83" s="26">
        <v>1169</v>
      </c>
      <c r="B83" s="211" t="s">
        <v>27</v>
      </c>
      <c r="C83" s="163" t="s">
        <v>697</v>
      </c>
      <c r="D83" s="39">
        <v>30014</v>
      </c>
      <c r="E83" s="39">
        <f ca="1">NOW()</f>
        <v>45952.919835879627</v>
      </c>
      <c r="F83" s="26">
        <f t="shared" ca="1" si="6"/>
        <v>43</v>
      </c>
      <c r="G83" s="26" t="s">
        <v>33</v>
      </c>
      <c r="H83" s="26" t="s">
        <v>698</v>
      </c>
      <c r="I83" s="113" t="s">
        <v>699</v>
      </c>
      <c r="J83" s="39">
        <v>45841</v>
      </c>
      <c r="K83" s="39">
        <v>45847</v>
      </c>
      <c r="L83" s="75"/>
      <c r="M83" s="26">
        <f ca="1">DATEDIF(Tabela3[[#This Row],[ADMISSÃO ]],Tabela3[[#This Row],[DATA ATUAL]],"y")</f>
        <v>0</v>
      </c>
      <c r="N83" s="26" t="s">
        <v>28</v>
      </c>
      <c r="O83" s="26" t="s">
        <v>679</v>
      </c>
      <c r="P83" s="26" t="s">
        <v>679</v>
      </c>
      <c r="Q83" s="26" t="s">
        <v>769</v>
      </c>
      <c r="R83" s="255" t="s">
        <v>37</v>
      </c>
      <c r="S83" s="265" t="s">
        <v>822</v>
      </c>
      <c r="T83" s="246"/>
      <c r="U83" s="72">
        <v>4100</v>
      </c>
      <c r="V83" s="72">
        <v>4100</v>
      </c>
      <c r="W83" s="72">
        <v>4100</v>
      </c>
      <c r="X83" s="82">
        <f>(V83-U83)/U83</f>
        <v>0</v>
      </c>
      <c r="Y83" s="193">
        <v>45931</v>
      </c>
      <c r="Z83" s="161">
        <v>801.8</v>
      </c>
      <c r="AA83" s="200"/>
      <c r="AB83" s="200"/>
      <c r="AC83" s="81"/>
    </row>
    <row r="84" spans="1:29" ht="15.75" customHeight="1" x14ac:dyDescent="0.3">
      <c r="A84" s="26">
        <v>1148</v>
      </c>
      <c r="B84" s="211" t="s">
        <v>27</v>
      </c>
      <c r="C84" s="171" t="s">
        <v>324</v>
      </c>
      <c r="D84" s="39">
        <v>37606</v>
      </c>
      <c r="E84" s="39">
        <f t="shared" ca="1" si="8"/>
        <v>45952.919835879627</v>
      </c>
      <c r="F84" s="26">
        <f t="shared" ca="1" si="6"/>
        <v>22</v>
      </c>
      <c r="G84" s="26" t="s">
        <v>24</v>
      </c>
      <c r="H84" s="26" t="s">
        <v>325</v>
      </c>
      <c r="I84" s="26" t="s">
        <v>326</v>
      </c>
      <c r="J84" s="39">
        <v>45537</v>
      </c>
      <c r="K84" s="39">
        <v>45538</v>
      </c>
      <c r="L84" s="75"/>
      <c r="M84" s="26">
        <f ca="1">DATEDIF(Tabela3[[#This Row],[ADMISSÃO ]],Tabela3[[#This Row],[DATA ATUAL]],"y")</f>
        <v>1</v>
      </c>
      <c r="N84" s="26" t="s">
        <v>28</v>
      </c>
      <c r="O84" s="26" t="s">
        <v>112</v>
      </c>
      <c r="P84" s="141" t="s">
        <v>678</v>
      </c>
      <c r="Q84" s="141" t="s">
        <v>780</v>
      </c>
      <c r="R84" s="170" t="s">
        <v>44</v>
      </c>
      <c r="S84" s="265" t="s">
        <v>823</v>
      </c>
      <c r="T84" s="245"/>
      <c r="U84" s="81">
        <v>2000</v>
      </c>
      <c r="V84" s="81">
        <v>2478</v>
      </c>
      <c r="W84" s="81">
        <v>3017.44</v>
      </c>
      <c r="X84" s="82">
        <f t="shared" si="7"/>
        <v>0.23899999999999999</v>
      </c>
      <c r="Y84" s="193">
        <v>45931</v>
      </c>
      <c r="Z84" s="161">
        <v>635</v>
      </c>
      <c r="AA84" s="173"/>
      <c r="AB84" s="81"/>
      <c r="AC84" s="81" t="s">
        <v>652</v>
      </c>
    </row>
    <row r="85" spans="1:29" hidden="1" x14ac:dyDescent="0.3">
      <c r="A85" s="1">
        <v>250827102</v>
      </c>
      <c r="B85" s="20" t="s">
        <v>22</v>
      </c>
      <c r="C85" s="103" t="s">
        <v>327</v>
      </c>
      <c r="D85" s="4">
        <v>38438</v>
      </c>
      <c r="E85" s="4">
        <f t="shared" ca="1" si="8"/>
        <v>45952.919835879627</v>
      </c>
      <c r="F85" s="2">
        <f t="shared" ca="1" si="6"/>
        <v>20</v>
      </c>
      <c r="G85" s="2" t="s">
        <v>33</v>
      </c>
      <c r="H85" s="2" t="s">
        <v>328</v>
      </c>
      <c r="I85" s="2" t="s">
        <v>329</v>
      </c>
      <c r="J85" s="4">
        <v>45531</v>
      </c>
      <c r="K85" s="4">
        <v>45530</v>
      </c>
      <c r="L85" s="5">
        <v>45565</v>
      </c>
      <c r="M85" s="2">
        <v>0</v>
      </c>
      <c r="N85" s="2" t="s">
        <v>28</v>
      </c>
      <c r="O85" s="2" t="s">
        <v>330</v>
      </c>
      <c r="P85" s="2" t="s">
        <v>330</v>
      </c>
      <c r="Q85" s="2"/>
      <c r="R85" s="2"/>
      <c r="S85" s="20"/>
      <c r="T85" s="2"/>
      <c r="U85" s="29">
        <v>1800</v>
      </c>
      <c r="V85" s="22">
        <v>1835.5</v>
      </c>
      <c r="W85" s="22"/>
      <c r="X85" s="8">
        <f t="shared" si="7"/>
        <v>1.9722222222222221E-2</v>
      </c>
      <c r="Y85" s="8"/>
      <c r="Z85" s="9">
        <v>550</v>
      </c>
      <c r="AA85" s="115"/>
      <c r="AB85" s="124"/>
      <c r="AC85" s="124"/>
    </row>
    <row r="86" spans="1:29" hidden="1" x14ac:dyDescent="0.3">
      <c r="A86" s="3">
        <v>23041767</v>
      </c>
      <c r="B86" s="2" t="s">
        <v>22</v>
      </c>
      <c r="C86" s="103" t="s">
        <v>331</v>
      </c>
      <c r="D86" s="4">
        <v>29423</v>
      </c>
      <c r="E86" s="4">
        <f t="shared" ca="1" si="8"/>
        <v>45952.919835879627</v>
      </c>
      <c r="F86" s="2">
        <f t="shared" ca="1" si="6"/>
        <v>45</v>
      </c>
      <c r="G86" s="2" t="s">
        <v>33</v>
      </c>
      <c r="H86" s="2" t="s">
        <v>332</v>
      </c>
      <c r="I86" s="4" t="s">
        <v>333</v>
      </c>
      <c r="J86" s="4">
        <v>45033</v>
      </c>
      <c r="K86" s="4"/>
      <c r="L86" s="4">
        <v>45233</v>
      </c>
      <c r="M86" s="2">
        <f ca="1">DATEDIF(Tabela3[[#This Row],[ADMISSÃO ]],Tabela3[[#This Row],[DATA ATUAL]],"y")</f>
        <v>2</v>
      </c>
      <c r="N86" s="2" t="s">
        <v>334</v>
      </c>
      <c r="O86" s="2" t="s">
        <v>335</v>
      </c>
      <c r="P86" s="6" t="s">
        <v>335</v>
      </c>
      <c r="Q86" s="6"/>
      <c r="R86" s="7" t="s">
        <v>44</v>
      </c>
      <c r="S86" s="7"/>
      <c r="T86" s="7"/>
      <c r="U86" s="7">
        <v>2500</v>
      </c>
      <c r="V86" s="7">
        <v>2500</v>
      </c>
      <c r="W86" s="7"/>
      <c r="X86" s="8">
        <f t="shared" si="7"/>
        <v>0</v>
      </c>
      <c r="Y86" s="8"/>
      <c r="Z86" s="9">
        <v>550</v>
      </c>
      <c r="AA86" s="115">
        <v>180</v>
      </c>
      <c r="AB86" s="9"/>
      <c r="AC86" s="9"/>
    </row>
    <row r="87" spans="1:29" hidden="1" x14ac:dyDescent="0.3">
      <c r="A87" s="10">
        <v>20081014</v>
      </c>
      <c r="B87" s="2" t="s">
        <v>22</v>
      </c>
      <c r="C87" s="104" t="s">
        <v>336</v>
      </c>
      <c r="D87" s="5">
        <v>34934</v>
      </c>
      <c r="E87" s="4">
        <f t="shared" ca="1" si="8"/>
        <v>45952.919835879627</v>
      </c>
      <c r="F87" s="2">
        <f t="shared" ca="1" si="6"/>
        <v>30</v>
      </c>
      <c r="G87" s="10" t="s">
        <v>24</v>
      </c>
      <c r="H87" s="10" t="s">
        <v>337</v>
      </c>
      <c r="I87" s="10" t="s">
        <v>338</v>
      </c>
      <c r="J87" s="5">
        <v>44053</v>
      </c>
      <c r="K87" s="5"/>
      <c r="L87" s="5">
        <v>44395</v>
      </c>
      <c r="M87" s="2">
        <f ca="1">DATEDIF(Tabela3[[#This Row],[ADMISSÃO ]],Tabela3[[#This Row],[DATA ATUAL]],"y")</f>
        <v>5</v>
      </c>
      <c r="N87" s="6" t="s">
        <v>28</v>
      </c>
      <c r="O87" s="6" t="s">
        <v>47</v>
      </c>
      <c r="P87" s="2" t="s">
        <v>48</v>
      </c>
      <c r="Q87" s="2"/>
      <c r="R87" s="10" t="s">
        <v>44</v>
      </c>
      <c r="S87" s="10"/>
      <c r="T87" s="10"/>
      <c r="U87" s="11">
        <v>1700</v>
      </c>
      <c r="V87" s="11">
        <v>1700</v>
      </c>
      <c r="W87" s="11"/>
      <c r="X87" s="12">
        <f t="shared" si="7"/>
        <v>0</v>
      </c>
      <c r="Y87" s="12"/>
      <c r="Z87" s="1"/>
      <c r="AA87" s="116"/>
      <c r="AB87" s="1"/>
      <c r="AC87" s="1"/>
    </row>
    <row r="88" spans="1:29" hidden="1" x14ac:dyDescent="0.3">
      <c r="A88" s="1">
        <v>24041594</v>
      </c>
      <c r="B88" s="2" t="s">
        <v>22</v>
      </c>
      <c r="C88" s="108" t="s">
        <v>339</v>
      </c>
      <c r="D88" s="4">
        <v>35926</v>
      </c>
      <c r="E88" s="4">
        <f t="shared" ca="1" si="8"/>
        <v>45952.919835879627</v>
      </c>
      <c r="F88" s="2">
        <f t="shared" ca="1" si="6"/>
        <v>27</v>
      </c>
      <c r="G88" s="2" t="s">
        <v>33</v>
      </c>
      <c r="H88" s="2" t="s">
        <v>340</v>
      </c>
      <c r="I88" s="2" t="s">
        <v>341</v>
      </c>
      <c r="J88" s="4">
        <v>45397</v>
      </c>
      <c r="K88" s="4">
        <v>45391</v>
      </c>
      <c r="L88" s="4" t="s">
        <v>210</v>
      </c>
      <c r="M88" s="2">
        <f ca="1">DATEDIF(Tabela3[[#This Row],[ADMISSÃO ]],Tabela3[[#This Row],[DATA ATUAL]],"y")</f>
        <v>1</v>
      </c>
      <c r="N88" s="2" t="s">
        <v>28</v>
      </c>
      <c r="O88" s="2" t="s">
        <v>342</v>
      </c>
      <c r="P88" s="2" t="s">
        <v>342</v>
      </c>
      <c r="Q88" s="2"/>
      <c r="R88" s="2" t="s">
        <v>31</v>
      </c>
      <c r="S88" s="2"/>
      <c r="T88" s="2"/>
      <c r="U88" s="9">
        <v>4000</v>
      </c>
      <c r="V88" s="9">
        <v>4000</v>
      </c>
      <c r="W88" s="9"/>
      <c r="X88" s="8">
        <f t="shared" si="7"/>
        <v>0</v>
      </c>
      <c r="Y88" s="8"/>
      <c r="Z88" s="9">
        <v>635</v>
      </c>
      <c r="AA88" s="115">
        <v>400</v>
      </c>
      <c r="AB88" s="9"/>
      <c r="AC88" s="9"/>
    </row>
    <row r="89" spans="1:29" hidden="1" x14ac:dyDescent="0.3">
      <c r="A89" s="1">
        <v>17090402</v>
      </c>
      <c r="B89" s="2" t="s">
        <v>22</v>
      </c>
      <c r="C89" s="106" t="s">
        <v>343</v>
      </c>
      <c r="D89" s="4">
        <v>30193</v>
      </c>
      <c r="E89" s="4">
        <f t="shared" ca="1" si="8"/>
        <v>45952.919835879627</v>
      </c>
      <c r="F89" s="2">
        <f t="shared" ca="1" si="6"/>
        <v>43</v>
      </c>
      <c r="G89" s="10" t="s">
        <v>24</v>
      </c>
      <c r="H89" s="1" t="s">
        <v>344</v>
      </c>
      <c r="I89" s="1" t="s">
        <v>345</v>
      </c>
      <c r="J89" s="4">
        <v>42982</v>
      </c>
      <c r="K89" s="4"/>
      <c r="L89" s="4">
        <v>44372</v>
      </c>
      <c r="M89" s="2">
        <f ca="1">DATEDIF(Tabela3[[#This Row],[ADMISSÃO ]],Tabela3[[#This Row],[DATA ATUAL]],"y")</f>
        <v>8</v>
      </c>
      <c r="N89" s="2" t="s">
        <v>28</v>
      </c>
      <c r="O89" s="2" t="s">
        <v>71</v>
      </c>
      <c r="P89" s="2" t="s">
        <v>78</v>
      </c>
      <c r="Q89" s="2"/>
      <c r="R89" s="10" t="s">
        <v>37</v>
      </c>
      <c r="S89" s="262"/>
      <c r="T89" s="10"/>
      <c r="U89" s="11">
        <v>3800</v>
      </c>
      <c r="V89" s="11">
        <v>4780.8100000000004</v>
      </c>
      <c r="W89" s="11"/>
      <c r="X89" s="12">
        <f t="shared" si="7"/>
        <v>0.2581078947368422</v>
      </c>
      <c r="Y89" s="12"/>
      <c r="Z89" s="1"/>
      <c r="AA89" s="116"/>
      <c r="AB89" s="31"/>
      <c r="AC89" s="31"/>
    </row>
    <row r="90" spans="1:29" ht="15.75" customHeight="1" x14ac:dyDescent="0.3">
      <c r="A90" s="26">
        <v>1158</v>
      </c>
      <c r="B90" s="211" t="s">
        <v>27</v>
      </c>
      <c r="C90" s="171" t="s">
        <v>346</v>
      </c>
      <c r="D90" s="39">
        <v>33110</v>
      </c>
      <c r="E90" s="39">
        <f t="shared" ca="1" si="8"/>
        <v>45952.919835879627</v>
      </c>
      <c r="F90" s="26">
        <f t="shared" ca="1" si="6"/>
        <v>35</v>
      </c>
      <c r="G90" s="26" t="s">
        <v>33</v>
      </c>
      <c r="H90" s="26" t="s">
        <v>347</v>
      </c>
      <c r="I90" s="26" t="s">
        <v>348</v>
      </c>
      <c r="J90" s="39">
        <v>45740</v>
      </c>
      <c r="K90" s="39"/>
      <c r="L90" s="75"/>
      <c r="M90" s="26">
        <v>0</v>
      </c>
      <c r="N90" s="26" t="s">
        <v>28</v>
      </c>
      <c r="O90" s="26" t="s">
        <v>330</v>
      </c>
      <c r="P90" s="141" t="s">
        <v>330</v>
      </c>
      <c r="Q90" s="141" t="s">
        <v>778</v>
      </c>
      <c r="R90" s="170" t="s">
        <v>44</v>
      </c>
      <c r="S90" s="265" t="s">
        <v>824</v>
      </c>
      <c r="T90" s="245"/>
      <c r="U90" s="81">
        <v>2100</v>
      </c>
      <c r="V90" s="81">
        <v>2100</v>
      </c>
      <c r="W90" s="81">
        <v>2334.3200000000002</v>
      </c>
      <c r="X90" s="82">
        <f t="shared" si="7"/>
        <v>0</v>
      </c>
      <c r="Y90" s="193">
        <v>45931</v>
      </c>
      <c r="Z90" s="161">
        <v>801.8</v>
      </c>
      <c r="AA90" s="173"/>
      <c r="AB90" s="81"/>
      <c r="AC90" s="81"/>
    </row>
    <row r="91" spans="1:29" s="220" customFormat="1" hidden="1" x14ac:dyDescent="0.3">
      <c r="A91" s="1"/>
      <c r="B91" s="215" t="s">
        <v>22</v>
      </c>
      <c r="C91" s="221" t="s">
        <v>689</v>
      </c>
      <c r="D91" s="4">
        <v>23995</v>
      </c>
      <c r="E91" s="4">
        <f ca="1">NOW()</f>
        <v>45952.919835879627</v>
      </c>
      <c r="F91" s="2">
        <f t="shared" ca="1" si="6"/>
        <v>60</v>
      </c>
      <c r="G91" s="2" t="s">
        <v>33</v>
      </c>
      <c r="H91" s="2" t="s">
        <v>690</v>
      </c>
      <c r="I91" s="2" t="s">
        <v>691</v>
      </c>
      <c r="J91" s="4">
        <v>45810</v>
      </c>
      <c r="K91" s="4">
        <v>45806</v>
      </c>
      <c r="L91" s="5"/>
      <c r="M91" s="2">
        <f ca="1">DATEDIF(Tabela3[[#This Row],[ADMISSÃO ]],Tabela3[[#This Row],[DATA ATUAL]],"y")</f>
        <v>0</v>
      </c>
      <c r="N91" s="2" t="s">
        <v>673</v>
      </c>
      <c r="O91" s="222" t="s">
        <v>692</v>
      </c>
      <c r="P91" s="222" t="s">
        <v>692</v>
      </c>
      <c r="Q91" s="222"/>
      <c r="R91" s="2" t="s">
        <v>674</v>
      </c>
      <c r="S91" s="20"/>
      <c r="T91" s="2"/>
      <c r="U91" s="9">
        <v>2726</v>
      </c>
      <c r="V91" s="9">
        <v>2726</v>
      </c>
      <c r="W91" s="9"/>
      <c r="X91" s="8">
        <f t="shared" si="7"/>
        <v>0</v>
      </c>
      <c r="Y91" s="8"/>
      <c r="Z91" s="9" t="s">
        <v>693</v>
      </c>
      <c r="AA91" s="9"/>
      <c r="AB91" s="9"/>
      <c r="AC91" s="9" t="s">
        <v>652</v>
      </c>
    </row>
    <row r="92" spans="1:29" hidden="1" x14ac:dyDescent="0.3">
      <c r="A92" s="113"/>
      <c r="B92" s="211" t="s">
        <v>22</v>
      </c>
      <c r="C92" s="171" t="s">
        <v>349</v>
      </c>
      <c r="D92" s="39">
        <v>38185</v>
      </c>
      <c r="E92" s="39">
        <f ca="1">NOW()</f>
        <v>45952.919835879627</v>
      </c>
      <c r="F92" s="26">
        <f t="shared" ca="1" si="6"/>
        <v>21</v>
      </c>
      <c r="G92" s="26" t="s">
        <v>33</v>
      </c>
      <c r="H92" s="113" t="s">
        <v>667</v>
      </c>
      <c r="I92" s="113" t="s">
        <v>350</v>
      </c>
      <c r="J92" s="39">
        <v>45782</v>
      </c>
      <c r="K92" s="39"/>
      <c r="L92" s="75">
        <v>45905</v>
      </c>
      <c r="M92" s="26">
        <f ca="1">DATEDIF(Tabela3[[#This Row],[ADMISSÃO ]],Tabela3[[#This Row],[DATA ATUAL]],"y")</f>
        <v>0</v>
      </c>
      <c r="N92" s="26" t="s">
        <v>28</v>
      </c>
      <c r="O92" s="82" t="s">
        <v>51</v>
      </c>
      <c r="P92" s="82" t="s">
        <v>51</v>
      </c>
      <c r="Q92" s="82"/>
      <c r="R92" s="26" t="s">
        <v>44</v>
      </c>
      <c r="S92" s="26"/>
      <c r="T92" s="26"/>
      <c r="U92" s="81">
        <v>1518</v>
      </c>
      <c r="V92" s="161">
        <v>1518</v>
      </c>
      <c r="W92" s="161"/>
      <c r="X92" s="82">
        <f t="shared" si="7"/>
        <v>0</v>
      </c>
      <c r="Y92" s="82"/>
      <c r="Z92" s="26" t="s">
        <v>672</v>
      </c>
      <c r="AA92" s="170"/>
      <c r="AB92" s="26"/>
      <c r="AC92" s="26" t="s">
        <v>652</v>
      </c>
    </row>
    <row r="93" spans="1:29" hidden="1" x14ac:dyDescent="0.3">
      <c r="A93" s="113"/>
      <c r="B93" s="211" t="s">
        <v>22</v>
      </c>
      <c r="C93" s="174" t="s">
        <v>351</v>
      </c>
      <c r="D93" s="39">
        <v>39943</v>
      </c>
      <c r="E93" s="39">
        <f ca="1">NOW()</f>
        <v>45952.919835879627</v>
      </c>
      <c r="F93" s="26">
        <f t="shared" ca="1" si="6"/>
        <v>16</v>
      </c>
      <c r="G93" s="26" t="s">
        <v>33</v>
      </c>
      <c r="H93" s="113" t="s">
        <v>668</v>
      </c>
      <c r="I93" s="113" t="s">
        <v>352</v>
      </c>
      <c r="J93" s="39">
        <v>45791</v>
      </c>
      <c r="K93" s="39">
        <v>45792</v>
      </c>
      <c r="L93" s="75"/>
      <c r="M93" s="26">
        <f ca="1">DATEDIF(Tabela3[[#This Row],[ADMISSÃO ]],Tabela3[[#This Row],[DATA ATUAL]],"y")</f>
        <v>0</v>
      </c>
      <c r="N93" s="26" t="s">
        <v>65</v>
      </c>
      <c r="O93" s="26" t="s">
        <v>61</v>
      </c>
      <c r="P93" s="26" t="s">
        <v>61</v>
      </c>
      <c r="Q93" s="26"/>
      <c r="R93" s="26" t="s">
        <v>353</v>
      </c>
      <c r="S93" s="139"/>
      <c r="T93" s="26"/>
      <c r="U93" s="181">
        <v>938.3</v>
      </c>
      <c r="V93" s="182">
        <v>938.3</v>
      </c>
      <c r="W93" s="182"/>
      <c r="X93" s="82">
        <f t="shared" si="7"/>
        <v>0</v>
      </c>
      <c r="Y93" s="82"/>
      <c r="Z93" s="26" t="s">
        <v>672</v>
      </c>
      <c r="AA93" s="170"/>
      <c r="AB93" s="26"/>
      <c r="AC93" s="26" t="s">
        <v>652</v>
      </c>
    </row>
    <row r="94" spans="1:29" ht="15.75" customHeight="1" x14ac:dyDescent="0.3">
      <c r="A94" s="26">
        <v>1156</v>
      </c>
      <c r="B94" s="211" t="s">
        <v>27</v>
      </c>
      <c r="C94" s="174" t="s">
        <v>354</v>
      </c>
      <c r="D94" s="39">
        <v>38099</v>
      </c>
      <c r="E94" s="39">
        <f t="shared" ca="1" si="8"/>
        <v>45952.919835879627</v>
      </c>
      <c r="F94" s="26">
        <f t="shared" ca="1" si="6"/>
        <v>21</v>
      </c>
      <c r="G94" s="26" t="s">
        <v>33</v>
      </c>
      <c r="H94" s="26" t="s">
        <v>355</v>
      </c>
      <c r="I94" s="113" t="s">
        <v>356</v>
      </c>
      <c r="J94" s="39">
        <v>45698</v>
      </c>
      <c r="K94" s="39"/>
      <c r="L94" s="75"/>
      <c r="M94" s="26">
        <f ca="1">DATEDIF(Tabela3[[#This Row],[ADMISSÃO ]],Tabela3[[#This Row],[DATA ATUAL]],"y")</f>
        <v>0</v>
      </c>
      <c r="N94" s="26" t="s">
        <v>28</v>
      </c>
      <c r="O94" s="26" t="s">
        <v>330</v>
      </c>
      <c r="P94" s="26" t="s">
        <v>330</v>
      </c>
      <c r="Q94" s="26" t="s">
        <v>778</v>
      </c>
      <c r="R94" s="170" t="s">
        <v>44</v>
      </c>
      <c r="S94" s="265" t="s">
        <v>825</v>
      </c>
      <c r="T94" s="245"/>
      <c r="U94" s="72">
        <v>1850.5</v>
      </c>
      <c r="V94" s="72">
        <v>1850.5</v>
      </c>
      <c r="W94" s="72">
        <v>2346.5</v>
      </c>
      <c r="X94" s="82">
        <f t="shared" si="7"/>
        <v>0</v>
      </c>
      <c r="Y94" s="193">
        <v>45931</v>
      </c>
      <c r="Z94" s="161">
        <v>635</v>
      </c>
      <c r="AA94" s="170"/>
      <c r="AB94" s="26"/>
      <c r="AC94" s="26"/>
    </row>
    <row r="95" spans="1:29" s="140" customFormat="1" ht="15.75" customHeight="1" x14ac:dyDescent="0.3">
      <c r="A95" s="26">
        <v>1166</v>
      </c>
      <c r="B95" s="143" t="s">
        <v>27</v>
      </c>
      <c r="C95" s="101" t="s">
        <v>683</v>
      </c>
      <c r="D95" s="39">
        <v>34395</v>
      </c>
      <c r="E95" s="39">
        <f ca="1">NOW()</f>
        <v>45952.919835879627</v>
      </c>
      <c r="F95" s="26">
        <f t="shared" ca="1" si="6"/>
        <v>31</v>
      </c>
      <c r="G95" s="26" t="s">
        <v>24</v>
      </c>
      <c r="H95" s="26" t="s">
        <v>684</v>
      </c>
      <c r="I95" s="113" t="s">
        <v>685</v>
      </c>
      <c r="J95" s="39">
        <v>45810</v>
      </c>
      <c r="K95" s="39">
        <v>45806</v>
      </c>
      <c r="L95" s="75"/>
      <c r="M95" s="26">
        <f ca="1">DATEDIF(Tabela3[[#This Row],[ADMISSÃO ]],Tabela3[[#This Row],[DATA ATUAL]],"y")</f>
        <v>0</v>
      </c>
      <c r="N95" s="26" t="s">
        <v>28</v>
      </c>
      <c r="O95" s="26" t="s">
        <v>77</v>
      </c>
      <c r="P95" s="26" t="s">
        <v>77</v>
      </c>
      <c r="Q95" s="26" t="s">
        <v>771</v>
      </c>
      <c r="R95" s="255" t="s">
        <v>37</v>
      </c>
      <c r="S95" s="265" t="s">
        <v>826</v>
      </c>
      <c r="T95" s="246"/>
      <c r="U95" s="72">
        <v>2500</v>
      </c>
      <c r="V95" s="72">
        <v>2500</v>
      </c>
      <c r="W95" s="72">
        <v>2500</v>
      </c>
      <c r="X95" s="82">
        <f t="shared" si="7"/>
        <v>0</v>
      </c>
      <c r="Y95" s="82"/>
      <c r="Z95" s="161">
        <v>635</v>
      </c>
      <c r="AA95" s="26"/>
      <c r="AB95" s="26"/>
      <c r="AC95" s="26" t="s">
        <v>652</v>
      </c>
    </row>
    <row r="96" spans="1:29" ht="16.399999999999999" customHeight="1" x14ac:dyDescent="0.3">
      <c r="A96" s="141">
        <v>1067</v>
      </c>
      <c r="B96" s="211" t="s">
        <v>27</v>
      </c>
      <c r="C96" s="178" t="s">
        <v>357</v>
      </c>
      <c r="D96" s="39">
        <v>29463</v>
      </c>
      <c r="E96" s="39">
        <f t="shared" ca="1" si="8"/>
        <v>45952.919835879627</v>
      </c>
      <c r="F96" s="26">
        <f t="shared" ca="1" si="6"/>
        <v>45</v>
      </c>
      <c r="G96" s="26" t="s">
        <v>24</v>
      </c>
      <c r="H96" s="26" t="s">
        <v>358</v>
      </c>
      <c r="I96" s="26" t="s">
        <v>359</v>
      </c>
      <c r="J96" s="39">
        <v>44630</v>
      </c>
      <c r="K96" s="39">
        <v>45243</v>
      </c>
      <c r="L96" s="75"/>
      <c r="M96" s="26">
        <f ca="1">DATEDIF(Tabela3[[#This Row],[ADMISSÃO ]],Tabela3[[#This Row],[DATA ATUAL]],"y")</f>
        <v>3</v>
      </c>
      <c r="N96" s="26" t="s">
        <v>360</v>
      </c>
      <c r="O96" s="26" t="s">
        <v>361</v>
      </c>
      <c r="P96" s="26" t="s">
        <v>362</v>
      </c>
      <c r="Q96" s="26" t="s">
        <v>781</v>
      </c>
      <c r="R96" s="255" t="s">
        <v>37</v>
      </c>
      <c r="S96" s="265" t="s">
        <v>827</v>
      </c>
      <c r="T96" s="246"/>
      <c r="U96" s="81">
        <v>3080</v>
      </c>
      <c r="V96" s="81">
        <v>4945.6099999999997</v>
      </c>
      <c r="W96" s="81">
        <v>5258.16</v>
      </c>
      <c r="X96" s="82">
        <f t="shared" si="7"/>
        <v>0.60571753246753235</v>
      </c>
      <c r="Y96" s="193">
        <v>45931</v>
      </c>
      <c r="Z96" s="161">
        <v>808</v>
      </c>
      <c r="AA96" s="183">
        <v>1000</v>
      </c>
      <c r="AB96" s="83"/>
      <c r="AC96" s="83"/>
    </row>
    <row r="97" spans="1:29 16374:16380" ht="15.75" customHeight="1" x14ac:dyDescent="0.3">
      <c r="A97" s="26">
        <v>1152</v>
      </c>
      <c r="B97" s="211" t="s">
        <v>27</v>
      </c>
      <c r="C97" s="174" t="s">
        <v>363</v>
      </c>
      <c r="D97" s="39">
        <v>35419</v>
      </c>
      <c r="E97" s="39">
        <f t="shared" ca="1" si="8"/>
        <v>45952.919835879627</v>
      </c>
      <c r="F97" s="26">
        <f t="shared" ca="1" si="6"/>
        <v>28</v>
      </c>
      <c r="G97" s="150" t="s">
        <v>24</v>
      </c>
      <c r="H97" s="26" t="s">
        <v>364</v>
      </c>
      <c r="I97" s="113" t="s">
        <v>365</v>
      </c>
      <c r="J97" s="39">
        <v>45663</v>
      </c>
      <c r="K97" s="39">
        <v>45652</v>
      </c>
      <c r="L97" s="75"/>
      <c r="M97" s="26">
        <f ca="1">DATEDIF(Tabela3[[#This Row],[ADMISSÃO ]],Tabela3[[#This Row],[DATA ATUAL]],"y")</f>
        <v>0</v>
      </c>
      <c r="N97" s="26" t="s">
        <v>65</v>
      </c>
      <c r="O97" s="26" t="s">
        <v>42</v>
      </c>
      <c r="P97" s="26" t="s">
        <v>42</v>
      </c>
      <c r="Q97" s="26" t="s">
        <v>772</v>
      </c>
      <c r="R97" s="255" t="s">
        <v>37</v>
      </c>
      <c r="S97" s="265" t="s">
        <v>828</v>
      </c>
      <c r="T97" s="246"/>
      <c r="U97" s="72">
        <v>2000</v>
      </c>
      <c r="V97" s="72">
        <v>2000</v>
      </c>
      <c r="W97" s="72">
        <v>2042.2</v>
      </c>
      <c r="X97" s="82">
        <f t="shared" si="7"/>
        <v>0</v>
      </c>
      <c r="Y97" s="193">
        <v>45931</v>
      </c>
      <c r="Z97" s="161">
        <v>635</v>
      </c>
      <c r="AA97" s="173">
        <v>350</v>
      </c>
      <c r="AB97" s="81"/>
      <c r="AC97" s="81"/>
    </row>
    <row r="98" spans="1:29 16374:16380" hidden="1" x14ac:dyDescent="0.3">
      <c r="A98" s="1">
        <v>20092129</v>
      </c>
      <c r="B98" s="20" t="s">
        <v>22</v>
      </c>
      <c r="C98" s="103" t="s">
        <v>366</v>
      </c>
      <c r="D98" s="4">
        <v>33749</v>
      </c>
      <c r="E98" s="4">
        <f t="shared" ca="1" si="8"/>
        <v>45952.919835879627</v>
      </c>
      <c r="F98" s="2">
        <f t="shared" ca="1" si="6"/>
        <v>33</v>
      </c>
      <c r="G98" s="1" t="s">
        <v>24</v>
      </c>
      <c r="H98" s="1" t="s">
        <v>367</v>
      </c>
      <c r="I98" s="1" t="s">
        <v>368</v>
      </c>
      <c r="J98" s="4">
        <v>44459</v>
      </c>
      <c r="K98" s="4"/>
      <c r="L98" s="4">
        <v>44812</v>
      </c>
      <c r="M98" s="2">
        <f ca="1">DATEDIF(Tabela3[[#This Row],[ADMISSÃO ]],Tabela3[[#This Row],[DATA ATUAL]],"y")</f>
        <v>4</v>
      </c>
      <c r="N98" s="2" t="s">
        <v>41</v>
      </c>
      <c r="O98" s="2" t="s">
        <v>369</v>
      </c>
      <c r="P98" s="2" t="s">
        <v>48</v>
      </c>
      <c r="Q98" s="2"/>
      <c r="R98" s="10" t="s">
        <v>37</v>
      </c>
      <c r="S98" s="249"/>
      <c r="T98" s="10"/>
      <c r="U98" s="11">
        <v>2800</v>
      </c>
      <c r="V98" s="11">
        <v>3032.96</v>
      </c>
      <c r="W98" s="11"/>
      <c r="X98" s="23">
        <f t="shared" si="7"/>
        <v>8.320000000000001E-2</v>
      </c>
      <c r="Y98" s="23"/>
      <c r="Z98" s="24">
        <v>550</v>
      </c>
      <c r="AA98" s="120">
        <v>0</v>
      </c>
      <c r="AB98" s="134"/>
      <c r="AC98" s="134"/>
      <c r="XEZ98" s="46"/>
    </row>
    <row r="99" spans="1:29 16374:16380" hidden="1" x14ac:dyDescent="0.3">
      <c r="A99" s="1">
        <v>22053045</v>
      </c>
      <c r="B99" s="2" t="s">
        <v>22</v>
      </c>
      <c r="C99" s="103" t="s">
        <v>370</v>
      </c>
      <c r="D99" s="4">
        <v>35923</v>
      </c>
      <c r="E99" s="4">
        <f t="shared" ca="1" si="8"/>
        <v>45952.919835879627</v>
      </c>
      <c r="F99" s="2">
        <f t="shared" ref="F99:F130" ca="1" si="9">INT((E99-D99)/365.25)</f>
        <v>27</v>
      </c>
      <c r="G99" s="2" t="s">
        <v>24</v>
      </c>
      <c r="H99" s="2" t="s">
        <v>371</v>
      </c>
      <c r="I99" s="2" t="s">
        <v>372</v>
      </c>
      <c r="J99" s="4">
        <v>44711</v>
      </c>
      <c r="K99" s="4">
        <v>45243</v>
      </c>
      <c r="L99" s="5">
        <v>45446</v>
      </c>
      <c r="M99" s="2">
        <f ca="1">DATEDIF(Tabela3[[#This Row],[ADMISSÃO ]],Tabela3[[#This Row],[DATA ATUAL]],"y")</f>
        <v>3</v>
      </c>
      <c r="N99" s="2" t="s">
        <v>28</v>
      </c>
      <c r="O99" s="2" t="s">
        <v>112</v>
      </c>
      <c r="P99" s="2" t="s">
        <v>56</v>
      </c>
      <c r="Q99" s="2"/>
      <c r="R99" s="6" t="s">
        <v>44</v>
      </c>
      <c r="S99" s="6"/>
      <c r="T99" s="6"/>
      <c r="U99" s="7">
        <v>1550</v>
      </c>
      <c r="V99" s="7">
        <v>2250</v>
      </c>
      <c r="W99" s="7"/>
      <c r="X99" s="8">
        <f t="shared" si="7"/>
        <v>0.45161290322580644</v>
      </c>
      <c r="Y99" s="8"/>
      <c r="Z99" s="9">
        <v>550</v>
      </c>
      <c r="AA99" s="115"/>
      <c r="AB99" s="9"/>
      <c r="AC99" s="9"/>
    </row>
    <row r="100" spans="1:29 16374:16380" hidden="1" x14ac:dyDescent="0.3">
      <c r="A100" s="1">
        <v>23020660</v>
      </c>
      <c r="B100" s="2" t="s">
        <v>22</v>
      </c>
      <c r="C100" s="106" t="s">
        <v>373</v>
      </c>
      <c r="D100" s="4">
        <v>37790</v>
      </c>
      <c r="E100" s="4">
        <f t="shared" ca="1" si="8"/>
        <v>45952.919835879627</v>
      </c>
      <c r="F100" s="2">
        <f t="shared" ca="1" si="9"/>
        <v>22</v>
      </c>
      <c r="G100" s="2" t="s">
        <v>33</v>
      </c>
      <c r="H100" s="2" t="s">
        <v>374</v>
      </c>
      <c r="I100" s="2" t="s">
        <v>375</v>
      </c>
      <c r="J100" s="4">
        <v>44963</v>
      </c>
      <c r="K100" s="4">
        <v>44958</v>
      </c>
      <c r="L100" s="5">
        <v>45316</v>
      </c>
      <c r="M100" s="2">
        <f ca="1">DATEDIF(Tabela3[[#This Row],[ADMISSÃO ]],Tabela3[[#This Row],[DATA ATUAL]],"y")</f>
        <v>2</v>
      </c>
      <c r="N100" s="2" t="s">
        <v>28</v>
      </c>
      <c r="O100" s="2" t="s">
        <v>112</v>
      </c>
      <c r="P100" s="2" t="s">
        <v>56</v>
      </c>
      <c r="Q100" s="2"/>
      <c r="R100" s="2" t="s">
        <v>44</v>
      </c>
      <c r="S100" s="2"/>
      <c r="T100" s="2"/>
      <c r="U100" s="7">
        <v>1800</v>
      </c>
      <c r="V100" s="7">
        <v>2200</v>
      </c>
      <c r="W100" s="7"/>
      <c r="X100" s="8">
        <f t="shared" si="7"/>
        <v>0.22222222222222221</v>
      </c>
      <c r="Y100" s="8"/>
      <c r="Z100" s="22">
        <v>550</v>
      </c>
      <c r="AA100" s="119"/>
      <c r="AB100" s="22"/>
      <c r="AC100" s="22"/>
      <c r="XET100" s="46"/>
    </row>
    <row r="101" spans="1:29 16374:16380" hidden="1" x14ac:dyDescent="0.3">
      <c r="A101" s="1">
        <v>241001106</v>
      </c>
      <c r="B101" s="2" t="s">
        <v>22</v>
      </c>
      <c r="C101" s="103" t="s">
        <v>376</v>
      </c>
      <c r="D101" s="4">
        <v>38528</v>
      </c>
      <c r="E101" s="4">
        <f t="shared" ca="1" si="8"/>
        <v>45952.919835879627</v>
      </c>
      <c r="F101" s="2">
        <f t="shared" ca="1" si="9"/>
        <v>20</v>
      </c>
      <c r="G101" s="2" t="s">
        <v>33</v>
      </c>
      <c r="H101" s="2" t="s">
        <v>377</v>
      </c>
      <c r="I101" s="2" t="s">
        <v>378</v>
      </c>
      <c r="J101" s="4">
        <v>45566</v>
      </c>
      <c r="K101" s="4">
        <v>45565</v>
      </c>
      <c r="L101" s="4" t="s">
        <v>210</v>
      </c>
      <c r="M101" s="2">
        <f ca="1">DATEDIF(Tabela3[[#This Row],[ADMISSÃO ]],Tabela3[[#This Row],[DATA ATUAL]],"y")</f>
        <v>1</v>
      </c>
      <c r="N101" s="2" t="s">
        <v>28</v>
      </c>
      <c r="O101" s="2" t="s">
        <v>211</v>
      </c>
      <c r="P101" s="2" t="s">
        <v>211</v>
      </c>
      <c r="Q101" s="2"/>
      <c r="R101" s="2"/>
      <c r="S101" s="2"/>
      <c r="T101" s="2"/>
      <c r="U101" s="9">
        <v>1835.5</v>
      </c>
      <c r="V101" s="9">
        <v>1835.5</v>
      </c>
      <c r="W101" s="9"/>
      <c r="X101" s="8">
        <f t="shared" si="7"/>
        <v>0</v>
      </c>
      <c r="Y101" s="8"/>
      <c r="Z101" s="22">
        <v>801.8</v>
      </c>
      <c r="AA101" s="115"/>
      <c r="AB101" s="9"/>
      <c r="AC101" s="9"/>
    </row>
    <row r="102" spans="1:29 16374:16380" hidden="1" x14ac:dyDescent="0.3">
      <c r="A102" s="3">
        <v>22110754</v>
      </c>
      <c r="B102" s="2" t="s">
        <v>22</v>
      </c>
      <c r="C102" s="107" t="s">
        <v>379</v>
      </c>
      <c r="D102" s="4">
        <v>30624</v>
      </c>
      <c r="E102" s="4">
        <f t="shared" ca="1" si="8"/>
        <v>45952.919835879627</v>
      </c>
      <c r="F102" s="2">
        <f t="shared" ca="1" si="9"/>
        <v>41</v>
      </c>
      <c r="G102" s="2" t="s">
        <v>33</v>
      </c>
      <c r="H102" s="2" t="s">
        <v>380</v>
      </c>
      <c r="I102" s="4" t="s">
        <v>381</v>
      </c>
      <c r="J102" s="4">
        <v>44872</v>
      </c>
      <c r="K102" s="4"/>
      <c r="L102" s="4">
        <v>45019</v>
      </c>
      <c r="M102" s="6">
        <f ca="1">DATEDIF(Tabela3[[#This Row],[ADMISSÃO ]],Tabela3[[#This Row],[DATA ATUAL]],"y")</f>
        <v>2</v>
      </c>
      <c r="N102" s="8" t="s">
        <v>334</v>
      </c>
      <c r="O102" s="6" t="s">
        <v>382</v>
      </c>
      <c r="P102" s="9" t="s">
        <v>48</v>
      </c>
      <c r="Q102" s="9"/>
      <c r="R102" s="2" t="s">
        <v>44</v>
      </c>
      <c r="S102" s="2"/>
      <c r="T102" s="2"/>
      <c r="U102" s="9">
        <v>1212</v>
      </c>
      <c r="V102" s="9">
        <v>2200</v>
      </c>
      <c r="W102" s="9"/>
      <c r="X102" s="8">
        <f t="shared" si="7"/>
        <v>0.81518151815181517</v>
      </c>
      <c r="Y102" s="8"/>
      <c r="Z102" s="7">
        <v>550</v>
      </c>
      <c r="AA102" s="116"/>
      <c r="AB102" s="1"/>
      <c r="AC102" s="1"/>
    </row>
    <row r="103" spans="1:29 16374:16380" hidden="1" x14ac:dyDescent="0.3">
      <c r="A103" s="1">
        <v>21122031</v>
      </c>
      <c r="B103" s="2" t="s">
        <v>22</v>
      </c>
      <c r="C103" s="103" t="s">
        <v>383</v>
      </c>
      <c r="D103" s="4">
        <v>35514</v>
      </c>
      <c r="E103" s="4">
        <f t="shared" ca="1" si="8"/>
        <v>45952.919835879627</v>
      </c>
      <c r="F103" s="2">
        <f t="shared" ca="1" si="9"/>
        <v>28</v>
      </c>
      <c r="G103" s="2" t="s">
        <v>33</v>
      </c>
      <c r="H103" s="2" t="s">
        <v>384</v>
      </c>
      <c r="I103" s="2" t="s">
        <v>385</v>
      </c>
      <c r="J103" s="4">
        <v>44550</v>
      </c>
      <c r="K103" s="4">
        <v>45405</v>
      </c>
      <c r="L103" s="4">
        <v>45499</v>
      </c>
      <c r="M103" s="2">
        <f ca="1">DATEDIF(Tabela3[[#This Row],[ADMISSÃO ]],Tabela3[[#This Row],[DATA ATUAL]],"y")</f>
        <v>3</v>
      </c>
      <c r="N103" s="2" t="s">
        <v>28</v>
      </c>
      <c r="O103" s="2" t="s">
        <v>71</v>
      </c>
      <c r="P103" s="2" t="s">
        <v>386</v>
      </c>
      <c r="Q103" s="2"/>
      <c r="R103" s="6" t="s">
        <v>37</v>
      </c>
      <c r="S103" s="6"/>
      <c r="T103" s="6"/>
      <c r="U103" s="7">
        <v>3100</v>
      </c>
      <c r="V103" s="7">
        <v>3994.97</v>
      </c>
      <c r="W103" s="7"/>
      <c r="X103" s="8">
        <f t="shared" ref="X103:X137" si="10">(V103-U103)/U103</f>
        <v>0.28869999999999996</v>
      </c>
      <c r="Y103" s="8"/>
      <c r="Z103" s="9">
        <v>700</v>
      </c>
      <c r="AA103" s="115">
        <v>300</v>
      </c>
      <c r="AB103" s="9"/>
      <c r="AC103" s="9"/>
    </row>
    <row r="104" spans="1:29 16374:16380" hidden="1" x14ac:dyDescent="0.3">
      <c r="A104" s="3">
        <v>23112781</v>
      </c>
      <c r="B104" s="2" t="s">
        <v>22</v>
      </c>
      <c r="C104" s="107" t="s">
        <v>387</v>
      </c>
      <c r="D104" s="4">
        <v>35459</v>
      </c>
      <c r="E104" s="4">
        <f t="shared" ca="1" si="8"/>
        <v>45952.919835879627</v>
      </c>
      <c r="F104" s="2">
        <f t="shared" ca="1" si="9"/>
        <v>28</v>
      </c>
      <c r="G104" s="2" t="s">
        <v>33</v>
      </c>
      <c r="H104" s="2" t="s">
        <v>388</v>
      </c>
      <c r="I104" s="4" t="s">
        <v>389</v>
      </c>
      <c r="J104" s="4">
        <v>45257</v>
      </c>
      <c r="K104" s="4">
        <v>45257</v>
      </c>
      <c r="L104" s="5">
        <v>45328</v>
      </c>
      <c r="M104" s="6">
        <f ca="1">DATEDIF(Tabela3[[#This Row],[ADMISSÃO ]],Tabela3[[#This Row],[DATA ATUAL]],"y")</f>
        <v>1</v>
      </c>
      <c r="N104" s="8" t="s">
        <v>28</v>
      </c>
      <c r="O104" s="2" t="s">
        <v>173</v>
      </c>
      <c r="P104" s="2" t="s">
        <v>173</v>
      </c>
      <c r="Q104" s="2"/>
      <c r="R104" s="2" t="s">
        <v>37</v>
      </c>
      <c r="S104" s="2"/>
      <c r="T104" s="2"/>
      <c r="U104" s="9">
        <v>4000</v>
      </c>
      <c r="V104" s="9">
        <v>4000</v>
      </c>
      <c r="W104" s="9"/>
      <c r="X104" s="8">
        <f t="shared" si="10"/>
        <v>0</v>
      </c>
      <c r="Y104" s="8"/>
      <c r="Z104" s="7">
        <v>550</v>
      </c>
      <c r="AA104" s="116"/>
      <c r="AB104" s="1"/>
      <c r="AC104" s="1"/>
    </row>
    <row r="105" spans="1:29 16374:16380" hidden="1" x14ac:dyDescent="0.3">
      <c r="A105" s="1">
        <v>23111380</v>
      </c>
      <c r="B105" s="2" t="s">
        <v>22</v>
      </c>
      <c r="C105" s="106" t="s">
        <v>390</v>
      </c>
      <c r="D105" s="4">
        <v>31900</v>
      </c>
      <c r="E105" s="4">
        <f t="shared" ca="1" si="8"/>
        <v>45952.919835879627</v>
      </c>
      <c r="F105" s="2">
        <f t="shared" ca="1" si="9"/>
        <v>38</v>
      </c>
      <c r="G105" s="2" t="s">
        <v>33</v>
      </c>
      <c r="H105" s="4" t="s">
        <v>391</v>
      </c>
      <c r="I105" s="4" t="s">
        <v>392</v>
      </c>
      <c r="J105" s="4">
        <v>45243</v>
      </c>
      <c r="K105" s="4">
        <v>45243</v>
      </c>
      <c r="L105" s="4">
        <v>45356</v>
      </c>
      <c r="M105" s="2">
        <f ca="1">DATEDIF(Tabela3[[#This Row],[ADMISSÃO ]],Tabela3[[#This Row],[DATA ATUAL]],"y")</f>
        <v>1</v>
      </c>
      <c r="N105" s="7" t="s">
        <v>334</v>
      </c>
      <c r="O105" s="21" t="s">
        <v>393</v>
      </c>
      <c r="P105" s="6" t="s">
        <v>393</v>
      </c>
      <c r="Q105" s="6"/>
      <c r="R105" s="7" t="s">
        <v>394</v>
      </c>
      <c r="S105" s="7"/>
      <c r="T105" s="7"/>
      <c r="U105" s="9">
        <v>2500</v>
      </c>
      <c r="V105" s="9">
        <v>2500</v>
      </c>
      <c r="W105" s="9"/>
      <c r="X105" s="21">
        <f t="shared" si="10"/>
        <v>0</v>
      </c>
      <c r="Y105" s="21"/>
      <c r="Z105" s="9">
        <v>550</v>
      </c>
      <c r="AA105" s="117">
        <v>400</v>
      </c>
      <c r="AB105" s="7"/>
      <c r="AC105" s="7"/>
    </row>
    <row r="106" spans="1:29 16374:16380" hidden="1" x14ac:dyDescent="0.3">
      <c r="A106" s="1">
        <v>23011958</v>
      </c>
      <c r="B106" s="2" t="s">
        <v>22</v>
      </c>
      <c r="C106" s="106" t="s">
        <v>395</v>
      </c>
      <c r="D106" s="4">
        <v>36692</v>
      </c>
      <c r="E106" s="4">
        <f t="shared" ca="1" si="8"/>
        <v>45952.919835879627</v>
      </c>
      <c r="F106" s="2">
        <f t="shared" ca="1" si="9"/>
        <v>25</v>
      </c>
      <c r="G106" s="2" t="s">
        <v>24</v>
      </c>
      <c r="H106" s="2" t="s">
        <v>396</v>
      </c>
      <c r="I106" s="2" t="s">
        <v>397</v>
      </c>
      <c r="J106" s="4">
        <v>44945</v>
      </c>
      <c r="K106" s="4"/>
      <c r="L106" s="5">
        <v>45016</v>
      </c>
      <c r="M106" s="2">
        <f ca="1">DATEDIF(Tabela3[[#This Row],[ADMISSÃO ]],Tabela3[[#This Row],[DATA ATUAL]],"y")</f>
        <v>2</v>
      </c>
      <c r="N106" s="2" t="s">
        <v>28</v>
      </c>
      <c r="O106" s="2" t="s">
        <v>112</v>
      </c>
      <c r="P106" s="2" t="s">
        <v>113</v>
      </c>
      <c r="Q106" s="2"/>
      <c r="R106" s="2" t="s">
        <v>44</v>
      </c>
      <c r="S106" s="2"/>
      <c r="T106" s="2"/>
      <c r="U106" s="7">
        <v>1800</v>
      </c>
      <c r="V106" s="7">
        <v>1800</v>
      </c>
      <c r="W106" s="7"/>
      <c r="X106" s="2">
        <f t="shared" si="10"/>
        <v>0</v>
      </c>
      <c r="Y106" s="2"/>
      <c r="Z106" s="7">
        <v>550</v>
      </c>
      <c r="AA106" s="119">
        <v>0</v>
      </c>
      <c r="AB106" s="22"/>
      <c r="AC106" s="22"/>
    </row>
    <row r="107" spans="1:29 16374:16380" hidden="1" x14ac:dyDescent="0.3">
      <c r="A107" s="1">
        <v>22053044</v>
      </c>
      <c r="B107" s="2" t="s">
        <v>22</v>
      </c>
      <c r="C107" s="103" t="s">
        <v>398</v>
      </c>
      <c r="D107" s="4">
        <v>36131</v>
      </c>
      <c r="E107" s="4">
        <f t="shared" ca="1" si="8"/>
        <v>45952.919835879627</v>
      </c>
      <c r="F107" s="2">
        <f t="shared" ca="1" si="9"/>
        <v>26</v>
      </c>
      <c r="G107" s="2" t="s">
        <v>33</v>
      </c>
      <c r="H107" s="2" t="s">
        <v>399</v>
      </c>
      <c r="I107" s="2" t="s">
        <v>400</v>
      </c>
      <c r="J107" s="4">
        <v>44711</v>
      </c>
      <c r="K107" s="4"/>
      <c r="L107" s="5">
        <v>45058</v>
      </c>
      <c r="M107" s="2">
        <f ca="1">DATEDIF(Tabela3[[#This Row],[ADMISSÃO ]],Tabela3[[#This Row],[DATA ATUAL]],"y")</f>
        <v>3</v>
      </c>
      <c r="N107" s="2" t="s">
        <v>41</v>
      </c>
      <c r="O107" s="2" t="s">
        <v>401</v>
      </c>
      <c r="P107" s="2" t="s">
        <v>48</v>
      </c>
      <c r="Q107" s="2"/>
      <c r="R107" s="6" t="s">
        <v>37</v>
      </c>
      <c r="S107" s="6"/>
      <c r="T107" s="6"/>
      <c r="U107" s="7">
        <v>1800</v>
      </c>
      <c r="V107" s="7">
        <v>2250</v>
      </c>
      <c r="W107" s="7"/>
      <c r="X107" s="8">
        <f t="shared" si="10"/>
        <v>0.25</v>
      </c>
      <c r="Y107" s="8"/>
      <c r="Z107" s="9">
        <v>550</v>
      </c>
      <c r="AA107" s="115"/>
      <c r="AB107" s="9"/>
      <c r="AC107" s="9"/>
    </row>
    <row r="108" spans="1:29 16374:16380" hidden="1" x14ac:dyDescent="0.3">
      <c r="A108" s="1">
        <v>21050319</v>
      </c>
      <c r="B108" s="2" t="s">
        <v>22</v>
      </c>
      <c r="C108" s="103" t="s">
        <v>402</v>
      </c>
      <c r="D108" s="4">
        <v>33693</v>
      </c>
      <c r="E108" s="4">
        <f t="shared" ca="1" si="8"/>
        <v>45952.919835879627</v>
      </c>
      <c r="F108" s="2">
        <f t="shared" ca="1" si="9"/>
        <v>33</v>
      </c>
      <c r="G108" s="1" t="s">
        <v>33</v>
      </c>
      <c r="H108" s="1" t="s">
        <v>403</v>
      </c>
      <c r="I108" s="1" t="s">
        <v>404</v>
      </c>
      <c r="J108" s="4">
        <v>44319</v>
      </c>
      <c r="K108" s="4"/>
      <c r="L108" s="4">
        <v>44920</v>
      </c>
      <c r="M108" s="2">
        <f ca="1">DATEDIF(Tabela3[[#This Row],[ADMISSÃO ]],Tabela3[[#This Row],[DATA ATUAL]],"y")</f>
        <v>4</v>
      </c>
      <c r="N108" s="2" t="s">
        <v>28</v>
      </c>
      <c r="O108" s="2" t="s">
        <v>77</v>
      </c>
      <c r="P108" s="2" t="s">
        <v>113</v>
      </c>
      <c r="Q108" s="2"/>
      <c r="R108" s="10" t="s">
        <v>44</v>
      </c>
      <c r="S108" s="10"/>
      <c r="T108" s="10"/>
      <c r="U108" s="11">
        <v>1900</v>
      </c>
      <c r="V108" s="11">
        <v>2280</v>
      </c>
      <c r="W108" s="11"/>
      <c r="X108" s="23">
        <f t="shared" si="10"/>
        <v>0.2</v>
      </c>
      <c r="Y108" s="23"/>
      <c r="Z108" s="24">
        <v>550</v>
      </c>
      <c r="AA108" s="120">
        <v>0</v>
      </c>
      <c r="AB108" s="24"/>
      <c r="AC108" s="24"/>
      <c r="XEZ108" s="46"/>
    </row>
    <row r="109" spans="1:29 16374:16380" hidden="1" x14ac:dyDescent="0.3">
      <c r="A109" s="1">
        <v>240722102</v>
      </c>
      <c r="B109" s="2" t="s">
        <v>22</v>
      </c>
      <c r="C109" s="103" t="s">
        <v>405</v>
      </c>
      <c r="D109" s="4">
        <v>36559</v>
      </c>
      <c r="E109" s="4">
        <f t="shared" ca="1" si="8"/>
        <v>45952.919835879627</v>
      </c>
      <c r="F109" s="2">
        <f t="shared" ca="1" si="9"/>
        <v>25</v>
      </c>
      <c r="G109" s="2" t="s">
        <v>24</v>
      </c>
      <c r="H109" s="2" t="s">
        <v>406</v>
      </c>
      <c r="I109" s="2" t="s">
        <v>407</v>
      </c>
      <c r="J109" s="4">
        <v>45495</v>
      </c>
      <c r="K109" s="4">
        <v>45495</v>
      </c>
      <c r="L109" s="5">
        <v>45502</v>
      </c>
      <c r="M109" s="2">
        <f ca="1">DATEDIF(Tabela3[[#This Row],[ADMISSÃO ]],Tabela3[[#This Row],[DATA ATUAL]],"y")</f>
        <v>1</v>
      </c>
      <c r="N109" s="2" t="s">
        <v>28</v>
      </c>
      <c r="O109" s="2" t="s">
        <v>77</v>
      </c>
      <c r="P109" s="2" t="s">
        <v>77</v>
      </c>
      <c r="Q109" s="2"/>
      <c r="R109" s="2"/>
      <c r="S109" s="2"/>
      <c r="T109" s="2"/>
      <c r="U109" s="9">
        <v>2600</v>
      </c>
      <c r="V109" s="9">
        <v>2600</v>
      </c>
      <c r="W109" s="9"/>
      <c r="X109" s="8">
        <f t="shared" si="10"/>
        <v>0</v>
      </c>
      <c r="Y109" s="8"/>
      <c r="Z109" s="9">
        <v>550</v>
      </c>
      <c r="AA109" s="115">
        <v>400</v>
      </c>
      <c r="AB109" s="9"/>
      <c r="AC109" s="9"/>
    </row>
    <row r="110" spans="1:29 16374:16380" hidden="1" x14ac:dyDescent="0.3">
      <c r="A110" s="3">
        <v>24012587</v>
      </c>
      <c r="B110" s="2" t="s">
        <v>22</v>
      </c>
      <c r="C110" s="107" t="s">
        <v>408</v>
      </c>
      <c r="D110" s="4">
        <v>36425</v>
      </c>
      <c r="E110" s="4">
        <f t="shared" ca="1" si="8"/>
        <v>45952.919835879627</v>
      </c>
      <c r="F110" s="2">
        <f t="shared" ca="1" si="9"/>
        <v>26</v>
      </c>
      <c r="G110" s="2" t="s">
        <v>33</v>
      </c>
      <c r="H110" s="2" t="s">
        <v>409</v>
      </c>
      <c r="I110" s="4" t="s">
        <v>410</v>
      </c>
      <c r="J110" s="4">
        <v>45316</v>
      </c>
      <c r="K110" s="4">
        <v>45321</v>
      </c>
      <c r="L110" s="4">
        <v>45397</v>
      </c>
      <c r="M110" s="2">
        <f ca="1">DATEDIF(Tabela3[[#This Row],[ADMISSÃO ]],Tabela3[[#This Row],[DATA ATUAL]],"y")</f>
        <v>1</v>
      </c>
      <c r="N110" s="8" t="s">
        <v>65</v>
      </c>
      <c r="O110" s="2" t="s">
        <v>411</v>
      </c>
      <c r="P110" s="9" t="s">
        <v>412</v>
      </c>
      <c r="Q110" s="9"/>
      <c r="R110" s="2" t="s">
        <v>37</v>
      </c>
      <c r="S110" s="2"/>
      <c r="T110" s="2"/>
      <c r="U110" s="9">
        <v>2000</v>
      </c>
      <c r="V110" s="22">
        <v>2000</v>
      </c>
      <c r="W110" s="22"/>
      <c r="X110" s="8">
        <f t="shared" si="10"/>
        <v>0</v>
      </c>
      <c r="Y110" s="8"/>
      <c r="Z110" s="9">
        <v>550</v>
      </c>
      <c r="AA110" s="116"/>
      <c r="AB110" s="1"/>
      <c r="AC110" s="1"/>
    </row>
    <row r="111" spans="1:29 16374:16380" hidden="1" x14ac:dyDescent="0.3">
      <c r="A111" s="1">
        <v>24060499</v>
      </c>
      <c r="B111" s="2" t="s">
        <v>22</v>
      </c>
      <c r="C111" s="103" t="s">
        <v>413</v>
      </c>
      <c r="D111" s="4">
        <v>37271</v>
      </c>
      <c r="E111" s="4">
        <f t="shared" ca="1" si="8"/>
        <v>45952.919835879627</v>
      </c>
      <c r="F111" s="2">
        <f t="shared" ca="1" si="9"/>
        <v>23</v>
      </c>
      <c r="G111" s="2" t="s">
        <v>33</v>
      </c>
      <c r="H111" s="2" t="s">
        <v>414</v>
      </c>
      <c r="I111" s="2" t="s">
        <v>415</v>
      </c>
      <c r="J111" s="4">
        <v>45447</v>
      </c>
      <c r="K111" s="4">
        <v>45446</v>
      </c>
      <c r="L111" s="4">
        <v>45643</v>
      </c>
      <c r="M111" s="2">
        <f ca="1">DATEDIF(Tabela3[[#This Row],[ADMISSÃO ]],Tabela3[[#This Row],[DATA ATUAL]],"y")</f>
        <v>1</v>
      </c>
      <c r="N111" s="2" t="s">
        <v>28</v>
      </c>
      <c r="O111" s="2" t="s">
        <v>416</v>
      </c>
      <c r="P111" s="2" t="s">
        <v>416</v>
      </c>
      <c r="Q111" s="2"/>
      <c r="R111" s="2"/>
      <c r="S111" s="2"/>
      <c r="T111" s="2"/>
      <c r="U111" s="9">
        <v>2450</v>
      </c>
      <c r="V111" s="9">
        <v>2450</v>
      </c>
      <c r="W111" s="9"/>
      <c r="X111" s="8">
        <f t="shared" si="10"/>
        <v>0</v>
      </c>
      <c r="Y111" s="8"/>
      <c r="Z111" s="9">
        <v>550</v>
      </c>
      <c r="AA111" s="115"/>
      <c r="AB111" s="9"/>
      <c r="AC111" s="9"/>
    </row>
    <row r="112" spans="1:29 16374:16380" hidden="1" x14ac:dyDescent="0.3">
      <c r="A112" s="1">
        <v>0</v>
      </c>
      <c r="B112" s="2" t="s">
        <v>22</v>
      </c>
      <c r="C112" s="106" t="s">
        <v>417</v>
      </c>
      <c r="D112" s="4">
        <v>33778</v>
      </c>
      <c r="E112" s="4">
        <f t="shared" ca="1" si="8"/>
        <v>45952.919835879627</v>
      </c>
      <c r="F112" s="2">
        <f t="shared" ca="1" si="9"/>
        <v>33</v>
      </c>
      <c r="G112" s="1" t="s">
        <v>24</v>
      </c>
      <c r="H112" s="1" t="s">
        <v>418</v>
      </c>
      <c r="I112" s="1" t="s">
        <v>419</v>
      </c>
      <c r="J112" s="4">
        <v>44361</v>
      </c>
      <c r="K112" s="4"/>
      <c r="L112" s="4">
        <v>44547</v>
      </c>
      <c r="M112" s="2">
        <f ca="1">DATEDIF(Tabela3[[#This Row],[ADMISSÃO ]],Tabela3[[#This Row],[DATA ATUAL]],"y")</f>
        <v>4</v>
      </c>
      <c r="N112" s="2" t="s">
        <v>28</v>
      </c>
      <c r="O112" s="2" t="s">
        <v>100</v>
      </c>
      <c r="P112" s="2" t="s">
        <v>48</v>
      </c>
      <c r="Q112" s="2"/>
      <c r="R112" s="10" t="s">
        <v>37</v>
      </c>
      <c r="S112" s="10"/>
      <c r="T112" s="10"/>
      <c r="U112" s="11">
        <v>1200</v>
      </c>
      <c r="V112" s="11">
        <v>3050</v>
      </c>
      <c r="W112" s="11"/>
      <c r="X112" s="23">
        <f t="shared" si="10"/>
        <v>1.5416666666666667</v>
      </c>
      <c r="Y112" s="23"/>
      <c r="Z112" s="24">
        <v>475.2</v>
      </c>
      <c r="AA112" s="120">
        <v>0</v>
      </c>
      <c r="AB112" s="24"/>
      <c r="AC112" s="24"/>
    </row>
    <row r="113" spans="1:29 16380:16380" hidden="1" x14ac:dyDescent="0.3">
      <c r="A113" s="10"/>
      <c r="B113" s="2" t="s">
        <v>22</v>
      </c>
      <c r="C113" s="104" t="s">
        <v>420</v>
      </c>
      <c r="D113" s="5">
        <v>32593</v>
      </c>
      <c r="E113" s="4">
        <f t="shared" ca="1" si="8"/>
        <v>45952.919835879627</v>
      </c>
      <c r="F113" s="2">
        <f t="shared" ca="1" si="9"/>
        <v>36</v>
      </c>
      <c r="G113" s="1" t="s">
        <v>33</v>
      </c>
      <c r="H113" s="10" t="s">
        <v>421</v>
      </c>
      <c r="I113" s="10" t="s">
        <v>422</v>
      </c>
      <c r="J113" s="5">
        <v>43297</v>
      </c>
      <c r="K113" s="5"/>
      <c r="L113" s="5">
        <v>43466</v>
      </c>
      <c r="M113" s="2">
        <f ca="1">DATEDIF(Tabela3[[#This Row],[ADMISSÃO ]],Tabela3[[#This Row],[DATA ATUAL]],"y")</f>
        <v>7</v>
      </c>
      <c r="N113" s="6" t="s">
        <v>28</v>
      </c>
      <c r="O113" s="6" t="s">
        <v>273</v>
      </c>
      <c r="P113" s="2" t="s">
        <v>48</v>
      </c>
      <c r="Q113" s="2"/>
      <c r="R113" s="10" t="s">
        <v>37</v>
      </c>
      <c r="S113" s="10"/>
      <c r="T113" s="10"/>
      <c r="U113" s="11">
        <v>2000</v>
      </c>
      <c r="V113" s="11">
        <v>2000</v>
      </c>
      <c r="W113" s="11"/>
      <c r="X113" s="23">
        <f t="shared" si="10"/>
        <v>0</v>
      </c>
      <c r="Y113" s="23"/>
      <c r="Z113" s="1"/>
      <c r="AA113" s="116"/>
      <c r="AB113" s="1"/>
      <c r="AC113" s="1"/>
    </row>
    <row r="114" spans="1:29 16380:16380" hidden="1" x14ac:dyDescent="0.3">
      <c r="A114" s="10">
        <v>21031516</v>
      </c>
      <c r="B114" s="2" t="s">
        <v>22</v>
      </c>
      <c r="C114" s="105" t="s">
        <v>423</v>
      </c>
      <c r="D114" s="5">
        <v>36025</v>
      </c>
      <c r="E114" s="5">
        <f t="shared" ca="1" si="8"/>
        <v>45952.919835879627</v>
      </c>
      <c r="F114" s="2">
        <f t="shared" ca="1" si="9"/>
        <v>27</v>
      </c>
      <c r="G114" s="10" t="s">
        <v>24</v>
      </c>
      <c r="H114" s="10" t="s">
        <v>424</v>
      </c>
      <c r="I114" s="10" t="s">
        <v>425</v>
      </c>
      <c r="J114" s="5">
        <v>44270</v>
      </c>
      <c r="K114" s="5"/>
      <c r="L114" s="5">
        <v>44953</v>
      </c>
      <c r="M114" s="6">
        <f ca="1">DATEDIF(Tabela3[[#This Row],[ADMISSÃO ]],Tabela3[[#This Row],[DATA ATUAL]],"y")</f>
        <v>4</v>
      </c>
      <c r="N114" s="6" t="s">
        <v>28</v>
      </c>
      <c r="O114" s="6" t="s">
        <v>77</v>
      </c>
      <c r="P114" s="2" t="s">
        <v>48</v>
      </c>
      <c r="Q114" s="2"/>
      <c r="R114" s="10" t="s">
        <v>37</v>
      </c>
      <c r="S114" s="10"/>
      <c r="T114" s="10"/>
      <c r="U114" s="11">
        <v>1800</v>
      </c>
      <c r="V114" s="11">
        <v>3152.23</v>
      </c>
      <c r="W114" s="11"/>
      <c r="X114" s="21">
        <f t="shared" si="10"/>
        <v>0.7512388888888889</v>
      </c>
      <c r="Y114" s="21"/>
      <c r="Z114" s="7">
        <v>550</v>
      </c>
      <c r="AA114" s="118">
        <v>0</v>
      </c>
      <c r="AB114" s="11"/>
      <c r="AC114" s="11"/>
      <c r="XEZ114" s="46"/>
    </row>
    <row r="115" spans="1:29 16380:16380" ht="14.25" hidden="1" customHeight="1" x14ac:dyDescent="0.3">
      <c r="A115" s="1">
        <v>24040896</v>
      </c>
      <c r="B115" s="2" t="s">
        <v>22</v>
      </c>
      <c r="C115" s="108" t="s">
        <v>426</v>
      </c>
      <c r="D115" s="4">
        <v>35726</v>
      </c>
      <c r="E115" s="4">
        <f t="shared" ca="1" si="8"/>
        <v>45952.919835879627</v>
      </c>
      <c r="F115" s="2">
        <f t="shared" ca="1" si="9"/>
        <v>27</v>
      </c>
      <c r="G115" s="2" t="s">
        <v>33</v>
      </c>
      <c r="H115" s="2" t="s">
        <v>427</v>
      </c>
      <c r="I115" s="2" t="s">
        <v>428</v>
      </c>
      <c r="J115" s="4">
        <v>45390</v>
      </c>
      <c r="K115" s="4">
        <v>45390</v>
      </c>
      <c r="L115" s="4">
        <v>45625</v>
      </c>
      <c r="M115" s="2">
        <f ca="1">DATEDIF(Tabela3[[#This Row],[ADMISSÃO ]],Tabela3[[#This Row],[DATA ATUAL]],"y")</f>
        <v>1</v>
      </c>
      <c r="N115" s="2" t="s">
        <v>28</v>
      </c>
      <c r="O115" s="2" t="s">
        <v>429</v>
      </c>
      <c r="P115" s="2" t="s">
        <v>429</v>
      </c>
      <c r="Q115" s="2"/>
      <c r="R115" s="2"/>
      <c r="S115" s="33"/>
      <c r="T115" s="2"/>
      <c r="U115" s="9">
        <v>3800</v>
      </c>
      <c r="V115" s="9">
        <v>3800</v>
      </c>
      <c r="W115" s="9"/>
      <c r="X115" s="8">
        <f t="shared" si="10"/>
        <v>0</v>
      </c>
      <c r="Y115" s="8"/>
      <c r="Z115" s="9">
        <v>550</v>
      </c>
      <c r="AA115" s="115"/>
      <c r="AB115" s="37"/>
      <c r="AC115" s="37"/>
    </row>
    <row r="116" spans="1:29 16380:16380" s="140" customFormat="1" ht="15.75" customHeight="1" x14ac:dyDescent="0.3">
      <c r="A116" s="26">
        <v>1178</v>
      </c>
      <c r="B116" s="143" t="s">
        <v>27</v>
      </c>
      <c r="C116" s="143" t="s">
        <v>695</v>
      </c>
      <c r="D116" s="39">
        <v>31595</v>
      </c>
      <c r="E116" s="39">
        <f ca="1">NOW()</f>
        <v>45952.919835879627</v>
      </c>
      <c r="F116" s="26">
        <f t="shared" ca="1" si="9"/>
        <v>39</v>
      </c>
      <c r="G116" s="26" t="s">
        <v>33</v>
      </c>
      <c r="H116" s="26" t="s">
        <v>796</v>
      </c>
      <c r="I116" s="213" t="s">
        <v>696</v>
      </c>
      <c r="J116" s="39">
        <v>45943</v>
      </c>
      <c r="K116" s="39">
        <v>45946</v>
      </c>
      <c r="L116" s="75"/>
      <c r="M116" s="26">
        <f ca="1">DATEDIF(Tabela3[[#This Row],[ADMISSÃO ]],Tabela3[[#This Row],[DATA ATUAL]],"y")</f>
        <v>0</v>
      </c>
      <c r="N116" s="26" t="s">
        <v>28</v>
      </c>
      <c r="O116" s="26" t="s">
        <v>679</v>
      </c>
      <c r="P116" s="26" t="s">
        <v>679</v>
      </c>
      <c r="Q116" s="26" t="s">
        <v>769</v>
      </c>
      <c r="R116" s="255" t="s">
        <v>37</v>
      </c>
      <c r="S116" s="265" t="s">
        <v>829</v>
      </c>
      <c r="T116" s="246"/>
      <c r="U116" s="81">
        <v>4500</v>
      </c>
      <c r="V116" s="81">
        <v>4500</v>
      </c>
      <c r="W116" s="81">
        <v>4500</v>
      </c>
      <c r="X116" s="82">
        <f>(V116-U116)/U116</f>
        <v>0</v>
      </c>
      <c r="Y116" s="82"/>
      <c r="Z116" s="161">
        <v>635</v>
      </c>
      <c r="AA116" s="81">
        <v>500</v>
      </c>
      <c r="AB116" s="81"/>
      <c r="AC116" s="81"/>
    </row>
    <row r="117" spans="1:29 16380:16380" s="140" customFormat="1" ht="15.75" customHeight="1" x14ac:dyDescent="0.3">
      <c r="A117" s="26"/>
      <c r="B117" s="143" t="s">
        <v>27</v>
      </c>
      <c r="C117" s="140" t="s">
        <v>710</v>
      </c>
      <c r="D117" s="226">
        <v>38771</v>
      </c>
      <c r="E117" s="39">
        <f ca="1">NOW()</f>
        <v>45952.919835879627</v>
      </c>
      <c r="F117" s="26">
        <f t="shared" ca="1" si="9"/>
        <v>19</v>
      </c>
      <c r="G117" s="26" t="s">
        <v>24</v>
      </c>
      <c r="H117" s="26"/>
      <c r="I117" s="214" t="s">
        <v>623</v>
      </c>
      <c r="J117" s="39">
        <v>45845</v>
      </c>
      <c r="K117" s="39"/>
      <c r="L117" s="75"/>
      <c r="M117" s="26">
        <f ca="1">DATEDIF(Tabela3[[#This Row],[ADMISSÃO ]],Tabela3[[#This Row],[DATA ATUAL]],"y")</f>
        <v>0</v>
      </c>
      <c r="N117" s="26" t="s">
        <v>65</v>
      </c>
      <c r="O117" s="26" t="s">
        <v>711</v>
      </c>
      <c r="P117" s="26" t="s">
        <v>711</v>
      </c>
      <c r="Q117" s="26" t="s">
        <v>784</v>
      </c>
      <c r="R117" s="170" t="s">
        <v>44</v>
      </c>
      <c r="S117" s="265" t="s">
        <v>830</v>
      </c>
      <c r="T117" s="245"/>
      <c r="U117" s="81">
        <v>3049</v>
      </c>
      <c r="V117" s="81">
        <v>3049</v>
      </c>
      <c r="W117" s="81">
        <v>3049</v>
      </c>
      <c r="X117" s="82">
        <f>(V117-U117)/U117</f>
        <v>0</v>
      </c>
      <c r="Y117" s="82"/>
      <c r="Z117" s="161">
        <v>635</v>
      </c>
      <c r="AA117" s="81"/>
      <c r="AB117" s="81"/>
      <c r="AC117" s="81"/>
    </row>
    <row r="118" spans="1:29 16380:16380" ht="15.75" customHeight="1" x14ac:dyDescent="0.3">
      <c r="A118" s="26">
        <v>1101</v>
      </c>
      <c r="B118" s="211" t="s">
        <v>27</v>
      </c>
      <c r="C118" s="174" t="s">
        <v>430</v>
      </c>
      <c r="D118" s="39">
        <v>36562</v>
      </c>
      <c r="E118" s="39">
        <f t="shared" ca="1" si="8"/>
        <v>45952.919835879627</v>
      </c>
      <c r="F118" s="26">
        <f t="shared" ca="1" si="9"/>
        <v>25</v>
      </c>
      <c r="G118" s="26" t="s">
        <v>33</v>
      </c>
      <c r="H118" s="26" t="s">
        <v>431</v>
      </c>
      <c r="I118" s="26" t="s">
        <v>432</v>
      </c>
      <c r="J118" s="39">
        <v>45042</v>
      </c>
      <c r="K118" s="39">
        <v>45405</v>
      </c>
      <c r="L118" s="39"/>
      <c r="M118" s="26">
        <f ca="1">DATEDIF(Tabela3[[#This Row],[ADMISSÃO ]],Tabela3[[#This Row],[DATA ATUAL]],"y")</f>
        <v>2</v>
      </c>
      <c r="N118" s="26" t="s">
        <v>28</v>
      </c>
      <c r="O118" s="26" t="s">
        <v>112</v>
      </c>
      <c r="P118" s="26" t="s">
        <v>416</v>
      </c>
      <c r="Q118" s="26" t="s">
        <v>787</v>
      </c>
      <c r="R118" s="170" t="s">
        <v>44</v>
      </c>
      <c r="S118" s="265" t="s">
        <v>831</v>
      </c>
      <c r="T118" s="245"/>
      <c r="U118" s="81">
        <v>1800</v>
      </c>
      <c r="V118" s="81">
        <v>2804.56</v>
      </c>
      <c r="W118" s="81">
        <v>3113.06</v>
      </c>
      <c r="X118" s="169">
        <f t="shared" si="10"/>
        <v>0.55808888888888886</v>
      </c>
      <c r="Y118" s="193">
        <v>45931</v>
      </c>
      <c r="Z118" s="161">
        <v>635</v>
      </c>
      <c r="AA118" s="170"/>
      <c r="AB118" s="26"/>
      <c r="AC118" s="26"/>
    </row>
    <row r="119" spans="1:29 16380:16380" s="220" customFormat="1" hidden="1" x14ac:dyDescent="0.3">
      <c r="A119" s="3">
        <v>241028109</v>
      </c>
      <c r="B119" s="217" t="s">
        <v>22</v>
      </c>
      <c r="C119" s="223" t="s">
        <v>433</v>
      </c>
      <c r="D119" s="4">
        <v>38523</v>
      </c>
      <c r="E119" s="4">
        <f t="shared" ca="1" si="8"/>
        <v>45952.919835879627</v>
      </c>
      <c r="F119" s="2">
        <f t="shared" ca="1" si="9"/>
        <v>20</v>
      </c>
      <c r="G119" s="2" t="s">
        <v>33</v>
      </c>
      <c r="H119" s="2" t="s">
        <v>434</v>
      </c>
      <c r="I119" s="4" t="s">
        <v>435</v>
      </c>
      <c r="J119" s="4">
        <v>45593</v>
      </c>
      <c r="K119" s="4" t="s">
        <v>434</v>
      </c>
      <c r="L119" s="2"/>
      <c r="M119" s="2">
        <f ca="1">DATEDIF(Tabela3[[#This Row],[ADMISSÃO ]],Tabela3[[#This Row],[DATA ATUAL]],"y")</f>
        <v>0</v>
      </c>
      <c r="N119" s="9" t="s">
        <v>28</v>
      </c>
      <c r="O119" s="8" t="s">
        <v>51</v>
      </c>
      <c r="P119" s="9" t="s">
        <v>211</v>
      </c>
      <c r="Q119" s="9"/>
      <c r="R119" s="2" t="s">
        <v>44</v>
      </c>
      <c r="S119" s="20"/>
      <c r="T119" s="2"/>
      <c r="U119" s="9">
        <v>1412</v>
      </c>
      <c r="V119" s="196">
        <v>1835.5</v>
      </c>
      <c r="W119" s="196"/>
      <c r="X119" s="224">
        <f t="shared" si="10"/>
        <v>0.29992917847025496</v>
      </c>
      <c r="Y119" s="224"/>
      <c r="Z119" s="196">
        <v>635</v>
      </c>
      <c r="AA119" s="121"/>
      <c r="AB119" s="2"/>
      <c r="AC119" s="2" t="s">
        <v>652</v>
      </c>
    </row>
    <row r="120" spans="1:29 16380:16380" hidden="1" x14ac:dyDescent="0.3">
      <c r="A120" s="10">
        <v>22300340</v>
      </c>
      <c r="B120" s="20" t="s">
        <v>22</v>
      </c>
      <c r="C120" s="105" t="s">
        <v>436</v>
      </c>
      <c r="D120" s="4">
        <v>33586</v>
      </c>
      <c r="E120" s="4">
        <f t="shared" ca="1" si="8"/>
        <v>45952.919835879627</v>
      </c>
      <c r="F120" s="2">
        <f t="shared" ca="1" si="9"/>
        <v>33</v>
      </c>
      <c r="G120" s="2" t="s">
        <v>33</v>
      </c>
      <c r="H120" s="2" t="s">
        <v>437</v>
      </c>
      <c r="I120" s="2" t="s">
        <v>438</v>
      </c>
      <c r="J120" s="4">
        <v>44650</v>
      </c>
      <c r="K120" s="4"/>
      <c r="L120" s="5">
        <v>45200</v>
      </c>
      <c r="M120" s="2">
        <f ca="1">DATEDIF(Tabela3[[#This Row],[ADMISSÃO ]],Tabela3[[#This Row],[DATA ATUAL]],"y")</f>
        <v>3</v>
      </c>
      <c r="N120" s="2" t="s">
        <v>41</v>
      </c>
      <c r="O120" s="2" t="s">
        <v>42</v>
      </c>
      <c r="P120" s="2" t="s">
        <v>94</v>
      </c>
      <c r="Q120" s="2"/>
      <c r="R120" s="6" t="s">
        <v>439</v>
      </c>
      <c r="S120" s="6"/>
      <c r="T120" s="6"/>
      <c r="U120" s="9">
        <v>1550</v>
      </c>
      <c r="V120" s="9">
        <v>2109.38</v>
      </c>
      <c r="W120" s="9"/>
      <c r="X120" s="8">
        <f t="shared" si="10"/>
        <v>0.36089032258064524</v>
      </c>
      <c r="Y120" s="8"/>
      <c r="Z120" s="9">
        <v>550</v>
      </c>
      <c r="AA120" s="117">
        <v>400</v>
      </c>
      <c r="AB120" s="135"/>
      <c r="AC120" s="135"/>
    </row>
    <row r="121" spans="1:29 16380:16380" hidden="1" x14ac:dyDescent="0.3">
      <c r="A121" s="1">
        <v>23052272</v>
      </c>
      <c r="B121" s="2" t="s">
        <v>22</v>
      </c>
      <c r="C121" s="108" t="s">
        <v>440</v>
      </c>
      <c r="D121" s="4">
        <v>34852</v>
      </c>
      <c r="E121" s="4">
        <f t="shared" ca="1" si="8"/>
        <v>45952.919835879627</v>
      </c>
      <c r="F121" s="2">
        <f t="shared" ca="1" si="9"/>
        <v>30</v>
      </c>
      <c r="G121" s="2" t="s">
        <v>33</v>
      </c>
      <c r="H121" s="2" t="s">
        <v>441</v>
      </c>
      <c r="I121" s="2" t="s">
        <v>442</v>
      </c>
      <c r="J121" s="4">
        <v>45068</v>
      </c>
      <c r="K121" s="4">
        <v>45068</v>
      </c>
      <c r="L121" s="5">
        <v>45268</v>
      </c>
      <c r="M121" s="2">
        <f ca="1">DATEDIF(Tabela3[[#This Row],[ADMISSÃO ]],Tabela3[[#This Row],[DATA ATUAL]],"y")</f>
        <v>2</v>
      </c>
      <c r="N121" s="2" t="s">
        <v>28</v>
      </c>
      <c r="O121" s="2" t="s">
        <v>135</v>
      </c>
      <c r="P121" s="2" t="s">
        <v>135</v>
      </c>
      <c r="Q121" s="2"/>
      <c r="R121" s="6" t="s">
        <v>229</v>
      </c>
      <c r="S121" s="6"/>
      <c r="T121" s="6"/>
      <c r="U121" s="7">
        <v>3178.07</v>
      </c>
      <c r="V121" s="7">
        <v>3178.07</v>
      </c>
      <c r="W121" s="7"/>
      <c r="X121" s="21">
        <f t="shared" si="10"/>
        <v>0</v>
      </c>
      <c r="Y121" s="21"/>
      <c r="Z121" s="7">
        <v>550</v>
      </c>
      <c r="AA121" s="115">
        <v>800</v>
      </c>
      <c r="AB121" s="9"/>
      <c r="AC121" s="9"/>
    </row>
    <row r="122" spans="1:29 16380:16380" hidden="1" x14ac:dyDescent="0.3">
      <c r="A122" s="1">
        <v>24042498</v>
      </c>
      <c r="B122" s="2" t="s">
        <v>22</v>
      </c>
      <c r="C122" s="103" t="s">
        <v>443</v>
      </c>
      <c r="D122" s="4">
        <v>37403</v>
      </c>
      <c r="E122" s="4">
        <f t="shared" ca="1" si="8"/>
        <v>45952.919835879627</v>
      </c>
      <c r="F122" s="2">
        <f t="shared" ca="1" si="9"/>
        <v>23</v>
      </c>
      <c r="G122" s="2" t="s">
        <v>33</v>
      </c>
      <c r="H122" s="2" t="s">
        <v>444</v>
      </c>
      <c r="I122" s="2" t="s">
        <v>445</v>
      </c>
      <c r="J122" s="4">
        <v>45406</v>
      </c>
      <c r="K122" s="4">
        <v>45405</v>
      </c>
      <c r="L122" s="5">
        <v>45460</v>
      </c>
      <c r="M122" s="2">
        <f ca="1">DATEDIF(Tabela3[[#This Row],[ADMISSÃO ]],Tabela3[[#This Row],[DATA ATUAL]],"y")</f>
        <v>1</v>
      </c>
      <c r="N122" s="2" t="s">
        <v>28</v>
      </c>
      <c r="O122" s="2" t="s">
        <v>446</v>
      </c>
      <c r="P122" s="2" t="s">
        <v>211</v>
      </c>
      <c r="Q122" s="2"/>
      <c r="R122" s="2"/>
      <c r="S122" s="2"/>
      <c r="T122" s="2"/>
      <c r="U122" s="9">
        <v>1412</v>
      </c>
      <c r="V122" s="9">
        <v>1800</v>
      </c>
      <c r="W122" s="9"/>
      <c r="X122" s="8">
        <f t="shared" si="10"/>
        <v>0.27478753541076489</v>
      </c>
      <c r="Y122" s="8"/>
      <c r="Z122" s="9">
        <v>550</v>
      </c>
      <c r="AA122" s="115">
        <v>400</v>
      </c>
      <c r="AB122" s="9"/>
      <c r="AC122" s="9"/>
    </row>
    <row r="123" spans="1:29 16380:16380" hidden="1" x14ac:dyDescent="0.3">
      <c r="A123" s="1">
        <v>241002107</v>
      </c>
      <c r="B123" s="2" t="s">
        <v>22</v>
      </c>
      <c r="C123" s="103" t="s">
        <v>447</v>
      </c>
      <c r="D123" s="4">
        <v>38122</v>
      </c>
      <c r="E123" s="4">
        <f t="shared" ca="1" si="8"/>
        <v>45952.919835879627</v>
      </c>
      <c r="F123" s="2">
        <f t="shared" ca="1" si="9"/>
        <v>21</v>
      </c>
      <c r="G123" s="2" t="s">
        <v>33</v>
      </c>
      <c r="H123" s="2" t="s">
        <v>434</v>
      </c>
      <c r="I123" s="2" t="s">
        <v>448</v>
      </c>
      <c r="J123" s="4">
        <v>45567</v>
      </c>
      <c r="K123" s="4">
        <v>45566</v>
      </c>
      <c r="L123" s="5">
        <v>45666</v>
      </c>
      <c r="M123" s="2">
        <f ca="1">DATEDIF(Tabela3[[#This Row],[ADMISSÃO ]],Tabela3[[#This Row],[DATA ATUAL]],"y")</f>
        <v>1</v>
      </c>
      <c r="N123" s="2" t="s">
        <v>41</v>
      </c>
      <c r="O123" s="2" t="s">
        <v>246</v>
      </c>
      <c r="P123" s="2" t="s">
        <v>246</v>
      </c>
      <c r="Q123" s="2"/>
      <c r="R123" s="2"/>
      <c r="S123" s="2"/>
      <c r="T123" s="2"/>
      <c r="U123" s="9">
        <v>2200</v>
      </c>
      <c r="V123" s="9">
        <v>2200</v>
      </c>
      <c r="W123" s="9"/>
      <c r="X123" s="8">
        <f t="shared" si="10"/>
        <v>0</v>
      </c>
      <c r="Y123" s="8"/>
      <c r="Z123" s="9">
        <v>635</v>
      </c>
      <c r="AA123" s="115"/>
      <c r="AB123" s="9"/>
      <c r="AC123" s="9"/>
    </row>
    <row r="124" spans="1:29 16380:16380" hidden="1" x14ac:dyDescent="0.3">
      <c r="A124" s="1">
        <v>21041318</v>
      </c>
      <c r="B124" s="2" t="s">
        <v>22</v>
      </c>
      <c r="C124" s="106" t="s">
        <v>449</v>
      </c>
      <c r="D124" s="4">
        <v>34597</v>
      </c>
      <c r="E124" s="4">
        <f t="shared" ca="1" si="8"/>
        <v>45952.919835879627</v>
      </c>
      <c r="F124" s="2">
        <f t="shared" ca="1" si="9"/>
        <v>31</v>
      </c>
      <c r="G124" s="1" t="s">
        <v>33</v>
      </c>
      <c r="H124" s="1" t="s">
        <v>450</v>
      </c>
      <c r="I124" s="1" t="s">
        <v>451</v>
      </c>
      <c r="J124" s="4">
        <v>44299</v>
      </c>
      <c r="K124" s="4"/>
      <c r="L124" s="4">
        <v>44386</v>
      </c>
      <c r="M124" s="2">
        <f ca="1">DATEDIF(Tabela3[[#This Row],[ADMISSÃO ]],Tabela3[[#This Row],[DATA ATUAL]],"y")</f>
        <v>4</v>
      </c>
      <c r="N124" s="2" t="s">
        <v>28</v>
      </c>
      <c r="O124" s="2" t="s">
        <v>330</v>
      </c>
      <c r="P124" s="2" t="s">
        <v>113</v>
      </c>
      <c r="Q124" s="2"/>
      <c r="R124" s="10" t="s">
        <v>44</v>
      </c>
      <c r="S124" s="10"/>
      <c r="T124" s="10"/>
      <c r="U124" s="11">
        <v>1500</v>
      </c>
      <c r="V124" s="11">
        <v>1500</v>
      </c>
      <c r="W124" s="11"/>
      <c r="X124" s="12">
        <f t="shared" si="10"/>
        <v>0</v>
      </c>
      <c r="Y124" s="12"/>
      <c r="Z124" s="1"/>
      <c r="AA124" s="116"/>
      <c r="AB124" s="1"/>
      <c r="AC124" s="1"/>
    </row>
    <row r="125" spans="1:29 16380:16380" hidden="1" x14ac:dyDescent="0.3">
      <c r="A125" s="1">
        <v>23072474</v>
      </c>
      <c r="B125" s="2" t="s">
        <v>22</v>
      </c>
      <c r="C125" s="103" t="s">
        <v>452</v>
      </c>
      <c r="D125" s="4">
        <v>36463</v>
      </c>
      <c r="E125" s="4">
        <f t="shared" ca="1" si="8"/>
        <v>45952.919835879627</v>
      </c>
      <c r="F125" s="2">
        <f t="shared" ca="1" si="9"/>
        <v>25</v>
      </c>
      <c r="G125" s="2" t="s">
        <v>33</v>
      </c>
      <c r="H125" s="2" t="s">
        <v>453</v>
      </c>
      <c r="I125" s="2" t="s">
        <v>454</v>
      </c>
      <c r="J125" s="4">
        <v>45131</v>
      </c>
      <c r="K125" s="4">
        <v>45127</v>
      </c>
      <c r="L125" s="4">
        <v>45327</v>
      </c>
      <c r="M125" s="2">
        <f ca="1">DATEDIF(Tabela3[[#This Row],[ADMISSÃO ]],Tabela3[[#This Row],[DATA ATUAL]],"y")</f>
        <v>2</v>
      </c>
      <c r="N125" s="2" t="s">
        <v>41</v>
      </c>
      <c r="O125" s="2" t="s">
        <v>100</v>
      </c>
      <c r="P125" s="2" t="s">
        <v>196</v>
      </c>
      <c r="Q125" s="2"/>
      <c r="R125" s="6" t="s">
        <v>37</v>
      </c>
      <c r="S125" s="6"/>
      <c r="T125" s="6"/>
      <c r="U125" s="7">
        <v>2100</v>
      </c>
      <c r="V125" s="7">
        <v>2100</v>
      </c>
      <c r="W125" s="7"/>
      <c r="X125" s="21">
        <f t="shared" si="10"/>
        <v>0</v>
      </c>
      <c r="Y125" s="21"/>
      <c r="Z125" s="9">
        <v>550</v>
      </c>
      <c r="AA125" s="115"/>
      <c r="AB125" s="9"/>
      <c r="AC125" s="9"/>
    </row>
    <row r="126" spans="1:29 16380:16380" hidden="1" x14ac:dyDescent="0.3">
      <c r="A126" s="1">
        <v>21071927</v>
      </c>
      <c r="B126" s="2" t="s">
        <v>22</v>
      </c>
      <c r="C126" s="106" t="s">
        <v>455</v>
      </c>
      <c r="D126" s="4">
        <v>35716</v>
      </c>
      <c r="E126" s="4">
        <f t="shared" ca="1" si="8"/>
        <v>45952.919835879627</v>
      </c>
      <c r="F126" s="2">
        <f t="shared" ca="1" si="9"/>
        <v>28</v>
      </c>
      <c r="G126" s="1" t="s">
        <v>33</v>
      </c>
      <c r="H126" s="1" t="s">
        <v>456</v>
      </c>
      <c r="I126" s="1" t="s">
        <v>457</v>
      </c>
      <c r="J126" s="4">
        <v>44396</v>
      </c>
      <c r="K126" s="4"/>
      <c r="L126" s="4">
        <v>44473</v>
      </c>
      <c r="M126" s="2">
        <f ca="1">DATEDIF(Tabela3[[#This Row],[ADMISSÃO ]],Tabela3[[#This Row],[DATA ATUAL]],"y")</f>
        <v>4</v>
      </c>
      <c r="N126" s="2" t="s">
        <v>41</v>
      </c>
      <c r="O126" s="2" t="s">
        <v>458</v>
      </c>
      <c r="P126" s="2" t="s">
        <v>48</v>
      </c>
      <c r="Q126" s="2"/>
      <c r="R126" s="10" t="s">
        <v>233</v>
      </c>
      <c r="S126" s="10"/>
      <c r="T126" s="10"/>
      <c r="U126" s="11">
        <v>2000</v>
      </c>
      <c r="V126" s="11">
        <v>2000</v>
      </c>
      <c r="W126" s="11"/>
      <c r="X126" s="12">
        <f t="shared" si="10"/>
        <v>0</v>
      </c>
      <c r="Y126" s="12"/>
      <c r="Z126" s="1"/>
      <c r="AA126" s="116"/>
      <c r="AB126" s="1"/>
      <c r="AC126" s="1"/>
    </row>
    <row r="127" spans="1:29 16380:16380" hidden="1" x14ac:dyDescent="0.3">
      <c r="A127" s="10">
        <v>22020737</v>
      </c>
      <c r="B127" s="2" t="s">
        <v>22</v>
      </c>
      <c r="C127" s="104" t="s">
        <v>459</v>
      </c>
      <c r="D127" s="4">
        <v>36805</v>
      </c>
      <c r="E127" s="4">
        <f t="shared" ca="1" si="8"/>
        <v>45952.919835879627</v>
      </c>
      <c r="F127" s="2">
        <f t="shared" ca="1" si="9"/>
        <v>25</v>
      </c>
      <c r="G127" s="1" t="s">
        <v>24</v>
      </c>
      <c r="H127" s="1" t="s">
        <v>460</v>
      </c>
      <c r="I127" s="1" t="s">
        <v>461</v>
      </c>
      <c r="J127" s="4">
        <v>44599</v>
      </c>
      <c r="K127" s="4"/>
      <c r="L127" s="5">
        <v>44636</v>
      </c>
      <c r="M127" s="2">
        <f ca="1">DATEDIF(Tabela3[[#This Row],[ADMISSÃO ]],Tabela3[[#This Row],[DATA ATUAL]],"y")</f>
        <v>3</v>
      </c>
      <c r="N127" s="2" t="s">
        <v>41</v>
      </c>
      <c r="O127" s="2" t="s">
        <v>462</v>
      </c>
      <c r="P127" s="2" t="s">
        <v>36</v>
      </c>
      <c r="Q127" s="2"/>
      <c r="R127" s="10" t="s">
        <v>44</v>
      </c>
      <c r="S127" s="10"/>
      <c r="T127" s="10"/>
      <c r="U127" s="24">
        <v>900</v>
      </c>
      <c r="V127" s="24">
        <v>900</v>
      </c>
      <c r="W127" s="24"/>
      <c r="X127" s="23">
        <f t="shared" si="10"/>
        <v>0</v>
      </c>
      <c r="Y127" s="23"/>
      <c r="Z127" s="24"/>
      <c r="AA127" s="116"/>
      <c r="AB127" s="1"/>
      <c r="AC127" s="1"/>
    </row>
    <row r="128" spans="1:29 16380:16380" hidden="1" x14ac:dyDescent="0.3">
      <c r="A128" s="10"/>
      <c r="B128" s="2" t="s">
        <v>22</v>
      </c>
      <c r="C128" s="104" t="s">
        <v>463</v>
      </c>
      <c r="D128" s="5">
        <v>36374</v>
      </c>
      <c r="E128" s="4">
        <f t="shared" ca="1" si="8"/>
        <v>45952.919835879627</v>
      </c>
      <c r="F128" s="2">
        <f t="shared" ca="1" si="9"/>
        <v>26</v>
      </c>
      <c r="G128" s="1" t="s">
        <v>33</v>
      </c>
      <c r="H128" s="10" t="s">
        <v>464</v>
      </c>
      <c r="I128" s="10" t="s">
        <v>465</v>
      </c>
      <c r="J128" s="5">
        <v>43857</v>
      </c>
      <c r="K128" s="5"/>
      <c r="L128" s="5">
        <v>43922</v>
      </c>
      <c r="M128" s="2">
        <f ca="1">DATEDIF(Tabela3[[#This Row],[ADMISSÃO ]],Tabela3[[#This Row],[DATA ATUAL]],"y")</f>
        <v>5</v>
      </c>
      <c r="N128" s="6" t="s">
        <v>28</v>
      </c>
      <c r="O128" s="6" t="s">
        <v>47</v>
      </c>
      <c r="P128" s="2" t="s">
        <v>48</v>
      </c>
      <c r="Q128" s="2"/>
      <c r="R128" s="10" t="s">
        <v>44</v>
      </c>
      <c r="S128" s="10"/>
      <c r="T128" s="10"/>
      <c r="U128" s="11">
        <v>1800</v>
      </c>
      <c r="V128" s="11">
        <v>1800</v>
      </c>
      <c r="W128" s="11"/>
      <c r="X128" s="12">
        <f t="shared" si="10"/>
        <v>0</v>
      </c>
      <c r="Y128" s="12"/>
      <c r="Z128" s="1"/>
      <c r="AA128" s="116"/>
      <c r="AB128" s="1"/>
      <c r="AC128" s="1"/>
    </row>
    <row r="129" spans="1:29 16376:16378" hidden="1" x14ac:dyDescent="0.3">
      <c r="A129" s="10">
        <v>21110129</v>
      </c>
      <c r="B129" s="2" t="s">
        <v>22</v>
      </c>
      <c r="C129" s="104" t="s">
        <v>466</v>
      </c>
      <c r="D129" s="4">
        <v>30343</v>
      </c>
      <c r="E129" s="4">
        <f t="shared" ca="1" si="8"/>
        <v>45952.919835879627</v>
      </c>
      <c r="F129" s="2">
        <f t="shared" ca="1" si="9"/>
        <v>42</v>
      </c>
      <c r="G129" s="1" t="s">
        <v>33</v>
      </c>
      <c r="H129" s="1" t="s">
        <v>467</v>
      </c>
      <c r="I129" s="1" t="s">
        <v>468</v>
      </c>
      <c r="J129" s="4">
        <v>44501</v>
      </c>
      <c r="K129" s="4"/>
      <c r="L129" s="5">
        <v>44580</v>
      </c>
      <c r="M129" s="2">
        <f ca="1">DATEDIF(Tabela3[[#This Row],[ADMISSÃO ]],Tabela3[[#This Row],[DATA ATUAL]],"y")</f>
        <v>3</v>
      </c>
      <c r="N129" s="2" t="s">
        <v>41</v>
      </c>
      <c r="O129" s="2" t="s">
        <v>458</v>
      </c>
      <c r="P129" s="2" t="s">
        <v>48</v>
      </c>
      <c r="Q129" s="2"/>
      <c r="R129" s="10" t="s">
        <v>469</v>
      </c>
      <c r="S129" s="10"/>
      <c r="T129" s="10"/>
      <c r="U129" s="24">
        <v>2000</v>
      </c>
      <c r="V129" s="24">
        <v>2000</v>
      </c>
      <c r="W129" s="24"/>
      <c r="X129" s="23">
        <f t="shared" si="10"/>
        <v>0</v>
      </c>
      <c r="Y129" s="23"/>
      <c r="Z129" s="24">
        <v>550</v>
      </c>
      <c r="AA129" s="116"/>
      <c r="AB129" s="1"/>
      <c r="AC129" s="1"/>
    </row>
    <row r="130" spans="1:29 16376:16378" hidden="1" x14ac:dyDescent="0.3">
      <c r="A130" s="1">
        <v>19110411</v>
      </c>
      <c r="B130" s="2" t="s">
        <v>22</v>
      </c>
      <c r="C130" s="103" t="s">
        <v>470</v>
      </c>
      <c r="D130" s="4">
        <v>34407</v>
      </c>
      <c r="E130" s="4">
        <f t="shared" ca="1" si="8"/>
        <v>45952.919835879627</v>
      </c>
      <c r="F130" s="2">
        <f t="shared" ca="1" si="9"/>
        <v>31</v>
      </c>
      <c r="G130" s="2" t="s">
        <v>33</v>
      </c>
      <c r="H130" s="2" t="s">
        <v>471</v>
      </c>
      <c r="I130" s="2" t="s">
        <v>472</v>
      </c>
      <c r="J130" s="4">
        <v>43773</v>
      </c>
      <c r="K130" s="4"/>
      <c r="L130" s="4">
        <v>45231</v>
      </c>
      <c r="M130" s="2">
        <f ca="1">DATEDIF(Tabela3[[#This Row],[ADMISSÃO ]],Tabela3[[#This Row],[DATA ATUAL]],"y")</f>
        <v>5</v>
      </c>
      <c r="N130" s="2" t="s">
        <v>41</v>
      </c>
      <c r="O130" s="2" t="s">
        <v>100</v>
      </c>
      <c r="P130" s="2" t="s">
        <v>473</v>
      </c>
      <c r="Q130" s="2"/>
      <c r="R130" s="6" t="s">
        <v>73</v>
      </c>
      <c r="S130" s="6"/>
      <c r="T130" s="6"/>
      <c r="U130" s="7">
        <v>2300</v>
      </c>
      <c r="V130" s="7">
        <v>4396.32</v>
      </c>
      <c r="W130" s="7"/>
      <c r="X130" s="21">
        <f t="shared" si="10"/>
        <v>0.91144347826086947</v>
      </c>
      <c r="Y130" s="21"/>
      <c r="Z130" s="9">
        <v>550</v>
      </c>
      <c r="AA130" s="115">
        <v>500</v>
      </c>
      <c r="AB130" s="9"/>
      <c r="AC130" s="9"/>
    </row>
    <row r="131" spans="1:29 16376:16378" ht="13.75" hidden="1" customHeight="1" x14ac:dyDescent="0.3">
      <c r="A131" s="1">
        <v>23051571</v>
      </c>
      <c r="B131" s="2" t="s">
        <v>22</v>
      </c>
      <c r="C131" s="106" t="s">
        <v>474</v>
      </c>
      <c r="D131" s="4">
        <v>37658</v>
      </c>
      <c r="E131" s="4">
        <f t="shared" ca="1" si="8"/>
        <v>45952.919835879627</v>
      </c>
      <c r="F131" s="2">
        <f t="shared" ref="F131:F164" ca="1" si="11">INT((E131-D131)/365.25)</f>
        <v>22</v>
      </c>
      <c r="G131" s="2" t="s">
        <v>33</v>
      </c>
      <c r="H131" s="2" t="s">
        <v>475</v>
      </c>
      <c r="I131" s="2" t="s">
        <v>476</v>
      </c>
      <c r="J131" s="4">
        <v>45061</v>
      </c>
      <c r="K131" s="4">
        <v>45057</v>
      </c>
      <c r="L131" s="5">
        <v>45386</v>
      </c>
      <c r="M131" s="2">
        <f ca="1">DATEDIF(Tabela3[[#This Row],[ADMISSÃO ]],Tabela3[[#This Row],[DATA ATUAL]],"y")</f>
        <v>2</v>
      </c>
      <c r="N131" s="2" t="s">
        <v>28</v>
      </c>
      <c r="O131" s="2" t="s">
        <v>51</v>
      </c>
      <c r="P131" s="2" t="s">
        <v>477</v>
      </c>
      <c r="Q131" s="2"/>
      <c r="R131" s="6" t="s">
        <v>44</v>
      </c>
      <c r="S131" s="263"/>
      <c r="T131" s="6"/>
      <c r="U131" s="7">
        <v>1320</v>
      </c>
      <c r="V131" s="7">
        <v>1800</v>
      </c>
      <c r="W131" s="7"/>
      <c r="X131" s="21">
        <f t="shared" si="10"/>
        <v>0.36363636363636365</v>
      </c>
      <c r="Y131" s="21"/>
      <c r="Z131" s="9">
        <v>550</v>
      </c>
      <c r="AA131" s="115"/>
      <c r="AB131" s="37"/>
      <c r="AC131" s="37"/>
    </row>
    <row r="132" spans="1:29 16376:16378" s="140" customFormat="1" ht="15.75" customHeight="1" x14ac:dyDescent="0.3">
      <c r="A132" s="26">
        <v>1174</v>
      </c>
      <c r="B132" s="143" t="s">
        <v>27</v>
      </c>
      <c r="C132" s="174" t="s">
        <v>736</v>
      </c>
      <c r="D132" s="39">
        <v>32299</v>
      </c>
      <c r="E132" s="39">
        <f ca="1">NOW()</f>
        <v>45952.919835879627</v>
      </c>
      <c r="F132" s="26">
        <f t="shared" ca="1" si="11"/>
        <v>37</v>
      </c>
      <c r="G132" s="26" t="s">
        <v>24</v>
      </c>
      <c r="H132" s="26" t="s">
        <v>737</v>
      </c>
      <c r="I132" s="26" t="s">
        <v>738</v>
      </c>
      <c r="J132" s="39">
        <v>45903</v>
      </c>
      <c r="K132" s="39">
        <v>45901</v>
      </c>
      <c r="L132" s="75"/>
      <c r="M132" s="26">
        <f ca="1">DATEDIF(Tabela3[[#This Row],[ADMISSÃO ]],Tabela3[[#This Row],[DATA ATUAL]],"y")</f>
        <v>0</v>
      </c>
      <c r="N132" s="26" t="s">
        <v>28</v>
      </c>
      <c r="O132" s="26" t="s">
        <v>739</v>
      </c>
      <c r="P132" s="26" t="s">
        <v>739</v>
      </c>
      <c r="Q132" s="26" t="s">
        <v>794</v>
      </c>
      <c r="R132" s="255" t="s">
        <v>37</v>
      </c>
      <c r="S132" s="265" t="s">
        <v>832</v>
      </c>
      <c r="T132" s="246"/>
      <c r="U132" s="72">
        <v>4000</v>
      </c>
      <c r="V132" s="72">
        <v>4000</v>
      </c>
      <c r="W132" s="72">
        <v>4000</v>
      </c>
      <c r="X132" s="164">
        <f>(V132-U132)/U132</f>
        <v>0</v>
      </c>
      <c r="Y132" s="164"/>
      <c r="Z132" s="161">
        <v>635</v>
      </c>
      <c r="AA132" s="173">
        <v>400</v>
      </c>
      <c r="AB132" s="142"/>
      <c r="AC132" s="142"/>
    </row>
    <row r="133" spans="1:29 16376:16378" x14ac:dyDescent="0.3">
      <c r="A133" s="26">
        <v>1047</v>
      </c>
      <c r="B133" s="211" t="s">
        <v>27</v>
      </c>
      <c r="C133" s="171" t="s">
        <v>478</v>
      </c>
      <c r="D133" s="39">
        <v>37042</v>
      </c>
      <c r="E133" s="39">
        <f t="shared" ca="1" si="8"/>
        <v>45952.919835879627</v>
      </c>
      <c r="F133" s="26">
        <f t="shared" ca="1" si="11"/>
        <v>24</v>
      </c>
      <c r="G133" s="26" t="s">
        <v>33</v>
      </c>
      <c r="H133" s="26" t="s">
        <v>479</v>
      </c>
      <c r="I133" s="26" t="s">
        <v>480</v>
      </c>
      <c r="J133" s="39">
        <v>44284</v>
      </c>
      <c r="K133" s="39">
        <v>45405</v>
      </c>
      <c r="L133" s="39"/>
      <c r="M133" s="26">
        <f ca="1">DATEDIF(Tabela3[[#This Row],[ADMISSÃO ]],Tabela3[[#This Row],[DATA ATUAL]],"y")</f>
        <v>4</v>
      </c>
      <c r="N133" s="26" t="s">
        <v>28</v>
      </c>
      <c r="O133" s="26" t="s">
        <v>51</v>
      </c>
      <c r="P133" s="26" t="s">
        <v>122</v>
      </c>
      <c r="Q133" s="139" t="s">
        <v>783</v>
      </c>
      <c r="R133" s="256" t="s">
        <v>37</v>
      </c>
      <c r="S133" s="265" t="s">
        <v>833</v>
      </c>
      <c r="T133" s="247"/>
      <c r="U133" s="81">
        <v>1550</v>
      </c>
      <c r="V133" s="81">
        <v>3817.41</v>
      </c>
      <c r="W133" s="81">
        <v>4500</v>
      </c>
      <c r="X133" s="82">
        <f t="shared" si="10"/>
        <v>1.4628451612903224</v>
      </c>
      <c r="Y133" s="193">
        <v>45931</v>
      </c>
      <c r="Z133" s="161">
        <v>808</v>
      </c>
      <c r="AA133" s="173">
        <v>500</v>
      </c>
      <c r="AB133" s="81"/>
      <c r="AC133" s="81"/>
      <c r="XEV133" s="46"/>
      <c r="XEW133" s="52"/>
      <c r="XEX133" s="53"/>
    </row>
    <row r="134" spans="1:29 16376:16378" hidden="1" x14ac:dyDescent="0.3">
      <c r="A134" s="1">
        <v>24010986</v>
      </c>
      <c r="B134" s="20" t="s">
        <v>22</v>
      </c>
      <c r="C134" s="103" t="s">
        <v>481</v>
      </c>
      <c r="D134" s="4">
        <v>32025</v>
      </c>
      <c r="E134" s="4">
        <f t="shared" ca="1" si="8"/>
        <v>45952.919835879627</v>
      </c>
      <c r="F134" s="2">
        <f t="shared" ca="1" si="11"/>
        <v>38</v>
      </c>
      <c r="G134" s="2" t="s">
        <v>24</v>
      </c>
      <c r="H134" s="2" t="s">
        <v>482</v>
      </c>
      <c r="I134" s="2" t="s">
        <v>483</v>
      </c>
      <c r="J134" s="4">
        <v>45300</v>
      </c>
      <c r="K134" s="4">
        <v>45301</v>
      </c>
      <c r="L134" s="5">
        <v>45351</v>
      </c>
      <c r="M134" s="2">
        <f ca="1">DATEDIF(Tabela3[[#This Row],[ADMISSÃO ]],Tabela3[[#This Row],[DATA ATUAL]],"y")</f>
        <v>1</v>
      </c>
      <c r="N134" s="2" t="s">
        <v>28</v>
      </c>
      <c r="O134" s="2" t="s">
        <v>71</v>
      </c>
      <c r="P134" s="2" t="s">
        <v>71</v>
      </c>
      <c r="Q134" s="2"/>
      <c r="R134" s="6" t="s">
        <v>37</v>
      </c>
      <c r="S134" s="264"/>
      <c r="T134" s="6"/>
      <c r="U134" s="7">
        <v>4000</v>
      </c>
      <c r="V134" s="7">
        <v>4000</v>
      </c>
      <c r="W134" s="7"/>
      <c r="X134" s="21">
        <f t="shared" si="10"/>
        <v>0</v>
      </c>
      <c r="Y134" s="21"/>
      <c r="Z134" s="9">
        <v>1000</v>
      </c>
      <c r="AA134" s="115">
        <v>400</v>
      </c>
      <c r="AB134" s="132"/>
      <c r="AC134" s="132"/>
      <c r="XEV134" s="46"/>
      <c r="XEW134" s="52"/>
      <c r="XEX134" s="53"/>
    </row>
    <row r="135" spans="1:29 16376:16378" ht="15.75" customHeight="1" x14ac:dyDescent="0.3">
      <c r="A135" s="26">
        <v>1109</v>
      </c>
      <c r="B135" s="211" t="s">
        <v>27</v>
      </c>
      <c r="C135" s="171" t="s">
        <v>484</v>
      </c>
      <c r="D135" s="39">
        <v>38194</v>
      </c>
      <c r="E135" s="39">
        <f t="shared" ca="1" si="8"/>
        <v>45952.919835879627</v>
      </c>
      <c r="F135" s="26">
        <f t="shared" ca="1" si="11"/>
        <v>21</v>
      </c>
      <c r="G135" s="26" t="s">
        <v>33</v>
      </c>
      <c r="H135" s="26" t="s">
        <v>485</v>
      </c>
      <c r="I135" s="26" t="s">
        <v>486</v>
      </c>
      <c r="J135" s="39">
        <v>45140</v>
      </c>
      <c r="K135" s="39">
        <v>45526</v>
      </c>
      <c r="L135" s="39"/>
      <c r="M135" s="26">
        <f ca="1">DATEDIF(Tabela3[[#This Row],[ADMISSÃO ]],Tabela3[[#This Row],[DATA ATUAL]],"y")</f>
        <v>2</v>
      </c>
      <c r="N135" s="26" t="s">
        <v>28</v>
      </c>
      <c r="O135" s="26" t="s">
        <v>112</v>
      </c>
      <c r="P135" s="26" t="s">
        <v>678</v>
      </c>
      <c r="Q135" s="26" t="s">
        <v>780</v>
      </c>
      <c r="R135" s="255" t="s">
        <v>44</v>
      </c>
      <c r="S135" s="265" t="s">
        <v>834</v>
      </c>
      <c r="T135" s="246"/>
      <c r="U135" s="81">
        <v>1800</v>
      </c>
      <c r="V135" s="81">
        <v>2774.4</v>
      </c>
      <c r="W135" s="81">
        <v>2913.12</v>
      </c>
      <c r="X135" s="82">
        <f t="shared" si="10"/>
        <v>0.54133333333333333</v>
      </c>
      <c r="Y135" s="192">
        <v>45778</v>
      </c>
      <c r="Z135" s="161">
        <v>635</v>
      </c>
      <c r="AA135" s="173"/>
      <c r="AB135" s="81"/>
      <c r="AC135" s="26" t="s">
        <v>652</v>
      </c>
    </row>
    <row r="136" spans="1:29 16376:16378" ht="15.75" customHeight="1" x14ac:dyDescent="0.3">
      <c r="A136" s="26">
        <v>1159</v>
      </c>
      <c r="B136" s="211" t="s">
        <v>27</v>
      </c>
      <c r="C136" s="171" t="s">
        <v>487</v>
      </c>
      <c r="D136" s="39">
        <v>37724</v>
      </c>
      <c r="E136" s="39">
        <f t="shared" ca="1" si="8"/>
        <v>45952.919835879627</v>
      </c>
      <c r="F136" s="26">
        <f t="shared" ca="1" si="11"/>
        <v>22</v>
      </c>
      <c r="G136" s="26" t="s">
        <v>24</v>
      </c>
      <c r="H136" s="26"/>
      <c r="I136" s="26" t="s">
        <v>488</v>
      </c>
      <c r="J136" s="39">
        <v>45742</v>
      </c>
      <c r="K136" s="39"/>
      <c r="L136" s="75"/>
      <c r="M136" s="26">
        <f ca="1">DATEDIF(Tabela3[[#This Row],[ADMISSÃO ]],Tabela3[[#This Row],[DATA ATUAL]],"y")</f>
        <v>0</v>
      </c>
      <c r="N136" s="26" t="s">
        <v>28</v>
      </c>
      <c r="O136" s="26" t="s">
        <v>211</v>
      </c>
      <c r="P136" s="26" t="s">
        <v>211</v>
      </c>
      <c r="Q136" s="26" t="s">
        <v>766</v>
      </c>
      <c r="R136" s="255" t="s">
        <v>44</v>
      </c>
      <c r="S136" s="265" t="s">
        <v>835</v>
      </c>
      <c r="T136" s="246"/>
      <c r="U136" s="81">
        <v>2100</v>
      </c>
      <c r="V136" s="81">
        <v>2100</v>
      </c>
      <c r="W136" s="81">
        <v>2122.11</v>
      </c>
      <c r="X136" s="82">
        <f t="shared" si="10"/>
        <v>0</v>
      </c>
      <c r="Y136" s="193">
        <v>45931</v>
      </c>
      <c r="Z136" s="161">
        <v>801.8</v>
      </c>
      <c r="AA136" s="173"/>
      <c r="AB136" s="81"/>
      <c r="AC136" s="81"/>
    </row>
    <row r="137" spans="1:29 16376:16378" ht="15.75" customHeight="1" x14ac:dyDescent="0.3">
      <c r="A137" s="26">
        <v>1089</v>
      </c>
      <c r="B137" s="211" t="s">
        <v>27</v>
      </c>
      <c r="C137" s="171" t="s">
        <v>489</v>
      </c>
      <c r="D137" s="39">
        <v>37272</v>
      </c>
      <c r="E137" s="39">
        <f t="shared" ca="1" si="8"/>
        <v>45952.919835879627</v>
      </c>
      <c r="F137" s="26">
        <f t="shared" ca="1" si="11"/>
        <v>23</v>
      </c>
      <c r="G137" s="26" t="s">
        <v>24</v>
      </c>
      <c r="H137" s="26" t="s">
        <v>490</v>
      </c>
      <c r="I137" s="26" t="s">
        <v>491</v>
      </c>
      <c r="J137" s="39">
        <v>44746</v>
      </c>
      <c r="K137" s="39">
        <v>45243</v>
      </c>
      <c r="L137" s="75"/>
      <c r="M137" s="26">
        <f ca="1">DATEDIF(Tabela3[[#This Row],[ADMISSÃO ]],Tabela3[[#This Row],[DATA ATUAL]],"y")</f>
        <v>3</v>
      </c>
      <c r="N137" s="26" t="s">
        <v>142</v>
      </c>
      <c r="O137" s="26" t="s">
        <v>51</v>
      </c>
      <c r="P137" s="26" t="s">
        <v>492</v>
      </c>
      <c r="Q137" s="26" t="s">
        <v>786</v>
      </c>
      <c r="R137" s="255" t="s">
        <v>44</v>
      </c>
      <c r="S137" s="265" t="s">
        <v>836</v>
      </c>
      <c r="T137" s="246"/>
      <c r="U137" s="81">
        <v>1000</v>
      </c>
      <c r="V137" s="81">
        <v>3360</v>
      </c>
      <c r="W137" s="81">
        <v>4200</v>
      </c>
      <c r="X137" s="82">
        <f t="shared" si="10"/>
        <v>2.36</v>
      </c>
      <c r="Y137" s="82"/>
      <c r="Z137" s="161">
        <v>1000</v>
      </c>
      <c r="AA137" s="173">
        <v>500</v>
      </c>
      <c r="AB137" s="81"/>
      <c r="AC137" s="81"/>
    </row>
    <row r="138" spans="1:29 16376:16378" ht="15.75" customHeight="1" x14ac:dyDescent="0.3">
      <c r="A138" s="139">
        <v>1150</v>
      </c>
      <c r="B138" s="211" t="s">
        <v>27</v>
      </c>
      <c r="C138" s="184" t="s">
        <v>493</v>
      </c>
      <c r="D138" s="185">
        <v>35570</v>
      </c>
      <c r="E138" s="185">
        <f t="shared" ca="1" si="8"/>
        <v>45952.919835879627</v>
      </c>
      <c r="F138" s="139">
        <f t="shared" ca="1" si="11"/>
        <v>28</v>
      </c>
      <c r="G138" s="139" t="s">
        <v>33</v>
      </c>
      <c r="H138" s="139" t="s">
        <v>494</v>
      </c>
      <c r="I138" s="139" t="s">
        <v>495</v>
      </c>
      <c r="J138" s="185">
        <v>45551</v>
      </c>
      <c r="K138" s="185">
        <v>45547</v>
      </c>
      <c r="L138" s="185"/>
      <c r="M138" s="139">
        <f ca="1">DATEDIF(Tabela3[[#This Row],[ADMISSÃO ]],Tabela3[[#This Row],[DATA ATUAL]],"y")</f>
        <v>1</v>
      </c>
      <c r="N138" s="139" t="s">
        <v>65</v>
      </c>
      <c r="O138" s="139" t="s">
        <v>67</v>
      </c>
      <c r="P138" s="139" t="s">
        <v>67</v>
      </c>
      <c r="Q138" s="139" t="s">
        <v>785</v>
      </c>
      <c r="R138" s="256" t="s">
        <v>37</v>
      </c>
      <c r="S138" s="265" t="s">
        <v>837</v>
      </c>
      <c r="T138" s="247"/>
      <c r="U138" s="142">
        <v>3200</v>
      </c>
      <c r="V138" s="142">
        <v>4160</v>
      </c>
      <c r="W138" s="142">
        <v>4335.26</v>
      </c>
      <c r="X138" s="82">
        <f t="shared" ref="X138:X169" si="12">(V138-U138)/U138</f>
        <v>0.3</v>
      </c>
      <c r="Y138" s="193">
        <v>45931</v>
      </c>
      <c r="Z138" s="165">
        <v>808</v>
      </c>
      <c r="AA138" s="173">
        <v>1000</v>
      </c>
      <c r="AB138" s="186"/>
      <c r="AC138" s="186"/>
    </row>
    <row r="139" spans="1:29 16376:16378" ht="15.75" customHeight="1" x14ac:dyDescent="0.3">
      <c r="A139" s="139">
        <v>1</v>
      </c>
      <c r="B139" s="211" t="s">
        <v>27</v>
      </c>
      <c r="C139" s="184" t="s">
        <v>496</v>
      </c>
      <c r="D139" s="185">
        <v>30950</v>
      </c>
      <c r="E139" s="185">
        <f t="shared" ca="1" si="8"/>
        <v>45952.919835879627</v>
      </c>
      <c r="F139" s="139">
        <f t="shared" ca="1" si="11"/>
        <v>41</v>
      </c>
      <c r="G139" s="139" t="s">
        <v>24</v>
      </c>
      <c r="H139" s="139" t="s">
        <v>497</v>
      </c>
      <c r="I139" s="139" t="s">
        <v>498</v>
      </c>
      <c r="J139" s="185">
        <v>43776</v>
      </c>
      <c r="K139" s="185">
        <v>45405</v>
      </c>
      <c r="L139" s="185"/>
      <c r="M139" s="139">
        <f ca="1">DATEDIF(Tabela3[[#This Row],[ADMISSÃO ]],Tabela3[[#This Row],[DATA ATUAL]],"y")</f>
        <v>5</v>
      </c>
      <c r="N139" s="139" t="s">
        <v>28</v>
      </c>
      <c r="O139" s="139" t="s">
        <v>51</v>
      </c>
      <c r="P139" s="139" t="s">
        <v>135</v>
      </c>
      <c r="Q139" s="139" t="s">
        <v>787</v>
      </c>
      <c r="R139" s="256" t="s">
        <v>37</v>
      </c>
      <c r="S139" s="265" t="s">
        <v>838</v>
      </c>
      <c r="T139" s="247"/>
      <c r="U139" s="142">
        <v>1700</v>
      </c>
      <c r="V139" s="142">
        <v>3707.25</v>
      </c>
      <c r="W139" s="142">
        <v>3707.25</v>
      </c>
      <c r="X139" s="82">
        <f t="shared" si="12"/>
        <v>1.180735294117647</v>
      </c>
      <c r="Y139" s="194">
        <v>45778</v>
      </c>
      <c r="Z139" s="165">
        <v>808</v>
      </c>
      <c r="AA139" s="173">
        <v>1000</v>
      </c>
      <c r="AB139" s="81"/>
      <c r="AC139" s="81"/>
    </row>
    <row r="140" spans="1:29 16376:16378" hidden="1" x14ac:dyDescent="0.3">
      <c r="A140" s="30">
        <v>23020662</v>
      </c>
      <c r="B140" s="20" t="s">
        <v>22</v>
      </c>
      <c r="C140" s="109" t="s">
        <v>499</v>
      </c>
      <c r="D140" s="32">
        <v>38857</v>
      </c>
      <c r="E140" s="32">
        <f t="shared" ca="1" si="8"/>
        <v>45952.919835879627</v>
      </c>
      <c r="F140" s="33">
        <f t="shared" ca="1" si="11"/>
        <v>19</v>
      </c>
      <c r="G140" s="33" t="s">
        <v>33</v>
      </c>
      <c r="H140" s="33" t="s">
        <v>500</v>
      </c>
      <c r="I140" s="33" t="s">
        <v>500</v>
      </c>
      <c r="J140" s="32">
        <v>44963</v>
      </c>
      <c r="K140" s="32">
        <v>44963</v>
      </c>
      <c r="L140" s="34">
        <v>45659</v>
      </c>
      <c r="M140" s="33">
        <f ca="1">DATEDIF(Tabela3[[#This Row],[ADMISSÃO ]],Tabela3[[#This Row],[DATA ATUAL]],"y")</f>
        <v>2</v>
      </c>
      <c r="N140" s="33" t="s">
        <v>28</v>
      </c>
      <c r="O140" s="33" t="s">
        <v>61</v>
      </c>
      <c r="P140" s="33" t="s">
        <v>211</v>
      </c>
      <c r="Q140" s="33"/>
      <c r="R140" s="33" t="s">
        <v>203</v>
      </c>
      <c r="S140" s="136"/>
      <c r="T140" s="33"/>
      <c r="U140" s="35">
        <v>850</v>
      </c>
      <c r="V140" s="35">
        <v>1835.5</v>
      </c>
      <c r="W140" s="35"/>
      <c r="X140" s="21">
        <f t="shared" si="12"/>
        <v>1.1594117647058824</v>
      </c>
      <c r="Y140" s="191"/>
      <c r="Z140" s="36">
        <v>550</v>
      </c>
      <c r="AA140" s="121"/>
      <c r="AB140" s="136"/>
      <c r="AC140" s="136"/>
    </row>
    <row r="141" spans="1:29 16376:16378" s="140" customFormat="1" ht="15.75" customHeight="1" x14ac:dyDescent="0.3">
      <c r="A141" s="153">
        <v>1144</v>
      </c>
      <c r="B141" s="143" t="s">
        <v>27</v>
      </c>
      <c r="C141" s="101" t="s">
        <v>670</v>
      </c>
      <c r="D141" s="39">
        <v>33697</v>
      </c>
      <c r="E141" s="39">
        <f ca="1">NOW()</f>
        <v>45952.919835879627</v>
      </c>
      <c r="F141" s="26">
        <f t="shared" ca="1" si="11"/>
        <v>33</v>
      </c>
      <c r="G141" s="26" t="s">
        <v>33</v>
      </c>
      <c r="H141" s="26" t="s">
        <v>669</v>
      </c>
      <c r="I141" s="26" t="s">
        <v>671</v>
      </c>
      <c r="J141" s="39">
        <v>45474</v>
      </c>
      <c r="K141" s="39"/>
      <c r="L141" s="39"/>
      <c r="M141" s="26">
        <f ca="1">DATEDIF(Tabela3[[#This Row],[ADMISSÃO ]],Tabela3[[#This Row],[DATA ATUAL]],"y")</f>
        <v>1</v>
      </c>
      <c r="N141" s="26" t="s">
        <v>673</v>
      </c>
      <c r="O141" s="26" t="s">
        <v>42</v>
      </c>
      <c r="P141" s="26" t="s">
        <v>42</v>
      </c>
      <c r="Q141" s="26" t="s">
        <v>772</v>
      </c>
      <c r="R141" s="170" t="s">
        <v>674</v>
      </c>
      <c r="S141" s="26"/>
      <c r="T141" s="245"/>
      <c r="U141" s="81">
        <v>2726</v>
      </c>
      <c r="V141" s="81">
        <v>2726</v>
      </c>
      <c r="W141" s="81">
        <v>2726</v>
      </c>
      <c r="X141" s="82">
        <f t="shared" si="12"/>
        <v>0</v>
      </c>
      <c r="Y141" s="82"/>
      <c r="Z141" s="83">
        <v>635</v>
      </c>
      <c r="AA141" s="26"/>
      <c r="AB141" s="26"/>
      <c r="AC141" s="26"/>
    </row>
    <row r="142" spans="1:29 16376:16378" s="140" customFormat="1" ht="15.75" customHeight="1" x14ac:dyDescent="0.3">
      <c r="A142" s="153">
        <v>1164</v>
      </c>
      <c r="B142" s="143" t="s">
        <v>27</v>
      </c>
      <c r="C142" s="101" t="s">
        <v>658</v>
      </c>
      <c r="D142" s="39">
        <v>37753</v>
      </c>
      <c r="E142" s="39">
        <f ca="1">NOW()</f>
        <v>45952.919835879627</v>
      </c>
      <c r="F142" s="26">
        <f t="shared" ca="1" si="11"/>
        <v>22</v>
      </c>
      <c r="G142" s="26" t="s">
        <v>33</v>
      </c>
      <c r="H142" s="26" t="s">
        <v>675</v>
      </c>
      <c r="I142" s="26" t="s">
        <v>659</v>
      </c>
      <c r="J142" s="39">
        <v>45796</v>
      </c>
      <c r="K142" s="39">
        <v>45792</v>
      </c>
      <c r="L142" s="39"/>
      <c r="M142" s="26">
        <f ca="1">DATEDIF(Tabela3[[#This Row],[ADMISSÃO ]],Tabela3[[#This Row],[DATA ATUAL]],"y")</f>
        <v>0</v>
      </c>
      <c r="N142" s="26" t="s">
        <v>41</v>
      </c>
      <c r="O142" s="26" t="s">
        <v>660</v>
      </c>
      <c r="P142" s="26" t="s">
        <v>660</v>
      </c>
      <c r="Q142" s="139" t="s">
        <v>789</v>
      </c>
      <c r="R142" s="257" t="s">
        <v>44</v>
      </c>
      <c r="S142" s="265" t="s">
        <v>839</v>
      </c>
      <c r="T142" s="189"/>
      <c r="U142" s="81">
        <v>1800</v>
      </c>
      <c r="V142" s="81">
        <v>1800</v>
      </c>
      <c r="W142" s="81">
        <v>2000</v>
      </c>
      <c r="X142" s="82">
        <f t="shared" si="12"/>
        <v>0</v>
      </c>
      <c r="Y142" s="193">
        <v>45931</v>
      </c>
      <c r="Z142" s="161">
        <v>635</v>
      </c>
      <c r="AA142" s="26"/>
      <c r="AB142" s="26"/>
      <c r="AC142" s="26"/>
    </row>
    <row r="143" spans="1:29 16376:16378" s="140" customFormat="1" ht="15.75" customHeight="1" x14ac:dyDescent="0.3">
      <c r="A143" s="139">
        <v>1061</v>
      </c>
      <c r="B143" s="143" t="s">
        <v>27</v>
      </c>
      <c r="C143" s="184" t="s">
        <v>501</v>
      </c>
      <c r="D143" s="185">
        <v>35101</v>
      </c>
      <c r="E143" s="185">
        <f t="shared" ca="1" si="8"/>
        <v>45952.919835879627</v>
      </c>
      <c r="F143" s="139">
        <f t="shared" ca="1" si="11"/>
        <v>29</v>
      </c>
      <c r="G143" s="139" t="s">
        <v>33</v>
      </c>
      <c r="H143" s="139" t="s">
        <v>676</v>
      </c>
      <c r="I143" s="139" t="s">
        <v>502</v>
      </c>
      <c r="J143" s="185">
        <v>44585</v>
      </c>
      <c r="K143" s="185">
        <v>45405</v>
      </c>
      <c r="L143" s="185"/>
      <c r="M143" s="139">
        <f ca="1">DATEDIF(Tabela3[[#This Row],[ADMISSÃO ]],Tabela3[[#This Row],[DATA ATUAL]],"y")</f>
        <v>3</v>
      </c>
      <c r="N143" s="139" t="s">
        <v>28</v>
      </c>
      <c r="O143" s="139" t="s">
        <v>289</v>
      </c>
      <c r="P143" s="139" t="s">
        <v>503</v>
      </c>
      <c r="Q143" s="139" t="s">
        <v>783</v>
      </c>
      <c r="R143" s="257" t="s">
        <v>37</v>
      </c>
      <c r="S143" s="265" t="s">
        <v>840</v>
      </c>
      <c r="T143" s="189"/>
      <c r="U143" s="142">
        <v>3300</v>
      </c>
      <c r="V143" s="142">
        <v>5183.41</v>
      </c>
      <c r="W143" s="142">
        <v>5511</v>
      </c>
      <c r="X143" s="187">
        <f t="shared" si="12"/>
        <v>0.57073030303030303</v>
      </c>
      <c r="Y143" s="193">
        <v>45931</v>
      </c>
      <c r="Z143" s="165">
        <v>1000</v>
      </c>
      <c r="AA143" s="173">
        <v>1500</v>
      </c>
      <c r="AB143" s="81"/>
      <c r="AC143" s="81"/>
    </row>
    <row r="144" spans="1:29 16376:16378" ht="0.65" customHeight="1" x14ac:dyDescent="0.3">
      <c r="A144" s="1">
        <v>22300340</v>
      </c>
      <c r="B144" s="20" t="s">
        <v>22</v>
      </c>
      <c r="C144" s="106" t="s">
        <v>436</v>
      </c>
      <c r="D144" s="4">
        <v>33586</v>
      </c>
      <c r="E144" s="4">
        <f t="shared" ref="E144:E169" ca="1" si="13">NOW()</f>
        <v>45952.919835879627</v>
      </c>
      <c r="F144" s="2">
        <f t="shared" ca="1" si="11"/>
        <v>33</v>
      </c>
      <c r="G144" s="2" t="s">
        <v>33</v>
      </c>
      <c r="H144" s="25" t="s">
        <v>437</v>
      </c>
      <c r="I144" s="1" t="s">
        <v>438</v>
      </c>
      <c r="J144" s="4">
        <v>44650</v>
      </c>
      <c r="K144" s="4">
        <v>45405</v>
      </c>
      <c r="L144" s="5">
        <v>45513</v>
      </c>
      <c r="M144" s="2">
        <f ca="1">DATEDIF(Tabela3[[#This Row],[ADMISSÃO ]],Tabela3[[#This Row],[DATA ATUAL]],"y")</f>
        <v>3</v>
      </c>
      <c r="N144" s="2" t="s">
        <v>41</v>
      </c>
      <c r="O144" s="2" t="s">
        <v>42</v>
      </c>
      <c r="P144" s="9" t="s">
        <v>100</v>
      </c>
      <c r="Q144" s="37"/>
      <c r="R144" s="33" t="s">
        <v>504</v>
      </c>
      <c r="S144" s="136"/>
      <c r="T144" s="33"/>
      <c r="U144" s="7">
        <v>1550</v>
      </c>
      <c r="V144" s="9">
        <v>2500</v>
      </c>
      <c r="W144" s="9"/>
      <c r="X144" s="8">
        <f t="shared" si="12"/>
        <v>0.61290322580645162</v>
      </c>
      <c r="Y144" s="8"/>
      <c r="Z144" s="7">
        <v>550</v>
      </c>
      <c r="AA144" s="117">
        <v>400</v>
      </c>
      <c r="AB144" s="137"/>
      <c r="AC144" s="137"/>
    </row>
    <row r="145" spans="1:29" ht="15.75" customHeight="1" x14ac:dyDescent="0.3">
      <c r="A145" s="139">
        <v>1124</v>
      </c>
      <c r="B145" s="211" t="s">
        <v>27</v>
      </c>
      <c r="C145" s="188" t="s">
        <v>505</v>
      </c>
      <c r="D145" s="185">
        <v>37371</v>
      </c>
      <c r="E145" s="185">
        <f t="shared" ca="1" si="13"/>
        <v>45952.919835879627</v>
      </c>
      <c r="F145" s="139">
        <f t="shared" ca="1" si="11"/>
        <v>23</v>
      </c>
      <c r="G145" s="139" t="s">
        <v>33</v>
      </c>
      <c r="H145" s="139" t="s">
        <v>506</v>
      </c>
      <c r="I145" s="139" t="s">
        <v>507</v>
      </c>
      <c r="J145" s="185">
        <v>45302</v>
      </c>
      <c r="K145" s="185">
        <v>45405</v>
      </c>
      <c r="L145" s="185"/>
      <c r="M145" s="139">
        <f ca="1">DATEDIF(Tabela3[[#This Row],[ADMISSÃO ]],Tabela3[[#This Row],[DATA ATUAL]],"y")</f>
        <v>1</v>
      </c>
      <c r="N145" s="26" t="s">
        <v>41</v>
      </c>
      <c r="O145" s="26" t="s">
        <v>51</v>
      </c>
      <c r="P145" s="26" t="s">
        <v>508</v>
      </c>
      <c r="Q145" s="139" t="s">
        <v>788</v>
      </c>
      <c r="R145" s="257" t="s">
        <v>44</v>
      </c>
      <c r="S145" s="265" t="s">
        <v>841</v>
      </c>
      <c r="T145" s="189"/>
      <c r="U145" s="142">
        <v>1320</v>
      </c>
      <c r="V145" s="142">
        <v>2250</v>
      </c>
      <c r="W145" s="142">
        <v>2400</v>
      </c>
      <c r="X145" s="187">
        <f t="shared" si="12"/>
        <v>0.70454545454545459</v>
      </c>
      <c r="Y145" s="193">
        <v>45931</v>
      </c>
      <c r="Z145" s="165">
        <v>635</v>
      </c>
      <c r="AA145" s="173"/>
      <c r="AB145" s="81"/>
      <c r="AC145" s="81" t="s">
        <v>652</v>
      </c>
    </row>
    <row r="146" spans="1:29" hidden="1" x14ac:dyDescent="0.3">
      <c r="A146" s="30">
        <v>23020963</v>
      </c>
      <c r="B146" s="20" t="s">
        <v>22</v>
      </c>
      <c r="C146" s="109" t="s">
        <v>509</v>
      </c>
      <c r="D146" s="32">
        <v>36969</v>
      </c>
      <c r="E146" s="32">
        <f t="shared" ca="1" si="13"/>
        <v>45952.919835879627</v>
      </c>
      <c r="F146" s="33">
        <f t="shared" ca="1" si="11"/>
        <v>24</v>
      </c>
      <c r="G146" s="33" t="s">
        <v>33</v>
      </c>
      <c r="H146" s="33" t="s">
        <v>510</v>
      </c>
      <c r="I146" s="33" t="s">
        <v>511</v>
      </c>
      <c r="J146" s="32">
        <v>44966</v>
      </c>
      <c r="K146" s="32">
        <v>45356</v>
      </c>
      <c r="L146" s="32">
        <v>45607</v>
      </c>
      <c r="M146" s="33">
        <f ca="1">DATEDIF(Tabela3[[#This Row],[ADMISSÃO ]],Tabela3[[#This Row],[DATA ATUAL]],"y")</f>
        <v>2</v>
      </c>
      <c r="N146" s="33" t="s">
        <v>360</v>
      </c>
      <c r="O146" s="33" t="s">
        <v>458</v>
      </c>
      <c r="P146" s="33" t="s">
        <v>512</v>
      </c>
      <c r="Q146" s="33"/>
      <c r="R146" s="33" t="s">
        <v>44</v>
      </c>
      <c r="S146" s="136"/>
      <c r="T146" s="33"/>
      <c r="U146" s="37">
        <v>1800</v>
      </c>
      <c r="V146" s="37">
        <v>2304</v>
      </c>
      <c r="W146" s="37"/>
      <c r="X146" s="38">
        <f t="shared" si="12"/>
        <v>0.28000000000000003</v>
      </c>
      <c r="Y146" s="38"/>
      <c r="Z146" s="37">
        <v>550</v>
      </c>
      <c r="AA146" s="121"/>
      <c r="AB146" s="136"/>
      <c r="AC146" s="136"/>
    </row>
    <row r="147" spans="1:29" s="140" customFormat="1" ht="15.75" customHeight="1" x14ac:dyDescent="0.3">
      <c r="A147" s="153">
        <v>1176</v>
      </c>
      <c r="B147" s="143" t="s">
        <v>27</v>
      </c>
      <c r="C147" s="101" t="s">
        <v>740</v>
      </c>
      <c r="D147" s="39">
        <v>27193</v>
      </c>
      <c r="E147" s="39">
        <f ca="1">NOW()</f>
        <v>45952.919835879627</v>
      </c>
      <c r="F147" s="26">
        <f t="shared" ca="1" si="11"/>
        <v>51</v>
      </c>
      <c r="G147" s="26" t="s">
        <v>33</v>
      </c>
      <c r="H147" s="26" t="s">
        <v>741</v>
      </c>
      <c r="I147" s="26" t="s">
        <v>742</v>
      </c>
      <c r="J147" s="39">
        <v>45929</v>
      </c>
      <c r="K147" s="39">
        <v>45926</v>
      </c>
      <c r="L147" s="75"/>
      <c r="M147" s="26">
        <f ca="1">DATEDIF(Tabela3[[#This Row],[ADMISSÃO ]],Tabela3[[#This Row],[DATA ATUAL]],"y")</f>
        <v>0</v>
      </c>
      <c r="N147" s="26" t="s">
        <v>28</v>
      </c>
      <c r="O147" s="26" t="s">
        <v>679</v>
      </c>
      <c r="P147" s="26" t="s">
        <v>679</v>
      </c>
      <c r="Q147" s="26" t="s">
        <v>769</v>
      </c>
      <c r="R147" s="170" t="s">
        <v>37</v>
      </c>
      <c r="S147" s="265" t="s">
        <v>842</v>
      </c>
      <c r="T147" s="245"/>
      <c r="U147" s="81">
        <v>4500</v>
      </c>
      <c r="V147" s="81">
        <v>4500</v>
      </c>
      <c r="W147" s="81">
        <v>4500</v>
      </c>
      <c r="X147" s="82">
        <f>(V147-U147)/U147</f>
        <v>0</v>
      </c>
      <c r="Y147" s="82"/>
      <c r="Z147" s="161">
        <v>801.8</v>
      </c>
      <c r="AA147" s="173">
        <v>1500</v>
      </c>
      <c r="AB147" s="26"/>
      <c r="AC147" s="26"/>
    </row>
    <row r="148" spans="1:29" ht="15.75" customHeight="1" x14ac:dyDescent="0.3">
      <c r="A148" s="153">
        <v>501</v>
      </c>
      <c r="B148" s="211" t="s">
        <v>27</v>
      </c>
      <c r="C148" s="174" t="s">
        <v>513</v>
      </c>
      <c r="D148" s="39">
        <v>38930</v>
      </c>
      <c r="E148" s="39">
        <f t="shared" ca="1" si="13"/>
        <v>45952.919835879627</v>
      </c>
      <c r="F148" s="26">
        <f t="shared" ca="1" si="11"/>
        <v>19</v>
      </c>
      <c r="G148" s="139" t="s">
        <v>33</v>
      </c>
      <c r="H148" s="26"/>
      <c r="I148" s="26" t="s">
        <v>514</v>
      </c>
      <c r="J148" s="39">
        <v>45726</v>
      </c>
      <c r="K148" s="39"/>
      <c r="L148" s="75"/>
      <c r="M148" s="26">
        <f ca="1">DATEDIF(Tabela3[[#This Row],[ADMISSÃO ]],Tabela3[[#This Row],[DATA ATUAL]],"y")</f>
        <v>0</v>
      </c>
      <c r="N148" s="139" t="s">
        <v>28</v>
      </c>
      <c r="O148" s="26" t="s">
        <v>51</v>
      </c>
      <c r="P148" s="26" t="s">
        <v>515</v>
      </c>
      <c r="Q148" s="26" t="s">
        <v>765</v>
      </c>
      <c r="R148" s="257" t="s">
        <v>44</v>
      </c>
      <c r="S148" s="265" t="s">
        <v>843</v>
      </c>
      <c r="T148" s="189"/>
      <c r="U148" s="81">
        <v>1518</v>
      </c>
      <c r="V148" s="81">
        <v>1518</v>
      </c>
      <c r="W148" s="81">
        <v>1518</v>
      </c>
      <c r="X148" s="82">
        <f t="shared" si="12"/>
        <v>0</v>
      </c>
      <c r="Y148" s="82"/>
      <c r="Z148" s="26" t="s">
        <v>672</v>
      </c>
      <c r="AA148" s="170"/>
      <c r="AB148" s="26"/>
      <c r="AC148" s="26" t="s">
        <v>652</v>
      </c>
    </row>
    <row r="149" spans="1:29" s="140" customFormat="1" ht="15.75" customHeight="1" x14ac:dyDescent="0.3">
      <c r="A149" s="42">
        <v>1059</v>
      </c>
      <c r="B149" s="212" t="s">
        <v>27</v>
      </c>
      <c r="C149" s="157" t="s">
        <v>527</v>
      </c>
      <c r="D149" s="41">
        <v>29579</v>
      </c>
      <c r="E149" s="41">
        <f t="shared" ca="1" si="13"/>
        <v>45952.919835879627</v>
      </c>
      <c r="F149" s="42">
        <f t="shared" ref="F149" ca="1" si="14">INT((E149-D149)/365.25)</f>
        <v>44</v>
      </c>
      <c r="G149" s="42" t="s">
        <v>33</v>
      </c>
      <c r="H149" s="42" t="s">
        <v>528</v>
      </c>
      <c r="I149" s="42" t="s">
        <v>529</v>
      </c>
      <c r="J149" s="41">
        <v>44550</v>
      </c>
      <c r="K149" s="41"/>
      <c r="L149" s="43" t="s">
        <v>434</v>
      </c>
      <c r="M149" s="42">
        <f ca="1">DATEDIF(Tabela3[[#This Row],[ADMISSÃO ]],Tabela3[[#This Row],[DATA ATUAL]],"y")</f>
        <v>3</v>
      </c>
      <c r="N149" s="42" t="s">
        <v>28</v>
      </c>
      <c r="O149" s="42" t="s">
        <v>77</v>
      </c>
      <c r="P149" s="42" t="s">
        <v>77</v>
      </c>
      <c r="Q149" s="42" t="s">
        <v>790</v>
      </c>
      <c r="R149" s="258" t="s">
        <v>44</v>
      </c>
      <c r="S149" s="251"/>
      <c r="T149" s="248"/>
      <c r="U149" s="44">
        <v>2000</v>
      </c>
      <c r="V149" s="44">
        <v>2314.4</v>
      </c>
      <c r="W149" s="44"/>
      <c r="X149" s="190">
        <f t="shared" ref="X149" si="15">(V149-U149)/U149</f>
        <v>0.15720000000000003</v>
      </c>
      <c r="Y149" s="190"/>
      <c r="Z149" s="162"/>
      <c r="AA149" s="123"/>
      <c r="AB149" s="40"/>
      <c r="AC149" s="40"/>
    </row>
    <row r="150" spans="1:29" ht="15.75" customHeight="1" x14ac:dyDescent="0.3">
      <c r="A150" s="153">
        <v>1162</v>
      </c>
      <c r="B150" s="211" t="s">
        <v>27</v>
      </c>
      <c r="C150" s="174" t="s">
        <v>516</v>
      </c>
      <c r="D150" s="39">
        <v>38176</v>
      </c>
      <c r="E150" s="39">
        <f t="shared" ca="1" si="13"/>
        <v>45952.919835879627</v>
      </c>
      <c r="F150" s="26">
        <f t="shared" ca="1" si="11"/>
        <v>21</v>
      </c>
      <c r="G150" s="139" t="s">
        <v>33</v>
      </c>
      <c r="H150" s="26" t="s">
        <v>743</v>
      </c>
      <c r="I150" s="26" t="s">
        <v>517</v>
      </c>
      <c r="J150" s="39">
        <v>45775</v>
      </c>
      <c r="K150" s="39"/>
      <c r="L150" s="75"/>
      <c r="M150" s="26">
        <f ca="1">DATEDIF(Tabela3[[#This Row],[ADMISSÃO ]],Tabela3[[#This Row],[DATA ATUAL]],"y")</f>
        <v>0</v>
      </c>
      <c r="N150" s="139" t="s">
        <v>28</v>
      </c>
      <c r="O150" s="26" t="s">
        <v>211</v>
      </c>
      <c r="P150" s="26" t="s">
        <v>211</v>
      </c>
      <c r="Q150" s="139" t="s">
        <v>766</v>
      </c>
      <c r="R150" s="257" t="s">
        <v>44</v>
      </c>
      <c r="S150" s="265" t="s">
        <v>844</v>
      </c>
      <c r="T150" s="189"/>
      <c r="U150" s="81">
        <v>1800</v>
      </c>
      <c r="V150" s="81">
        <v>1800</v>
      </c>
      <c r="W150" s="81">
        <v>2000</v>
      </c>
      <c r="X150" s="82">
        <f t="shared" si="12"/>
        <v>0</v>
      </c>
      <c r="Y150" s="193">
        <v>45931</v>
      </c>
      <c r="Z150" s="165">
        <v>635</v>
      </c>
      <c r="AA150" s="170"/>
      <c r="AB150" s="26"/>
      <c r="AC150" s="26" t="s">
        <v>652</v>
      </c>
    </row>
    <row r="151" spans="1:29" ht="15.75" customHeight="1" x14ac:dyDescent="0.3">
      <c r="A151" s="153">
        <v>1175</v>
      </c>
      <c r="B151" s="229" t="s">
        <v>27</v>
      </c>
      <c r="C151" s="101" t="s">
        <v>744</v>
      </c>
      <c r="D151" s="39">
        <v>35729</v>
      </c>
      <c r="E151" s="39">
        <f ca="1">NOW()</f>
        <v>45952.919835879627</v>
      </c>
      <c r="F151" s="26">
        <f t="shared" ca="1" si="11"/>
        <v>27</v>
      </c>
      <c r="G151" s="26" t="s">
        <v>24</v>
      </c>
      <c r="H151" s="26" t="s">
        <v>745</v>
      </c>
      <c r="I151" s="26" t="s">
        <v>746</v>
      </c>
      <c r="J151" s="39">
        <v>45908</v>
      </c>
      <c r="K151" s="39">
        <v>45908</v>
      </c>
      <c r="L151" s="75"/>
      <c r="M151" s="26">
        <v>0</v>
      </c>
      <c r="N151" s="26" t="s">
        <v>65</v>
      </c>
      <c r="O151" s="26" t="s">
        <v>42</v>
      </c>
      <c r="P151" s="26" t="s">
        <v>42</v>
      </c>
      <c r="Q151" s="139" t="s">
        <v>772</v>
      </c>
      <c r="R151" s="256" t="s">
        <v>37</v>
      </c>
      <c r="S151" s="265" t="s">
        <v>845</v>
      </c>
      <c r="T151" s="247"/>
      <c r="U151" s="81">
        <v>2000</v>
      </c>
      <c r="V151" s="81">
        <v>2000</v>
      </c>
      <c r="W151" s="81">
        <v>2000</v>
      </c>
      <c r="X151" s="82">
        <f t="shared" si="12"/>
        <v>0</v>
      </c>
      <c r="Y151" s="82"/>
      <c r="Z151" s="161">
        <v>635</v>
      </c>
      <c r="AA151" s="26"/>
      <c r="AB151" s="26"/>
      <c r="AC151" s="26" t="s">
        <v>652</v>
      </c>
    </row>
    <row r="152" spans="1:29" ht="15.75" customHeight="1" x14ac:dyDescent="0.3">
      <c r="A152" s="153">
        <v>509</v>
      </c>
      <c r="B152" s="229" t="s">
        <v>27</v>
      </c>
      <c r="C152" s="101" t="s">
        <v>753</v>
      </c>
      <c r="D152" s="39">
        <v>38662</v>
      </c>
      <c r="E152" s="39">
        <f ca="1">NOW()</f>
        <v>45952.919835879627</v>
      </c>
      <c r="F152" s="26">
        <f ca="1">INT((E152-D152)/365.25)</f>
        <v>19</v>
      </c>
      <c r="G152" s="26" t="s">
        <v>24</v>
      </c>
      <c r="H152" s="26" t="s">
        <v>754</v>
      </c>
      <c r="I152" s="26" t="s">
        <v>755</v>
      </c>
      <c r="J152" s="39">
        <v>45910</v>
      </c>
      <c r="K152" s="39"/>
      <c r="L152" s="75"/>
      <c r="M152" s="26">
        <f ca="1">DATEDIF(Tabela3[[#This Row],[ADMISSÃO ]],Tabela3[[#This Row],[DATA ATUAL]],"y")</f>
        <v>0</v>
      </c>
      <c r="N152" s="26" t="s">
        <v>28</v>
      </c>
      <c r="O152" s="26" t="s">
        <v>51</v>
      </c>
      <c r="P152" s="26" t="s">
        <v>51</v>
      </c>
      <c r="Q152" s="26" t="s">
        <v>793</v>
      </c>
      <c r="R152" s="257" t="s">
        <v>44</v>
      </c>
      <c r="S152" s="265" t="s">
        <v>846</v>
      </c>
      <c r="T152" s="189"/>
      <c r="U152" s="81">
        <v>1300</v>
      </c>
      <c r="V152" s="81">
        <v>1300</v>
      </c>
      <c r="W152" s="81">
        <v>1300</v>
      </c>
      <c r="X152" s="82">
        <f>(V152-U152)/U152</f>
        <v>0</v>
      </c>
      <c r="Y152" s="82"/>
      <c r="Z152" s="26" t="s">
        <v>672</v>
      </c>
      <c r="AA152" s="26"/>
      <c r="AB152" s="26"/>
      <c r="AC152" s="26"/>
    </row>
    <row r="153" spans="1:29" ht="15.75" customHeight="1" x14ac:dyDescent="0.3">
      <c r="A153" s="153">
        <v>1177</v>
      </c>
      <c r="B153" s="229" t="s">
        <v>27</v>
      </c>
      <c r="C153" s="101" t="s">
        <v>748</v>
      </c>
      <c r="D153" s="39">
        <v>33215</v>
      </c>
      <c r="E153" s="39">
        <f ca="1">NOW()</f>
        <v>45952.919835879627</v>
      </c>
      <c r="F153" s="26">
        <f ca="1">INT((E153-D153)/365.25)</f>
        <v>34</v>
      </c>
      <c r="G153" s="26" t="s">
        <v>24</v>
      </c>
      <c r="H153" s="26" t="s">
        <v>749</v>
      </c>
      <c r="I153" s="26" t="s">
        <v>750</v>
      </c>
      <c r="J153" s="39">
        <v>45929</v>
      </c>
      <c r="K153" s="39">
        <v>45931</v>
      </c>
      <c r="L153" s="75"/>
      <c r="M153" s="26">
        <f ca="1">DATEDIF(Tabela3[[#This Row],[ADMISSÃO ]],Tabela3[[#This Row],[DATA ATUAL]],"y")</f>
        <v>0</v>
      </c>
      <c r="N153" s="26" t="s">
        <v>28</v>
      </c>
      <c r="O153" s="26" t="s">
        <v>751</v>
      </c>
      <c r="P153" s="26" t="s">
        <v>751</v>
      </c>
      <c r="Q153" s="139" t="s">
        <v>762</v>
      </c>
      <c r="R153" s="256" t="s">
        <v>37</v>
      </c>
      <c r="S153" s="265" t="s">
        <v>847</v>
      </c>
      <c r="T153" s="247"/>
      <c r="U153" s="81">
        <v>4000</v>
      </c>
      <c r="V153" s="81">
        <v>4000</v>
      </c>
      <c r="W153" s="81">
        <v>4000</v>
      </c>
      <c r="X153" s="82">
        <f>(V153-U153)/U153</f>
        <v>0</v>
      </c>
      <c r="Y153" s="82"/>
      <c r="Z153" s="161">
        <v>801.8</v>
      </c>
      <c r="AA153" s="173">
        <v>400</v>
      </c>
      <c r="AB153" s="26"/>
      <c r="AC153" s="26"/>
    </row>
    <row r="154" spans="1:29" s="140" customFormat="1" ht="15.75" customHeight="1" x14ac:dyDescent="0.3">
      <c r="A154" s="153">
        <v>1161</v>
      </c>
      <c r="B154" s="211" t="s">
        <v>27</v>
      </c>
      <c r="C154" s="174" t="s">
        <v>423</v>
      </c>
      <c r="D154" s="39">
        <v>36025</v>
      </c>
      <c r="E154" s="39">
        <f t="shared" ca="1" si="13"/>
        <v>45952.919835879627</v>
      </c>
      <c r="F154" s="26">
        <f t="shared" ca="1" si="11"/>
        <v>27</v>
      </c>
      <c r="G154" s="139" t="s">
        <v>24</v>
      </c>
      <c r="H154" s="26" t="s">
        <v>424</v>
      </c>
      <c r="I154" s="26" t="s">
        <v>425</v>
      </c>
      <c r="J154" s="39">
        <v>45772</v>
      </c>
      <c r="K154" s="39"/>
      <c r="L154" s="75"/>
      <c r="M154" s="26">
        <f ca="1">DATEDIF(Tabela3[[#This Row],[ADMISSÃO ]],Tabela3[[#This Row],[DATA ATUAL]],"y")</f>
        <v>0</v>
      </c>
      <c r="N154" s="139" t="s">
        <v>28</v>
      </c>
      <c r="O154" s="26" t="s">
        <v>122</v>
      </c>
      <c r="P154" s="26" t="s">
        <v>122</v>
      </c>
      <c r="Q154" s="139" t="s">
        <v>783</v>
      </c>
      <c r="R154" s="256" t="s">
        <v>37</v>
      </c>
      <c r="S154" s="265" t="s">
        <v>848</v>
      </c>
      <c r="T154" s="247"/>
      <c r="U154" s="81">
        <v>4500</v>
      </c>
      <c r="V154" s="81">
        <v>4500</v>
      </c>
      <c r="W154" s="81">
        <v>4523.8500000000004</v>
      </c>
      <c r="X154" s="82">
        <f t="shared" si="12"/>
        <v>0</v>
      </c>
      <c r="Y154" s="193">
        <v>45931</v>
      </c>
      <c r="Z154" s="165">
        <v>1000</v>
      </c>
      <c r="AA154" s="179">
        <v>1500</v>
      </c>
      <c r="AB154" s="72"/>
      <c r="AC154" s="72"/>
    </row>
    <row r="155" spans="1:29" hidden="1" x14ac:dyDescent="0.3">
      <c r="A155" s="31">
        <v>23110179</v>
      </c>
      <c r="B155" s="20" t="s">
        <v>22</v>
      </c>
      <c r="C155" s="110" t="s">
        <v>518</v>
      </c>
      <c r="D155" s="32">
        <v>34689</v>
      </c>
      <c r="E155" s="32">
        <f t="shared" ca="1" si="13"/>
        <v>45952.919835879627</v>
      </c>
      <c r="F155" s="33">
        <f t="shared" ca="1" si="11"/>
        <v>30</v>
      </c>
      <c r="G155" s="33" t="s">
        <v>33</v>
      </c>
      <c r="H155" s="33" t="s">
        <v>519</v>
      </c>
      <c r="I155" s="33" t="s">
        <v>520</v>
      </c>
      <c r="J155" s="32">
        <v>45236</v>
      </c>
      <c r="K155" s="32">
        <v>45230</v>
      </c>
      <c r="L155" s="32" t="s">
        <v>210</v>
      </c>
      <c r="M155" s="33">
        <f ca="1">DATEDIF(Tabela3[[#This Row],[ADMISSÃO ]],Tabela3[[#This Row],[DATA ATUAL]],"y")</f>
        <v>1</v>
      </c>
      <c r="N155" s="33" t="s">
        <v>28</v>
      </c>
      <c r="O155" s="33" t="s">
        <v>173</v>
      </c>
      <c r="P155" s="33" t="s">
        <v>173</v>
      </c>
      <c r="Q155" s="33"/>
      <c r="R155" s="33" t="s">
        <v>37</v>
      </c>
      <c r="S155" s="136"/>
      <c r="T155" s="33"/>
      <c r="U155" s="37">
        <v>4000</v>
      </c>
      <c r="V155" s="37">
        <v>4000</v>
      </c>
      <c r="W155" s="37"/>
      <c r="X155" s="38">
        <f t="shared" si="12"/>
        <v>0</v>
      </c>
      <c r="Y155" s="38"/>
      <c r="Z155" s="37">
        <v>635</v>
      </c>
      <c r="AA155" s="121"/>
      <c r="AB155" s="20"/>
      <c r="AC155" s="20"/>
    </row>
    <row r="156" spans="1:29" hidden="1" x14ac:dyDescent="0.3">
      <c r="A156" s="31">
        <v>23050269</v>
      </c>
      <c r="B156" s="2" t="s">
        <v>22</v>
      </c>
      <c r="C156" s="109" t="s">
        <v>521</v>
      </c>
      <c r="D156" s="32">
        <v>37618</v>
      </c>
      <c r="E156" s="32">
        <f t="shared" ca="1" si="13"/>
        <v>45952.919835879627</v>
      </c>
      <c r="F156" s="33">
        <f t="shared" ca="1" si="11"/>
        <v>22</v>
      </c>
      <c r="G156" s="33" t="s">
        <v>24</v>
      </c>
      <c r="H156" s="33" t="s">
        <v>522</v>
      </c>
      <c r="I156" s="33" t="s">
        <v>523</v>
      </c>
      <c r="J156" s="32">
        <v>45048</v>
      </c>
      <c r="K156" s="32">
        <v>45230</v>
      </c>
      <c r="L156" s="32">
        <v>45534</v>
      </c>
      <c r="M156" s="33">
        <f ca="1">DATEDIF(Tabela3[[#This Row],[ADMISSÃO ]],Tabela3[[#This Row],[DATA ATUAL]],"y")</f>
        <v>2</v>
      </c>
      <c r="N156" s="33" t="s">
        <v>28</v>
      </c>
      <c r="O156" s="33" t="s">
        <v>112</v>
      </c>
      <c r="P156" s="33" t="s">
        <v>211</v>
      </c>
      <c r="Q156" s="33"/>
      <c r="R156" s="33" t="s">
        <v>44</v>
      </c>
      <c r="S156" s="33"/>
      <c r="T156" s="33"/>
      <c r="U156" s="37">
        <v>1800</v>
      </c>
      <c r="V156" s="37">
        <v>1835.5</v>
      </c>
      <c r="W156" s="37"/>
      <c r="X156" s="38">
        <f t="shared" si="12"/>
        <v>1.9722222222222221E-2</v>
      </c>
      <c r="Y156" s="38"/>
      <c r="Z156" s="37">
        <v>550</v>
      </c>
      <c r="AA156" s="121"/>
      <c r="AB156" s="2"/>
      <c r="AC156" s="2"/>
    </row>
    <row r="157" spans="1:29" hidden="1" x14ac:dyDescent="0.3">
      <c r="A157" s="31">
        <v>241002108</v>
      </c>
      <c r="B157" s="2" t="s">
        <v>22</v>
      </c>
      <c r="C157" s="111" t="s">
        <v>524</v>
      </c>
      <c r="D157" s="32">
        <v>37947</v>
      </c>
      <c r="E157" s="32">
        <f t="shared" ca="1" si="13"/>
        <v>45952.919835879627</v>
      </c>
      <c r="F157" s="33">
        <f t="shared" ca="1" si="11"/>
        <v>21</v>
      </c>
      <c r="G157" s="33" t="s">
        <v>33</v>
      </c>
      <c r="H157" s="33" t="s">
        <v>434</v>
      </c>
      <c r="I157" s="33" t="s">
        <v>525</v>
      </c>
      <c r="J157" s="32">
        <v>45567</v>
      </c>
      <c r="K157" s="32">
        <v>45566</v>
      </c>
      <c r="L157" s="34">
        <v>45680</v>
      </c>
      <c r="M157" s="33">
        <f ca="1">DATEDIF(Tabela3[[#This Row],[ADMISSÃO ]],Tabela3[[#This Row],[DATA ATUAL]],"y")</f>
        <v>1</v>
      </c>
      <c r="N157" s="33" t="s">
        <v>41</v>
      </c>
      <c r="O157" s="33" t="s">
        <v>526</v>
      </c>
      <c r="P157" s="33" t="s">
        <v>526</v>
      </c>
      <c r="Q157" s="33"/>
      <c r="R157" s="33"/>
      <c r="S157" s="33"/>
      <c r="T157" s="33"/>
      <c r="U157" s="37">
        <v>1835.5</v>
      </c>
      <c r="V157" s="37">
        <v>1835.5</v>
      </c>
      <c r="W157" s="37"/>
      <c r="X157" s="38">
        <f t="shared" si="12"/>
        <v>0</v>
      </c>
      <c r="Y157" s="38"/>
      <c r="Z157" s="37">
        <v>635</v>
      </c>
      <c r="AA157" s="115"/>
      <c r="AB157" s="37"/>
      <c r="AC157" s="37"/>
    </row>
    <row r="158" spans="1:29" hidden="1" x14ac:dyDescent="0.3">
      <c r="A158" s="31">
        <v>22120556</v>
      </c>
      <c r="B158" s="20" t="s">
        <v>22</v>
      </c>
      <c r="C158" s="109" t="s">
        <v>530</v>
      </c>
      <c r="D158" s="32">
        <v>34486</v>
      </c>
      <c r="E158" s="32">
        <f t="shared" ca="1" si="13"/>
        <v>45952.919835879627</v>
      </c>
      <c r="F158" s="33">
        <f t="shared" ca="1" si="11"/>
        <v>31</v>
      </c>
      <c r="G158" s="33" t="s">
        <v>24</v>
      </c>
      <c r="H158" s="33" t="s">
        <v>531</v>
      </c>
      <c r="I158" s="33" t="s">
        <v>532</v>
      </c>
      <c r="J158" s="32">
        <v>44900</v>
      </c>
      <c r="K158" s="32">
        <v>45243</v>
      </c>
      <c r="L158" s="32"/>
      <c r="M158" s="33">
        <f ca="1">DATEDIF(Tabela3[[#This Row],[ADMISSÃO ]],Tabela3[[#This Row],[DATA ATUAL]],"y")</f>
        <v>2</v>
      </c>
      <c r="N158" s="33" t="s">
        <v>28</v>
      </c>
      <c r="O158" s="33" t="s">
        <v>330</v>
      </c>
      <c r="P158" s="33" t="s">
        <v>533</v>
      </c>
      <c r="Q158" s="33"/>
      <c r="R158" s="33" t="s">
        <v>37</v>
      </c>
      <c r="S158" s="33"/>
      <c r="T158" s="33"/>
      <c r="U158" s="37">
        <v>1800</v>
      </c>
      <c r="V158" s="37">
        <v>3168</v>
      </c>
      <c r="W158" s="37"/>
      <c r="X158" s="38">
        <f t="shared" si="12"/>
        <v>0.76</v>
      </c>
      <c r="Y158" s="38"/>
      <c r="Z158" s="9">
        <v>635</v>
      </c>
      <c r="AA158" s="121"/>
      <c r="AB158" s="20"/>
      <c r="AC158" s="20"/>
    </row>
    <row r="159" spans="1:29" hidden="1" x14ac:dyDescent="0.3">
      <c r="A159" s="31">
        <v>24022690</v>
      </c>
      <c r="B159" s="2" t="s">
        <v>22</v>
      </c>
      <c r="C159" s="110" t="s">
        <v>534</v>
      </c>
      <c r="D159" s="32">
        <v>30634</v>
      </c>
      <c r="E159" s="32">
        <f t="shared" ca="1" si="13"/>
        <v>45952.919835879627</v>
      </c>
      <c r="F159" s="33">
        <f t="shared" ca="1" si="11"/>
        <v>41</v>
      </c>
      <c r="G159" s="31" t="s">
        <v>33</v>
      </c>
      <c r="H159" s="33" t="s">
        <v>535</v>
      </c>
      <c r="I159" s="33" t="s">
        <v>536</v>
      </c>
      <c r="J159" s="32">
        <v>45348</v>
      </c>
      <c r="K159" s="32">
        <v>45328</v>
      </c>
      <c r="L159" s="32">
        <v>45799</v>
      </c>
      <c r="M159" s="33">
        <f ca="1">DATEDIF(Tabela3[[#This Row],[ADMISSÃO ]],Tabela3[[#This Row],[DATA ATUAL]],"y")</f>
        <v>1</v>
      </c>
      <c r="N159" s="33" t="s">
        <v>65</v>
      </c>
      <c r="O159" s="33" t="s">
        <v>67</v>
      </c>
      <c r="P159" s="33" t="s">
        <v>67</v>
      </c>
      <c r="Q159" s="33"/>
      <c r="R159" s="33" t="s">
        <v>31</v>
      </c>
      <c r="S159" s="33"/>
      <c r="T159" s="33"/>
      <c r="U159" s="37">
        <v>2500</v>
      </c>
      <c r="V159" s="37">
        <v>2700</v>
      </c>
      <c r="W159" s="37"/>
      <c r="X159" s="38">
        <f t="shared" si="12"/>
        <v>0.08</v>
      </c>
      <c r="Y159" s="38"/>
      <c r="Z159" s="37">
        <v>635</v>
      </c>
      <c r="AA159" s="115">
        <v>500</v>
      </c>
      <c r="AB159" s="9"/>
      <c r="AC159" s="9"/>
    </row>
    <row r="160" spans="1:29" hidden="1" x14ac:dyDescent="0.3">
      <c r="A160" s="30">
        <v>22091953</v>
      </c>
      <c r="B160" s="33" t="s">
        <v>22</v>
      </c>
      <c r="C160" s="112" t="s">
        <v>537</v>
      </c>
      <c r="D160" s="32">
        <v>38534</v>
      </c>
      <c r="E160" s="32">
        <f t="shared" ca="1" si="13"/>
        <v>45952.919835879627</v>
      </c>
      <c r="F160" s="33">
        <f t="shared" ca="1" si="11"/>
        <v>20</v>
      </c>
      <c r="G160" s="33" t="s">
        <v>24</v>
      </c>
      <c r="H160" s="33" t="s">
        <v>538</v>
      </c>
      <c r="I160" s="32" t="s">
        <v>539</v>
      </c>
      <c r="J160" s="32">
        <v>44823</v>
      </c>
      <c r="K160" s="32">
        <v>45243</v>
      </c>
      <c r="L160" s="32">
        <v>45783</v>
      </c>
      <c r="M160" s="33">
        <f ca="1">DATEDIF(Tabela3[[#This Row],[ADMISSÃO ]],Tabela3[[#This Row],[DATA ATUAL]],"y")</f>
        <v>3</v>
      </c>
      <c r="N160" s="33" t="s">
        <v>41</v>
      </c>
      <c r="O160" s="33" t="s">
        <v>61</v>
      </c>
      <c r="P160" s="33" t="s">
        <v>540</v>
      </c>
      <c r="Q160" s="33"/>
      <c r="R160" s="37" t="s">
        <v>541</v>
      </c>
      <c r="S160" s="37"/>
      <c r="T160" s="37"/>
      <c r="U160" s="37">
        <v>850</v>
      </c>
      <c r="V160" s="37">
        <v>1835.5</v>
      </c>
      <c r="W160" s="37"/>
      <c r="X160" s="38">
        <f t="shared" si="12"/>
        <v>1.1594117647058824</v>
      </c>
      <c r="Y160" s="38"/>
      <c r="Z160" s="37">
        <v>550</v>
      </c>
      <c r="AA160" s="198"/>
      <c r="AB160" s="33"/>
      <c r="AC160" s="33"/>
    </row>
    <row r="161" spans="1:29" s="140" customFormat="1" ht="15.75" customHeight="1" x14ac:dyDescent="0.3">
      <c r="A161" s="153">
        <v>1173</v>
      </c>
      <c r="B161" s="143" t="s">
        <v>27</v>
      </c>
      <c r="C161" s="140" t="s">
        <v>726</v>
      </c>
      <c r="D161" s="226">
        <v>24106</v>
      </c>
      <c r="E161" s="39">
        <f ca="1">NOW()</f>
        <v>45952.919835879627</v>
      </c>
      <c r="F161" s="26">
        <f t="shared" ca="1" si="11"/>
        <v>59</v>
      </c>
      <c r="G161" s="26" t="s">
        <v>33</v>
      </c>
      <c r="H161" s="213" t="s">
        <v>729</v>
      </c>
      <c r="I161" s="213" t="s">
        <v>728</v>
      </c>
      <c r="J161" s="39">
        <v>45887</v>
      </c>
      <c r="K161" s="39">
        <v>45889</v>
      </c>
      <c r="L161" s="75"/>
      <c r="M161" s="26">
        <f ca="1">DATEDIF(Tabela3[[#This Row],[ADMISSÃO ]],Tabela3[[#This Row],[DATA ATUAL]],"y")</f>
        <v>0</v>
      </c>
      <c r="N161" s="26" t="s">
        <v>673</v>
      </c>
      <c r="O161" s="26" t="s">
        <v>692</v>
      </c>
      <c r="P161" s="26" t="s">
        <v>692</v>
      </c>
      <c r="Q161" s="26" t="s">
        <v>791</v>
      </c>
      <c r="R161" s="173" t="s">
        <v>727</v>
      </c>
      <c r="S161" s="81"/>
      <c r="T161" s="244"/>
      <c r="U161" s="81">
        <v>2800</v>
      </c>
      <c r="V161" s="81">
        <v>2800</v>
      </c>
      <c r="W161" s="81">
        <v>2800</v>
      </c>
      <c r="X161" s="82">
        <f>(V161-U161)/U161</f>
        <v>0</v>
      </c>
      <c r="Y161" s="82"/>
      <c r="Z161" s="81" t="s">
        <v>693</v>
      </c>
      <c r="AA161" s="26"/>
      <c r="AB161" s="26"/>
      <c r="AC161" s="26" t="s">
        <v>652</v>
      </c>
    </row>
    <row r="162" spans="1:29" s="140" customFormat="1" ht="15.75" customHeight="1" x14ac:dyDescent="0.3">
      <c r="A162" s="153">
        <v>508</v>
      </c>
      <c r="B162" s="143" t="s">
        <v>27</v>
      </c>
      <c r="C162" s="152" t="s">
        <v>716</v>
      </c>
      <c r="D162" s="39">
        <v>38384</v>
      </c>
      <c r="E162" s="39">
        <f ca="1">NOW()</f>
        <v>45952.919835879627</v>
      </c>
      <c r="F162" s="26">
        <f t="shared" ca="1" si="11"/>
        <v>20</v>
      </c>
      <c r="G162" s="26" t="s">
        <v>33</v>
      </c>
      <c r="H162" s="26" t="s">
        <v>718</v>
      </c>
      <c r="I162" s="39" t="s">
        <v>717</v>
      </c>
      <c r="J162" s="39">
        <v>45857</v>
      </c>
      <c r="K162" s="39"/>
      <c r="L162" s="75"/>
      <c r="M162" s="26">
        <f ca="1">DATEDIF(Tabela3[[#This Row],[ADMISSÃO ]],Tabela3[[#This Row],[DATA ATUAL]],"y")</f>
        <v>0</v>
      </c>
      <c r="N162" s="26" t="s">
        <v>28</v>
      </c>
      <c r="O162" s="26" t="s">
        <v>51</v>
      </c>
      <c r="P162" s="26" t="s">
        <v>51</v>
      </c>
      <c r="Q162" s="26" t="s">
        <v>765</v>
      </c>
      <c r="R162" s="257" t="s">
        <v>44</v>
      </c>
      <c r="S162" s="265" t="s">
        <v>849</v>
      </c>
      <c r="T162" s="189"/>
      <c r="U162" s="72">
        <v>1300</v>
      </c>
      <c r="V162" s="72">
        <v>1300</v>
      </c>
      <c r="W162" s="72">
        <v>1300</v>
      </c>
      <c r="X162" s="82">
        <f>(V162-U162)/U162</f>
        <v>0</v>
      </c>
      <c r="Y162" s="82"/>
      <c r="Z162" s="26" t="s">
        <v>672</v>
      </c>
      <c r="AA162" s="26"/>
      <c r="AB162" s="26"/>
      <c r="AC162" s="26"/>
    </row>
    <row r="163" spans="1:29" s="140" customFormat="1" hidden="1" x14ac:dyDescent="0.3">
      <c r="A163" s="138"/>
      <c r="B163" s="101" t="s">
        <v>22</v>
      </c>
      <c r="C163" s="199" t="s">
        <v>686</v>
      </c>
      <c r="D163" s="39">
        <v>31785</v>
      </c>
      <c r="E163" s="39">
        <f ca="1">NOW()</f>
        <v>45952.919835879627</v>
      </c>
      <c r="F163" s="26">
        <f t="shared" ca="1" si="11"/>
        <v>38</v>
      </c>
      <c r="G163" s="26" t="s">
        <v>33</v>
      </c>
      <c r="H163" s="26" t="s">
        <v>687</v>
      </c>
      <c r="I163" s="39" t="s">
        <v>688</v>
      </c>
      <c r="J163" s="39">
        <v>45810</v>
      </c>
      <c r="K163" s="39">
        <v>45811</v>
      </c>
      <c r="L163" s="75">
        <v>45898</v>
      </c>
      <c r="M163" s="26">
        <f ca="1">DATEDIF(Tabela3[[#This Row],[ADMISSÃO ]],Tabela3[[#This Row],[DATA ATUAL]],"y")</f>
        <v>0</v>
      </c>
      <c r="N163" s="26" t="s">
        <v>28</v>
      </c>
      <c r="O163" s="26" t="s">
        <v>185</v>
      </c>
      <c r="P163" s="26" t="s">
        <v>185</v>
      </c>
      <c r="Q163" s="26"/>
      <c r="R163" s="141" t="s">
        <v>37</v>
      </c>
      <c r="S163" s="250"/>
      <c r="T163" s="141"/>
      <c r="U163" s="81">
        <v>4000</v>
      </c>
      <c r="V163" s="161">
        <v>4000</v>
      </c>
      <c r="W163" s="161"/>
      <c r="X163" s="82">
        <f t="shared" si="12"/>
        <v>0</v>
      </c>
      <c r="Y163" s="82"/>
      <c r="Z163" s="161">
        <v>801.8</v>
      </c>
      <c r="AA163" s="26"/>
      <c r="AB163" s="26"/>
      <c r="AC163" s="26"/>
    </row>
    <row r="164" spans="1:29" s="140" customFormat="1" hidden="1" x14ac:dyDescent="0.3">
      <c r="A164" s="113">
        <v>23062673</v>
      </c>
      <c r="B164" s="141" t="s">
        <v>22</v>
      </c>
      <c r="C164" s="171" t="s">
        <v>542</v>
      </c>
      <c r="D164" s="39">
        <v>37445</v>
      </c>
      <c r="E164" s="39">
        <f t="shared" ca="1" si="13"/>
        <v>45952.919835879627</v>
      </c>
      <c r="F164" s="26">
        <f t="shared" ca="1" si="11"/>
        <v>23</v>
      </c>
      <c r="G164" s="26" t="s">
        <v>33</v>
      </c>
      <c r="H164" s="26" t="s">
        <v>543</v>
      </c>
      <c r="I164" s="26" t="s">
        <v>544</v>
      </c>
      <c r="J164" s="39">
        <v>45103</v>
      </c>
      <c r="K164" s="39">
        <v>45803</v>
      </c>
      <c r="L164" s="39">
        <v>45842</v>
      </c>
      <c r="M164" s="26">
        <f ca="1">DATEDIF(Tabela3[[#This Row],[ADMISSÃO ]],Tabela3[[#This Row],[DATA ATUAL]],"y")</f>
        <v>2</v>
      </c>
      <c r="N164" s="26" t="s">
        <v>28</v>
      </c>
      <c r="O164" s="26" t="s">
        <v>545</v>
      </c>
      <c r="P164" s="26" t="s">
        <v>679</v>
      </c>
      <c r="Q164" s="189"/>
      <c r="R164" s="189" t="s">
        <v>44</v>
      </c>
      <c r="S164" s="189"/>
      <c r="T164" s="189"/>
      <c r="U164" s="81">
        <v>2880</v>
      </c>
      <c r="V164" s="197">
        <v>3720.04</v>
      </c>
      <c r="W164" s="197"/>
      <c r="X164" s="82">
        <f t="shared" si="12"/>
        <v>0.29168055555555555</v>
      </c>
      <c r="Y164" s="192">
        <v>45778</v>
      </c>
      <c r="Z164" s="161">
        <v>635</v>
      </c>
      <c r="AA164" s="173"/>
      <c r="AB164" s="81"/>
      <c r="AC164" s="26" t="s">
        <v>652</v>
      </c>
    </row>
    <row r="165" spans="1:29" s="220" customFormat="1" hidden="1" x14ac:dyDescent="0.3">
      <c r="A165" s="1">
        <v>250106112</v>
      </c>
      <c r="B165" s="217" t="s">
        <v>22</v>
      </c>
      <c r="C165" s="216" t="s">
        <v>546</v>
      </c>
      <c r="D165" s="4">
        <v>36263</v>
      </c>
      <c r="E165" s="4">
        <f t="shared" ca="1" si="13"/>
        <v>45952.919835879627</v>
      </c>
      <c r="F165" s="2">
        <f t="shared" ref="F165:F169" ca="1" si="16">INT((E165-D165)/365.25)</f>
        <v>26</v>
      </c>
      <c r="G165" s="2" t="s">
        <v>33</v>
      </c>
      <c r="H165" s="2" t="s">
        <v>547</v>
      </c>
      <c r="I165" s="2" t="s">
        <v>548</v>
      </c>
      <c r="J165" s="4">
        <v>45663</v>
      </c>
      <c r="K165" s="4">
        <v>45664</v>
      </c>
      <c r="L165" s="4"/>
      <c r="M165" s="2">
        <f ca="1">DATEDIF(Tabela3[[#This Row],[ADMISSÃO ]],Tabela3[[#This Row],[DATA ATUAL]],"y")</f>
        <v>0</v>
      </c>
      <c r="N165" s="2" t="s">
        <v>65</v>
      </c>
      <c r="O165" s="2" t="s">
        <v>42</v>
      </c>
      <c r="P165" s="2" t="s">
        <v>42</v>
      </c>
      <c r="Q165" s="2"/>
      <c r="R165" s="6" t="s">
        <v>37</v>
      </c>
      <c r="S165" s="263"/>
      <c r="T165" s="6"/>
      <c r="U165" s="9">
        <v>2000</v>
      </c>
      <c r="V165" s="196">
        <v>2000</v>
      </c>
      <c r="W165" s="196"/>
      <c r="X165" s="8">
        <f t="shared" si="12"/>
        <v>0</v>
      </c>
      <c r="Y165" s="8"/>
      <c r="Z165" s="196">
        <v>635</v>
      </c>
      <c r="AA165" s="115">
        <v>350</v>
      </c>
      <c r="AB165" s="9"/>
      <c r="AC165" s="9"/>
    </row>
    <row r="166" spans="1:29" ht="15.75" customHeight="1" x14ac:dyDescent="0.3">
      <c r="A166" s="139">
        <v>1160</v>
      </c>
      <c r="B166" s="211" t="s">
        <v>27</v>
      </c>
      <c r="C166" s="184" t="s">
        <v>549</v>
      </c>
      <c r="D166" s="185">
        <v>32387</v>
      </c>
      <c r="E166" s="185">
        <f t="shared" ca="1" si="13"/>
        <v>45952.919835879627</v>
      </c>
      <c r="F166" s="139">
        <f t="shared" ca="1" si="16"/>
        <v>37</v>
      </c>
      <c r="G166" s="139" t="s">
        <v>33</v>
      </c>
      <c r="H166" s="139" t="s">
        <v>752</v>
      </c>
      <c r="I166" s="139" t="s">
        <v>550</v>
      </c>
      <c r="J166" s="185">
        <v>45769</v>
      </c>
      <c r="K166" s="185">
        <v>45764</v>
      </c>
      <c r="L166" s="76"/>
      <c r="M166" s="139">
        <f ca="1">DATEDIF(Tabela3[[#This Row],[ADMISSÃO ]],Tabela3[[#This Row],[DATA ATUAL]],"y")</f>
        <v>0</v>
      </c>
      <c r="N166" s="26" t="s">
        <v>649</v>
      </c>
      <c r="O166" s="139" t="s">
        <v>66</v>
      </c>
      <c r="P166" s="139" t="s">
        <v>66</v>
      </c>
      <c r="Q166" s="189" t="s">
        <v>792</v>
      </c>
      <c r="R166" s="259" t="s">
        <v>44</v>
      </c>
      <c r="S166" s="265" t="s">
        <v>850</v>
      </c>
      <c r="T166" s="189"/>
      <c r="U166" s="142">
        <v>2500</v>
      </c>
      <c r="V166" s="142">
        <v>2875</v>
      </c>
      <c r="W166" s="81">
        <v>2890.24</v>
      </c>
      <c r="X166" s="187">
        <f t="shared" si="12"/>
        <v>0.15</v>
      </c>
      <c r="Y166" s="193">
        <v>45931</v>
      </c>
      <c r="Z166" s="165">
        <v>635</v>
      </c>
      <c r="AA166" s="173">
        <v>400</v>
      </c>
      <c r="AB166" s="81"/>
      <c r="AC166" s="81"/>
    </row>
    <row r="167" spans="1:29" s="220" customFormat="1" hidden="1" x14ac:dyDescent="0.3">
      <c r="A167" s="1"/>
      <c r="B167" s="215" t="s">
        <v>22</v>
      </c>
      <c r="C167" s="103" t="s">
        <v>661</v>
      </c>
      <c r="D167" s="4">
        <v>36327</v>
      </c>
      <c r="E167" s="4">
        <f ca="1">NOW()</f>
        <v>45952.919835879627</v>
      </c>
      <c r="F167" s="2">
        <f t="shared" ca="1" si="16"/>
        <v>26</v>
      </c>
      <c r="G167" s="2" t="s">
        <v>24</v>
      </c>
      <c r="H167" s="2" t="s">
        <v>663</v>
      </c>
      <c r="I167" s="2" t="s">
        <v>662</v>
      </c>
      <c r="J167" s="4">
        <v>45796</v>
      </c>
      <c r="K167" s="4">
        <v>45792</v>
      </c>
      <c r="L167" s="5"/>
      <c r="M167" s="2">
        <f ca="1">DATEDIF(Tabela3[[#This Row],[ADMISSÃO ]],Tabela3[[#This Row],[DATA ATUAL]],"y")</f>
        <v>0</v>
      </c>
      <c r="N167" s="2" t="s">
        <v>28</v>
      </c>
      <c r="O167" s="2" t="s">
        <v>664</v>
      </c>
      <c r="P167" s="2" t="s">
        <v>664</v>
      </c>
      <c r="Q167" s="2"/>
      <c r="R167" s="6" t="s">
        <v>37</v>
      </c>
      <c r="S167" s="264"/>
      <c r="T167" s="6"/>
      <c r="U167" s="9">
        <v>3000</v>
      </c>
      <c r="V167" s="196">
        <v>3000</v>
      </c>
      <c r="W167" s="196"/>
      <c r="X167" s="8">
        <f t="shared" si="12"/>
        <v>0</v>
      </c>
      <c r="Y167" s="38"/>
      <c r="Z167" s="225">
        <v>635</v>
      </c>
      <c r="AA167" s="9"/>
      <c r="AB167" s="9"/>
      <c r="AC167" s="9"/>
    </row>
    <row r="168" spans="1:29" ht="15.75" customHeight="1" x14ac:dyDescent="0.3">
      <c r="A168" s="26">
        <v>1146</v>
      </c>
      <c r="B168" s="211" t="s">
        <v>27</v>
      </c>
      <c r="C168" s="171" t="s">
        <v>552</v>
      </c>
      <c r="D168" s="39">
        <v>38136</v>
      </c>
      <c r="E168" s="39">
        <f t="shared" ca="1" si="13"/>
        <v>45952.919835879627</v>
      </c>
      <c r="F168" s="26">
        <f t="shared" ca="1" si="16"/>
        <v>21</v>
      </c>
      <c r="G168" s="26" t="s">
        <v>24</v>
      </c>
      <c r="H168" s="26" t="s">
        <v>553</v>
      </c>
      <c r="I168" s="26" t="s">
        <v>554</v>
      </c>
      <c r="J168" s="39">
        <v>45495</v>
      </c>
      <c r="K168" s="39">
        <v>45467</v>
      </c>
      <c r="L168" s="39"/>
      <c r="M168" s="26">
        <f ca="1">DATEDIF(Tabela3[[#This Row],[ADMISSÃO ]],Tabela3[[#This Row],[DATA ATUAL]],"y")</f>
        <v>1</v>
      </c>
      <c r="N168" s="26" t="s">
        <v>28</v>
      </c>
      <c r="O168" s="26" t="s">
        <v>51</v>
      </c>
      <c r="P168" s="26" t="s">
        <v>677</v>
      </c>
      <c r="Q168" s="189" t="s">
        <v>780</v>
      </c>
      <c r="R168" s="259" t="s">
        <v>44</v>
      </c>
      <c r="S168" s="265" t="s">
        <v>851</v>
      </c>
      <c r="T168" s="189"/>
      <c r="U168" s="81">
        <v>1412</v>
      </c>
      <c r="V168" s="81">
        <v>2687.05</v>
      </c>
      <c r="W168" s="81">
        <v>2764.95</v>
      </c>
      <c r="X168" s="82">
        <f t="shared" si="12"/>
        <v>0.90300991501416439</v>
      </c>
      <c r="Y168" s="193">
        <v>45931</v>
      </c>
      <c r="Z168" s="161">
        <v>635</v>
      </c>
      <c r="AA168" s="173"/>
      <c r="AB168" s="81"/>
      <c r="AC168" s="81"/>
    </row>
    <row r="169" spans="1:29" ht="15.75" customHeight="1" x14ac:dyDescent="0.3">
      <c r="A169" s="139">
        <v>1170</v>
      </c>
      <c r="B169" s="211" t="s">
        <v>27</v>
      </c>
      <c r="C169" s="171" t="s">
        <v>555</v>
      </c>
      <c r="D169" s="185">
        <v>36808</v>
      </c>
      <c r="E169" s="185">
        <f t="shared" ca="1" si="13"/>
        <v>45952.919835879627</v>
      </c>
      <c r="F169" s="139">
        <f t="shared" ca="1" si="16"/>
        <v>25</v>
      </c>
      <c r="G169" s="26" t="s">
        <v>24</v>
      </c>
      <c r="H169" s="139" t="s">
        <v>556</v>
      </c>
      <c r="I169" s="139" t="s">
        <v>557</v>
      </c>
      <c r="J169" s="185">
        <v>45733</v>
      </c>
      <c r="K169" s="185">
        <v>45859</v>
      </c>
      <c r="L169" s="76"/>
      <c r="M169" s="139">
        <f ca="1">DATEDIF(Tabela3[[#This Row],[ADMISSÃO ]],Tabela3[[#This Row],[DATA ATUAL]],"y")</f>
        <v>0</v>
      </c>
      <c r="N169" s="26" t="s">
        <v>28</v>
      </c>
      <c r="O169" s="141" t="s">
        <v>51</v>
      </c>
      <c r="P169" s="26" t="s">
        <v>211</v>
      </c>
      <c r="Q169" s="189" t="s">
        <v>766</v>
      </c>
      <c r="R169" s="259" t="s">
        <v>44</v>
      </c>
      <c r="S169" s="265" t="s">
        <v>852</v>
      </c>
      <c r="T169" s="189"/>
      <c r="U169" s="81">
        <v>1450</v>
      </c>
      <c r="V169" s="81">
        <v>1900</v>
      </c>
      <c r="W169" s="142">
        <v>2000</v>
      </c>
      <c r="X169" s="187">
        <f t="shared" si="12"/>
        <v>0.31034482758620691</v>
      </c>
      <c r="Y169" s="193">
        <v>45931</v>
      </c>
      <c r="Z169" s="161">
        <v>635</v>
      </c>
      <c r="AA169" s="173"/>
      <c r="AB169" s="81"/>
      <c r="AC169" s="81"/>
    </row>
    <row r="170" spans="1:29" x14ac:dyDescent="0.3">
      <c r="A170" s="144"/>
      <c r="B170" s="237"/>
      <c r="C170" s="159"/>
      <c r="D170" s="47"/>
      <c r="E170" s="47"/>
      <c r="F170" s="48"/>
      <c r="G170" s="48"/>
      <c r="H170" s="48"/>
      <c r="I170" s="47"/>
      <c r="J170" s="47"/>
      <c r="K170" s="49"/>
      <c r="L170" s="48"/>
      <c r="M170" s="48"/>
      <c r="N170" s="50"/>
      <c r="O170" s="51"/>
      <c r="P170" s="50"/>
      <c r="Q170" s="50"/>
      <c r="R170" s="50"/>
      <c r="S170" s="50"/>
      <c r="T170" s="50"/>
      <c r="U170" s="50"/>
      <c r="V170" s="50"/>
      <c r="W170" s="51"/>
      <c r="X170" s="51"/>
      <c r="Y170" s="50"/>
      <c r="Z170" s="50"/>
      <c r="AA170" s="50"/>
      <c r="AB170" s="50"/>
    </row>
    <row r="171" spans="1:29" x14ac:dyDescent="0.3">
      <c r="A171" s="54"/>
      <c r="D171" s="53"/>
      <c r="E171" s="53"/>
      <c r="F171" s="54"/>
      <c r="G171" s="54"/>
      <c r="H171" s="54"/>
      <c r="I171" s="54"/>
      <c r="J171" s="53"/>
      <c r="K171" s="55"/>
      <c r="L171" s="53"/>
      <c r="M171" s="54"/>
      <c r="N171" s="54"/>
      <c r="O171" s="54"/>
      <c r="P171" s="54"/>
      <c r="Q171" s="54"/>
      <c r="R171" s="54"/>
      <c r="S171" s="54"/>
      <c r="T171" s="54"/>
      <c r="U171" s="56"/>
      <c r="V171" s="56"/>
      <c r="W171" s="57"/>
      <c r="X171" s="57"/>
      <c r="Y171" s="56"/>
      <c r="Z171" s="56"/>
      <c r="AA171" s="56"/>
      <c r="AB171" s="56"/>
    </row>
    <row r="172" spans="1:29" x14ac:dyDescent="0.3">
      <c r="A172" s="145"/>
      <c r="B172" s="238"/>
      <c r="C172" s="156" t="s">
        <v>558</v>
      </c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45"/>
      <c r="X172" s="45"/>
      <c r="Y172" s="54"/>
      <c r="Z172" s="54"/>
      <c r="AA172" s="54"/>
      <c r="AB172" s="54"/>
    </row>
    <row r="173" spans="1:29" x14ac:dyDescent="0.3">
      <c r="A173" s="146"/>
      <c r="B173" s="239"/>
      <c r="C173" s="156" t="s">
        <v>559</v>
      </c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45"/>
      <c r="X173" s="45"/>
      <c r="Y173" s="54"/>
      <c r="Z173" s="54"/>
      <c r="AA173" s="54"/>
      <c r="AB173" s="54"/>
    </row>
    <row r="174" spans="1:29" x14ac:dyDescent="0.3">
      <c r="A174" s="147"/>
      <c r="B174" s="240"/>
      <c r="C174" s="156" t="s">
        <v>560</v>
      </c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45"/>
      <c r="X174" s="45"/>
      <c r="Y174" s="54"/>
      <c r="Z174" s="54"/>
      <c r="AA174" s="54"/>
      <c r="AB174" s="54"/>
    </row>
    <row r="175" spans="1:29" x14ac:dyDescent="0.3">
      <c r="A175" s="148"/>
      <c r="B175" s="241"/>
      <c r="C175" s="156" t="s">
        <v>561</v>
      </c>
      <c r="D175" s="54"/>
      <c r="E175" s="54"/>
      <c r="F175" s="54"/>
      <c r="G175" s="54"/>
      <c r="H175" s="54"/>
      <c r="I175" s="54"/>
      <c r="J175" s="54"/>
      <c r="K175" s="54"/>
      <c r="L175" s="54"/>
      <c r="M175" s="19"/>
      <c r="N175" s="54"/>
      <c r="O175" s="54"/>
      <c r="P175" s="54"/>
      <c r="Q175" s="54"/>
      <c r="R175" s="54"/>
      <c r="S175" s="54"/>
      <c r="T175" s="54"/>
      <c r="U175" s="54"/>
      <c r="V175" s="54"/>
      <c r="W175" s="45"/>
      <c r="X175" s="45"/>
      <c r="Y175" s="54"/>
      <c r="Z175" s="54"/>
      <c r="AA175" s="54"/>
      <c r="AB175" s="54"/>
    </row>
    <row r="176" spans="1:29" x14ac:dyDescent="0.3">
      <c r="A176" s="149"/>
      <c r="B176" s="242"/>
      <c r="C176" s="156" t="s">
        <v>562</v>
      </c>
      <c r="D176" s="54"/>
      <c r="E176" s="54"/>
      <c r="F176" s="54"/>
      <c r="G176" s="54"/>
      <c r="H176" s="54"/>
      <c r="I176" s="54"/>
      <c r="J176" s="54"/>
      <c r="K176" s="54"/>
      <c r="L176" s="54"/>
      <c r="M176" s="19"/>
      <c r="N176" s="54"/>
      <c r="O176" s="54"/>
      <c r="P176" s="54"/>
      <c r="Q176" s="54"/>
      <c r="R176" s="54"/>
      <c r="S176" s="54"/>
      <c r="T176" s="54"/>
      <c r="U176" s="54"/>
      <c r="V176" s="54"/>
      <c r="W176" s="45"/>
      <c r="X176" s="45"/>
      <c r="Y176" s="54"/>
      <c r="Z176" s="54"/>
      <c r="AA176" s="54"/>
      <c r="AB176" s="54"/>
    </row>
    <row r="177" spans="1:28" x14ac:dyDescent="0.3">
      <c r="A177" s="91"/>
      <c r="B177" s="243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45"/>
      <c r="X177" s="45"/>
      <c r="Y177" s="54"/>
      <c r="Z177" s="54"/>
      <c r="AA177" s="54"/>
      <c r="AB177" s="54"/>
    </row>
    <row r="178" spans="1:28" x14ac:dyDescent="0.3">
      <c r="A178" s="147" t="s">
        <v>747</v>
      </c>
      <c r="B178" s="240"/>
      <c r="C178" s="160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45"/>
      <c r="X178" s="45"/>
      <c r="Y178" s="54"/>
      <c r="Z178" s="54"/>
      <c r="AA178" s="54"/>
      <c r="AB178" s="54"/>
    </row>
  </sheetData>
  <phoneticPr fontId="11" type="noConversion"/>
  <hyperlinks>
    <hyperlink ref="S24" r:id="rId1" display="mailto:Fhelype@uniqueaduaneira.com.br" xr:uid="{60AFE68B-0088-43FF-AA3C-880BA110FB55}"/>
    <hyperlink ref="S27" r:id="rId2" display="mailto:gustavo.silva@uniqueaduaneira.com.br" xr:uid="{F43A050E-F946-4507-A5BE-DDD7F37DD8D3}"/>
    <hyperlink ref="S31" r:id="rId3" display="mailto:jeferson.martins@uniqueaduaneira.com.br" xr:uid="{8B2522F7-A8E1-48BC-B894-54B7EEFDEDB8}"/>
    <hyperlink ref="S33" r:id="rId4" display="mailto:karina@uniqueaduaneira.com.br" xr:uid="{FB2025D7-58A8-45A2-A7A7-332B3F389E8F}"/>
    <hyperlink ref="S35" r:id="rId5" display="mailto:larissa.gabriely@uniqueaduaneira.com.br" xr:uid="{F21E500F-50B2-42E5-A343-CD98CF300BD6}"/>
    <hyperlink ref="S36" r:id="rId6" display="mailto:leonardo.catao@uniqueaduaneira.com.br" xr:uid="{D0F051E5-962E-43E7-8B72-F28F0D4CFC8E}"/>
    <hyperlink ref="S39" r:id="rId7" display="mailto:lucas.cruz@uniqueaduaneira.com.br" xr:uid="{D2168E3C-1D30-40E8-9180-9395B3EBDD3F}"/>
    <hyperlink ref="S40" r:id="rId8" display="mailto:lucas.vexani@uniqueaduaneira.com.br" xr:uid="{38AB405B-32D2-4A9A-9920-54365C06FFCB}"/>
    <hyperlink ref="S42" r:id="rId9" display="mailto:jair@uniqueaduaneira.com.br" xr:uid="{42A9A485-6315-4FEE-8D88-D82379C7D2AA}"/>
    <hyperlink ref="S45" r:id="rId10" display="mailto:maria.caroline@uniqueaduaneira.com.br" xr:uid="{48753A6D-AB2F-4AE7-A5B3-33D5D9EC2404}"/>
    <hyperlink ref="S50" r:id="rId11" display="mailto:polyanna.nascimento@uniqueaduaneira.com.br" xr:uid="{A185F4DC-CB79-4244-BC19-1E9D7E16D878}"/>
    <hyperlink ref="S52" r:id="rId12" display="mailto:renan.cabral@uniqueaduaneira.com.br" xr:uid="{3A88E2EB-2CCD-4242-AF05-ADCC50FFD64A}"/>
    <hyperlink ref="S53" r:id="rId13" display="mailto:ricardo.ballieri@uniqueaduaneira.com.br" xr:uid="{1A7F5B74-D6FB-4865-A2A7-AA538431C237}"/>
    <hyperlink ref="S54" r:id="rId14" display="mailto:ricardo@uniqueaduaneira.com.br" xr:uid="{D38B2FFA-6978-4554-95CC-0FDB9BF8D85B}"/>
    <hyperlink ref="S56" r:id="rId15" display="mailto:Samira.Haidar@uniqueaduaneira.com.br" xr:uid="{8D20DD7C-7DD1-4265-81AD-107C468CFDB1}"/>
    <hyperlink ref="S57" r:id="rId16" display="mailto:Tais.Figueiredo@uniqueaduaneira.com.br" xr:uid="{2DAE4722-A27F-48C3-A2F0-E14E436904A7}"/>
    <hyperlink ref="S58" r:id="rId17" display="mailto:vinicius.pereira@uniqueaduaneira.com.br" xr:uid="{4D2DB7B8-86BF-4131-AB98-B72A0C79243D}"/>
    <hyperlink ref="S59" r:id="rId18" display="mailto:willian.almeida@uniqueaduaneira.com.br" xr:uid="{D07882EF-0F65-4EB4-80CD-6711F4CEC4E1}"/>
    <hyperlink ref="S5" r:id="rId19" display="mailto:amanda.rover@uniqueaduaneira.com.br" xr:uid="{9A5F2564-C92B-4F65-A532-6321D2C1EAB3}"/>
    <hyperlink ref="S8" r:id="rId20" display="mailto:ana.carvalho@uniqueaduaneira.com.br" xr:uid="{11E8360B-C6C1-41ED-B93C-09E105C67C4E}"/>
    <hyperlink ref="S9" r:id="rId21" display="mailto:antonio.junior@uniqueaduaneira.com.br" xr:uid="{AD8B84CA-18AE-4BEC-A41B-BDFB5C38A873}"/>
    <hyperlink ref="S10" r:id="rId22" display="mailto:Beatriz.Travessini@uniqueaduaneira.com.br" xr:uid="{B5877B27-B5F4-4DA3-B3D1-47D39C7EE303}"/>
    <hyperlink ref="S11" r:id="rId23" display="mailto:bruna.vicente@uniqueaduaneira.com.br" xr:uid="{E6B274A7-FBB0-430A-9C78-B91E3F623E02}"/>
    <hyperlink ref="S14" r:id="rId24" display="mailto:camila.mariana@uniqueaduaneira.com.br" xr:uid="{69CE8767-11D9-4831-89DA-A9C35BA56F4A}"/>
    <hyperlink ref="S15" r:id="rId25" display="mailto:carlos@uniqueaduaneira.com.br" xr:uid="{C8AE3D7B-70CA-4385-BE4D-581ED6C028C4}"/>
    <hyperlink ref="S16" r:id="rId26" display="mailto:carolina@uniqueaduaneira.com.br" xr:uid="{3B19EAE0-38DF-429A-B7BE-9FBE37639046}"/>
    <hyperlink ref="S20" r:id="rId27" display="mailto:edicleia@uniqueaduaneira.com.br" xr:uid="{195228BD-4755-4818-A5AB-3C10300B13B8}"/>
    <hyperlink ref="S21" r:id="rId28" display="mailto:elisete@uniqueaduaneira.com.br" xr:uid="{DA7C463A-C731-43D0-890A-EB8240B1B1A8}"/>
    <hyperlink ref="S22" r:id="rId29" display="mailto:erick.petris@uniqueaduaneira.com.br" xr:uid="{EE6CFCD3-B770-44EE-8DA8-350C178CEB16}"/>
    <hyperlink ref="S23" r:id="rId30" display="mailto:erika@uniqueaduaneira.com.br" xr:uid="{CDBB78F9-7ED0-4405-904E-082FDAFB31D4}"/>
    <hyperlink ref="S6" r:id="rId31" display="mailto:amanda.rover@uniqueaduaneira.com.br" xr:uid="{E471D36D-84E4-429E-A08F-E24459F3D668}"/>
    <hyperlink ref="S7" r:id="rId32" display="mailto:amanda.thainara@uniqueaduaneira.com.br" xr:uid="{6FC5AC83-32CA-44CC-853E-DDDF8ABB8F0B}"/>
    <hyperlink ref="S13" r:id="rId33" display="mailto:ana.carvalho@uniqueaduaneira.com.br" xr:uid="{95158671-D2D5-481C-95D9-9F24BE1E4959}"/>
    <hyperlink ref="S17" r:id="rId34" display="mailto:antonio.junior@uniqueaduaneira.com.br" xr:uid="{C17D91C0-085D-4CFA-8C16-4CD07800D03F}"/>
    <hyperlink ref="S18" r:id="rId35" xr:uid="{70283347-57DF-4F5B-80FF-1F8B7A1D70C9}"/>
    <hyperlink ref="S19" r:id="rId36" display="mailto:bruna.vicente@uniqueaduaneira.com.br" xr:uid="{689C0D55-3691-4406-9294-33C20A30AE6A}"/>
    <hyperlink ref="S25" r:id="rId37" xr:uid="{9D12AB4D-2E6E-4900-B23E-6F2B70431089}"/>
    <hyperlink ref="S26" r:id="rId38" display="mailto:camila.ribeiro@uniqueaduaneira.com.br" xr:uid="{D04E82E9-C4F4-4AB8-A4E9-3B3E180B2A60}"/>
    <hyperlink ref="S28" r:id="rId39" display="mailto:camila.mariana@uniqueaduaneira.com.br" xr:uid="{C79E78C9-D7F0-4BA9-A93A-81B22579F19D}"/>
    <hyperlink ref="S4" r:id="rId40" display="mailto:amanda.fernandes@uniqueaduaneira.com.br" xr:uid="{4BF1CCCF-40F9-4502-9419-1B6F059B037E}"/>
    <hyperlink ref="S29" r:id="rId41" display="mailto:carlos@uniqueaduaneira.com.br" xr:uid="{98B6A624-1F43-484A-AFF1-3F83E6497AFE}"/>
    <hyperlink ref="S30" r:id="rId42" display="mailto:carolina@uniqueaduaneira.com.br" xr:uid="{B15093E3-F03B-4851-A09A-42BF8327E23D}"/>
    <hyperlink ref="S32" r:id="rId43" display="mailto:catarina@uniqueaduaneira.com.br" xr:uid="{507593BB-CDFE-4199-91E7-C0CEAFCA314B}"/>
    <hyperlink ref="S34" r:id="rId44" display="mailto:clara@uniqueaduaneira.com.br" xr:uid="{EA057C75-B98D-45F9-B692-CCB44597DB5D}"/>
    <hyperlink ref="S37" r:id="rId45" display="mailto:danielle.duarte@uniqueaduaneira.com.br" xr:uid="{8036A899-BD92-4606-B963-D8E9EF0637B2}"/>
    <hyperlink ref="S38" r:id="rId46" display="mailto:edicleia@uniqueaduaneira.com.br" xr:uid="{2C17E039-AC00-426F-91BF-F41F1F1464B2}"/>
    <hyperlink ref="S41" r:id="rId47" display="mailto:elisete@uniqueaduaneira.com.br" xr:uid="{72211F1F-84E3-47D5-BEB3-3A3B3E7A964B}"/>
    <hyperlink ref="S49" r:id="rId48" display="mailto:erika@uniqueaduaneira.com.br" xr:uid="{8C29CD04-8420-44D6-A619-DECE649324C4}"/>
    <hyperlink ref="S51" r:id="rId49" display="mailto:Fhelype@uniqueaduaneira.com.br" xr:uid="{886B23B4-D569-415D-BAB3-288D9094A157}"/>
    <hyperlink ref="S64" r:id="rId50" display="mailto:gabriel.luiz@uniqueaduaneira.com.br" xr:uid="{D083D253-D329-40B0-95D3-6634C20856B7}"/>
    <hyperlink ref="S83" r:id="rId51" display="mailto:gilliane.pereira@uniqueaduaneira.com.br" xr:uid="{D166C016-6508-463B-B737-AF06B5E45702}"/>
    <hyperlink ref="S84" r:id="rId52" display="mailto:gustavo.silva@uniqueaduaneira.com.br" xr:uid="{E3AA928F-8AAA-4B80-B941-E481EAA1E5A7}"/>
    <hyperlink ref="S90" r:id="rId53" display="mailto:helida.gomes@uniqueaduaneira.com.br" xr:uid="{6493C9B7-7A00-43B6-8D0A-942FC191D594}"/>
    <hyperlink ref="S94" r:id="rId54" display="mailto:Isabela.medeiros@uniqueaduaneira.com.br" xr:uid="{440A3817-9265-445D-8649-D9B481D2D46C}"/>
    <hyperlink ref="S95" r:id="rId55" xr:uid="{7BBB846E-E542-43C3-B62C-F03BEEACA924}"/>
    <hyperlink ref="S96" r:id="rId56" display="mailto:jeferson.martins@uniqueaduaneira.com.br" xr:uid="{F1052D6E-C70E-4347-99E7-2FF1B3E5DD36}"/>
    <hyperlink ref="S97" r:id="rId57" xr:uid="{2FA44C95-89BF-48B9-B730-BB5CF160929C}"/>
    <hyperlink ref="S116" r:id="rId58" display="mailto:karina@uniqueaduaneira.com.br" xr:uid="{273AACD9-EE3D-4B78-93E6-75AAF88E5236}"/>
    <hyperlink ref="S117" r:id="rId59" display="mailto:kauan.cesar@uniqueaduaneira.com.br" xr:uid="{FDFD2B8F-6BBA-4610-994E-A1094BB1921B}"/>
    <hyperlink ref="S118" r:id="rId60" display="mailto:larissa.gabriely@uniqueaduaneira.com.br" xr:uid="{F4F62183-C627-474D-A802-C51274D10D63}"/>
    <hyperlink ref="S132" r:id="rId61" display="mailto:leonardo.catao@uniqueaduaneira.com.br" xr:uid="{35D1E171-2A21-4F31-9FC7-11E96547D757}"/>
    <hyperlink ref="S133" r:id="rId62" xr:uid="{910E63EE-15DC-40A1-B7C1-3BFEC1184A77}"/>
    <hyperlink ref="S135" r:id="rId63" xr:uid="{DC8CD8B7-7BC2-4641-8ED4-A980313599A9}"/>
    <hyperlink ref="S136" r:id="rId64" display="mailto:lucas.cruz@uniqueaduaneira.com.br" xr:uid="{501341AA-65A6-4282-ADEF-9E4F7AD87720}"/>
    <hyperlink ref="S137" r:id="rId65" display="mailto:lucas.vexani@uniqueaduaneira.com.br" xr:uid="{7E9B97FA-C87A-4B9C-BF23-DF4C5733E742}"/>
    <hyperlink ref="S138" r:id="rId66" display="mailto:Lunara@uniqueaduaneira.com.br" xr:uid="{CDF92BC6-65D3-4B4C-9090-6873F8B0CA25}"/>
    <hyperlink ref="S139" r:id="rId67" display="mailto:jair@uniqueaduaneira.com.br" xr:uid="{0F16AFE3-75AE-42B5-ACE9-03F5C32CDF33}"/>
    <hyperlink ref="S143" r:id="rId68" display="mailto:maria.caroline@uniqueaduaneira.com.br" xr:uid="{DD90A940-A723-49C8-A280-E7EC53961488}"/>
    <hyperlink ref="S150" r:id="rId69" xr:uid="{D9D6E56A-4A12-47F2-943C-5725D70C3F24}"/>
    <hyperlink ref="S151" r:id="rId70" display="mailto:rafael.almeida@uniqueaduaneira.com.br" xr:uid="{06E59697-C9FE-44DD-8C74-4CC78E39FF4B}"/>
    <hyperlink ref="S152" r:id="rId71" display="mailto:renan.cabral@uniqueaduaneira.com.br" xr:uid="{7A2A1901-B673-4C9E-9C92-3FD81C8A1ED3}"/>
    <hyperlink ref="S153" r:id="rId72" xr:uid="{7717B084-322C-4C38-A5C1-406D43120D7B}"/>
    <hyperlink ref="S154" r:id="rId73" xr:uid="{AC9E274A-1503-4213-835E-33D00B62C78F}"/>
    <hyperlink ref="S162" r:id="rId74" display="mailto:Samira.Haidar@uniqueaduaneira.com.br" xr:uid="{1D44197E-A41E-4B6A-9A22-5E948DB3FEA4}"/>
    <hyperlink ref="S166" r:id="rId75" xr:uid="{246B2977-36C4-40C6-92F0-04C66F9DAF57}"/>
    <hyperlink ref="S168" r:id="rId76" xr:uid="{DEA62B6D-7FE2-4454-8857-A46DFF4EEC3A}"/>
    <hyperlink ref="S169" r:id="rId77" display="mailto:willian.almeida@uniqueaduaneira.com.br" xr:uid="{E6F2A116-01C0-4A3A-B937-72E40965D00C}"/>
    <hyperlink ref="S147" r:id="rId78" xr:uid="{5810F9CA-D0B6-460B-BBC9-F19894D0CDF1}"/>
    <hyperlink ref="S12" r:id="rId79" xr:uid="{E4310255-A94C-409F-B581-A42DAB533E6F}"/>
    <hyperlink ref="S48" r:id="rId80" xr:uid="{D970F8F3-EDBB-4330-A8F4-5044CD8A94D8}"/>
    <hyperlink ref="S142" r:id="rId81" xr:uid="{CA23CADE-4C53-4443-9FA4-BEA6220DE6A7}"/>
  </hyperlink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82"/>
  <legacyDrawing r:id="rId83"/>
  <tableParts count="1">
    <tablePart r:id="rId8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38CAF-F218-48A3-BB72-9B100BDB4EB2}">
  <dimension ref="A1:V32"/>
  <sheetViews>
    <sheetView workbookViewId="0">
      <selection activeCell="K30" sqref="K30"/>
    </sheetView>
  </sheetViews>
  <sheetFormatPr defaultRowHeight="15.05" x14ac:dyDescent="0.3"/>
  <cols>
    <col min="1" max="2" width="8.88671875" style="58"/>
    <col min="3" max="3" width="21.44140625" style="58" bestFit="1" customWidth="1"/>
    <col min="4" max="4" width="10.5546875" style="58" bestFit="1" customWidth="1"/>
    <col min="5" max="16" width="8.88671875" style="58"/>
  </cols>
  <sheetData>
    <row r="1" spans="1:22" s="62" customFormat="1" ht="35.200000000000003" customHeight="1" x14ac:dyDescent="0.3">
      <c r="A1" s="89" t="s">
        <v>0</v>
      </c>
      <c r="B1" s="89" t="s">
        <v>1</v>
      </c>
      <c r="C1" s="89" t="s">
        <v>2</v>
      </c>
      <c r="D1" s="89" t="s">
        <v>3</v>
      </c>
      <c r="E1" s="89" t="s">
        <v>4</v>
      </c>
      <c r="F1" s="89" t="s">
        <v>5</v>
      </c>
      <c r="G1" s="90" t="s">
        <v>6</v>
      </c>
      <c r="H1" s="89" t="s">
        <v>7</v>
      </c>
      <c r="I1" s="89" t="s">
        <v>8</v>
      </c>
      <c r="J1" s="89" t="s">
        <v>608</v>
      </c>
      <c r="K1" s="89" t="s">
        <v>9</v>
      </c>
      <c r="L1" s="89" t="s">
        <v>11</v>
      </c>
      <c r="M1" s="89" t="s">
        <v>12</v>
      </c>
      <c r="N1" s="89" t="s">
        <v>13</v>
      </c>
      <c r="O1" s="89" t="s">
        <v>14</v>
      </c>
      <c r="P1" s="89" t="s">
        <v>15</v>
      </c>
      <c r="Q1" s="89" t="s">
        <v>17</v>
      </c>
      <c r="R1" s="89" t="s">
        <v>571</v>
      </c>
      <c r="S1" s="89" t="s">
        <v>19</v>
      </c>
      <c r="T1" s="89" t="s">
        <v>606</v>
      </c>
      <c r="U1" s="89" t="s">
        <v>572</v>
      </c>
      <c r="V1" s="89" t="s">
        <v>573</v>
      </c>
    </row>
    <row r="2" spans="1:22" x14ac:dyDescent="0.3">
      <c r="A2" s="63"/>
      <c r="B2" s="63"/>
      <c r="C2" s="97"/>
      <c r="D2" s="64"/>
      <c r="E2" s="74"/>
      <c r="F2" s="63"/>
      <c r="G2" s="63"/>
      <c r="H2" s="63"/>
      <c r="I2" s="63"/>
      <c r="J2" s="63"/>
      <c r="K2" s="64"/>
      <c r="L2" s="65"/>
      <c r="M2" s="64"/>
      <c r="N2" s="63"/>
      <c r="O2" s="64"/>
      <c r="P2" s="63"/>
      <c r="Q2" s="67"/>
      <c r="R2" s="67"/>
      <c r="S2" s="68"/>
      <c r="T2" s="63"/>
      <c r="U2" s="69"/>
      <c r="V2" s="67"/>
    </row>
    <row r="3" spans="1:22" x14ac:dyDescent="0.3">
      <c r="A3" s="63"/>
      <c r="B3" s="63"/>
      <c r="C3" s="98"/>
      <c r="D3" s="64"/>
      <c r="E3" s="74"/>
      <c r="F3" s="66"/>
      <c r="G3" s="66"/>
      <c r="H3" s="66"/>
      <c r="I3" s="65"/>
      <c r="J3" s="63"/>
      <c r="K3" s="65"/>
      <c r="L3" s="63"/>
      <c r="M3" s="63"/>
      <c r="N3" s="63"/>
      <c r="O3" s="63"/>
      <c r="P3" s="67"/>
      <c r="Q3" s="67"/>
      <c r="R3" s="67"/>
      <c r="S3" s="68"/>
      <c r="T3" s="63"/>
      <c r="U3" s="69"/>
      <c r="V3" s="66"/>
    </row>
    <row r="4" spans="1:22" x14ac:dyDescent="0.3">
      <c r="A4" s="63"/>
      <c r="B4" s="63"/>
      <c r="C4" s="97"/>
      <c r="D4" s="64"/>
      <c r="E4" s="74"/>
      <c r="F4" s="63"/>
      <c r="G4" s="63"/>
      <c r="H4" s="63"/>
      <c r="I4" s="63"/>
      <c r="J4" s="63"/>
      <c r="K4" s="64"/>
      <c r="L4" s="71"/>
      <c r="M4" s="64"/>
      <c r="N4" s="63"/>
      <c r="O4" s="64"/>
      <c r="P4" s="63"/>
      <c r="Q4" s="67"/>
      <c r="R4" s="67"/>
      <c r="S4" s="68"/>
      <c r="T4" s="63"/>
      <c r="U4" s="69"/>
      <c r="V4" s="67"/>
    </row>
    <row r="5" spans="1:22" x14ac:dyDescent="0.3">
      <c r="A5" s="63"/>
      <c r="B5" s="63"/>
      <c r="C5"/>
      <c r="D5" s="64"/>
      <c r="E5" s="74"/>
      <c r="F5" s="63"/>
      <c r="G5" s="63"/>
      <c r="H5" s="63"/>
      <c r="I5" s="63"/>
      <c r="J5" s="63"/>
      <c r="K5" s="64"/>
      <c r="L5" s="71"/>
      <c r="M5" s="64"/>
      <c r="N5" s="63"/>
      <c r="O5" s="64"/>
      <c r="P5" s="63"/>
      <c r="Q5" s="67"/>
      <c r="R5" s="67"/>
      <c r="S5" s="68"/>
      <c r="T5" s="63"/>
      <c r="U5" s="69"/>
      <c r="V5" s="67"/>
    </row>
    <row r="6" spans="1:22" x14ac:dyDescent="0.3">
      <c r="A6" s="63"/>
      <c r="B6" s="63"/>
      <c r="C6" s="97"/>
      <c r="D6" s="64"/>
      <c r="E6" s="74"/>
      <c r="F6" s="63"/>
      <c r="G6" s="63"/>
      <c r="H6" s="63"/>
      <c r="I6" s="63"/>
      <c r="J6" s="63"/>
      <c r="K6" s="64"/>
      <c r="L6" s="71"/>
      <c r="M6" s="64"/>
      <c r="N6" s="63"/>
      <c r="O6" s="64"/>
      <c r="P6" s="63"/>
      <c r="Q6" s="67"/>
      <c r="R6" s="67"/>
      <c r="S6" s="68"/>
      <c r="T6" s="63"/>
      <c r="U6" s="69"/>
      <c r="V6" s="67"/>
    </row>
    <row r="7" spans="1:22" x14ac:dyDescent="0.3">
      <c r="A7" s="26"/>
      <c r="B7" s="63"/>
      <c r="C7" s="101"/>
      <c r="D7" s="39"/>
      <c r="E7" s="74"/>
      <c r="F7" s="63"/>
      <c r="G7" s="63"/>
      <c r="H7" s="26"/>
      <c r="I7" s="26"/>
      <c r="J7" s="26"/>
      <c r="K7" s="39"/>
      <c r="L7" s="65"/>
      <c r="M7" s="39"/>
      <c r="N7" s="63"/>
      <c r="O7" s="75"/>
      <c r="P7" s="63"/>
      <c r="Q7" s="72"/>
      <c r="R7" s="72"/>
      <c r="S7" s="68"/>
      <c r="T7" s="63"/>
      <c r="U7" s="69"/>
      <c r="V7" s="72"/>
    </row>
    <row r="8" spans="1:22" ht="14.4" customHeight="1" x14ac:dyDescent="0.3">
      <c r="A8" s="139"/>
      <c r="B8" s="63"/>
      <c r="C8" s="205"/>
      <c r="D8" s="202"/>
      <c r="E8" s="74"/>
      <c r="F8" s="73"/>
      <c r="G8" s="26"/>
      <c r="H8" s="139"/>
      <c r="I8" s="139"/>
      <c r="J8" s="26"/>
      <c r="K8" s="185"/>
      <c r="L8" s="80"/>
      <c r="M8" s="185"/>
      <c r="N8" s="73"/>
      <c r="O8" s="76"/>
      <c r="P8" s="63"/>
      <c r="Q8" s="77"/>
      <c r="R8" s="77"/>
      <c r="S8" s="78"/>
      <c r="T8" s="63"/>
      <c r="U8" s="69"/>
      <c r="V8" s="77"/>
    </row>
    <row r="9" spans="1:22" x14ac:dyDescent="0.3">
      <c r="A9" s="139"/>
      <c r="B9" s="63"/>
      <c r="C9" s="206"/>
      <c r="D9" s="202"/>
      <c r="E9" s="74"/>
      <c r="F9" s="73"/>
      <c r="G9" s="73"/>
      <c r="H9" s="139"/>
      <c r="I9" s="139"/>
      <c r="J9" s="26"/>
      <c r="K9" s="185"/>
      <c r="L9" s="80"/>
      <c r="M9" s="185"/>
      <c r="N9" s="73"/>
      <c r="O9" s="75"/>
      <c r="P9" s="66"/>
      <c r="Q9" s="77"/>
      <c r="R9" s="77"/>
      <c r="S9" s="78"/>
      <c r="T9" s="63"/>
      <c r="U9" s="69"/>
      <c r="V9" s="77"/>
    </row>
    <row r="10" spans="1:22" x14ac:dyDescent="0.3">
      <c r="A10" s="73"/>
      <c r="B10" s="201"/>
      <c r="C10" s="207"/>
      <c r="D10" s="203"/>
      <c r="E10" s="74"/>
      <c r="F10" s="73"/>
      <c r="G10" s="73"/>
      <c r="H10" s="73"/>
      <c r="I10" s="73"/>
      <c r="J10" s="73"/>
      <c r="K10" s="74"/>
      <c r="L10" s="80"/>
      <c r="M10" s="73"/>
      <c r="N10" s="73"/>
      <c r="O10" s="76"/>
      <c r="P10" s="73"/>
      <c r="Q10" s="77"/>
      <c r="R10" s="77"/>
      <c r="S10" s="78"/>
      <c r="T10" s="63"/>
      <c r="U10" s="79"/>
      <c r="V10" s="73"/>
    </row>
    <row r="11" spans="1:22" x14ac:dyDescent="0.3">
      <c r="A11" s="26"/>
      <c r="B11" s="63"/>
      <c r="C11" s="204"/>
      <c r="D11" s="39"/>
      <c r="E11" s="74"/>
      <c r="F11" s="26"/>
      <c r="G11" s="26"/>
      <c r="H11" s="26"/>
      <c r="I11" s="26"/>
      <c r="J11" s="26"/>
      <c r="K11" s="39"/>
      <c r="L11" s="71"/>
      <c r="M11" s="39"/>
      <c r="N11" s="26"/>
      <c r="O11" s="39"/>
      <c r="P11" s="26"/>
      <c r="Q11" s="81"/>
      <c r="R11" s="81"/>
      <c r="S11" s="82"/>
      <c r="T11" s="26"/>
      <c r="U11" s="83"/>
      <c r="V11" s="81"/>
    </row>
    <row r="12" spans="1:22" x14ac:dyDescent="0.3">
      <c r="A12" s="26"/>
      <c r="B12" s="63"/>
      <c r="C12" s="204"/>
      <c r="D12" s="39"/>
      <c r="E12" s="74"/>
      <c r="F12" s="26"/>
      <c r="G12" s="139"/>
      <c r="H12" s="26"/>
      <c r="I12" s="26"/>
      <c r="J12" s="26"/>
      <c r="K12" s="39"/>
      <c r="L12" s="71"/>
      <c r="M12" s="39"/>
      <c r="N12" s="26"/>
      <c r="O12" s="39"/>
      <c r="P12" s="26"/>
      <c r="Q12" s="81"/>
      <c r="R12" s="81"/>
      <c r="S12" s="82"/>
      <c r="T12" s="26"/>
      <c r="U12" s="227"/>
      <c r="V12" s="81"/>
    </row>
    <row r="13" spans="1:22" x14ac:dyDescent="0.3">
      <c r="A13" s="66"/>
      <c r="B13" s="63"/>
      <c r="C13" s="102"/>
      <c r="D13" s="84"/>
      <c r="E13" s="84"/>
      <c r="F13" s="66"/>
      <c r="G13" s="73"/>
      <c r="H13" s="66"/>
      <c r="I13" s="66"/>
      <c r="J13" s="66"/>
      <c r="K13" s="66"/>
      <c r="L13" s="66"/>
      <c r="M13" s="66"/>
      <c r="N13" s="66"/>
      <c r="O13" s="66"/>
      <c r="P13" s="66"/>
      <c r="Q13" s="67"/>
      <c r="R13" s="66"/>
      <c r="S13" s="66"/>
      <c r="T13" s="66"/>
      <c r="U13" s="79"/>
      <c r="V13" s="66"/>
    </row>
    <row r="14" spans="1:22" x14ac:dyDescent="0.3">
      <c r="A14" s="66"/>
      <c r="B14" s="63"/>
      <c r="C14" s="100"/>
      <c r="D14" s="85"/>
      <c r="E14" s="85"/>
      <c r="F14" s="66"/>
      <c r="G14" s="73"/>
      <c r="H14" s="66"/>
      <c r="I14" s="66"/>
      <c r="J14" s="66"/>
      <c r="K14" s="66"/>
      <c r="L14" s="66"/>
      <c r="M14" s="66"/>
      <c r="N14" s="66"/>
      <c r="O14" s="66"/>
      <c r="P14" s="66"/>
      <c r="Q14" s="67"/>
      <c r="R14" s="66"/>
      <c r="S14" s="66"/>
      <c r="T14" s="66"/>
      <c r="U14" s="79"/>
      <c r="V14" s="66"/>
    </row>
    <row r="15" spans="1:22" x14ac:dyDescent="0.3">
      <c r="A15" s="66"/>
      <c r="B15" s="63"/>
      <c r="C15" s="100"/>
      <c r="D15" s="66"/>
      <c r="E15" s="66"/>
      <c r="F15" s="66"/>
      <c r="G15" s="73"/>
      <c r="H15" s="66"/>
      <c r="I15" s="66"/>
      <c r="J15" s="66"/>
      <c r="K15" s="66"/>
      <c r="L15" s="66"/>
      <c r="M15" s="66"/>
      <c r="N15" s="66"/>
      <c r="O15" s="63"/>
      <c r="P15" s="63"/>
      <c r="Q15" s="66"/>
      <c r="R15" s="66"/>
      <c r="S15" s="66"/>
      <c r="T15" s="66"/>
      <c r="U15" s="66"/>
      <c r="V15" s="66"/>
    </row>
    <row r="16" spans="1:22" x14ac:dyDescent="0.3">
      <c r="A16" s="66"/>
      <c r="B16" s="63"/>
      <c r="C16" s="100"/>
      <c r="D16" s="66"/>
      <c r="E16" s="66"/>
      <c r="F16" s="66"/>
      <c r="G16" s="73"/>
      <c r="H16" s="66"/>
      <c r="I16" s="66"/>
      <c r="J16" s="66"/>
      <c r="K16" s="66"/>
      <c r="L16" s="66"/>
      <c r="M16" s="66"/>
      <c r="N16" s="66"/>
      <c r="O16" s="63"/>
      <c r="P16" s="63"/>
      <c r="Q16" s="66"/>
      <c r="R16" s="66"/>
      <c r="S16" s="66"/>
      <c r="T16" s="66"/>
      <c r="U16" s="66"/>
      <c r="V16" s="66"/>
    </row>
    <row r="17" spans="1:22" x14ac:dyDescent="0.3">
      <c r="A17" s="66"/>
      <c r="B17" s="63"/>
      <c r="C17" s="206"/>
      <c r="D17" s="66"/>
      <c r="E17" s="66"/>
      <c r="F17" s="66"/>
      <c r="G17" s="73"/>
      <c r="H17" s="66"/>
      <c r="I17" s="66"/>
      <c r="J17" s="66"/>
      <c r="K17" s="66"/>
      <c r="L17" s="66"/>
      <c r="M17" s="66"/>
      <c r="N17" s="66"/>
      <c r="O17" s="63"/>
      <c r="P17" s="63"/>
      <c r="Q17" s="67"/>
      <c r="R17" s="67"/>
      <c r="S17" s="66"/>
      <c r="T17" s="66"/>
      <c r="U17" s="66"/>
      <c r="V17" s="66"/>
    </row>
    <row r="18" spans="1:22" x14ac:dyDescent="0.3">
      <c r="A18" s="66"/>
      <c r="B18" s="63"/>
      <c r="C18" s="100"/>
      <c r="D18" s="66"/>
      <c r="E18" s="66"/>
      <c r="F18" s="66"/>
      <c r="G18" s="73"/>
      <c r="H18" s="66"/>
      <c r="I18" s="66"/>
      <c r="J18" s="66"/>
      <c r="K18" s="66"/>
      <c r="L18" s="66"/>
      <c r="M18" s="66"/>
      <c r="N18" s="66"/>
      <c r="O18" s="63"/>
      <c r="P18" s="63"/>
      <c r="Q18" s="66"/>
      <c r="R18" s="66"/>
      <c r="S18" s="66"/>
      <c r="T18" s="66"/>
      <c r="U18" s="66"/>
      <c r="V18" s="66"/>
    </row>
    <row r="19" spans="1:22" x14ac:dyDescent="0.3">
      <c r="A19" s="66"/>
      <c r="B19" s="63"/>
      <c r="C19" s="100"/>
      <c r="D19" s="66"/>
      <c r="E19" s="66"/>
      <c r="F19" s="66"/>
      <c r="G19" s="2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</row>
    <row r="20" spans="1:22" x14ac:dyDescent="0.3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88"/>
      <c r="R20" s="88"/>
      <c r="S20" s="88"/>
      <c r="T20" s="88"/>
      <c r="U20" s="88"/>
      <c r="V20" s="88"/>
    </row>
    <row r="21" spans="1:22" x14ac:dyDescent="0.3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88"/>
      <c r="R21" s="88"/>
      <c r="S21" s="88"/>
      <c r="T21" s="88"/>
      <c r="U21" s="88"/>
      <c r="V21" s="88"/>
    </row>
    <row r="23" spans="1:22" x14ac:dyDescent="0.3">
      <c r="A23" s="86" t="s">
        <v>563</v>
      </c>
      <c r="B23" s="86"/>
      <c r="C23" s="87"/>
      <c r="J23" s="91"/>
    </row>
    <row r="28" spans="1:22" x14ac:dyDescent="0.3">
      <c r="G28" s="208"/>
    </row>
    <row r="32" spans="1:22" x14ac:dyDescent="0.3">
      <c r="C32" s="209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A91C2-57D8-4ECF-B76A-61C26190D773}">
  <sheetPr filterMode="1"/>
  <dimension ref="A1:V34"/>
  <sheetViews>
    <sheetView showGridLines="0" workbookViewId="0">
      <pane xSplit="3" topLeftCell="P1" activePane="topRight" state="frozen"/>
      <selection pane="topRight" activeCell="V3" sqref="V3"/>
    </sheetView>
  </sheetViews>
  <sheetFormatPr defaultRowHeight="15.05" x14ac:dyDescent="0.3"/>
  <cols>
    <col min="1" max="1" width="19.21875" style="58" customWidth="1"/>
    <col min="2" max="2" width="11.6640625" style="58" customWidth="1"/>
    <col min="3" max="3" width="22.6640625" style="58" bestFit="1" customWidth="1"/>
    <col min="4" max="4" width="15.88671875" style="58" customWidth="1"/>
    <col min="5" max="5" width="12.77734375" style="58" customWidth="1"/>
    <col min="6" max="6" width="8.88671875" style="58"/>
    <col min="7" max="7" width="11.6640625" style="58" bestFit="1" customWidth="1"/>
    <col min="8" max="8" width="13.44140625" style="58" customWidth="1"/>
    <col min="9" max="9" width="19" style="58" customWidth="1"/>
    <col min="10" max="10" width="14.88671875" style="58" bestFit="1" customWidth="1"/>
    <col min="11" max="11" width="13" style="58" customWidth="1"/>
    <col min="12" max="12" width="12.33203125" style="58" customWidth="1"/>
    <col min="13" max="13" width="15.21875" style="58" customWidth="1"/>
    <col min="14" max="14" width="17.21875" style="58" customWidth="1"/>
    <col min="15" max="15" width="30.44140625" style="58" bestFit="1" customWidth="1"/>
    <col min="16" max="16" width="34" style="58" bestFit="1" customWidth="1"/>
    <col min="17" max="17" width="12.88671875" bestFit="1" customWidth="1"/>
    <col min="18" max="18" width="13.5546875" customWidth="1"/>
    <col min="19" max="19" width="14.77734375" customWidth="1"/>
    <col min="20" max="20" width="12.33203125" customWidth="1"/>
    <col min="21" max="21" width="15.109375" customWidth="1"/>
    <col min="22" max="22" width="14.44140625" customWidth="1"/>
  </cols>
  <sheetData>
    <row r="1" spans="1:22" s="62" customFormat="1" ht="35.200000000000003" customHeight="1" x14ac:dyDescent="0.3">
      <c r="A1" s="89" t="s">
        <v>0</v>
      </c>
      <c r="B1" s="89" t="s">
        <v>1</v>
      </c>
      <c r="C1" s="89" t="s">
        <v>2</v>
      </c>
      <c r="D1" s="89" t="s">
        <v>3</v>
      </c>
      <c r="E1" s="89" t="s">
        <v>4</v>
      </c>
      <c r="F1" s="89" t="s">
        <v>5</v>
      </c>
      <c r="G1" s="90" t="s">
        <v>6</v>
      </c>
      <c r="H1" s="89" t="s">
        <v>7</v>
      </c>
      <c r="I1" s="89" t="s">
        <v>8</v>
      </c>
      <c r="J1" s="89" t="s">
        <v>608</v>
      </c>
      <c r="K1" s="89" t="s">
        <v>9</v>
      </c>
      <c r="L1" s="89" t="s">
        <v>11</v>
      </c>
      <c r="M1" s="89" t="s">
        <v>12</v>
      </c>
      <c r="N1" s="89" t="s">
        <v>13</v>
      </c>
      <c r="O1" s="89" t="s">
        <v>14</v>
      </c>
      <c r="P1" s="89" t="s">
        <v>15</v>
      </c>
      <c r="Q1" s="89" t="s">
        <v>17</v>
      </c>
      <c r="R1" s="89" t="s">
        <v>571</v>
      </c>
      <c r="S1" s="89" t="s">
        <v>19</v>
      </c>
      <c r="T1" s="89" t="s">
        <v>606</v>
      </c>
      <c r="U1" s="89" t="s">
        <v>572</v>
      </c>
      <c r="V1" s="89" t="s">
        <v>573</v>
      </c>
    </row>
    <row r="2" spans="1:22" x14ac:dyDescent="0.3">
      <c r="A2" s="63">
        <v>23081410</v>
      </c>
      <c r="B2" s="63" t="s">
        <v>27</v>
      </c>
      <c r="C2" s="97" t="s">
        <v>564</v>
      </c>
      <c r="D2" s="64">
        <v>38612</v>
      </c>
      <c r="E2" s="74">
        <v>45856</v>
      </c>
      <c r="F2" s="63">
        <v>19</v>
      </c>
      <c r="G2" s="63" t="s">
        <v>33</v>
      </c>
      <c r="H2" s="63" t="s">
        <v>565</v>
      </c>
      <c r="I2" s="63" t="s">
        <v>566</v>
      </c>
      <c r="J2" s="63" t="s">
        <v>607</v>
      </c>
      <c r="K2" s="64">
        <v>45152</v>
      </c>
      <c r="L2" s="65"/>
      <c r="M2" s="64"/>
      <c r="N2" s="63">
        <v>1</v>
      </c>
      <c r="O2" s="64" t="s">
        <v>551</v>
      </c>
      <c r="P2" s="63" t="s">
        <v>569</v>
      </c>
      <c r="Q2" s="67">
        <v>1604</v>
      </c>
      <c r="R2" s="67">
        <v>1802</v>
      </c>
      <c r="S2" s="68">
        <v>0.10987791342952276</v>
      </c>
      <c r="T2" s="63" t="s">
        <v>574</v>
      </c>
      <c r="U2" s="69">
        <v>635</v>
      </c>
      <c r="V2" s="67">
        <v>0</v>
      </c>
    </row>
    <row r="3" spans="1:22" x14ac:dyDescent="0.3">
      <c r="A3" s="63">
        <v>24100118</v>
      </c>
      <c r="B3" s="63" t="s">
        <v>27</v>
      </c>
      <c r="C3" s="98" t="s">
        <v>567</v>
      </c>
      <c r="D3" s="64">
        <v>31613</v>
      </c>
      <c r="E3" s="74">
        <v>45856</v>
      </c>
      <c r="F3" s="66">
        <v>38</v>
      </c>
      <c r="G3" s="66" t="s">
        <v>33</v>
      </c>
      <c r="H3" s="66" t="s">
        <v>434</v>
      </c>
      <c r="I3" s="65" t="s">
        <v>568</v>
      </c>
      <c r="J3" s="63" t="s">
        <v>607</v>
      </c>
      <c r="K3" s="65">
        <v>45566</v>
      </c>
      <c r="L3" s="63"/>
      <c r="M3" s="63"/>
      <c r="N3" s="63">
        <v>0</v>
      </c>
      <c r="O3" s="63" t="s">
        <v>551</v>
      </c>
      <c r="P3" s="67" t="s">
        <v>570</v>
      </c>
      <c r="Q3" s="67">
        <v>3500</v>
      </c>
      <c r="R3" s="67">
        <v>3657.5</v>
      </c>
      <c r="S3" s="68">
        <v>4.3062200956937802E-2</v>
      </c>
      <c r="T3" s="63" t="s">
        <v>574</v>
      </c>
      <c r="U3" s="69">
        <v>1000</v>
      </c>
      <c r="V3" s="66"/>
    </row>
    <row r="4" spans="1:22" hidden="1" x14ac:dyDescent="0.3">
      <c r="A4" s="14">
        <v>23052507</v>
      </c>
      <c r="B4" s="63" t="s">
        <v>22</v>
      </c>
      <c r="C4" s="99" t="s">
        <v>575</v>
      </c>
      <c r="D4" s="13">
        <v>37459</v>
      </c>
      <c r="E4" s="74">
        <v>45856</v>
      </c>
      <c r="F4" s="14">
        <v>22</v>
      </c>
      <c r="G4" s="14" t="s">
        <v>24</v>
      </c>
      <c r="H4" s="14" t="s">
        <v>576</v>
      </c>
      <c r="I4" s="14" t="s">
        <v>577</v>
      </c>
      <c r="J4" s="14" t="s">
        <v>607</v>
      </c>
      <c r="K4" s="13">
        <v>45071</v>
      </c>
      <c r="L4" s="70">
        <v>45887</v>
      </c>
      <c r="M4" s="13"/>
      <c r="N4" s="14">
        <v>1</v>
      </c>
      <c r="O4" s="13" t="s">
        <v>578</v>
      </c>
      <c r="P4" s="14" t="s">
        <v>579</v>
      </c>
      <c r="Q4" s="15">
        <v>1800.2</v>
      </c>
      <c r="R4" s="92">
        <v>2257.1999999999998</v>
      </c>
      <c r="S4" s="18">
        <v>0.16666666666666657</v>
      </c>
      <c r="T4" s="14" t="s">
        <v>574</v>
      </c>
      <c r="U4" s="27">
        <v>635</v>
      </c>
      <c r="V4" s="15"/>
    </row>
    <row r="5" spans="1:22" x14ac:dyDescent="0.3">
      <c r="A5" s="63">
        <v>23051403</v>
      </c>
      <c r="B5" s="63" t="s">
        <v>27</v>
      </c>
      <c r="C5" s="97" t="s">
        <v>580</v>
      </c>
      <c r="D5" s="64">
        <v>26721</v>
      </c>
      <c r="E5" s="74">
        <v>45856</v>
      </c>
      <c r="F5" s="63">
        <v>52</v>
      </c>
      <c r="G5" s="63" t="s">
        <v>24</v>
      </c>
      <c r="H5" s="63" t="s">
        <v>581</v>
      </c>
      <c r="I5" s="63" t="s">
        <v>582</v>
      </c>
      <c r="J5" s="63" t="s">
        <v>607</v>
      </c>
      <c r="K5" s="64">
        <v>44999</v>
      </c>
      <c r="L5" s="71"/>
      <c r="M5" s="64"/>
      <c r="N5" s="63">
        <v>2</v>
      </c>
      <c r="O5" s="64" t="s">
        <v>578</v>
      </c>
      <c r="P5" s="63" t="s">
        <v>583</v>
      </c>
      <c r="Q5" s="67">
        <v>3000</v>
      </c>
      <c r="R5" s="67">
        <v>3800</v>
      </c>
      <c r="S5" s="68">
        <v>0.21052631578947367</v>
      </c>
      <c r="T5" s="63" t="s">
        <v>574</v>
      </c>
      <c r="U5" s="69">
        <v>635</v>
      </c>
      <c r="V5" s="67">
        <v>2000</v>
      </c>
    </row>
    <row r="6" spans="1:22" x14ac:dyDescent="0.3">
      <c r="A6" s="63"/>
      <c r="B6" s="63" t="s">
        <v>27</v>
      </c>
      <c r="C6" t="s">
        <v>719</v>
      </c>
      <c r="D6" s="64">
        <v>28717</v>
      </c>
      <c r="E6" s="74">
        <v>45891</v>
      </c>
      <c r="F6" s="63">
        <v>47</v>
      </c>
      <c r="G6" s="63" t="s">
        <v>24</v>
      </c>
      <c r="H6" s="63" t="s">
        <v>723</v>
      </c>
      <c r="I6" s="63" t="s">
        <v>724</v>
      </c>
      <c r="J6" s="63" t="s">
        <v>607</v>
      </c>
      <c r="K6" s="64">
        <v>45877</v>
      </c>
      <c r="L6" s="71"/>
      <c r="M6" s="64"/>
      <c r="N6" s="63">
        <v>1</v>
      </c>
      <c r="O6" s="64" t="s">
        <v>578</v>
      </c>
      <c r="P6" s="63" t="s">
        <v>584</v>
      </c>
      <c r="Q6" s="67">
        <v>2500</v>
      </c>
      <c r="R6" s="67">
        <v>2500</v>
      </c>
      <c r="S6" s="68"/>
      <c r="T6" s="63" t="s">
        <v>574</v>
      </c>
      <c r="U6" s="69">
        <v>635</v>
      </c>
      <c r="V6" s="67">
        <v>1000</v>
      </c>
    </row>
    <row r="7" spans="1:22" x14ac:dyDescent="0.3">
      <c r="A7" s="63">
        <v>23052306</v>
      </c>
      <c r="B7" s="63" t="s">
        <v>27</v>
      </c>
      <c r="C7" s="97" t="s">
        <v>587</v>
      </c>
      <c r="D7" s="64">
        <v>36755</v>
      </c>
      <c r="E7" s="74">
        <v>45856</v>
      </c>
      <c r="F7" s="63">
        <v>24</v>
      </c>
      <c r="G7" s="63" t="s">
        <v>24</v>
      </c>
      <c r="H7" s="63" t="s">
        <v>588</v>
      </c>
      <c r="I7" s="63" t="s">
        <v>589</v>
      </c>
      <c r="J7" s="63" t="s">
        <v>607</v>
      </c>
      <c r="K7" s="64">
        <v>45069</v>
      </c>
      <c r="L7" s="71"/>
      <c r="M7" s="64"/>
      <c r="N7" s="63">
        <v>1</v>
      </c>
      <c r="O7" s="64" t="s">
        <v>578</v>
      </c>
      <c r="P7" s="63" t="s">
        <v>584</v>
      </c>
      <c r="Q7" s="67">
        <v>2900</v>
      </c>
      <c r="R7" s="67">
        <v>3030.5</v>
      </c>
      <c r="S7" s="68">
        <v>4.3062200956937802E-2</v>
      </c>
      <c r="T7" s="63" t="s">
        <v>574</v>
      </c>
      <c r="U7" s="69">
        <v>635</v>
      </c>
      <c r="V7" s="67"/>
    </row>
    <row r="8" spans="1:22" x14ac:dyDescent="0.3">
      <c r="A8" s="26">
        <v>24030414</v>
      </c>
      <c r="B8" s="63" t="s">
        <v>27</v>
      </c>
      <c r="C8" s="101" t="s">
        <v>590</v>
      </c>
      <c r="D8" s="39">
        <v>34241</v>
      </c>
      <c r="E8" s="74">
        <v>45856</v>
      </c>
      <c r="F8" s="63">
        <v>31</v>
      </c>
      <c r="G8" s="63" t="s">
        <v>24</v>
      </c>
      <c r="H8" s="26" t="s">
        <v>591</v>
      </c>
      <c r="I8" s="26" t="s">
        <v>592</v>
      </c>
      <c r="J8" s="26" t="s">
        <v>607</v>
      </c>
      <c r="K8" s="39">
        <v>45355</v>
      </c>
      <c r="L8" s="65"/>
      <c r="M8" s="39"/>
      <c r="N8" s="63">
        <v>1</v>
      </c>
      <c r="O8" s="75" t="s">
        <v>578</v>
      </c>
      <c r="P8" s="63" t="s">
        <v>584</v>
      </c>
      <c r="Q8" s="72">
        <v>2800</v>
      </c>
      <c r="R8" s="72">
        <v>3135</v>
      </c>
      <c r="S8" s="68">
        <v>7.0000000000000007E-2</v>
      </c>
      <c r="T8" s="63" t="s">
        <v>574</v>
      </c>
      <c r="U8" s="69">
        <v>635</v>
      </c>
      <c r="V8" s="72">
        <v>1000</v>
      </c>
    </row>
    <row r="9" spans="1:22" ht="14.4" customHeight="1" x14ac:dyDescent="0.3">
      <c r="A9" s="139"/>
      <c r="B9" s="63" t="s">
        <v>27</v>
      </c>
      <c r="C9" s="205" t="s">
        <v>700</v>
      </c>
      <c r="D9" s="202">
        <v>36487</v>
      </c>
      <c r="E9" s="74">
        <v>45856</v>
      </c>
      <c r="F9" s="73">
        <v>25</v>
      </c>
      <c r="G9" s="26" t="s">
        <v>33</v>
      </c>
      <c r="H9" s="139" t="s">
        <v>706</v>
      </c>
      <c r="I9" s="139" t="s">
        <v>709</v>
      </c>
      <c r="J9" s="26" t="s">
        <v>607</v>
      </c>
      <c r="K9" s="185">
        <v>45852</v>
      </c>
      <c r="L9" s="80"/>
      <c r="M9" s="185"/>
      <c r="N9" s="73">
        <v>1</v>
      </c>
      <c r="O9" s="76" t="s">
        <v>142</v>
      </c>
      <c r="P9" s="63" t="s">
        <v>703</v>
      </c>
      <c r="Q9" s="77">
        <v>3000</v>
      </c>
      <c r="R9" s="77">
        <v>3000</v>
      </c>
      <c r="S9" s="78"/>
      <c r="T9" s="63" t="s">
        <v>574</v>
      </c>
      <c r="U9" s="69">
        <v>635</v>
      </c>
      <c r="V9" s="77">
        <v>500</v>
      </c>
    </row>
    <row r="10" spans="1:22" x14ac:dyDescent="0.3">
      <c r="A10" s="139"/>
      <c r="B10" s="63" t="s">
        <v>27</v>
      </c>
      <c r="C10" s="206" t="s">
        <v>701</v>
      </c>
      <c r="D10" s="202">
        <v>31857</v>
      </c>
      <c r="E10" s="74">
        <v>45856</v>
      </c>
      <c r="F10" s="73">
        <v>38</v>
      </c>
      <c r="G10" s="73" t="s">
        <v>24</v>
      </c>
      <c r="H10" s="139" t="s">
        <v>707</v>
      </c>
      <c r="I10" s="139" t="s">
        <v>708</v>
      </c>
      <c r="J10" s="26" t="s">
        <v>607</v>
      </c>
      <c r="K10" s="185">
        <v>45826</v>
      </c>
      <c r="L10" s="80"/>
      <c r="M10" s="185"/>
      <c r="N10" s="73">
        <v>1</v>
      </c>
      <c r="O10" s="75" t="s">
        <v>578</v>
      </c>
      <c r="P10" s="66" t="s">
        <v>702</v>
      </c>
      <c r="Q10" s="77">
        <v>2500</v>
      </c>
      <c r="R10" s="77">
        <v>2800</v>
      </c>
      <c r="S10" s="78"/>
      <c r="T10" s="63" t="s">
        <v>574</v>
      </c>
      <c r="U10" s="69">
        <v>635</v>
      </c>
      <c r="V10" s="77"/>
    </row>
    <row r="11" spans="1:22" x14ac:dyDescent="0.3">
      <c r="A11" s="73">
        <v>23052313</v>
      </c>
      <c r="B11" s="201" t="s">
        <v>27</v>
      </c>
      <c r="C11" s="207" t="s">
        <v>593</v>
      </c>
      <c r="D11" s="203">
        <v>25466</v>
      </c>
      <c r="E11" s="74">
        <v>45856</v>
      </c>
      <c r="F11" s="73">
        <v>55</v>
      </c>
      <c r="G11" s="73" t="s">
        <v>24</v>
      </c>
      <c r="H11" s="73"/>
      <c r="I11" s="73" t="s">
        <v>594</v>
      </c>
      <c r="J11" s="73" t="s">
        <v>607</v>
      </c>
      <c r="K11" s="74">
        <v>44606</v>
      </c>
      <c r="L11" s="80"/>
      <c r="M11" s="73"/>
      <c r="N11" s="73">
        <v>3</v>
      </c>
      <c r="O11" s="76" t="s">
        <v>142</v>
      </c>
      <c r="P11" s="73" t="s">
        <v>598</v>
      </c>
      <c r="Q11" s="77">
        <v>7000</v>
      </c>
      <c r="R11" s="77">
        <v>10000</v>
      </c>
      <c r="S11" s="78">
        <v>0.3</v>
      </c>
      <c r="T11" s="63" t="s">
        <v>574</v>
      </c>
      <c r="U11" s="79">
        <v>635</v>
      </c>
      <c r="V11" s="73"/>
    </row>
    <row r="12" spans="1:22" x14ac:dyDescent="0.3">
      <c r="A12" s="26">
        <v>23090411</v>
      </c>
      <c r="B12" s="63" t="s">
        <v>27</v>
      </c>
      <c r="C12" s="204" t="s">
        <v>595</v>
      </c>
      <c r="D12" s="39">
        <v>32089</v>
      </c>
      <c r="E12" s="74">
        <v>45856</v>
      </c>
      <c r="F12" s="26">
        <v>37</v>
      </c>
      <c r="G12" s="26" t="s">
        <v>33</v>
      </c>
      <c r="H12" s="26" t="s">
        <v>596</v>
      </c>
      <c r="I12" s="26" t="s">
        <v>597</v>
      </c>
      <c r="J12" s="26" t="s">
        <v>607</v>
      </c>
      <c r="K12" s="39">
        <v>45173</v>
      </c>
      <c r="L12" s="71"/>
      <c r="M12" s="39"/>
      <c r="N12" s="26">
        <v>1</v>
      </c>
      <c r="O12" s="39" t="s">
        <v>578</v>
      </c>
      <c r="P12" s="26" t="s">
        <v>599</v>
      </c>
      <c r="Q12" s="81">
        <v>3200</v>
      </c>
      <c r="R12" s="81">
        <v>3845.6</v>
      </c>
      <c r="S12" s="82">
        <v>0.16788017474516329</v>
      </c>
      <c r="T12" s="26" t="s">
        <v>574</v>
      </c>
      <c r="U12" s="83">
        <v>1000</v>
      </c>
      <c r="V12" s="81">
        <v>1000</v>
      </c>
    </row>
    <row r="13" spans="1:22" hidden="1" x14ac:dyDescent="0.3">
      <c r="A13" s="26"/>
      <c r="B13" s="63"/>
      <c r="C13" s="204"/>
      <c r="D13" s="39"/>
      <c r="E13" s="74"/>
      <c r="F13" s="26"/>
      <c r="G13" s="139"/>
      <c r="H13" s="26"/>
      <c r="I13" s="26"/>
      <c r="J13" s="26"/>
      <c r="K13" s="39"/>
      <c r="L13" s="71"/>
      <c r="M13" s="39"/>
      <c r="N13" s="26"/>
      <c r="O13" s="39"/>
      <c r="P13" s="26"/>
      <c r="Q13" s="81"/>
      <c r="R13" s="81"/>
      <c r="S13" s="82"/>
      <c r="T13" s="26"/>
      <c r="U13" s="227"/>
      <c r="V13" s="81"/>
    </row>
    <row r="14" spans="1:22" x14ac:dyDescent="0.3">
      <c r="A14" s="26"/>
      <c r="B14" s="63"/>
      <c r="C14" s="204"/>
      <c r="D14" s="39"/>
      <c r="E14" s="74"/>
      <c r="F14" s="26"/>
      <c r="G14" s="139"/>
      <c r="H14" s="26"/>
      <c r="I14" s="26"/>
      <c r="J14" s="26"/>
      <c r="K14" s="39"/>
      <c r="L14" s="71"/>
      <c r="M14" s="39"/>
      <c r="N14" s="26"/>
      <c r="O14" s="39"/>
      <c r="P14" s="26"/>
      <c r="Q14" s="81"/>
      <c r="R14" s="81"/>
      <c r="S14" s="82"/>
      <c r="T14" s="26"/>
      <c r="U14" s="227"/>
      <c r="V14" s="81"/>
    </row>
    <row r="15" spans="1:22" x14ac:dyDescent="0.3">
      <c r="A15" s="66"/>
      <c r="B15" s="63" t="s">
        <v>27</v>
      </c>
      <c r="C15" s="102" t="s">
        <v>609</v>
      </c>
      <c r="D15" s="84">
        <v>24061</v>
      </c>
      <c r="E15" s="84">
        <v>45791</v>
      </c>
      <c r="F15" s="66"/>
      <c r="G15" s="73" t="s">
        <v>24</v>
      </c>
      <c r="H15" s="66"/>
      <c r="I15" s="66" t="s">
        <v>610</v>
      </c>
      <c r="J15" s="66" t="s">
        <v>600</v>
      </c>
      <c r="K15" s="66"/>
      <c r="L15" s="66"/>
      <c r="M15" s="66"/>
      <c r="N15" s="66"/>
      <c r="O15" s="66" t="s">
        <v>578</v>
      </c>
      <c r="P15" s="66" t="s">
        <v>584</v>
      </c>
      <c r="Q15" s="67">
        <v>5000</v>
      </c>
      <c r="R15" s="66" t="s">
        <v>722</v>
      </c>
      <c r="S15" s="66"/>
      <c r="T15" s="66"/>
      <c r="U15" s="79"/>
      <c r="V15" s="66"/>
    </row>
    <row r="16" spans="1:22" x14ac:dyDescent="0.3">
      <c r="A16" s="66"/>
      <c r="B16" s="63" t="s">
        <v>27</v>
      </c>
      <c r="C16" s="100" t="s">
        <v>611</v>
      </c>
      <c r="D16" s="85">
        <v>25509</v>
      </c>
      <c r="E16" s="85">
        <v>45791</v>
      </c>
      <c r="F16" s="66"/>
      <c r="G16" s="73" t="s">
        <v>24</v>
      </c>
      <c r="H16" s="66"/>
      <c r="I16" s="66" t="s">
        <v>612</v>
      </c>
      <c r="J16" s="66" t="s">
        <v>600</v>
      </c>
      <c r="K16" s="66"/>
      <c r="L16" s="66"/>
      <c r="M16" s="66"/>
      <c r="N16" s="66"/>
      <c r="O16" s="66" t="s">
        <v>578</v>
      </c>
      <c r="P16" s="66" t="s">
        <v>584</v>
      </c>
      <c r="Q16" s="67">
        <v>5000</v>
      </c>
      <c r="R16" s="66" t="s">
        <v>722</v>
      </c>
      <c r="S16" s="66"/>
      <c r="T16" s="66"/>
      <c r="U16" s="79"/>
      <c r="V16" s="66"/>
    </row>
    <row r="17" spans="1:22" x14ac:dyDescent="0.3">
      <c r="A17" s="66"/>
      <c r="B17" s="63" t="s">
        <v>27</v>
      </c>
      <c r="C17" s="100" t="s">
        <v>603</v>
      </c>
      <c r="D17" s="66" t="s">
        <v>602</v>
      </c>
      <c r="E17" s="66">
        <v>45791</v>
      </c>
      <c r="F17" s="66"/>
      <c r="G17" s="73" t="s">
        <v>24</v>
      </c>
      <c r="H17" s="66"/>
      <c r="I17" s="66"/>
      <c r="J17" s="66" t="s">
        <v>602</v>
      </c>
      <c r="K17" s="66"/>
      <c r="L17" s="66"/>
      <c r="M17" s="66"/>
      <c r="N17" s="66"/>
      <c r="O17" s="63" t="s">
        <v>585</v>
      </c>
      <c r="P17" s="63" t="s">
        <v>586</v>
      </c>
      <c r="Q17" s="66" t="s">
        <v>613</v>
      </c>
      <c r="R17" s="66" t="s">
        <v>720</v>
      </c>
      <c r="S17" s="66" t="s">
        <v>434</v>
      </c>
      <c r="T17" s="66" t="s">
        <v>434</v>
      </c>
      <c r="U17" s="66"/>
      <c r="V17" s="66"/>
    </row>
    <row r="18" spans="1:22" x14ac:dyDescent="0.3">
      <c r="A18" s="66"/>
      <c r="B18" s="63" t="s">
        <v>27</v>
      </c>
      <c r="C18" s="100" t="s">
        <v>704</v>
      </c>
      <c r="D18" s="66" t="s">
        <v>602</v>
      </c>
      <c r="E18" s="66"/>
      <c r="F18" s="66"/>
      <c r="G18" s="73" t="s">
        <v>24</v>
      </c>
      <c r="H18" s="66"/>
      <c r="I18" s="66"/>
      <c r="J18" s="66"/>
      <c r="K18" s="66"/>
      <c r="L18" s="66"/>
      <c r="M18" s="66"/>
      <c r="N18" s="66"/>
      <c r="O18" s="63" t="s">
        <v>585</v>
      </c>
      <c r="P18" s="63" t="s">
        <v>586</v>
      </c>
      <c r="Q18" s="66" t="s">
        <v>613</v>
      </c>
      <c r="R18" s="66" t="s">
        <v>720</v>
      </c>
      <c r="S18" s="66"/>
      <c r="T18" s="66"/>
      <c r="U18" s="66"/>
      <c r="V18" s="66"/>
    </row>
    <row r="19" spans="1:22" x14ac:dyDescent="0.3">
      <c r="A19" s="66"/>
      <c r="B19" s="63" t="s">
        <v>27</v>
      </c>
      <c r="C19" s="206" t="s">
        <v>701</v>
      </c>
      <c r="D19" s="66" t="s">
        <v>602</v>
      </c>
      <c r="E19" s="66"/>
      <c r="F19" s="66"/>
      <c r="G19" s="73" t="s">
        <v>24</v>
      </c>
      <c r="H19" s="66"/>
      <c r="I19" s="66"/>
      <c r="J19" s="66"/>
      <c r="K19" s="66"/>
      <c r="L19" s="66"/>
      <c r="M19" s="66"/>
      <c r="N19" s="66"/>
      <c r="O19" s="63" t="s">
        <v>585</v>
      </c>
      <c r="P19" s="63" t="s">
        <v>725</v>
      </c>
      <c r="Q19" s="67">
        <v>2500</v>
      </c>
      <c r="R19" s="67">
        <v>2500</v>
      </c>
      <c r="S19" s="66"/>
      <c r="T19" s="66"/>
      <c r="U19" s="66"/>
      <c r="V19" s="66"/>
    </row>
    <row r="20" spans="1:22" x14ac:dyDescent="0.3">
      <c r="A20" s="66"/>
      <c r="B20" s="63" t="s">
        <v>27</v>
      </c>
      <c r="C20" s="100" t="s">
        <v>705</v>
      </c>
      <c r="D20" s="66" t="s">
        <v>602</v>
      </c>
      <c r="E20" s="66"/>
      <c r="F20" s="66"/>
      <c r="G20" s="73" t="s">
        <v>24</v>
      </c>
      <c r="H20" s="66"/>
      <c r="I20" s="66"/>
      <c r="J20" s="66"/>
      <c r="K20" s="66"/>
      <c r="L20" s="66"/>
      <c r="M20" s="66"/>
      <c r="N20" s="66"/>
      <c r="O20" s="63" t="s">
        <v>585</v>
      </c>
      <c r="P20" s="63" t="s">
        <v>586</v>
      </c>
      <c r="Q20" s="66" t="s">
        <v>721</v>
      </c>
      <c r="R20" s="66" t="s">
        <v>720</v>
      </c>
      <c r="S20" s="66"/>
      <c r="T20" s="66"/>
      <c r="U20" s="66"/>
      <c r="V20" s="66"/>
    </row>
    <row r="21" spans="1:22" x14ac:dyDescent="0.3">
      <c r="A21" s="66"/>
      <c r="B21" s="63" t="s">
        <v>27</v>
      </c>
      <c r="C21" s="100" t="s">
        <v>601</v>
      </c>
      <c r="D21" s="66"/>
      <c r="E21" s="66">
        <v>45791</v>
      </c>
      <c r="F21" s="66"/>
      <c r="G21" s="26" t="s">
        <v>33</v>
      </c>
      <c r="H21" s="66"/>
      <c r="I21" s="66"/>
      <c r="J21" s="66" t="s">
        <v>600</v>
      </c>
      <c r="K21" s="66"/>
      <c r="L21" s="66"/>
      <c r="M21" s="66"/>
      <c r="N21" s="66"/>
      <c r="O21" s="66" t="s">
        <v>604</v>
      </c>
      <c r="P21" s="66" t="s">
        <v>605</v>
      </c>
      <c r="Q21" s="66" t="s">
        <v>614</v>
      </c>
      <c r="R21" s="66" t="s">
        <v>614</v>
      </c>
      <c r="S21" s="66" t="s">
        <v>434</v>
      </c>
      <c r="T21" s="66" t="s">
        <v>434</v>
      </c>
      <c r="U21" s="66"/>
      <c r="V21" s="66"/>
    </row>
    <row r="22" spans="1:22" x14ac:dyDescent="0.3">
      <c r="A22" s="66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88"/>
      <c r="R22" s="88"/>
      <c r="S22" s="88"/>
      <c r="T22" s="88"/>
      <c r="U22" s="88"/>
      <c r="V22" s="88"/>
    </row>
    <row r="23" spans="1:22" x14ac:dyDescent="0.3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88"/>
      <c r="R23" s="88"/>
      <c r="S23" s="88"/>
      <c r="T23" s="88"/>
      <c r="U23" s="88"/>
      <c r="V23" s="88"/>
    </row>
    <row r="25" spans="1:22" x14ac:dyDescent="0.3">
      <c r="A25" s="86" t="s">
        <v>563</v>
      </c>
      <c r="B25" s="86"/>
      <c r="C25" s="87"/>
      <c r="J25" s="91"/>
    </row>
    <row r="30" spans="1:22" x14ac:dyDescent="0.3">
      <c r="G30" s="208"/>
    </row>
    <row r="34" spans="3:3" x14ac:dyDescent="0.3">
      <c r="C34" s="209"/>
    </row>
  </sheetData>
  <autoFilter ref="A1:V21" xr:uid="{5A7A91C2-57D8-4ECF-B76A-61C26190D773}">
    <filterColumn colId="1">
      <filters>
        <filter val="ATIVO"/>
      </filters>
    </filterColumn>
  </autoFilter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C3461-B409-47D2-85CE-AD717BCBC148}">
  <dimension ref="A1:V20"/>
  <sheetViews>
    <sheetView showGridLines="0" workbookViewId="0">
      <pane xSplit="3" topLeftCell="P1" activePane="topRight" state="frozen"/>
      <selection pane="topRight" activeCell="D11" sqref="D11"/>
    </sheetView>
  </sheetViews>
  <sheetFormatPr defaultRowHeight="15.05" x14ac:dyDescent="0.3"/>
  <cols>
    <col min="1" max="2" width="19.21875" style="58" customWidth="1"/>
    <col min="3" max="3" width="25.6640625" style="58" bestFit="1" customWidth="1"/>
    <col min="4" max="4" width="14.88671875" style="58" bestFit="1" customWidth="1"/>
    <col min="5" max="5" width="15.88671875" style="58" customWidth="1"/>
    <col min="6" max="6" width="12.77734375" style="58" customWidth="1"/>
    <col min="7" max="7" width="13.77734375" style="58" customWidth="1"/>
    <col min="8" max="9" width="13.88671875" style="58" bestFit="1" customWidth="1"/>
    <col min="10" max="10" width="19" style="58" customWidth="1"/>
    <col min="11" max="11" width="18.88671875" style="58" customWidth="1"/>
    <col min="12" max="12" width="13" style="58" customWidth="1"/>
    <col min="13" max="13" width="12.33203125" style="58" customWidth="1"/>
    <col min="14" max="14" width="20" style="58" customWidth="1"/>
    <col min="15" max="15" width="30.6640625" style="58" customWidth="1"/>
    <col min="16" max="16" width="28.109375" style="58" bestFit="1" customWidth="1"/>
    <col min="17" max="17" width="20" style="58" bestFit="1" customWidth="1"/>
    <col min="18" max="18" width="13.6640625" customWidth="1"/>
    <col min="19" max="19" width="12.88671875" bestFit="1" customWidth="1"/>
    <col min="20" max="20" width="14.33203125" bestFit="1" customWidth="1"/>
    <col min="21" max="21" width="14.77734375" customWidth="1"/>
    <col min="22" max="22" width="12.33203125" customWidth="1"/>
  </cols>
  <sheetData>
    <row r="1" spans="1:22" s="62" customFormat="1" ht="35.200000000000003" customHeight="1" x14ac:dyDescent="0.3">
      <c r="A1" s="94" t="s">
        <v>0</v>
      </c>
      <c r="B1" s="94" t="s">
        <v>1</v>
      </c>
      <c r="C1" s="94" t="s">
        <v>2</v>
      </c>
      <c r="D1" s="94" t="s">
        <v>3</v>
      </c>
      <c r="E1" s="94" t="s">
        <v>4</v>
      </c>
      <c r="F1" s="94" t="s">
        <v>5</v>
      </c>
      <c r="G1" s="94" t="s">
        <v>6</v>
      </c>
      <c r="H1" s="95" t="s">
        <v>7</v>
      </c>
      <c r="I1" s="94" t="s">
        <v>8</v>
      </c>
      <c r="J1" s="94" t="s">
        <v>9</v>
      </c>
      <c r="K1" s="94" t="s">
        <v>10</v>
      </c>
      <c r="L1" s="94" t="s">
        <v>11</v>
      </c>
      <c r="M1" s="94" t="s">
        <v>12</v>
      </c>
      <c r="N1" s="94" t="s">
        <v>13</v>
      </c>
      <c r="O1" s="94" t="s">
        <v>14</v>
      </c>
      <c r="P1" s="94" t="s">
        <v>15</v>
      </c>
      <c r="Q1" s="94" t="s">
        <v>16</v>
      </c>
      <c r="R1" s="94" t="s">
        <v>18</v>
      </c>
      <c r="S1" s="94" t="s">
        <v>19</v>
      </c>
      <c r="T1" s="94" t="s">
        <v>572</v>
      </c>
      <c r="U1" s="94" t="s">
        <v>606</v>
      </c>
      <c r="V1" s="94" t="s">
        <v>573</v>
      </c>
    </row>
    <row r="2" spans="1:22" x14ac:dyDescent="0.3">
      <c r="A2" s="113">
        <v>23081407</v>
      </c>
      <c r="B2" s="113"/>
      <c r="C2" s="96" t="s">
        <v>615</v>
      </c>
      <c r="D2" s="64">
        <v>35524</v>
      </c>
      <c r="E2" s="64">
        <v>45796.618913194441</v>
      </c>
      <c r="F2" s="63">
        <v>28</v>
      </c>
      <c r="G2" s="63" t="s">
        <v>616</v>
      </c>
      <c r="H2" s="63" t="s">
        <v>103</v>
      </c>
      <c r="I2" s="63" t="s">
        <v>104</v>
      </c>
      <c r="J2" s="64">
        <v>45152</v>
      </c>
      <c r="K2" s="64">
        <v>45476</v>
      </c>
      <c r="L2" s="64"/>
      <c r="M2" s="63">
        <v>1</v>
      </c>
      <c r="N2" s="63" t="s">
        <v>617</v>
      </c>
      <c r="O2" s="63" t="s">
        <v>618</v>
      </c>
      <c r="P2" s="63" t="s">
        <v>618</v>
      </c>
      <c r="Q2" s="63" t="s">
        <v>37</v>
      </c>
      <c r="R2" s="67">
        <v>5000</v>
      </c>
      <c r="S2" s="68">
        <v>0.2</v>
      </c>
      <c r="T2" s="63" t="s">
        <v>574</v>
      </c>
      <c r="U2" s="67">
        <v>700</v>
      </c>
      <c r="V2" s="67">
        <v>1000</v>
      </c>
    </row>
    <row r="3" spans="1:22" x14ac:dyDescent="0.3">
      <c r="A3" s="113">
        <v>23070105</v>
      </c>
      <c r="B3" s="113"/>
      <c r="C3" s="96" t="s">
        <v>212</v>
      </c>
      <c r="D3" s="64">
        <v>34005</v>
      </c>
      <c r="E3" s="64">
        <v>45796.618913194441</v>
      </c>
      <c r="F3" s="63">
        <v>32</v>
      </c>
      <c r="G3" s="63" t="s">
        <v>619</v>
      </c>
      <c r="H3" s="63" t="s">
        <v>213</v>
      </c>
      <c r="I3" s="63" t="s">
        <v>214</v>
      </c>
      <c r="J3" s="64">
        <v>45108</v>
      </c>
      <c r="K3" s="64"/>
      <c r="L3" s="64"/>
      <c r="M3" s="63">
        <v>1</v>
      </c>
      <c r="N3" s="63" t="s">
        <v>620</v>
      </c>
      <c r="O3" s="63" t="s">
        <v>173</v>
      </c>
      <c r="P3" s="63" t="s">
        <v>173</v>
      </c>
      <c r="Q3" s="63" t="s">
        <v>37</v>
      </c>
      <c r="R3" s="67">
        <v>4797.38</v>
      </c>
      <c r="S3" s="68">
        <v>5.6603812914549231E-2</v>
      </c>
      <c r="T3" s="63" t="s">
        <v>574</v>
      </c>
      <c r="U3" s="67">
        <v>700</v>
      </c>
      <c r="V3" s="67"/>
    </row>
    <row r="4" spans="1:22" x14ac:dyDescent="0.3">
      <c r="A4" s="113">
        <v>23100909</v>
      </c>
      <c r="B4" s="113"/>
      <c r="C4" s="96" t="s">
        <v>621</v>
      </c>
      <c r="D4" s="64">
        <v>38771</v>
      </c>
      <c r="E4" s="64">
        <v>45796.618913194441</v>
      </c>
      <c r="F4" s="63">
        <v>19</v>
      </c>
      <c r="G4" s="63" t="s">
        <v>619</v>
      </c>
      <c r="H4" s="63" t="s">
        <v>622</v>
      </c>
      <c r="I4" s="63" t="s">
        <v>623</v>
      </c>
      <c r="J4" s="64">
        <v>45208</v>
      </c>
      <c r="K4" s="64"/>
      <c r="L4" s="64"/>
      <c r="M4" s="63">
        <v>1</v>
      </c>
      <c r="N4" s="63" t="s">
        <v>624</v>
      </c>
      <c r="O4" s="63" t="s">
        <v>625</v>
      </c>
      <c r="P4" s="63" t="s">
        <v>626</v>
      </c>
      <c r="Q4" s="63" t="s">
        <v>627</v>
      </c>
      <c r="R4" s="67">
        <v>3049</v>
      </c>
      <c r="S4" s="68">
        <v>0.43207609052148249</v>
      </c>
      <c r="T4" s="63" t="s">
        <v>574</v>
      </c>
      <c r="U4" s="67">
        <v>700</v>
      </c>
      <c r="V4" s="67"/>
    </row>
    <row r="5" spans="1:22" x14ac:dyDescent="0.3">
      <c r="A5" s="114">
        <v>22070604</v>
      </c>
      <c r="B5" s="114"/>
      <c r="C5" s="96" t="s">
        <v>628</v>
      </c>
      <c r="D5" s="64">
        <v>34850</v>
      </c>
      <c r="E5" s="64">
        <v>45796.618913194441</v>
      </c>
      <c r="F5" s="63">
        <v>29</v>
      </c>
      <c r="G5" s="63" t="s">
        <v>616</v>
      </c>
      <c r="H5" s="63" t="s">
        <v>629</v>
      </c>
      <c r="I5" s="63" t="s">
        <v>630</v>
      </c>
      <c r="J5" s="64">
        <v>44748</v>
      </c>
      <c r="K5" s="64">
        <v>45405</v>
      </c>
      <c r="L5" s="64"/>
      <c r="M5" s="63">
        <v>2</v>
      </c>
      <c r="N5" s="63" t="s">
        <v>620</v>
      </c>
      <c r="O5" s="63" t="s">
        <v>631</v>
      </c>
      <c r="P5" s="63" t="s">
        <v>632</v>
      </c>
      <c r="Q5" s="63" t="s">
        <v>37</v>
      </c>
      <c r="R5" s="67">
        <v>3393.06</v>
      </c>
      <c r="S5" s="68">
        <v>0.35161771380405887</v>
      </c>
      <c r="T5" s="63" t="s">
        <v>574</v>
      </c>
      <c r="U5" s="67">
        <v>700</v>
      </c>
      <c r="V5" s="67"/>
    </row>
    <row r="6" spans="1:22" x14ac:dyDescent="0.3">
      <c r="A6" s="88"/>
      <c r="B6" s="88"/>
      <c r="C6" s="96" t="s">
        <v>633</v>
      </c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x14ac:dyDescent="0.3">
      <c r="A7" s="63"/>
      <c r="B7" s="63"/>
      <c r="C7" s="63"/>
      <c r="D7" s="63"/>
      <c r="E7" s="64"/>
      <c r="F7" s="64"/>
      <c r="G7" s="63"/>
      <c r="H7" s="63"/>
      <c r="I7" s="63"/>
      <c r="J7" s="63"/>
      <c r="K7" s="63"/>
      <c r="L7" s="64"/>
      <c r="M7" s="65"/>
      <c r="N7" s="64"/>
      <c r="O7" s="63"/>
      <c r="P7" s="64"/>
      <c r="Q7" s="63"/>
      <c r="R7" s="63"/>
      <c r="S7" s="67"/>
      <c r="T7" s="67"/>
      <c r="U7" s="68"/>
      <c r="V7" s="63"/>
    </row>
    <row r="8" spans="1:22" x14ac:dyDescent="0.3">
      <c r="A8" s="63"/>
      <c r="B8" s="63"/>
      <c r="C8" s="63"/>
      <c r="D8" s="63"/>
      <c r="E8" s="64"/>
      <c r="F8" s="64"/>
      <c r="G8" s="63"/>
      <c r="H8" s="63"/>
      <c r="I8" s="63"/>
      <c r="J8" s="63"/>
      <c r="K8" s="63"/>
      <c r="L8" s="64"/>
      <c r="M8" s="65"/>
      <c r="N8" s="64"/>
      <c r="O8" s="63"/>
      <c r="P8" s="64"/>
      <c r="Q8" s="63"/>
      <c r="R8" s="63"/>
      <c r="S8" s="67"/>
      <c r="T8" s="67"/>
      <c r="U8" s="68"/>
      <c r="V8" s="63"/>
    </row>
    <row r="9" spans="1:22" x14ac:dyDescent="0.3">
      <c r="A9" s="63"/>
      <c r="B9" s="63"/>
      <c r="C9" s="63"/>
      <c r="D9" s="63"/>
      <c r="E9" s="64"/>
      <c r="F9" s="64"/>
      <c r="G9" s="63"/>
      <c r="H9" s="63"/>
      <c r="I9" s="63"/>
      <c r="J9" s="63"/>
      <c r="K9" s="63"/>
      <c r="L9" s="64"/>
      <c r="M9" s="65"/>
      <c r="N9" s="64"/>
      <c r="O9" s="63"/>
      <c r="P9" s="64"/>
      <c r="Q9" s="63"/>
      <c r="R9" s="63"/>
      <c r="S9" s="67"/>
      <c r="T9" s="67"/>
      <c r="U9" s="68"/>
      <c r="V9" s="63"/>
    </row>
    <row r="10" spans="1:22" x14ac:dyDescent="0.3">
      <c r="A10" s="63"/>
      <c r="B10" s="63"/>
      <c r="C10" s="63"/>
      <c r="D10" s="63"/>
      <c r="E10" s="64"/>
      <c r="F10" s="64"/>
      <c r="G10" s="63"/>
      <c r="H10" s="63"/>
      <c r="I10" s="63"/>
      <c r="J10" s="63"/>
      <c r="K10" s="63"/>
      <c r="L10" s="64"/>
      <c r="M10" s="65"/>
      <c r="N10" s="63"/>
      <c r="O10" s="63"/>
      <c r="P10" s="64"/>
      <c r="Q10" s="63"/>
      <c r="R10" s="63"/>
      <c r="S10" s="67"/>
      <c r="T10" s="67"/>
      <c r="U10" s="68"/>
      <c r="V10" s="63"/>
    </row>
    <row r="11" spans="1:22" x14ac:dyDescent="0.3">
      <c r="A11" s="63"/>
      <c r="B11" s="63"/>
      <c r="C11" s="63"/>
      <c r="D11" s="63"/>
      <c r="E11" s="64"/>
      <c r="F11" s="64"/>
      <c r="G11" s="63"/>
      <c r="H11" s="63"/>
      <c r="I11" s="63"/>
      <c r="J11" s="63"/>
      <c r="K11" s="63"/>
      <c r="L11" s="64"/>
      <c r="M11" s="65"/>
      <c r="N11" s="64"/>
      <c r="O11" s="63"/>
      <c r="P11" s="64"/>
      <c r="Q11" s="63"/>
      <c r="R11" s="63"/>
      <c r="S11" s="67"/>
      <c r="T11" s="67"/>
      <c r="U11" s="68"/>
      <c r="V11" s="63"/>
    </row>
    <row r="12" spans="1:22" x14ac:dyDescent="0.3">
      <c r="A12" s="66"/>
      <c r="B12" s="66"/>
      <c r="C12" s="66"/>
      <c r="D12" s="66"/>
      <c r="E12" s="65"/>
      <c r="F12" s="64"/>
      <c r="G12" s="63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7"/>
      <c r="T12" s="67"/>
      <c r="U12" s="66"/>
      <c r="V12" s="66"/>
    </row>
    <row r="13" spans="1:22" x14ac:dyDescent="0.3">
      <c r="A13" s="66"/>
      <c r="B13" s="66"/>
      <c r="C13" s="66"/>
      <c r="D13" s="93"/>
      <c r="E13" s="93"/>
      <c r="F13" s="93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7"/>
      <c r="T13" s="67"/>
      <c r="U13" s="66"/>
      <c r="V13" s="66"/>
    </row>
    <row r="14" spans="1:22" x14ac:dyDescent="0.3">
      <c r="A14" s="66"/>
      <c r="B14" s="66"/>
      <c r="C14" s="66"/>
      <c r="D14" s="66"/>
      <c r="E14" s="85"/>
      <c r="F14" s="85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7"/>
      <c r="T14" s="67"/>
      <c r="U14" s="66"/>
      <c r="V14" s="66"/>
    </row>
    <row r="15" spans="1:22" x14ac:dyDescent="0.3">
      <c r="A15" s="66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3"/>
      <c r="Q15" s="63"/>
      <c r="R15" s="66"/>
      <c r="S15" s="66"/>
      <c r="T15" s="66"/>
      <c r="U15" s="66"/>
      <c r="V15" s="66"/>
    </row>
    <row r="16" spans="1:22" x14ac:dyDescent="0.3">
      <c r="A16" s="66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</row>
    <row r="17" spans="1:22" x14ac:dyDescent="0.3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88"/>
      <c r="S17" s="88"/>
      <c r="T17" s="88"/>
      <c r="U17" s="88"/>
      <c r="V17" s="88"/>
    </row>
    <row r="18" spans="1:22" x14ac:dyDescent="0.3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88"/>
      <c r="S18" s="88"/>
      <c r="T18" s="88"/>
      <c r="U18" s="88"/>
      <c r="V18" s="88"/>
    </row>
    <row r="20" spans="1:22" x14ac:dyDescent="0.3">
      <c r="A20" s="91"/>
      <c r="B20" s="91"/>
      <c r="C20" s="91"/>
      <c r="K20" s="91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E445E-09D2-4617-9479-13618B7D4FBE}">
  <dimension ref="A1:V20"/>
  <sheetViews>
    <sheetView showGridLines="0" workbookViewId="0">
      <pane xSplit="3" topLeftCell="R1" activePane="topRight" state="frozen"/>
      <selection pane="topRight" activeCell="W8" sqref="W8"/>
    </sheetView>
  </sheetViews>
  <sheetFormatPr defaultRowHeight="15.05" x14ac:dyDescent="0.3"/>
  <cols>
    <col min="1" max="2" width="19.21875" style="58" customWidth="1"/>
    <col min="3" max="3" width="25.6640625" style="58" bestFit="1" customWidth="1"/>
    <col min="4" max="4" width="16.6640625" style="58" customWidth="1"/>
    <col min="5" max="5" width="15.88671875" style="58" customWidth="1"/>
    <col min="6" max="6" width="12.77734375" style="58" customWidth="1"/>
    <col min="7" max="7" width="13.77734375" style="58" customWidth="1"/>
    <col min="8" max="9" width="13.88671875" style="58" bestFit="1" customWidth="1"/>
    <col min="10" max="10" width="19" style="58" customWidth="1"/>
    <col min="11" max="11" width="18.88671875" style="58" customWidth="1"/>
    <col min="12" max="12" width="13" style="58" customWidth="1"/>
    <col min="13" max="13" width="12.33203125" style="58" customWidth="1"/>
    <col min="14" max="14" width="20" style="58" customWidth="1"/>
    <col min="15" max="15" width="30.6640625" style="58" customWidth="1"/>
    <col min="16" max="16" width="28.109375" style="58" bestFit="1" customWidth="1"/>
    <col min="17" max="17" width="20" style="58" bestFit="1" customWidth="1"/>
    <col min="18" max="18" width="13.6640625" customWidth="1"/>
    <col min="19" max="19" width="12.88671875" bestFit="1" customWidth="1"/>
    <col min="20" max="20" width="14.33203125" bestFit="1" customWidth="1"/>
    <col min="21" max="21" width="14.77734375" customWidth="1"/>
    <col min="22" max="22" width="12.33203125" customWidth="1"/>
  </cols>
  <sheetData>
    <row r="1" spans="1:22" s="62" customFormat="1" ht="35.200000000000003" customHeight="1" x14ac:dyDescent="0.3">
      <c r="A1" s="94" t="s">
        <v>0</v>
      </c>
      <c r="B1" s="94" t="s">
        <v>1</v>
      </c>
      <c r="C1" s="94" t="s">
        <v>2</v>
      </c>
      <c r="D1" s="94" t="s">
        <v>3</v>
      </c>
      <c r="E1" s="94" t="s">
        <v>4</v>
      </c>
      <c r="F1" s="94" t="s">
        <v>5</v>
      </c>
      <c r="G1" s="94" t="s">
        <v>6</v>
      </c>
      <c r="H1" s="95" t="s">
        <v>7</v>
      </c>
      <c r="I1" s="94" t="s">
        <v>8</v>
      </c>
      <c r="J1" s="94" t="s">
        <v>9</v>
      </c>
      <c r="K1" s="94" t="s">
        <v>10</v>
      </c>
      <c r="L1" s="94" t="s">
        <v>11</v>
      </c>
      <c r="M1" s="94" t="s">
        <v>12</v>
      </c>
      <c r="N1" s="94" t="s">
        <v>13</v>
      </c>
      <c r="O1" s="94" t="s">
        <v>14</v>
      </c>
      <c r="P1" s="94" t="s">
        <v>15</v>
      </c>
      <c r="Q1" s="94" t="s">
        <v>16</v>
      </c>
      <c r="R1" s="94" t="s">
        <v>18</v>
      </c>
      <c r="S1" s="94" t="s">
        <v>19</v>
      </c>
      <c r="T1" s="94" t="s">
        <v>572</v>
      </c>
      <c r="U1" s="94" t="s">
        <v>606</v>
      </c>
      <c r="V1" s="94" t="s">
        <v>573</v>
      </c>
    </row>
    <row r="2" spans="1:22" x14ac:dyDescent="0.3">
      <c r="A2" s="113"/>
      <c r="B2" s="113"/>
      <c r="C2" s="96" t="s">
        <v>634</v>
      </c>
      <c r="D2" s="64">
        <v>35295</v>
      </c>
      <c r="E2" s="64">
        <v>45796.619788657408</v>
      </c>
      <c r="F2" s="63">
        <v>28</v>
      </c>
      <c r="G2" s="63" t="s">
        <v>619</v>
      </c>
      <c r="H2" s="63" t="s">
        <v>635</v>
      </c>
      <c r="I2" s="63" t="s">
        <v>636</v>
      </c>
      <c r="J2" s="64">
        <v>45338</v>
      </c>
      <c r="K2" s="64"/>
      <c r="L2" s="64"/>
      <c r="M2" s="63">
        <v>1</v>
      </c>
      <c r="N2" s="63" t="s">
        <v>637</v>
      </c>
      <c r="O2" s="63" t="s">
        <v>638</v>
      </c>
      <c r="P2" s="63" t="s">
        <v>638</v>
      </c>
      <c r="Q2" s="63" t="s">
        <v>37</v>
      </c>
      <c r="R2" s="67">
        <v>2300</v>
      </c>
      <c r="S2" s="68">
        <v>2525.4899999999998</v>
      </c>
      <c r="T2" s="63">
        <v>9.8039130434782518E-2</v>
      </c>
      <c r="U2" s="67" t="s">
        <v>574</v>
      </c>
      <c r="V2" s="67">
        <v>700</v>
      </c>
    </row>
    <row r="3" spans="1:22" x14ac:dyDescent="0.3">
      <c r="A3" s="113"/>
      <c r="B3" s="113"/>
      <c r="C3" s="96" t="s">
        <v>639</v>
      </c>
      <c r="D3" s="64">
        <v>39021</v>
      </c>
      <c r="E3" s="64">
        <v>45796.619788657408</v>
      </c>
      <c r="F3" s="63">
        <v>18</v>
      </c>
      <c r="G3" s="63" t="s">
        <v>619</v>
      </c>
      <c r="H3" s="63" t="s">
        <v>640</v>
      </c>
      <c r="I3" s="63" t="s">
        <v>641</v>
      </c>
      <c r="J3" s="64">
        <v>45231</v>
      </c>
      <c r="K3" s="64"/>
      <c r="L3" s="64"/>
      <c r="M3" s="63">
        <v>1</v>
      </c>
      <c r="N3" s="63" t="s">
        <v>551</v>
      </c>
      <c r="O3" s="63" t="s">
        <v>42</v>
      </c>
      <c r="P3" s="63" t="s">
        <v>642</v>
      </c>
      <c r="Q3" s="63" t="s">
        <v>643</v>
      </c>
      <c r="R3" s="67">
        <v>1027.03</v>
      </c>
      <c r="S3" s="68">
        <v>2054</v>
      </c>
      <c r="T3" s="63">
        <v>0.99994157911648152</v>
      </c>
      <c r="U3" s="67" t="s">
        <v>574</v>
      </c>
      <c r="V3" s="67">
        <v>700</v>
      </c>
    </row>
    <row r="4" spans="1:22" x14ac:dyDescent="0.3">
      <c r="A4" s="113"/>
      <c r="B4" s="113"/>
      <c r="C4" s="96" t="s">
        <v>644</v>
      </c>
      <c r="D4" s="64">
        <v>36951</v>
      </c>
      <c r="E4" s="64">
        <v>45796.619788657408</v>
      </c>
      <c r="F4" s="63">
        <v>24</v>
      </c>
      <c r="G4" s="63" t="s">
        <v>619</v>
      </c>
      <c r="H4" s="63" t="s">
        <v>645</v>
      </c>
      <c r="I4" s="63" t="s">
        <v>646</v>
      </c>
      <c r="J4" s="64">
        <v>45635</v>
      </c>
      <c r="K4" s="64"/>
      <c r="L4" s="64"/>
      <c r="M4" s="63">
        <v>0</v>
      </c>
      <c r="N4" s="63" t="s">
        <v>647</v>
      </c>
      <c r="O4" s="63" t="s">
        <v>648</v>
      </c>
      <c r="P4" s="63" t="s">
        <v>648</v>
      </c>
      <c r="Q4" s="63" t="s">
        <v>44</v>
      </c>
      <c r="R4" s="67">
        <v>2500</v>
      </c>
      <c r="S4" s="68">
        <v>2500</v>
      </c>
      <c r="T4" s="63">
        <v>0</v>
      </c>
      <c r="U4" s="67" t="s">
        <v>574</v>
      </c>
      <c r="V4" s="67">
        <v>700</v>
      </c>
    </row>
    <row r="5" spans="1:22" x14ac:dyDescent="0.3">
      <c r="A5" s="114"/>
      <c r="B5" s="114"/>
      <c r="C5" s="96"/>
      <c r="D5" s="64"/>
      <c r="E5" s="64"/>
      <c r="F5" s="63"/>
      <c r="G5" s="63"/>
      <c r="H5" s="63"/>
      <c r="I5" s="63"/>
      <c r="J5" s="64"/>
      <c r="K5" s="64"/>
      <c r="L5" s="64"/>
      <c r="M5" s="63"/>
      <c r="N5" s="63"/>
      <c r="O5" s="63"/>
      <c r="P5" s="63"/>
      <c r="Q5" s="63"/>
      <c r="R5" s="67"/>
      <c r="S5" s="68"/>
      <c r="T5" s="63"/>
      <c r="U5" s="67"/>
      <c r="V5" s="67"/>
    </row>
    <row r="6" spans="1:22" x14ac:dyDescent="0.3">
      <c r="A6" s="88"/>
      <c r="B6" s="88"/>
      <c r="C6" s="96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x14ac:dyDescent="0.3">
      <c r="A7" s="63"/>
      <c r="B7" s="63"/>
      <c r="C7" s="63"/>
      <c r="D7" s="63"/>
      <c r="E7" s="64"/>
      <c r="F7" s="64"/>
      <c r="G7" s="63"/>
      <c r="H7" s="63"/>
      <c r="I7" s="63"/>
      <c r="J7" s="63"/>
      <c r="K7" s="63"/>
      <c r="L7" s="64"/>
      <c r="M7" s="65"/>
      <c r="N7" s="64"/>
      <c r="O7" s="63"/>
      <c r="P7" s="64"/>
      <c r="Q7" s="63"/>
      <c r="R7" s="63"/>
      <c r="S7" s="67"/>
      <c r="T7" s="67"/>
      <c r="U7" s="68"/>
      <c r="V7" s="63"/>
    </row>
    <row r="8" spans="1:22" x14ac:dyDescent="0.3">
      <c r="A8" s="63"/>
      <c r="B8" s="63"/>
      <c r="C8" s="63"/>
      <c r="D8" s="63"/>
      <c r="E8" s="64"/>
      <c r="F8" s="64"/>
      <c r="G8" s="63"/>
      <c r="H8" s="63"/>
      <c r="I8" s="63"/>
      <c r="J8" s="63"/>
      <c r="K8" s="63"/>
      <c r="L8" s="64"/>
      <c r="M8" s="65"/>
      <c r="N8" s="64"/>
      <c r="O8" s="63"/>
      <c r="P8" s="64"/>
      <c r="Q8" s="63"/>
      <c r="R8" s="63"/>
      <c r="S8" s="67"/>
      <c r="T8" s="67"/>
      <c r="U8" s="68"/>
      <c r="V8" s="63"/>
    </row>
    <row r="9" spans="1:22" x14ac:dyDescent="0.3">
      <c r="A9" s="63"/>
      <c r="B9" s="63"/>
      <c r="C9" s="63"/>
      <c r="D9" s="63"/>
      <c r="E9" s="64"/>
      <c r="F9" s="64"/>
      <c r="G9" s="63"/>
      <c r="H9" s="63"/>
      <c r="I9" s="63"/>
      <c r="J9" s="63"/>
      <c r="K9" s="63"/>
      <c r="L9" s="64"/>
      <c r="M9" s="65"/>
      <c r="N9" s="64"/>
      <c r="O9" s="63"/>
      <c r="P9" s="64"/>
      <c r="Q9" s="63"/>
      <c r="R9" s="63"/>
      <c r="S9" s="67"/>
      <c r="T9" s="67"/>
      <c r="U9" s="68"/>
      <c r="V9" s="63"/>
    </row>
    <row r="10" spans="1:22" x14ac:dyDescent="0.3">
      <c r="A10" s="63"/>
      <c r="B10" s="63"/>
      <c r="C10" s="63"/>
      <c r="D10" s="63"/>
      <c r="E10" s="64"/>
      <c r="F10" s="64"/>
      <c r="G10" s="63"/>
      <c r="H10" s="63"/>
      <c r="I10" s="63"/>
      <c r="J10" s="63"/>
      <c r="K10" s="63"/>
      <c r="L10" s="64"/>
      <c r="M10" s="65"/>
      <c r="N10" s="63"/>
      <c r="O10" s="63"/>
      <c r="P10" s="64"/>
      <c r="Q10" s="63"/>
      <c r="R10" s="63"/>
      <c r="S10" s="67"/>
      <c r="T10" s="67"/>
      <c r="U10" s="68"/>
      <c r="V10" s="63"/>
    </row>
    <row r="11" spans="1:22" x14ac:dyDescent="0.3">
      <c r="A11" s="63"/>
      <c r="B11" s="63"/>
      <c r="C11" s="63"/>
      <c r="D11" s="63"/>
      <c r="E11" s="64"/>
      <c r="F11" s="64"/>
      <c r="G11" s="63"/>
      <c r="H11" s="63"/>
      <c r="I11" s="63"/>
      <c r="J11" s="63"/>
      <c r="K11" s="63"/>
      <c r="L11" s="64"/>
      <c r="M11" s="65"/>
      <c r="N11" s="64"/>
      <c r="O11" s="63"/>
      <c r="P11" s="64"/>
      <c r="Q11" s="63"/>
      <c r="R11" s="63"/>
      <c r="S11" s="67"/>
      <c r="T11" s="67"/>
      <c r="U11" s="68"/>
      <c r="V11" s="63"/>
    </row>
    <row r="12" spans="1:22" x14ac:dyDescent="0.3">
      <c r="A12" s="66"/>
      <c r="B12" s="66"/>
      <c r="C12" s="66"/>
      <c r="D12" s="66"/>
      <c r="E12" s="65"/>
      <c r="F12" s="64"/>
      <c r="G12" s="63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7"/>
      <c r="T12" s="67"/>
      <c r="U12" s="66"/>
      <c r="V12" s="66"/>
    </row>
    <row r="13" spans="1:22" x14ac:dyDescent="0.3">
      <c r="A13" s="66"/>
      <c r="B13" s="66"/>
      <c r="C13" s="66"/>
      <c r="D13" s="93"/>
      <c r="E13" s="93"/>
      <c r="F13" s="93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7"/>
      <c r="T13" s="67"/>
      <c r="U13" s="66"/>
      <c r="V13" s="66"/>
    </row>
    <row r="14" spans="1:22" x14ac:dyDescent="0.3">
      <c r="A14" s="66"/>
      <c r="B14" s="66"/>
      <c r="C14" s="66"/>
      <c r="D14" s="66"/>
      <c r="E14" s="85"/>
      <c r="F14" s="85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7"/>
      <c r="T14" s="67"/>
      <c r="U14" s="66"/>
      <c r="V14" s="66"/>
    </row>
    <row r="15" spans="1:22" x14ac:dyDescent="0.3">
      <c r="A15" s="66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3"/>
      <c r="Q15" s="63"/>
      <c r="R15" s="66"/>
      <c r="S15" s="66"/>
      <c r="T15" s="66"/>
      <c r="U15" s="66"/>
      <c r="V15" s="66"/>
    </row>
    <row r="16" spans="1:22" x14ac:dyDescent="0.3">
      <c r="A16" s="66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</row>
    <row r="17" spans="1:22" x14ac:dyDescent="0.3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88"/>
      <c r="S17" s="88"/>
      <c r="T17" s="88"/>
      <c r="U17" s="88"/>
      <c r="V17" s="88"/>
    </row>
    <row r="18" spans="1:22" x14ac:dyDescent="0.3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88"/>
      <c r="S18" s="88"/>
      <c r="T18" s="88"/>
      <c r="U18" s="88"/>
      <c r="V18" s="88"/>
    </row>
    <row r="20" spans="1:22" x14ac:dyDescent="0.3">
      <c r="A20" s="91"/>
      <c r="B20" s="91"/>
      <c r="C20" s="91"/>
      <c r="K20" s="91"/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UNIQUE</vt:lpstr>
      <vt:lpstr>ON SET</vt:lpstr>
      <vt:lpstr>CERCARGO</vt:lpstr>
      <vt:lpstr>NEXO</vt:lpstr>
      <vt:lpstr>ALFTEC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CATARINA CAMPOS</dc:creator>
  <cp:lastModifiedBy>TAIS FIGUEIREDO</cp:lastModifiedBy>
  <dcterms:created xsi:type="dcterms:W3CDTF">2025-05-16T14:54:25Z</dcterms:created>
  <dcterms:modified xsi:type="dcterms:W3CDTF">2025-10-23T01:04:57Z</dcterms:modified>
</cp:coreProperties>
</file>