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checkCompatibility="1" autoCompressPictures="0"/>
  <bookViews>
    <workbookView xWindow="0" yWindow="0" windowWidth="28720" windowHeight="17560" tabRatio="500"/>
  </bookViews>
  <sheets>
    <sheet name="Tabelas" sheetId="1" r:id="rId1"/>
    <sheet name="Gráficos" sheetId="2" r:id="rId2"/>
  </sheets>
  <definedNames>
    <definedName name="_xlnm._FilterDatabase" localSheetId="0" hidden="1">Tabelas!$A$15:$A$105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B58" i="1"/>
  <c r="B68" i="1"/>
  <c r="A78" i="1"/>
  <c r="G5" i="1"/>
  <c r="B59" i="1"/>
  <c r="B69" i="1"/>
  <c r="G6" i="1"/>
  <c r="B60" i="1"/>
  <c r="B70" i="1"/>
  <c r="G7" i="1"/>
  <c r="B61" i="1"/>
  <c r="B71" i="1"/>
  <c r="G8" i="1"/>
  <c r="B62" i="1"/>
  <c r="B72" i="1"/>
  <c r="G9" i="1"/>
  <c r="B63" i="1"/>
  <c r="B73" i="1"/>
  <c r="G53" i="1"/>
  <c r="F63" i="1"/>
  <c r="G42" i="1"/>
  <c r="E63" i="1"/>
  <c r="G31" i="1"/>
  <c r="D63" i="1"/>
  <c r="G52" i="1"/>
  <c r="F62" i="1"/>
  <c r="G41" i="1"/>
  <c r="E62" i="1"/>
  <c r="G30" i="1"/>
  <c r="D62" i="1"/>
  <c r="G51" i="1"/>
  <c r="F61" i="1"/>
  <c r="G40" i="1"/>
  <c r="E61" i="1"/>
  <c r="G29" i="1"/>
  <c r="D61" i="1"/>
  <c r="G50" i="1"/>
  <c r="F60" i="1"/>
  <c r="G39" i="1"/>
  <c r="E60" i="1"/>
  <c r="G28" i="1"/>
  <c r="D60" i="1"/>
  <c r="G49" i="1"/>
  <c r="F59" i="1"/>
  <c r="G38" i="1"/>
  <c r="E59" i="1"/>
  <c r="G27" i="1"/>
  <c r="D59" i="1"/>
  <c r="G48" i="1"/>
  <c r="F58" i="1"/>
  <c r="G37" i="1"/>
  <c r="E58" i="1"/>
  <c r="G26" i="1"/>
  <c r="D58" i="1"/>
  <c r="F69" i="1"/>
  <c r="F70" i="1"/>
  <c r="F71" i="1"/>
  <c r="F72" i="1"/>
  <c r="F73" i="1"/>
  <c r="E69" i="1"/>
  <c r="E70" i="1"/>
  <c r="E71" i="1"/>
  <c r="E72" i="1"/>
  <c r="E73" i="1"/>
  <c r="D69" i="1"/>
  <c r="D70" i="1"/>
  <c r="D71" i="1"/>
  <c r="D72" i="1"/>
  <c r="D73" i="1"/>
  <c r="F68" i="1"/>
  <c r="E68" i="1"/>
  <c r="D68" i="1"/>
  <c r="G16" i="1"/>
  <c r="C59" i="1"/>
  <c r="C69" i="1"/>
  <c r="G17" i="1"/>
  <c r="C60" i="1"/>
  <c r="C70" i="1"/>
  <c r="G18" i="1"/>
  <c r="C61" i="1"/>
  <c r="C71" i="1"/>
  <c r="G19" i="1"/>
  <c r="C62" i="1"/>
  <c r="C72" i="1"/>
  <c r="G20" i="1"/>
  <c r="C63" i="1"/>
  <c r="C73" i="1"/>
  <c r="G15" i="1"/>
  <c r="C58" i="1"/>
  <c r="C68" i="1"/>
  <c r="H53" i="1"/>
  <c r="I53" i="1"/>
  <c r="H52" i="1"/>
  <c r="I52" i="1"/>
  <c r="H51" i="1"/>
  <c r="I51" i="1"/>
  <c r="H50" i="1"/>
  <c r="I50" i="1"/>
  <c r="H49" i="1"/>
  <c r="I49" i="1"/>
  <c r="H48" i="1"/>
  <c r="I48" i="1"/>
  <c r="H42" i="1"/>
  <c r="I42" i="1"/>
  <c r="H41" i="1"/>
  <c r="I41" i="1"/>
  <c r="H40" i="1"/>
  <c r="I40" i="1"/>
  <c r="H39" i="1"/>
  <c r="I39" i="1"/>
  <c r="H38" i="1"/>
  <c r="I38" i="1"/>
  <c r="H37" i="1"/>
  <c r="I37" i="1"/>
  <c r="H31" i="1"/>
  <c r="I31" i="1"/>
  <c r="H30" i="1"/>
  <c r="I30" i="1"/>
  <c r="H29" i="1"/>
  <c r="I29" i="1"/>
  <c r="H28" i="1"/>
  <c r="I28" i="1"/>
  <c r="H27" i="1"/>
  <c r="I27" i="1"/>
  <c r="H26" i="1"/>
  <c r="I26" i="1"/>
  <c r="H20" i="1"/>
  <c r="I20" i="1"/>
  <c r="H19" i="1"/>
  <c r="I19" i="1"/>
  <c r="H18" i="1"/>
  <c r="I18" i="1"/>
  <c r="H17" i="1"/>
  <c r="I17" i="1"/>
  <c r="H16" i="1"/>
  <c r="I16" i="1"/>
  <c r="H15" i="1"/>
  <c r="I15" i="1"/>
  <c r="H5" i="1"/>
  <c r="I5" i="1"/>
  <c r="H6" i="1"/>
  <c r="I6" i="1"/>
  <c r="H7" i="1"/>
  <c r="I7" i="1"/>
  <c r="H8" i="1"/>
  <c r="I8" i="1"/>
  <c r="H9" i="1"/>
  <c r="I9" i="1"/>
  <c r="H4" i="1"/>
  <c r="I4" i="1"/>
</calcChain>
</file>

<file path=xl/sharedStrings.xml><?xml version="1.0" encoding="utf-8"?>
<sst xmlns="http://schemas.openxmlformats.org/spreadsheetml/2006/main" count="93" uniqueCount="23">
  <si>
    <t xml:space="preserve"> 1	</t>
  </si>
  <si>
    <t xml:space="preserve"> 2	</t>
  </si>
  <si>
    <t xml:space="preserve"> 3	</t>
  </si>
  <si>
    <t xml:space="preserve"> 4	</t>
  </si>
  <si>
    <t>Média</t>
  </si>
  <si>
    <t>D. Padrão</t>
  </si>
  <si>
    <t>Coef. de Variação</t>
  </si>
  <si>
    <t>Sequencial (Nro. de Execuções x Nro. de Elementos)</t>
  </si>
  <si>
    <t>Tempos de Execução</t>
  </si>
  <si>
    <t>2 Processos (Nro. de Execuções x Nro. de Elementos)</t>
  </si>
  <si>
    <t>4 Processos (Nro. de Execuções x Nro. de Elementos)</t>
  </si>
  <si>
    <t>8 Processos (Nro. de Execuções x Nro. de Elementos)</t>
  </si>
  <si>
    <t>16 Processos (Nro. de Execuções x Nro. de Elementos)</t>
  </si>
  <si>
    <t xml:space="preserve">2	</t>
  </si>
  <si>
    <t>2²¹</t>
  </si>
  <si>
    <t>2²²</t>
  </si>
  <si>
    <t>2²³</t>
  </si>
  <si>
    <t>2²⁴</t>
  </si>
  <si>
    <t>2²⁵</t>
  </si>
  <si>
    <t>2²⁰</t>
  </si>
  <si>
    <t>Escalabilidade Fraca</t>
  </si>
  <si>
    <r>
      <t xml:space="preserve">Speedup </t>
    </r>
    <r>
      <rPr>
        <b/>
        <sz val="15"/>
        <color theme="3"/>
        <rFont val="Calibri"/>
        <family val="2"/>
        <scheme val="minor"/>
      </rPr>
      <t>(Nro. de Processos x Nro. de Elementos)</t>
    </r>
  </si>
  <si>
    <t>Eficiência (Nro. de Processos x Nro. de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</si>
</sst>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5"/>
      <color theme="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6" fillId="2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0" fontId="6" fillId="2" borderId="0" xfId="1" applyNumberFormat="1" applyFont="1" applyFill="1" applyAlignment="1">
      <alignment horizontal="left" vertical="center"/>
    </xf>
    <xf numFmtId="10" fontId="6" fillId="0" borderId="0" xfId="1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2" fontId="6" fillId="2" borderId="0" xfId="1" applyNumberFormat="1" applyFont="1" applyFill="1" applyAlignment="1">
      <alignment horizontal="left" vertical="center"/>
    </xf>
    <xf numFmtId="2" fontId="6" fillId="0" borderId="0" xfId="1" applyNumberFormat="1" applyFont="1" applyAlignment="1">
      <alignment horizontal="left" vertical="center"/>
    </xf>
    <xf numFmtId="0" fontId="0" fillId="0" borderId="0" xfId="0" applyAlignment="1">
      <alignment horizontal="left"/>
    </xf>
    <xf numFmtId="11" fontId="5" fillId="0" borderId="3" xfId="4" applyNumberFormat="1" applyAlignment="1">
      <alignment horizontal="left"/>
    </xf>
    <xf numFmtId="0" fontId="5" fillId="0" borderId="3" xfId="4" applyAlignment="1">
      <alignment horizontal="left"/>
    </xf>
    <xf numFmtId="0" fontId="5" fillId="0" borderId="3" xfId="4" applyNumberFormat="1" applyAlignment="1">
      <alignment horizontal="left"/>
    </xf>
    <xf numFmtId="49" fontId="5" fillId="0" borderId="3" xfId="4" applyNumberFormat="1" applyAlignment="1">
      <alignment horizontal="left"/>
    </xf>
    <xf numFmtId="11" fontId="4" fillId="0" borderId="4" xfId="3" applyNumberFormat="1" applyBorder="1" applyAlignment="1">
      <alignment horizontal="center"/>
    </xf>
    <xf numFmtId="11" fontId="3" fillId="0" borderId="1" xfId="2" applyNumberFormat="1" applyAlignment="1">
      <alignment horizontal="center"/>
    </xf>
    <xf numFmtId="11" fontId="4" fillId="0" borderId="4" xfId="3" applyNumberFormat="1" applyBorder="1" applyAlignment="1">
      <alignment horizontal="left"/>
    </xf>
    <xf numFmtId="11" fontId="9" fillId="0" borderId="1" xfId="2" applyNumberFormat="1" applyFont="1" applyAlignment="1">
      <alignment horizontal="center"/>
    </xf>
    <xf numFmtId="11" fontId="3" fillId="0" borderId="1" xfId="2" applyNumberFormat="1" applyFont="1" applyAlignment="1">
      <alignment horizontal="center"/>
    </xf>
  </cellXfs>
  <cellStyles count="20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eading 1" xfId="2" builtinId="16"/>
    <cellStyle name="Heading 2" xfId="3" builtinId="17"/>
    <cellStyle name="Heading 3" xfId="4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Speedup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Tabelas!$A$58</c:f>
              <c:strCache>
                <c:ptCount val="1"/>
                <c:pt idx="0">
                  <c:v>2²⁰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Tabelas!$B$58:$F$58</c:f>
              <c:numCache>
                <c:formatCode>0.00</c:formatCode>
                <c:ptCount val="5"/>
                <c:pt idx="0">
                  <c:v>1.0</c:v>
                </c:pt>
                <c:pt idx="1">
                  <c:v>1.041666666666667</c:v>
                </c:pt>
                <c:pt idx="2">
                  <c:v>1.666666666666667</c:v>
                </c:pt>
                <c:pt idx="3">
                  <c:v>2.5</c:v>
                </c:pt>
                <c:pt idx="4">
                  <c:v>1.785714285714286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Tabelas!$A$59</c:f>
              <c:strCache>
                <c:ptCount val="1"/>
                <c:pt idx="0">
                  <c:v>2²¹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Tabelas!$B$59:$F$59</c:f>
              <c:numCache>
                <c:formatCode>0.00</c:formatCode>
                <c:ptCount val="5"/>
                <c:pt idx="0">
                  <c:v>1.0</c:v>
                </c:pt>
                <c:pt idx="1">
                  <c:v>0.849056603773585</c:v>
                </c:pt>
                <c:pt idx="2">
                  <c:v>1.451612903225806</c:v>
                </c:pt>
                <c:pt idx="3">
                  <c:v>1.8</c:v>
                </c:pt>
                <c:pt idx="4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Tabelas!$A$60</c:f>
              <c:strCache>
                <c:ptCount val="1"/>
                <c:pt idx="0">
                  <c:v>2²²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Tabelas!$B$60:$F$60</c:f>
              <c:numCache>
                <c:formatCode>0.00</c:formatCode>
                <c:ptCount val="5"/>
                <c:pt idx="0">
                  <c:v>1.0</c:v>
                </c:pt>
                <c:pt idx="1">
                  <c:v>0.822429906542056</c:v>
                </c:pt>
                <c:pt idx="2">
                  <c:v>1.23943661971831</c:v>
                </c:pt>
                <c:pt idx="3">
                  <c:v>1.466666666666667</c:v>
                </c:pt>
                <c:pt idx="4">
                  <c:v>1.419354838709677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Tabelas!$A$61</c:f>
              <c:strCache>
                <c:ptCount val="1"/>
                <c:pt idx="0">
                  <c:v>2²³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Tabelas!$B$61:$F$61</c:f>
              <c:numCache>
                <c:formatCode>0.00</c:formatCode>
                <c:ptCount val="5"/>
                <c:pt idx="0">
                  <c:v>1.0</c:v>
                </c:pt>
                <c:pt idx="1">
                  <c:v>0.799086757990867</c:v>
                </c:pt>
                <c:pt idx="2">
                  <c:v>1.10062893081761</c:v>
                </c:pt>
                <c:pt idx="3">
                  <c:v>1.325757575757576</c:v>
                </c:pt>
                <c:pt idx="4">
                  <c:v>1.33587786259542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Tabelas!$A$62</c:f>
              <c:strCache>
                <c:ptCount val="1"/>
                <c:pt idx="0">
                  <c:v>2²⁴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Tabelas!$B$62:$F$62</c:f>
              <c:numCache>
                <c:formatCode>0.00</c:formatCode>
                <c:ptCount val="5"/>
                <c:pt idx="0">
                  <c:v>1.0</c:v>
                </c:pt>
                <c:pt idx="1">
                  <c:v>0.810747663551402</c:v>
                </c:pt>
                <c:pt idx="2">
                  <c:v>1.133986928104575</c:v>
                </c:pt>
                <c:pt idx="3">
                  <c:v>1.176271186440678</c:v>
                </c:pt>
                <c:pt idx="4">
                  <c:v>1.221830985915493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Tabelas!$A$63</c:f>
              <c:strCache>
                <c:ptCount val="1"/>
                <c:pt idx="0">
                  <c:v>2²⁵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Tabelas!$B$63:$F$63</c:f>
              <c:numCache>
                <c:formatCode>0.00</c:formatCode>
                <c:ptCount val="5"/>
                <c:pt idx="0">
                  <c:v>1.0</c:v>
                </c:pt>
                <c:pt idx="1">
                  <c:v>0.82953181272509</c:v>
                </c:pt>
                <c:pt idx="2">
                  <c:v>1.066358024691358</c:v>
                </c:pt>
                <c:pt idx="3">
                  <c:v>1.013196480938416</c:v>
                </c:pt>
                <c:pt idx="4">
                  <c:v>1.112721417069243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45816"/>
        <c:axId val="2113877576"/>
      </c:lineChart>
      <c:catAx>
        <c:axId val="213234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13877576"/>
        <c:crosses val="autoZero"/>
        <c:auto val="1"/>
        <c:lblAlgn val="ctr"/>
        <c:lblOffset val="100"/>
        <c:noMultiLvlLbl val="0"/>
      </c:catAx>
      <c:valAx>
        <c:axId val="211387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3234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Eficiência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Tabelas!$A$68</c:f>
              <c:strCache>
                <c:ptCount val="1"/>
                <c:pt idx="0">
                  <c:v>2²⁰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Tabelas!$B$68:$F$68</c:f>
              <c:numCache>
                <c:formatCode>0.00</c:formatCode>
                <c:ptCount val="5"/>
                <c:pt idx="0">
                  <c:v>1.0</c:v>
                </c:pt>
                <c:pt idx="1">
                  <c:v>0.520833333333333</c:v>
                </c:pt>
                <c:pt idx="2">
                  <c:v>0.416666666666667</c:v>
                </c:pt>
                <c:pt idx="3">
                  <c:v>0.3125</c:v>
                </c:pt>
                <c:pt idx="4">
                  <c:v>0.111607142857143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Tabelas!$A$69</c:f>
              <c:strCache>
                <c:ptCount val="1"/>
                <c:pt idx="0">
                  <c:v>2²¹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Tabelas!$B$69:$F$69</c:f>
              <c:numCache>
                <c:formatCode>0.00</c:formatCode>
                <c:ptCount val="5"/>
                <c:pt idx="0">
                  <c:v>1.0</c:v>
                </c:pt>
                <c:pt idx="1">
                  <c:v>0.424528301886792</c:v>
                </c:pt>
                <c:pt idx="2">
                  <c:v>0.362903225806452</c:v>
                </c:pt>
                <c:pt idx="3">
                  <c:v>0.225</c:v>
                </c:pt>
                <c:pt idx="4">
                  <c:v>0.1125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Tabelas!$A$70</c:f>
              <c:strCache>
                <c:ptCount val="1"/>
                <c:pt idx="0">
                  <c:v>2²²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Tabelas!$B$70:$F$70</c:f>
              <c:numCache>
                <c:formatCode>0.00</c:formatCode>
                <c:ptCount val="5"/>
                <c:pt idx="0">
                  <c:v>1.0</c:v>
                </c:pt>
                <c:pt idx="1">
                  <c:v>0.411214953271028</c:v>
                </c:pt>
                <c:pt idx="2">
                  <c:v>0.309859154929577</c:v>
                </c:pt>
                <c:pt idx="3">
                  <c:v>0.183333333333333</c:v>
                </c:pt>
                <c:pt idx="4">
                  <c:v>0.0887096774193548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Tabelas!$A$71</c:f>
              <c:strCache>
                <c:ptCount val="1"/>
                <c:pt idx="0">
                  <c:v>2²³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Tabelas!$B$71:$F$71</c:f>
              <c:numCache>
                <c:formatCode>0.00</c:formatCode>
                <c:ptCount val="5"/>
                <c:pt idx="0">
                  <c:v>1.0</c:v>
                </c:pt>
                <c:pt idx="1">
                  <c:v>0.399543378995434</c:v>
                </c:pt>
                <c:pt idx="2">
                  <c:v>0.275157232704402</c:v>
                </c:pt>
                <c:pt idx="3">
                  <c:v>0.165719696969697</c:v>
                </c:pt>
                <c:pt idx="4">
                  <c:v>0.0834923664122137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Tabelas!$A$72</c:f>
              <c:strCache>
                <c:ptCount val="1"/>
                <c:pt idx="0">
                  <c:v>2²⁴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Tabelas!$B$72:$F$72</c:f>
              <c:numCache>
                <c:formatCode>0.00</c:formatCode>
                <c:ptCount val="5"/>
                <c:pt idx="0">
                  <c:v>1.0</c:v>
                </c:pt>
                <c:pt idx="1">
                  <c:v>0.405373831775701</c:v>
                </c:pt>
                <c:pt idx="2">
                  <c:v>0.283496732026144</c:v>
                </c:pt>
                <c:pt idx="3">
                  <c:v>0.147033898305085</c:v>
                </c:pt>
                <c:pt idx="4">
                  <c:v>0.0763644366197183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Tabelas!$A$73</c:f>
              <c:strCache>
                <c:ptCount val="1"/>
                <c:pt idx="0">
                  <c:v>2²⁵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Tabelas!$B$73:$F$73</c:f>
              <c:numCache>
                <c:formatCode>0.00</c:formatCode>
                <c:ptCount val="5"/>
                <c:pt idx="0">
                  <c:v>1.0</c:v>
                </c:pt>
                <c:pt idx="1">
                  <c:v>0.414765906362545</c:v>
                </c:pt>
                <c:pt idx="2">
                  <c:v>0.266589506172839</c:v>
                </c:pt>
                <c:pt idx="3">
                  <c:v>0.126649560117302</c:v>
                </c:pt>
                <c:pt idx="4">
                  <c:v>0.0695450885668277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07272"/>
        <c:axId val="2106604392"/>
      </c:lineChart>
      <c:catAx>
        <c:axId val="211370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06604392"/>
        <c:crosses val="autoZero"/>
        <c:auto val="1"/>
        <c:lblAlgn val="ctr"/>
        <c:lblOffset val="100"/>
        <c:noMultiLvlLbl val="0"/>
      </c:catAx>
      <c:valAx>
        <c:axId val="2106604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Eficiência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370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Escalabilidade Fraca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Eficiência</c:v>
          </c:tx>
          <c:marker>
            <c:symbol val="none"/>
          </c:marker>
          <c:cat>
            <c:strRef>
              <c:f>Tabelas!$A$77:$E$77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Tabelas!$A$78:$E$78</c:f>
              <c:numCache>
                <c:formatCode>0.00</c:formatCode>
                <c:ptCount val="5"/>
                <c:pt idx="0">
                  <c:v>1.0</c:v>
                </c:pt>
                <c:pt idx="1">
                  <c:v>0.424528301886792</c:v>
                </c:pt>
                <c:pt idx="2">
                  <c:v>0.309859154929577</c:v>
                </c:pt>
                <c:pt idx="3">
                  <c:v>0.17</c:v>
                </c:pt>
                <c:pt idx="4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42456"/>
        <c:axId val="2131403928"/>
      </c:lineChart>
      <c:catAx>
        <c:axId val="213254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1403928"/>
        <c:crosses val="autoZero"/>
        <c:auto val="1"/>
        <c:lblAlgn val="ctr"/>
        <c:lblOffset val="100"/>
        <c:noMultiLvlLbl val="0"/>
      </c:catAx>
      <c:valAx>
        <c:axId val="213140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Eficiência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254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177800</xdr:rowOff>
    </xdr:from>
    <xdr:to>
      <xdr:col>6</xdr:col>
      <xdr:colOff>469900</xdr:colOff>
      <xdr:row>15</xdr:row>
      <xdr:rowOff>131233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364066</xdr:colOff>
      <xdr:row>1</xdr:row>
      <xdr:rowOff>59266</xdr:rowOff>
    </xdr:from>
    <xdr:to>
      <xdr:col>12</xdr:col>
      <xdr:colOff>808566</xdr:colOff>
      <xdr:row>15</xdr:row>
      <xdr:rowOff>135467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18</xdr:row>
      <xdr:rowOff>131231</xdr:rowOff>
    </xdr:from>
    <xdr:to>
      <xdr:col>6</xdr:col>
      <xdr:colOff>647700</xdr:colOff>
      <xdr:row>32</xdr:row>
      <xdr:rowOff>122765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5"/>
  <sheetViews>
    <sheetView tabSelected="1" zoomScale="101" zoomScaleNormal="101" zoomScalePageLayoutView="101" workbookViewId="0">
      <selection activeCell="J1" sqref="J1"/>
    </sheetView>
  </sheetViews>
  <sheetFormatPr baseColWidth="10" defaultRowHeight="15" x14ac:dyDescent="0"/>
  <cols>
    <col min="1" max="1" width="8.83203125" style="2" customWidth="1"/>
    <col min="2" max="8" width="10.1640625" customWidth="1"/>
    <col min="9" max="9" width="14.83203125" customWidth="1"/>
    <col min="10" max="12" width="10.1640625" customWidth="1"/>
    <col min="13" max="16" width="11.1640625" customWidth="1"/>
    <col min="17" max="17" width="4.6640625" customWidth="1"/>
    <col min="18" max="18" width="11" bestFit="1" customWidth="1"/>
    <col min="19" max="23" width="8.1640625" bestFit="1" customWidth="1"/>
  </cols>
  <sheetData>
    <row r="1" spans="1:16" s="1" customFormat="1" ht="20" thickBot="1">
      <c r="A1" s="18" t="s">
        <v>7</v>
      </c>
      <c r="B1" s="18"/>
      <c r="C1" s="18"/>
      <c r="D1" s="18"/>
      <c r="E1" s="18"/>
      <c r="F1" s="18"/>
      <c r="G1" s="18"/>
      <c r="H1" s="18"/>
      <c r="I1" s="18"/>
      <c r="J1"/>
      <c r="K1"/>
      <c r="L1"/>
      <c r="M1"/>
      <c r="N1"/>
      <c r="O1"/>
      <c r="P1"/>
    </row>
    <row r="2" spans="1:16" ht="18" thickTop="1" thickBot="1">
      <c r="A2" s="17" t="s">
        <v>8</v>
      </c>
      <c r="B2" s="17"/>
      <c r="C2" s="17"/>
      <c r="D2" s="17"/>
      <c r="E2" s="17"/>
      <c r="F2" s="17"/>
      <c r="G2" s="17"/>
      <c r="H2" s="17"/>
      <c r="I2" s="17"/>
    </row>
    <row r="3" spans="1:16" s="12" customFormat="1" ht="17" thickTop="1" thickBot="1">
      <c r="A3" s="13"/>
      <c r="B3" s="14" t="s">
        <v>0</v>
      </c>
      <c r="C3" s="14" t="s">
        <v>1</v>
      </c>
      <c r="D3" s="14" t="s">
        <v>2</v>
      </c>
      <c r="E3" s="14" t="s">
        <v>3</v>
      </c>
      <c r="F3" s="15">
        <v>5</v>
      </c>
      <c r="G3" s="15" t="s">
        <v>4</v>
      </c>
      <c r="H3" s="15" t="s">
        <v>5</v>
      </c>
      <c r="I3" s="15" t="s">
        <v>6</v>
      </c>
    </row>
    <row r="4" spans="1:16">
      <c r="A4" s="5" t="s">
        <v>19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f>AVERAGE(B4:F4)</f>
        <v>5</v>
      </c>
      <c r="H4" s="3">
        <f>STDEVPA(B4:F4)</f>
        <v>0</v>
      </c>
      <c r="I4" s="7">
        <f>H4/G4</f>
        <v>0</v>
      </c>
    </row>
    <row r="5" spans="1:16">
      <c r="A5" s="6" t="s">
        <v>14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f t="shared" ref="G5:G9" si="0">AVERAGE(B5:F5)</f>
        <v>9</v>
      </c>
      <c r="H5" s="4">
        <f t="shared" ref="H5:H9" si="1">STDEVPA(B5:F5)</f>
        <v>0</v>
      </c>
      <c r="I5" s="8">
        <f t="shared" ref="I5:I9" si="2">H5/G5</f>
        <v>0</v>
      </c>
    </row>
    <row r="6" spans="1:16">
      <c r="A6" s="5" t="s">
        <v>15</v>
      </c>
      <c r="B6" s="3">
        <v>18</v>
      </c>
      <c r="C6" s="3">
        <v>18</v>
      </c>
      <c r="D6" s="3">
        <v>18</v>
      </c>
      <c r="E6" s="3">
        <v>17</v>
      </c>
      <c r="F6" s="3">
        <v>17</v>
      </c>
      <c r="G6" s="3">
        <f t="shared" si="0"/>
        <v>17.600000000000001</v>
      </c>
      <c r="H6" s="3">
        <f t="shared" si="1"/>
        <v>0.4898979485566356</v>
      </c>
      <c r="I6" s="7">
        <f t="shared" si="2"/>
        <v>2.7835110713445202E-2</v>
      </c>
    </row>
    <row r="7" spans="1:16">
      <c r="A7" s="6" t="s">
        <v>16</v>
      </c>
      <c r="B7" s="4">
        <v>35</v>
      </c>
      <c r="C7" s="4">
        <v>35</v>
      </c>
      <c r="D7" s="4">
        <v>35</v>
      </c>
      <c r="E7" s="4">
        <v>35</v>
      </c>
      <c r="F7" s="4">
        <v>35</v>
      </c>
      <c r="G7" s="4">
        <f t="shared" si="0"/>
        <v>35</v>
      </c>
      <c r="H7" s="4">
        <f t="shared" si="1"/>
        <v>0</v>
      </c>
      <c r="I7" s="8">
        <f t="shared" si="2"/>
        <v>0</v>
      </c>
    </row>
    <row r="8" spans="1:16">
      <c r="A8" s="5" t="s">
        <v>17</v>
      </c>
      <c r="B8" s="3">
        <v>69</v>
      </c>
      <c r="C8" s="3">
        <v>69</v>
      </c>
      <c r="D8" s="3">
        <v>70</v>
      </c>
      <c r="E8" s="3">
        <v>69</v>
      </c>
      <c r="F8" s="3">
        <v>70</v>
      </c>
      <c r="G8" s="3">
        <f t="shared" si="0"/>
        <v>69.400000000000006</v>
      </c>
      <c r="H8" s="3">
        <f t="shared" si="1"/>
        <v>0.4898979485566356</v>
      </c>
      <c r="I8" s="7">
        <f t="shared" si="2"/>
        <v>7.0590482500956135E-3</v>
      </c>
    </row>
    <row r="9" spans="1:16">
      <c r="A9" s="6" t="s">
        <v>18</v>
      </c>
      <c r="B9" s="4">
        <v>138</v>
      </c>
      <c r="C9" s="4">
        <v>138</v>
      </c>
      <c r="D9" s="4">
        <v>139</v>
      </c>
      <c r="E9" s="4">
        <v>138</v>
      </c>
      <c r="F9" s="4">
        <v>138</v>
      </c>
      <c r="G9" s="4">
        <f t="shared" si="0"/>
        <v>138.19999999999999</v>
      </c>
      <c r="H9" s="4">
        <f t="shared" si="1"/>
        <v>0.4</v>
      </c>
      <c r="I9" s="8">
        <f t="shared" si="2"/>
        <v>2.8943560057887122E-3</v>
      </c>
    </row>
    <row r="10" spans="1:16">
      <c r="A10"/>
    </row>
    <row r="11" spans="1:16">
      <c r="A11"/>
    </row>
    <row r="12" spans="1:16" ht="20" thickBot="1">
      <c r="A12" s="18" t="s">
        <v>9</v>
      </c>
      <c r="B12" s="18"/>
      <c r="C12" s="18"/>
      <c r="D12" s="18"/>
      <c r="E12" s="18"/>
      <c r="F12" s="18"/>
      <c r="G12" s="18"/>
      <c r="H12" s="18"/>
      <c r="I12" s="18"/>
    </row>
    <row r="13" spans="1:16" ht="18" thickTop="1" thickBot="1">
      <c r="A13" s="17" t="s">
        <v>8</v>
      </c>
      <c r="B13" s="17"/>
      <c r="C13" s="17"/>
      <c r="D13" s="17"/>
      <c r="E13" s="17"/>
      <c r="F13" s="17"/>
      <c r="G13" s="17"/>
      <c r="H13" s="17"/>
      <c r="I13" s="17"/>
    </row>
    <row r="14" spans="1:16" s="12" customFormat="1" ht="17" thickTop="1" thickBot="1">
      <c r="A14" s="13"/>
      <c r="B14" s="14" t="s">
        <v>0</v>
      </c>
      <c r="C14" s="14" t="s">
        <v>1</v>
      </c>
      <c r="D14" s="14" t="s">
        <v>2</v>
      </c>
      <c r="E14" s="14" t="s">
        <v>3</v>
      </c>
      <c r="F14" s="15">
        <v>5</v>
      </c>
      <c r="G14" s="15" t="s">
        <v>4</v>
      </c>
      <c r="H14" s="15" t="s">
        <v>5</v>
      </c>
      <c r="I14" s="15" t="s">
        <v>6</v>
      </c>
    </row>
    <row r="15" spans="1:16">
      <c r="A15" s="5" t="s">
        <v>19</v>
      </c>
      <c r="B15" s="3">
        <v>5</v>
      </c>
      <c r="C15" s="3">
        <v>5</v>
      </c>
      <c r="D15" s="3">
        <v>4</v>
      </c>
      <c r="E15" s="3">
        <v>5</v>
      </c>
      <c r="F15" s="3">
        <v>5</v>
      </c>
      <c r="G15" s="3">
        <f>AVERAGE(B15:F15)</f>
        <v>4.8</v>
      </c>
      <c r="H15" s="3">
        <f>STDEVPA(B15:F15)</f>
        <v>0.39999999999999997</v>
      </c>
      <c r="I15" s="7">
        <f>H15/G15</f>
        <v>8.3333333333333329E-2</v>
      </c>
    </row>
    <row r="16" spans="1:16">
      <c r="A16" s="6" t="s">
        <v>14</v>
      </c>
      <c r="B16" s="4">
        <v>10</v>
      </c>
      <c r="C16" s="4">
        <v>12</v>
      </c>
      <c r="D16" s="4">
        <v>10</v>
      </c>
      <c r="E16" s="4">
        <v>11</v>
      </c>
      <c r="F16" s="4">
        <v>10</v>
      </c>
      <c r="G16" s="4">
        <f t="shared" ref="G16:G20" si="3">AVERAGE(B16:F16)</f>
        <v>10.6</v>
      </c>
      <c r="H16" s="4">
        <f t="shared" ref="H16:H20" si="4">STDEVPA(B16:F16)</f>
        <v>0.79999999999999993</v>
      </c>
      <c r="I16" s="8">
        <f t="shared" ref="I16:I20" si="5">H16/G16</f>
        <v>7.5471698113207544E-2</v>
      </c>
    </row>
    <row r="17" spans="1:9">
      <c r="A17" s="5" t="s">
        <v>15</v>
      </c>
      <c r="B17" s="3">
        <v>21</v>
      </c>
      <c r="C17" s="3">
        <v>21</v>
      </c>
      <c r="D17" s="3">
        <v>21</v>
      </c>
      <c r="E17" s="3">
        <v>22</v>
      </c>
      <c r="F17" s="3">
        <v>22</v>
      </c>
      <c r="G17" s="3">
        <f t="shared" si="3"/>
        <v>21.4</v>
      </c>
      <c r="H17" s="3">
        <f t="shared" si="4"/>
        <v>0.4898979485566356</v>
      </c>
      <c r="I17" s="7">
        <f t="shared" si="5"/>
        <v>2.2892427502646525E-2</v>
      </c>
    </row>
    <row r="18" spans="1:9">
      <c r="A18" s="6" t="s">
        <v>16</v>
      </c>
      <c r="B18" s="4">
        <v>46</v>
      </c>
      <c r="C18" s="4">
        <v>44</v>
      </c>
      <c r="D18" s="4">
        <v>43</v>
      </c>
      <c r="E18" s="4">
        <v>43</v>
      </c>
      <c r="F18" s="4">
        <v>43</v>
      </c>
      <c r="G18" s="4">
        <f t="shared" si="3"/>
        <v>43.8</v>
      </c>
      <c r="H18" s="4">
        <f t="shared" si="4"/>
        <v>1.16619037896906</v>
      </c>
      <c r="I18" s="8">
        <f t="shared" si="5"/>
        <v>2.6625351118015068E-2</v>
      </c>
    </row>
    <row r="19" spans="1:9">
      <c r="A19" s="5" t="s">
        <v>17</v>
      </c>
      <c r="B19" s="3">
        <v>86</v>
      </c>
      <c r="C19" s="3">
        <v>86</v>
      </c>
      <c r="D19" s="3">
        <v>86</v>
      </c>
      <c r="E19" s="3">
        <v>85</v>
      </c>
      <c r="F19" s="3">
        <v>85</v>
      </c>
      <c r="G19" s="3">
        <f t="shared" si="3"/>
        <v>85.6</v>
      </c>
      <c r="H19" s="3">
        <f t="shared" si="4"/>
        <v>0.4898979485566356</v>
      </c>
      <c r="I19" s="7">
        <f t="shared" si="5"/>
        <v>5.7231068756616313E-3</v>
      </c>
    </row>
    <row r="20" spans="1:9">
      <c r="A20" s="6" t="s">
        <v>18</v>
      </c>
      <c r="B20" s="4">
        <v>166</v>
      </c>
      <c r="C20" s="4">
        <v>168</v>
      </c>
      <c r="D20" s="4">
        <v>168</v>
      </c>
      <c r="E20" s="4">
        <v>166</v>
      </c>
      <c r="F20" s="4">
        <v>165</v>
      </c>
      <c r="G20" s="4">
        <f t="shared" si="3"/>
        <v>166.6</v>
      </c>
      <c r="H20" s="4">
        <f t="shared" si="4"/>
        <v>1.2</v>
      </c>
      <c r="I20" s="8">
        <f t="shared" si="5"/>
        <v>7.2028811524609843E-3</v>
      </c>
    </row>
    <row r="21" spans="1:9">
      <c r="A21"/>
    </row>
    <row r="22" spans="1:9">
      <c r="A22"/>
    </row>
    <row r="23" spans="1:9" ht="20" thickBot="1">
      <c r="A23" s="18" t="s">
        <v>10</v>
      </c>
      <c r="B23" s="18"/>
      <c r="C23" s="18"/>
      <c r="D23" s="18"/>
      <c r="E23" s="18"/>
      <c r="F23" s="18"/>
      <c r="G23" s="18"/>
      <c r="H23" s="18"/>
      <c r="I23" s="18"/>
    </row>
    <row r="24" spans="1:9" ht="18" thickTop="1" thickBot="1">
      <c r="A24" s="17" t="s">
        <v>8</v>
      </c>
      <c r="B24" s="17"/>
      <c r="C24" s="17"/>
      <c r="D24" s="17"/>
      <c r="E24" s="17"/>
      <c r="F24" s="17"/>
      <c r="G24" s="17"/>
      <c r="H24" s="17"/>
      <c r="I24" s="17"/>
    </row>
    <row r="25" spans="1:9" s="12" customFormat="1" ht="17" thickTop="1" thickBot="1">
      <c r="A25" s="13"/>
      <c r="B25" s="14" t="s">
        <v>0</v>
      </c>
      <c r="C25" s="14" t="s">
        <v>1</v>
      </c>
      <c r="D25" s="14" t="s">
        <v>2</v>
      </c>
      <c r="E25" s="14" t="s">
        <v>3</v>
      </c>
      <c r="F25" s="15">
        <v>5</v>
      </c>
      <c r="G25" s="15" t="s">
        <v>4</v>
      </c>
      <c r="H25" s="15" t="s">
        <v>5</v>
      </c>
      <c r="I25" s="15" t="s">
        <v>6</v>
      </c>
    </row>
    <row r="26" spans="1:9">
      <c r="A26" s="5" t="s">
        <v>19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f>AVERAGE(B26:F26)</f>
        <v>3</v>
      </c>
      <c r="H26" s="3">
        <f>STDEVPA(B26:F26)</f>
        <v>0</v>
      </c>
      <c r="I26" s="7">
        <f>H26/G26</f>
        <v>0</v>
      </c>
    </row>
    <row r="27" spans="1:9">
      <c r="A27" s="6" t="s">
        <v>14</v>
      </c>
      <c r="B27" s="4">
        <v>6</v>
      </c>
      <c r="C27" s="4">
        <v>7</v>
      </c>
      <c r="D27" s="4">
        <v>6</v>
      </c>
      <c r="E27" s="4">
        <v>6</v>
      </c>
      <c r="F27" s="4">
        <v>6</v>
      </c>
      <c r="G27" s="4">
        <f t="shared" ref="G27:G31" si="6">AVERAGE(B27:F27)</f>
        <v>6.2</v>
      </c>
      <c r="H27" s="4">
        <f t="shared" ref="H27:H31" si="7">STDEVPA(B27:F27)</f>
        <v>0.39999999999999997</v>
      </c>
      <c r="I27" s="8">
        <f t="shared" ref="I27:I31" si="8">H27/G27</f>
        <v>6.4516129032258063E-2</v>
      </c>
    </row>
    <row r="28" spans="1:9">
      <c r="A28" s="5" t="s">
        <v>15</v>
      </c>
      <c r="B28" s="3">
        <v>13</v>
      </c>
      <c r="C28" s="3">
        <v>15</v>
      </c>
      <c r="D28" s="3">
        <v>15</v>
      </c>
      <c r="E28" s="3">
        <v>15</v>
      </c>
      <c r="F28" s="3">
        <v>13</v>
      </c>
      <c r="G28" s="3">
        <f t="shared" si="6"/>
        <v>14.2</v>
      </c>
      <c r="H28" s="3">
        <f t="shared" si="7"/>
        <v>0.9797958971132712</v>
      </c>
      <c r="I28" s="7">
        <f t="shared" si="8"/>
        <v>6.8999711064314878E-2</v>
      </c>
    </row>
    <row r="29" spans="1:9">
      <c r="A29" s="6" t="s">
        <v>16</v>
      </c>
      <c r="B29" s="4">
        <v>32</v>
      </c>
      <c r="C29" s="4">
        <v>30</v>
      </c>
      <c r="D29" s="4">
        <v>30</v>
      </c>
      <c r="E29" s="4">
        <v>33</v>
      </c>
      <c r="F29" s="4">
        <v>34</v>
      </c>
      <c r="G29" s="4">
        <f t="shared" si="6"/>
        <v>31.8</v>
      </c>
      <c r="H29" s="4">
        <f t="shared" si="7"/>
        <v>1.6</v>
      </c>
      <c r="I29" s="8">
        <f t="shared" si="8"/>
        <v>5.0314465408805034E-2</v>
      </c>
    </row>
    <row r="30" spans="1:9">
      <c r="A30" s="5" t="s">
        <v>17</v>
      </c>
      <c r="B30" s="3">
        <v>61</v>
      </c>
      <c r="C30" s="3">
        <v>63</v>
      </c>
      <c r="D30" s="3">
        <v>60</v>
      </c>
      <c r="E30" s="3">
        <v>61</v>
      </c>
      <c r="F30" s="3">
        <v>61</v>
      </c>
      <c r="G30" s="3">
        <f t="shared" si="6"/>
        <v>61.2</v>
      </c>
      <c r="H30" s="3">
        <f t="shared" si="7"/>
        <v>0.97979589711327109</v>
      </c>
      <c r="I30" s="7">
        <f t="shared" si="8"/>
        <v>1.60097368809358E-2</v>
      </c>
    </row>
    <row r="31" spans="1:9">
      <c r="A31" s="6" t="s">
        <v>18</v>
      </c>
      <c r="B31" s="4">
        <v>129</v>
      </c>
      <c r="C31" s="4">
        <v>128</v>
      </c>
      <c r="D31" s="4">
        <v>137</v>
      </c>
      <c r="E31" s="4">
        <v>126</v>
      </c>
      <c r="F31" s="4">
        <v>128</v>
      </c>
      <c r="G31" s="4">
        <f t="shared" si="6"/>
        <v>129.6</v>
      </c>
      <c r="H31" s="4">
        <f t="shared" si="7"/>
        <v>3.8262252939417984</v>
      </c>
      <c r="I31" s="8">
        <f t="shared" si="8"/>
        <v>2.9523343317452148E-2</v>
      </c>
    </row>
    <row r="32" spans="1:9">
      <c r="A32"/>
    </row>
    <row r="33" spans="1:9">
      <c r="A33"/>
    </row>
    <row r="34" spans="1:9" ht="20" thickBot="1">
      <c r="A34" s="18" t="s">
        <v>11</v>
      </c>
      <c r="B34" s="18"/>
      <c r="C34" s="18"/>
      <c r="D34" s="18"/>
      <c r="E34" s="18"/>
      <c r="F34" s="18"/>
      <c r="G34" s="18"/>
      <c r="H34" s="18"/>
      <c r="I34" s="18"/>
    </row>
    <row r="35" spans="1:9" ht="18" thickTop="1" thickBot="1">
      <c r="A35" s="17" t="s">
        <v>8</v>
      </c>
      <c r="B35" s="17"/>
      <c r="C35" s="17"/>
      <c r="D35" s="17"/>
      <c r="E35" s="17"/>
      <c r="F35" s="17"/>
      <c r="G35" s="17"/>
      <c r="H35" s="17"/>
      <c r="I35" s="17"/>
    </row>
    <row r="36" spans="1:9" s="12" customFormat="1" ht="17" thickTop="1" thickBot="1">
      <c r="A36" s="13"/>
      <c r="B36" s="14" t="s">
        <v>0</v>
      </c>
      <c r="C36" s="14" t="s">
        <v>1</v>
      </c>
      <c r="D36" s="14" t="s">
        <v>2</v>
      </c>
      <c r="E36" s="14" t="s">
        <v>3</v>
      </c>
      <c r="F36" s="15">
        <v>5</v>
      </c>
      <c r="G36" s="15" t="s">
        <v>4</v>
      </c>
      <c r="H36" s="15" t="s">
        <v>5</v>
      </c>
      <c r="I36" s="15" t="s">
        <v>6</v>
      </c>
    </row>
    <row r="37" spans="1:9">
      <c r="A37" s="5" t="s">
        <v>19</v>
      </c>
      <c r="B37" s="3">
        <v>2</v>
      </c>
      <c r="C37" s="3">
        <v>2</v>
      </c>
      <c r="D37" s="3">
        <v>2</v>
      </c>
      <c r="E37" s="3">
        <v>2</v>
      </c>
      <c r="F37" s="3">
        <v>2</v>
      </c>
      <c r="G37" s="3">
        <f>AVERAGE(B37:F37)</f>
        <v>2</v>
      </c>
      <c r="H37" s="3">
        <f>STDEVPA(B37:F37)</f>
        <v>0</v>
      </c>
      <c r="I37" s="7">
        <f>H37/G37</f>
        <v>0</v>
      </c>
    </row>
    <row r="38" spans="1:9">
      <c r="A38" s="6" t="s">
        <v>14</v>
      </c>
      <c r="B38" s="4">
        <v>5</v>
      </c>
      <c r="C38" s="4">
        <v>5</v>
      </c>
      <c r="D38" s="4">
        <v>5</v>
      </c>
      <c r="E38" s="4">
        <v>5</v>
      </c>
      <c r="F38" s="4">
        <v>5</v>
      </c>
      <c r="G38" s="4">
        <f t="shared" ref="G38:G42" si="9">AVERAGE(B38:F38)</f>
        <v>5</v>
      </c>
      <c r="H38" s="4">
        <f t="shared" ref="H38:H42" si="10">STDEVPA(B38:F38)</f>
        <v>0</v>
      </c>
      <c r="I38" s="8">
        <f t="shared" ref="I38:I42" si="11">H38/G38</f>
        <v>0</v>
      </c>
    </row>
    <row r="39" spans="1:9">
      <c r="A39" s="5" t="s">
        <v>15</v>
      </c>
      <c r="B39" s="3">
        <v>12</v>
      </c>
      <c r="C39" s="3">
        <v>12</v>
      </c>
      <c r="D39" s="3">
        <v>12</v>
      </c>
      <c r="E39" s="3">
        <v>12</v>
      </c>
      <c r="F39" s="3">
        <v>12</v>
      </c>
      <c r="G39" s="3">
        <f t="shared" si="9"/>
        <v>12</v>
      </c>
      <c r="H39" s="3">
        <f t="shared" si="10"/>
        <v>0</v>
      </c>
      <c r="I39" s="7">
        <f t="shared" si="11"/>
        <v>0</v>
      </c>
    </row>
    <row r="40" spans="1:9">
      <c r="A40" s="6" t="s">
        <v>16</v>
      </c>
      <c r="B40" s="4">
        <v>26</v>
      </c>
      <c r="C40" s="4">
        <v>26</v>
      </c>
      <c r="D40" s="4">
        <v>27</v>
      </c>
      <c r="E40" s="4">
        <v>27</v>
      </c>
      <c r="F40" s="4">
        <v>26</v>
      </c>
      <c r="G40" s="4">
        <f t="shared" si="9"/>
        <v>26.4</v>
      </c>
      <c r="H40" s="4">
        <f t="shared" si="10"/>
        <v>0.4898979485566356</v>
      </c>
      <c r="I40" s="8">
        <f t="shared" si="11"/>
        <v>1.8556740475630138E-2</v>
      </c>
    </row>
    <row r="41" spans="1:9">
      <c r="A41" s="5" t="s">
        <v>17</v>
      </c>
      <c r="B41" s="3">
        <v>59</v>
      </c>
      <c r="C41" s="3">
        <v>59</v>
      </c>
      <c r="D41" s="3">
        <v>57</v>
      </c>
      <c r="E41" s="3">
        <v>58</v>
      </c>
      <c r="F41" s="3">
        <v>62</v>
      </c>
      <c r="G41" s="3">
        <f t="shared" si="9"/>
        <v>59</v>
      </c>
      <c r="H41" s="3">
        <f t="shared" si="10"/>
        <v>1.6733200530681511</v>
      </c>
      <c r="I41" s="7">
        <f t="shared" si="11"/>
        <v>2.8361356831663579E-2</v>
      </c>
    </row>
    <row r="42" spans="1:9">
      <c r="A42" s="6" t="s">
        <v>18</v>
      </c>
      <c r="B42" s="4">
        <v>137</v>
      </c>
      <c r="C42" s="4">
        <v>142</v>
      </c>
      <c r="D42" s="4">
        <v>135</v>
      </c>
      <c r="E42" s="4">
        <v>136</v>
      </c>
      <c r="F42" s="4">
        <v>132</v>
      </c>
      <c r="G42" s="4">
        <f t="shared" si="9"/>
        <v>136.4</v>
      </c>
      <c r="H42" s="4">
        <f t="shared" si="10"/>
        <v>3.2619012860600178</v>
      </c>
      <c r="I42" s="8">
        <f t="shared" si="11"/>
        <v>2.3914232302492799E-2</v>
      </c>
    </row>
    <row r="43" spans="1:9">
      <c r="A43"/>
    </row>
    <row r="44" spans="1:9">
      <c r="A44"/>
    </row>
    <row r="45" spans="1:9" ht="20" thickBot="1">
      <c r="A45" s="18" t="s">
        <v>12</v>
      </c>
      <c r="B45" s="18"/>
      <c r="C45" s="18"/>
      <c r="D45" s="18"/>
      <c r="E45" s="18"/>
      <c r="F45" s="18"/>
      <c r="G45" s="18"/>
      <c r="H45" s="18"/>
      <c r="I45" s="18"/>
    </row>
    <row r="46" spans="1:9" ht="18" thickTop="1" thickBot="1">
      <c r="A46" s="19" t="s">
        <v>8</v>
      </c>
      <c r="B46" s="19"/>
      <c r="C46" s="19"/>
      <c r="D46" s="19"/>
      <c r="E46" s="19"/>
      <c r="F46" s="19"/>
      <c r="G46" s="19"/>
      <c r="H46" s="19"/>
      <c r="I46" s="19"/>
    </row>
    <row r="47" spans="1:9" s="12" customFormat="1" ht="17" thickTop="1" thickBot="1">
      <c r="A47" s="13"/>
      <c r="B47" s="14" t="s">
        <v>0</v>
      </c>
      <c r="C47" s="14" t="s">
        <v>1</v>
      </c>
      <c r="D47" s="14" t="s">
        <v>2</v>
      </c>
      <c r="E47" s="14" t="s">
        <v>3</v>
      </c>
      <c r="F47" s="15">
        <v>5</v>
      </c>
      <c r="G47" s="15" t="s">
        <v>4</v>
      </c>
      <c r="H47" s="15" t="s">
        <v>5</v>
      </c>
      <c r="I47" s="15" t="s">
        <v>6</v>
      </c>
    </row>
    <row r="48" spans="1:9">
      <c r="A48" s="5" t="s">
        <v>19</v>
      </c>
      <c r="B48" s="3">
        <v>3</v>
      </c>
      <c r="C48" s="3">
        <v>3</v>
      </c>
      <c r="D48" s="3">
        <v>3</v>
      </c>
      <c r="E48" s="3">
        <v>2</v>
      </c>
      <c r="F48" s="3">
        <v>3</v>
      </c>
      <c r="G48" s="3">
        <f>AVERAGE(B48:F48)</f>
        <v>2.8</v>
      </c>
      <c r="H48" s="3">
        <f>STDEVPA(B48:F48)</f>
        <v>0.4</v>
      </c>
      <c r="I48" s="7">
        <f>H48/G48</f>
        <v>0.14285714285714288</v>
      </c>
    </row>
    <row r="49" spans="1:9">
      <c r="A49" s="6" t="s">
        <v>14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f t="shared" ref="G49:G53" si="12">AVERAGE(B49:F49)</f>
        <v>5</v>
      </c>
      <c r="H49" s="4">
        <f t="shared" ref="H49:H53" si="13">STDEVPA(B49:F49)</f>
        <v>0</v>
      </c>
      <c r="I49" s="8">
        <f t="shared" ref="I49:I53" si="14">H49/G49</f>
        <v>0</v>
      </c>
    </row>
    <row r="50" spans="1:9">
      <c r="A50" s="5" t="s">
        <v>15</v>
      </c>
      <c r="B50" s="3">
        <v>13</v>
      </c>
      <c r="C50" s="3">
        <v>12</v>
      </c>
      <c r="D50" s="3">
        <v>12</v>
      </c>
      <c r="E50" s="3">
        <v>13</v>
      </c>
      <c r="F50" s="3">
        <v>12</v>
      </c>
      <c r="G50" s="3">
        <f t="shared" si="12"/>
        <v>12.4</v>
      </c>
      <c r="H50" s="3">
        <f t="shared" si="13"/>
        <v>0.48989794855663565</v>
      </c>
      <c r="I50" s="7">
        <f t="shared" si="14"/>
        <v>3.9507899077148037E-2</v>
      </c>
    </row>
    <row r="51" spans="1:9">
      <c r="A51" s="6" t="s">
        <v>16</v>
      </c>
      <c r="B51" s="4">
        <v>26</v>
      </c>
      <c r="C51" s="4">
        <v>26</v>
      </c>
      <c r="D51" s="4">
        <v>26</v>
      </c>
      <c r="E51" s="4">
        <v>26</v>
      </c>
      <c r="F51" s="4">
        <v>27</v>
      </c>
      <c r="G51" s="4">
        <f t="shared" si="12"/>
        <v>26.2</v>
      </c>
      <c r="H51" s="4">
        <f t="shared" si="13"/>
        <v>0.4</v>
      </c>
      <c r="I51" s="8">
        <f t="shared" si="14"/>
        <v>1.5267175572519085E-2</v>
      </c>
    </row>
    <row r="52" spans="1:9">
      <c r="A52" s="5" t="s">
        <v>17</v>
      </c>
      <c r="B52" s="3">
        <v>56</v>
      </c>
      <c r="C52" s="3">
        <v>60</v>
      </c>
      <c r="D52" s="3">
        <v>62</v>
      </c>
      <c r="E52" s="3">
        <v>54</v>
      </c>
      <c r="F52" s="3">
        <v>52</v>
      </c>
      <c r="G52" s="3">
        <f t="shared" si="12"/>
        <v>56.8</v>
      </c>
      <c r="H52" s="3">
        <f t="shared" si="13"/>
        <v>3.7094473981982814</v>
      </c>
      <c r="I52" s="7">
        <f t="shared" si="14"/>
        <v>6.5307172503490871E-2</v>
      </c>
    </row>
    <row r="53" spans="1:9">
      <c r="A53" s="6" t="s">
        <v>18</v>
      </c>
      <c r="B53" s="9">
        <v>124</v>
      </c>
      <c r="C53" s="4">
        <v>127</v>
      </c>
      <c r="D53" s="4">
        <v>123</v>
      </c>
      <c r="E53" s="9">
        <v>124</v>
      </c>
      <c r="F53" s="4">
        <v>123</v>
      </c>
      <c r="G53" s="4">
        <f t="shared" si="12"/>
        <v>124.2</v>
      </c>
      <c r="H53" s="4">
        <f t="shared" si="13"/>
        <v>1.4696938456699067</v>
      </c>
      <c r="I53" s="8">
        <f t="shared" si="14"/>
        <v>1.1833283781561245E-2</v>
      </c>
    </row>
    <row r="54" spans="1:9">
      <c r="A54"/>
    </row>
    <row r="55" spans="1:9">
      <c r="A55"/>
    </row>
    <row r="56" spans="1:9" ht="20" thickBot="1">
      <c r="A56" s="20" t="s">
        <v>21</v>
      </c>
      <c r="B56" s="20"/>
      <c r="C56" s="20"/>
      <c r="D56" s="20"/>
      <c r="E56" s="20"/>
      <c r="F56" s="20"/>
    </row>
    <row r="57" spans="1:9" s="12" customFormat="1" ht="17" thickTop="1" thickBot="1">
      <c r="A57" s="13"/>
      <c r="B57" s="16">
        <v>1</v>
      </c>
      <c r="C57" s="16" t="s">
        <v>13</v>
      </c>
      <c r="D57" s="16">
        <v>4</v>
      </c>
      <c r="E57" s="16">
        <v>8</v>
      </c>
      <c r="F57" s="16">
        <v>16</v>
      </c>
    </row>
    <row r="58" spans="1:9">
      <c r="A58" s="5" t="s">
        <v>19</v>
      </c>
      <c r="B58" s="10">
        <f>G4/G4</f>
        <v>1</v>
      </c>
      <c r="C58" s="10">
        <f t="shared" ref="C58:C63" si="15">G4/G15</f>
        <v>1.0416666666666667</v>
      </c>
      <c r="D58" s="10">
        <f t="shared" ref="D58:D63" si="16">G4/G26</f>
        <v>1.6666666666666667</v>
      </c>
      <c r="E58" s="10">
        <f t="shared" ref="E58:E63" si="17">G4/G37</f>
        <v>2.5</v>
      </c>
      <c r="F58" s="10">
        <f t="shared" ref="F58:F63" si="18">G4/G48</f>
        <v>1.7857142857142858</v>
      </c>
    </row>
    <row r="59" spans="1:9">
      <c r="A59" s="6" t="s">
        <v>14</v>
      </c>
      <c r="B59" s="11">
        <f>G5/G5</f>
        <v>1</v>
      </c>
      <c r="C59" s="11">
        <f t="shared" si="15"/>
        <v>0.84905660377358494</v>
      </c>
      <c r="D59" s="11">
        <f t="shared" si="16"/>
        <v>1.4516129032258065</v>
      </c>
      <c r="E59" s="11">
        <f t="shared" si="17"/>
        <v>1.8</v>
      </c>
      <c r="F59" s="11">
        <f t="shared" si="18"/>
        <v>1.8</v>
      </c>
    </row>
    <row r="60" spans="1:9">
      <c r="A60" s="5" t="s">
        <v>15</v>
      </c>
      <c r="B60" s="10">
        <f t="shared" ref="B60:B63" si="19">G6/G6</f>
        <v>1</v>
      </c>
      <c r="C60" s="10">
        <f t="shared" si="15"/>
        <v>0.82242990654205617</v>
      </c>
      <c r="D60" s="10">
        <f t="shared" si="16"/>
        <v>1.23943661971831</v>
      </c>
      <c r="E60" s="10">
        <f t="shared" si="17"/>
        <v>1.4666666666666668</v>
      </c>
      <c r="F60" s="10">
        <f t="shared" si="18"/>
        <v>1.4193548387096775</v>
      </c>
    </row>
    <row r="61" spans="1:9">
      <c r="A61" s="6" t="s">
        <v>16</v>
      </c>
      <c r="B61" s="11">
        <f t="shared" si="19"/>
        <v>1</v>
      </c>
      <c r="C61" s="11">
        <f t="shared" si="15"/>
        <v>0.79908675799086759</v>
      </c>
      <c r="D61" s="11">
        <f t="shared" si="16"/>
        <v>1.10062893081761</v>
      </c>
      <c r="E61" s="11">
        <f t="shared" si="17"/>
        <v>1.3257575757575759</v>
      </c>
      <c r="F61" s="11">
        <f t="shared" si="18"/>
        <v>1.33587786259542</v>
      </c>
    </row>
    <row r="62" spans="1:9">
      <c r="A62" s="5" t="s">
        <v>17</v>
      </c>
      <c r="B62" s="10">
        <f t="shared" si="19"/>
        <v>1</v>
      </c>
      <c r="C62" s="10">
        <f t="shared" si="15"/>
        <v>0.81074766355140204</v>
      </c>
      <c r="D62" s="10">
        <f t="shared" si="16"/>
        <v>1.1339869281045751</v>
      </c>
      <c r="E62" s="10">
        <f t="shared" si="17"/>
        <v>1.1762711864406781</v>
      </c>
      <c r="F62" s="10">
        <f t="shared" si="18"/>
        <v>1.2218309859154932</v>
      </c>
    </row>
    <row r="63" spans="1:9">
      <c r="A63" s="6" t="s">
        <v>18</v>
      </c>
      <c r="B63" s="11">
        <f t="shared" si="19"/>
        <v>1</v>
      </c>
      <c r="C63" s="11">
        <f t="shared" si="15"/>
        <v>0.82953181272509002</v>
      </c>
      <c r="D63" s="11">
        <f t="shared" si="16"/>
        <v>1.066358024691358</v>
      </c>
      <c r="E63" s="11">
        <f t="shared" si="17"/>
        <v>1.0131964809384162</v>
      </c>
      <c r="F63" s="11">
        <f t="shared" si="18"/>
        <v>1.112721417069243</v>
      </c>
    </row>
    <row r="64" spans="1:9">
      <c r="A64"/>
    </row>
    <row r="65" spans="1:6">
      <c r="A65"/>
    </row>
    <row r="66" spans="1:6" ht="20" thickBot="1">
      <c r="A66" s="21" t="s">
        <v>22</v>
      </c>
      <c r="B66" s="21"/>
      <c r="C66" s="21"/>
      <c r="D66" s="21"/>
      <c r="E66" s="21"/>
      <c r="F66" s="21"/>
    </row>
    <row r="67" spans="1:6" s="12" customFormat="1" ht="17" thickTop="1" thickBot="1">
      <c r="A67" s="13"/>
      <c r="B67" s="14">
        <v>1</v>
      </c>
      <c r="C67" s="14" t="s">
        <v>1</v>
      </c>
      <c r="D67" s="14">
        <v>4</v>
      </c>
      <c r="E67" s="14">
        <v>8</v>
      </c>
      <c r="F67" s="15">
        <v>16</v>
      </c>
    </row>
    <row r="68" spans="1:6">
      <c r="A68" s="5" t="s">
        <v>19</v>
      </c>
      <c r="B68" s="10">
        <f t="shared" ref="B68:B73" si="20">B58/1</f>
        <v>1</v>
      </c>
      <c r="C68" s="10">
        <f t="shared" ref="C68:C73" si="21">C58/2</f>
        <v>0.52083333333333337</v>
      </c>
      <c r="D68" s="10">
        <f t="shared" ref="D68:D73" si="22">D58/4</f>
        <v>0.41666666666666669</v>
      </c>
      <c r="E68" s="10">
        <f t="shared" ref="E68:E73" si="23">E58/8</f>
        <v>0.3125</v>
      </c>
      <c r="F68" s="10">
        <f t="shared" ref="F68:F73" si="24">F58/16</f>
        <v>0.11160714285714286</v>
      </c>
    </row>
    <row r="69" spans="1:6">
      <c r="A69" s="6" t="s">
        <v>14</v>
      </c>
      <c r="B69" s="11">
        <f t="shared" si="20"/>
        <v>1</v>
      </c>
      <c r="C69" s="11">
        <f t="shared" si="21"/>
        <v>0.42452830188679247</v>
      </c>
      <c r="D69" s="11">
        <f t="shared" si="22"/>
        <v>0.36290322580645162</v>
      </c>
      <c r="E69" s="11">
        <f t="shared" si="23"/>
        <v>0.22500000000000001</v>
      </c>
      <c r="F69" s="11">
        <f t="shared" si="24"/>
        <v>0.1125</v>
      </c>
    </row>
    <row r="70" spans="1:6">
      <c r="A70" s="5" t="s">
        <v>15</v>
      </c>
      <c r="B70" s="10">
        <f t="shared" si="20"/>
        <v>1</v>
      </c>
      <c r="C70" s="10">
        <f t="shared" si="21"/>
        <v>0.41121495327102808</v>
      </c>
      <c r="D70" s="10">
        <f t="shared" si="22"/>
        <v>0.3098591549295775</v>
      </c>
      <c r="E70" s="10">
        <f t="shared" si="23"/>
        <v>0.18333333333333335</v>
      </c>
      <c r="F70" s="10">
        <f t="shared" si="24"/>
        <v>8.8709677419354843E-2</v>
      </c>
    </row>
    <row r="71" spans="1:6">
      <c r="A71" s="6" t="s">
        <v>16</v>
      </c>
      <c r="B71" s="11">
        <f t="shared" si="20"/>
        <v>1</v>
      </c>
      <c r="C71" s="11">
        <f t="shared" si="21"/>
        <v>0.3995433789954338</v>
      </c>
      <c r="D71" s="11">
        <f t="shared" si="22"/>
        <v>0.27515723270440251</v>
      </c>
      <c r="E71" s="11">
        <f t="shared" si="23"/>
        <v>0.16571969696969699</v>
      </c>
      <c r="F71" s="11">
        <f t="shared" si="24"/>
        <v>8.3492366412213748E-2</v>
      </c>
    </row>
    <row r="72" spans="1:6">
      <c r="A72" s="5" t="s">
        <v>17</v>
      </c>
      <c r="B72" s="10">
        <f t="shared" si="20"/>
        <v>1</v>
      </c>
      <c r="C72" s="10">
        <f t="shared" si="21"/>
        <v>0.40537383177570102</v>
      </c>
      <c r="D72" s="10">
        <f t="shared" si="22"/>
        <v>0.28349673202614378</v>
      </c>
      <c r="E72" s="10">
        <f t="shared" si="23"/>
        <v>0.14703389830508476</v>
      </c>
      <c r="F72" s="10">
        <f t="shared" si="24"/>
        <v>7.6364436619718326E-2</v>
      </c>
    </row>
    <row r="73" spans="1:6">
      <c r="A73" s="6" t="s">
        <v>18</v>
      </c>
      <c r="B73" s="11">
        <f t="shared" si="20"/>
        <v>1</v>
      </c>
      <c r="C73" s="11">
        <f t="shared" si="21"/>
        <v>0.41476590636254501</v>
      </c>
      <c r="D73" s="11">
        <f t="shared" si="22"/>
        <v>0.2665895061728395</v>
      </c>
      <c r="E73" s="11">
        <f t="shared" si="23"/>
        <v>0.12664956011730202</v>
      </c>
      <c r="F73" s="11">
        <f t="shared" si="24"/>
        <v>6.9545088566827687E-2</v>
      </c>
    </row>
    <row r="74" spans="1:6">
      <c r="A74"/>
    </row>
    <row r="76" spans="1:6" ht="20" thickBot="1">
      <c r="A76" s="21" t="s">
        <v>20</v>
      </c>
      <c r="B76" s="21"/>
      <c r="C76" s="21"/>
      <c r="D76" s="21"/>
      <c r="E76" s="21"/>
    </row>
    <row r="77" spans="1:6" s="12" customFormat="1" ht="17" thickTop="1" thickBot="1">
      <c r="A77" s="14">
        <v>1</v>
      </c>
      <c r="B77" s="14" t="s">
        <v>1</v>
      </c>
      <c r="C77" s="14">
        <v>4</v>
      </c>
      <c r="D77" s="14">
        <v>8</v>
      </c>
      <c r="E77" s="15">
        <v>16</v>
      </c>
    </row>
    <row r="78" spans="1:6">
      <c r="A78" s="10">
        <f>B68/1</f>
        <v>1</v>
      </c>
      <c r="B78" s="10">
        <v>0.42452830188679247</v>
      </c>
      <c r="C78" s="10">
        <v>0.3098591549295775</v>
      </c>
      <c r="D78" s="10">
        <v>0.17</v>
      </c>
      <c r="E78" s="10">
        <v>0.08</v>
      </c>
    </row>
    <row r="79" spans="1:6">
      <c r="A79"/>
    </row>
    <row r="80" spans="1:6">
      <c r="A80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</sheetData>
  <mergeCells count="13">
    <mergeCell ref="A1:I1"/>
    <mergeCell ref="A66:F66"/>
    <mergeCell ref="A76:E76"/>
    <mergeCell ref="A34:I34"/>
    <mergeCell ref="A35:I35"/>
    <mergeCell ref="A45:I45"/>
    <mergeCell ref="A46:I46"/>
    <mergeCell ref="A56:F56"/>
    <mergeCell ref="A2:I2"/>
    <mergeCell ref="A12:I12"/>
    <mergeCell ref="A13:I13"/>
    <mergeCell ref="A23:I23"/>
    <mergeCell ref="A24:I24"/>
  </mergeCells>
  <phoneticPr fontId="2" type="noConversion"/>
  <printOptions horizontalCentered="1" verticalCentered="1"/>
  <pageMargins left="0.7" right="0.7" top="0.75" bottom="0.75" header="0.3" footer="0.3"/>
  <pageSetup paperSize="9" scale="58" orientation="portrait" horizontalDpi="4294967292" verticalDpi="4294967292"/>
  <headerFooter>
    <oddHeader>&amp;C&amp;28Anexo I</oddHeader>
  </headerFooter>
  <extLst>
    <ext xmlns:mx="http://schemas.microsoft.com/office/mac/excel/2008/main" uri="{64002731-A6B0-56B0-2670-7721B7C09600}">
      <mx:PLV Mode="0" OnePage="0" WScale="6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1" sqref="J21"/>
    </sheetView>
  </sheetViews>
  <sheetFormatPr baseColWidth="10" defaultRowHeight="15" x14ac:dyDescent="0"/>
  <sheetData/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Tabelas</vt:lpstr>
      <vt:lpstr>Gráficos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Lucchesi</dc:creator>
  <cp:lastModifiedBy>Alexandre Lucchesi</cp:lastModifiedBy>
  <cp:lastPrinted>2014-10-19T21:40:47Z</cp:lastPrinted>
  <dcterms:created xsi:type="dcterms:W3CDTF">2014-09-25T03:31:05Z</dcterms:created>
  <dcterms:modified xsi:type="dcterms:W3CDTF">2014-10-19T21:41:07Z</dcterms:modified>
</cp:coreProperties>
</file>