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rto\mestrado\_Defesa\_DSL_GO\_DSL_GO_THE_END\_DSL_DMA_ENTREGA\__THE_END\_VITORIA\_TOBANCA\xls\"/>
    </mc:Choice>
  </mc:AlternateContent>
  <xr:revisionPtr revIDLastSave="0" documentId="13_ncr:1_{2D14B1CA-6A9F-4DB7-9B38-58CDBF5AE010}" xr6:coauthVersionLast="45" xr6:coauthVersionMax="45" xr10:uidLastSave="{00000000-0000-0000-0000-000000000000}"/>
  <bookViews>
    <workbookView xWindow="-19320" yWindow="-1965" windowWidth="19440" windowHeight="15000" tabRatio="845" xr2:uid="{00000000-000D-0000-FFFF-FFFF00000000}"/>
  </bookViews>
  <sheets>
    <sheet name="DADOS" sheetId="12" r:id="rId1"/>
    <sheet name="RESULTADOS" sheetId="64" r:id="rId2"/>
    <sheet name="MP_GS1" sheetId="42" r:id="rId3"/>
    <sheet name="MM_GS1" sheetId="47" r:id="rId4"/>
    <sheet name="MG_GS1" sheetId="48" r:id="rId5"/>
    <sheet name="MP_GS2" sheetId="49" r:id="rId6"/>
    <sheet name="MM_GS2" sheetId="50" r:id="rId7"/>
    <sheet name="MG_GS2" sheetId="51" r:id="rId8"/>
    <sheet name="MP_GS3" sheetId="52" r:id="rId9"/>
    <sheet name="MM_GS3" sheetId="53" r:id="rId10"/>
    <sheet name="MG_GS3" sheetId="54" r:id="rId11"/>
    <sheet name="MP_GS4" sheetId="55" r:id="rId12"/>
    <sheet name="MM_GS4" sheetId="56" r:id="rId13"/>
    <sheet name="MG_GS4" sheetId="57" r:id="rId14"/>
    <sheet name="MP_GS5" sheetId="58" r:id="rId15"/>
    <sheet name="MM_GS5" sheetId="59" r:id="rId16"/>
    <sheet name="MG_GS5" sheetId="60" r:id="rId17"/>
    <sheet name="MP_GS6" sheetId="61" r:id="rId18"/>
    <sheet name="MM_GS6" sheetId="62" r:id="rId19"/>
    <sheet name="MG_GS6" sheetId="63" r:id="rId20"/>
  </sheets>
  <definedNames>
    <definedName name="_xlnm._FilterDatabase" localSheetId="0" hidden="1">DADOS!$A$1:$K$37</definedName>
    <definedName name="_xlnm._FilterDatabase" localSheetId="1" hidden="1">RESULTADOS!$A$1:$G$109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4" l="1"/>
  <c r="K80" i="64" l="1"/>
  <c r="K79" i="64"/>
  <c r="K78" i="64"/>
  <c r="K77" i="64"/>
  <c r="K76" i="64"/>
  <c r="K75" i="64"/>
  <c r="J80" i="64" l="1"/>
  <c r="J79" i="64"/>
  <c r="J78" i="64"/>
  <c r="J77" i="64"/>
  <c r="J76" i="64"/>
  <c r="J75" i="64"/>
  <c r="Q7" i="64" l="1"/>
  <c r="Q6" i="64"/>
  <c r="Q5" i="64"/>
  <c r="Q4" i="64"/>
  <c r="Q3" i="64"/>
  <c r="Q2" i="64"/>
  <c r="C14" i="51" l="1"/>
  <c r="B3" i="63" l="1"/>
  <c r="B4" i="63"/>
  <c r="B5" i="63"/>
  <c r="B6" i="63"/>
  <c r="B7" i="63"/>
  <c r="B2" i="63"/>
  <c r="B3" i="62"/>
  <c r="B4" i="62"/>
  <c r="B5" i="62"/>
  <c r="B6" i="62"/>
  <c r="B7" i="62"/>
  <c r="B2" i="62"/>
  <c r="B3" i="61"/>
  <c r="B4" i="61"/>
  <c r="B5" i="61"/>
  <c r="B6" i="61"/>
  <c r="B7" i="61"/>
  <c r="B2" i="61"/>
  <c r="B3" i="60"/>
  <c r="B4" i="60"/>
  <c r="B5" i="60"/>
  <c r="B6" i="60"/>
  <c r="B7" i="60"/>
  <c r="B2" i="60"/>
  <c r="B3" i="59"/>
  <c r="B4" i="59"/>
  <c r="B5" i="59"/>
  <c r="B6" i="59"/>
  <c r="B7" i="59"/>
  <c r="B2" i="59"/>
  <c r="B3" i="58"/>
  <c r="B4" i="58"/>
  <c r="B5" i="58"/>
  <c r="B6" i="58"/>
  <c r="B7" i="58"/>
  <c r="B2" i="58"/>
  <c r="B3" i="57"/>
  <c r="B4" i="57"/>
  <c r="B5" i="57"/>
  <c r="B6" i="57"/>
  <c r="B7" i="57"/>
  <c r="B2" i="57"/>
  <c r="B3" i="56"/>
  <c r="B4" i="56"/>
  <c r="B5" i="56"/>
  <c r="B6" i="56"/>
  <c r="B7" i="56"/>
  <c r="B2" i="56"/>
  <c r="B3" i="55"/>
  <c r="B4" i="55"/>
  <c r="B5" i="55"/>
  <c r="B6" i="55"/>
  <c r="B7" i="55"/>
  <c r="B2" i="55"/>
  <c r="B3" i="54"/>
  <c r="B4" i="54"/>
  <c r="B5" i="54"/>
  <c r="B6" i="54"/>
  <c r="B7" i="54"/>
  <c r="B2" i="54"/>
  <c r="B3" i="53"/>
  <c r="B4" i="53"/>
  <c r="B5" i="53"/>
  <c r="B6" i="53"/>
  <c r="B7" i="53"/>
  <c r="B2" i="53"/>
  <c r="B3" i="52"/>
  <c r="B4" i="52"/>
  <c r="B5" i="52"/>
  <c r="B6" i="52"/>
  <c r="B7" i="52"/>
  <c r="B2" i="52"/>
  <c r="B3" i="51"/>
  <c r="B4" i="51"/>
  <c r="B5" i="51"/>
  <c r="B6" i="51"/>
  <c r="B7" i="51"/>
  <c r="B2" i="51"/>
  <c r="B3" i="50"/>
  <c r="B4" i="50"/>
  <c r="B5" i="50"/>
  <c r="B6" i="50"/>
  <c r="B7" i="50"/>
  <c r="B2" i="50"/>
  <c r="B3" i="49"/>
  <c r="B4" i="49"/>
  <c r="B5" i="49"/>
  <c r="B6" i="49"/>
  <c r="B7" i="49"/>
  <c r="B2" i="49"/>
  <c r="B3" i="48"/>
  <c r="B4" i="48"/>
  <c r="B5" i="48"/>
  <c r="B6" i="48"/>
  <c r="B7" i="48"/>
  <c r="B2" i="48"/>
  <c r="B3" i="47"/>
  <c r="B4" i="47"/>
  <c r="B5" i="47"/>
  <c r="B6" i="47"/>
  <c r="B7" i="47"/>
  <c r="B2" i="47"/>
  <c r="B3" i="42"/>
  <c r="B4" i="42"/>
  <c r="B5" i="42"/>
  <c r="B6" i="42"/>
  <c r="B7" i="42"/>
  <c r="B2" i="42"/>
  <c r="E13" i="64" l="1"/>
  <c r="F13" i="64"/>
  <c r="E19" i="64"/>
  <c r="F19" i="64"/>
  <c r="E25" i="64"/>
  <c r="F25" i="64"/>
  <c r="E31" i="64"/>
  <c r="F31" i="64"/>
  <c r="E37" i="64"/>
  <c r="F37" i="64"/>
  <c r="F7" i="64"/>
  <c r="E7" i="64"/>
  <c r="E49" i="64"/>
  <c r="F49" i="64"/>
  <c r="E55" i="64"/>
  <c r="F55" i="64"/>
  <c r="E61" i="64"/>
  <c r="F61" i="64"/>
  <c r="E67" i="64"/>
  <c r="F67" i="64"/>
  <c r="E73" i="64"/>
  <c r="F73" i="64"/>
  <c r="F43" i="64"/>
  <c r="E43" i="64"/>
  <c r="E85" i="64"/>
  <c r="F85" i="64"/>
  <c r="E91" i="64"/>
  <c r="F91" i="64"/>
  <c r="E97" i="64"/>
  <c r="F97" i="64"/>
  <c r="E103" i="64"/>
  <c r="F103" i="64"/>
  <c r="E109" i="64"/>
  <c r="F109" i="64"/>
  <c r="F79" i="64"/>
  <c r="E79" i="64"/>
  <c r="E12" i="64"/>
  <c r="F12" i="64"/>
  <c r="E18" i="64"/>
  <c r="F18" i="64"/>
  <c r="E24" i="64"/>
  <c r="F24" i="64"/>
  <c r="E30" i="64"/>
  <c r="F30" i="64"/>
  <c r="E36" i="64"/>
  <c r="F36" i="64"/>
  <c r="F6" i="64"/>
  <c r="E6" i="64"/>
  <c r="E48" i="64"/>
  <c r="F48" i="64"/>
  <c r="E54" i="64"/>
  <c r="F54" i="64"/>
  <c r="E60" i="64"/>
  <c r="F60" i="64"/>
  <c r="E66" i="64"/>
  <c r="F66" i="64"/>
  <c r="E72" i="64"/>
  <c r="F72" i="64"/>
  <c r="F42" i="64"/>
  <c r="E42" i="64"/>
  <c r="E84" i="64"/>
  <c r="F84" i="64"/>
  <c r="E90" i="64"/>
  <c r="F90" i="64"/>
  <c r="E96" i="64"/>
  <c r="F96" i="64"/>
  <c r="E102" i="64"/>
  <c r="F102" i="64"/>
  <c r="E108" i="64"/>
  <c r="F108" i="64"/>
  <c r="F78" i="64"/>
  <c r="E78" i="64"/>
  <c r="E11" i="64"/>
  <c r="F11" i="64"/>
  <c r="E17" i="64"/>
  <c r="F17" i="64"/>
  <c r="E23" i="64"/>
  <c r="F23" i="64"/>
  <c r="E29" i="64"/>
  <c r="F29" i="64"/>
  <c r="E35" i="64"/>
  <c r="F35" i="64"/>
  <c r="F5" i="64"/>
  <c r="E5" i="64"/>
  <c r="E47" i="64"/>
  <c r="F47" i="64"/>
  <c r="E53" i="64"/>
  <c r="F53" i="64"/>
  <c r="E59" i="64"/>
  <c r="F59" i="64"/>
  <c r="E65" i="64"/>
  <c r="F65" i="64"/>
  <c r="E71" i="64"/>
  <c r="F71" i="64"/>
  <c r="F41" i="64"/>
  <c r="E41" i="64"/>
  <c r="E83" i="64"/>
  <c r="F83" i="64"/>
  <c r="E89" i="64"/>
  <c r="F89" i="64"/>
  <c r="E95" i="64"/>
  <c r="F95" i="64"/>
  <c r="E101" i="64"/>
  <c r="F101" i="64"/>
  <c r="E107" i="64"/>
  <c r="F107" i="64"/>
  <c r="F77" i="64"/>
  <c r="E77" i="64"/>
  <c r="E10" i="64"/>
  <c r="F10" i="64"/>
  <c r="E16" i="64"/>
  <c r="F16" i="64"/>
  <c r="E22" i="64"/>
  <c r="F22" i="64"/>
  <c r="E28" i="64"/>
  <c r="F28" i="64"/>
  <c r="E34" i="64"/>
  <c r="F34" i="64"/>
  <c r="F4" i="64"/>
  <c r="E4" i="64"/>
  <c r="E46" i="64"/>
  <c r="F46" i="64"/>
  <c r="E52" i="64"/>
  <c r="F52" i="64"/>
  <c r="E58" i="64"/>
  <c r="F58" i="64"/>
  <c r="E64" i="64"/>
  <c r="F64" i="64"/>
  <c r="E70" i="64"/>
  <c r="F70" i="64"/>
  <c r="F40" i="64"/>
  <c r="E40" i="64"/>
  <c r="E82" i="64"/>
  <c r="F82" i="64"/>
  <c r="E88" i="64"/>
  <c r="F88" i="64"/>
  <c r="E94" i="64"/>
  <c r="F94" i="64"/>
  <c r="E100" i="64"/>
  <c r="F100" i="64"/>
  <c r="E106" i="64"/>
  <c r="F106" i="64"/>
  <c r="F76" i="64"/>
  <c r="E76" i="64"/>
  <c r="E9" i="64"/>
  <c r="F9" i="64"/>
  <c r="E15" i="64"/>
  <c r="F15" i="64"/>
  <c r="E21" i="64"/>
  <c r="F21" i="64"/>
  <c r="E27" i="64"/>
  <c r="F27" i="64"/>
  <c r="E33" i="64"/>
  <c r="F33" i="64"/>
  <c r="F3" i="64"/>
  <c r="E3" i="64"/>
  <c r="E45" i="64"/>
  <c r="F45" i="64"/>
  <c r="E51" i="64"/>
  <c r="F51" i="64"/>
  <c r="E57" i="64"/>
  <c r="F57" i="64"/>
  <c r="E63" i="64"/>
  <c r="F63" i="64"/>
  <c r="E69" i="64"/>
  <c r="F69" i="64"/>
  <c r="F39" i="64"/>
  <c r="E39" i="64"/>
  <c r="E81" i="64"/>
  <c r="F81" i="64"/>
  <c r="E87" i="64"/>
  <c r="F87" i="64"/>
  <c r="E93" i="64"/>
  <c r="F93" i="64"/>
  <c r="E99" i="64"/>
  <c r="F99" i="64"/>
  <c r="E105" i="64"/>
  <c r="F105" i="64"/>
  <c r="F75" i="64"/>
  <c r="E75" i="64"/>
  <c r="E8" i="64"/>
  <c r="F8" i="64"/>
  <c r="E14" i="64"/>
  <c r="F14" i="64"/>
  <c r="E20" i="64"/>
  <c r="F20" i="64"/>
  <c r="E26" i="64"/>
  <c r="F26" i="64"/>
  <c r="E32" i="64"/>
  <c r="F32" i="64"/>
  <c r="F2" i="64"/>
  <c r="E2" i="64"/>
  <c r="E44" i="64"/>
  <c r="F44" i="64"/>
  <c r="E50" i="64"/>
  <c r="F50" i="64"/>
  <c r="E56" i="64"/>
  <c r="F56" i="64"/>
  <c r="E62" i="64"/>
  <c r="F62" i="64"/>
  <c r="E68" i="64"/>
  <c r="F68" i="64"/>
  <c r="F38" i="64"/>
  <c r="E38" i="64"/>
  <c r="E80" i="64"/>
  <c r="F80" i="64"/>
  <c r="E86" i="64"/>
  <c r="F86" i="64"/>
  <c r="E92" i="64"/>
  <c r="F92" i="64"/>
  <c r="E98" i="64"/>
  <c r="F98" i="64"/>
  <c r="E104" i="64"/>
  <c r="F104" i="64"/>
  <c r="F74" i="64"/>
  <c r="E74" i="64"/>
  <c r="O2" i="64" l="1"/>
  <c r="K42" i="64"/>
  <c r="J42" i="64"/>
  <c r="P6" i="64" s="1"/>
  <c r="K40" i="64"/>
  <c r="J40" i="64"/>
  <c r="P4" i="64" s="1"/>
  <c r="K6" i="64"/>
  <c r="J6" i="64"/>
  <c r="O6" i="64" s="1"/>
  <c r="J4" i="64"/>
  <c r="O4" i="64" s="1"/>
  <c r="K4" i="64"/>
  <c r="K38" i="64"/>
  <c r="J38" i="64"/>
  <c r="P2" i="64" s="1"/>
  <c r="K43" i="64"/>
  <c r="J43" i="64"/>
  <c r="P7" i="64" s="1"/>
  <c r="K41" i="64"/>
  <c r="J41" i="64"/>
  <c r="P5" i="64" s="1"/>
  <c r="K39" i="64"/>
  <c r="J39" i="64"/>
  <c r="P3" i="64" s="1"/>
  <c r="K7" i="64"/>
  <c r="J7" i="64"/>
  <c r="O7" i="64" s="1"/>
  <c r="J5" i="64"/>
  <c r="O5" i="64" s="1"/>
  <c r="K5" i="64"/>
  <c r="K3" i="64"/>
  <c r="J3" i="64"/>
  <c r="O3" i="64" s="1"/>
  <c r="K2" i="64"/>
  <c r="A39" i="64"/>
  <c r="B39" i="64"/>
  <c r="B13" i="64"/>
  <c r="B19" i="64"/>
  <c r="B25" i="64"/>
  <c r="B31" i="64"/>
  <c r="B37" i="64"/>
  <c r="B7" i="64"/>
  <c r="A13" i="64"/>
  <c r="A19" i="64"/>
  <c r="A25" i="64"/>
  <c r="A31" i="64"/>
  <c r="A37" i="64"/>
  <c r="A7" i="64"/>
  <c r="B49" i="64"/>
  <c r="B55" i="64"/>
  <c r="B61" i="64"/>
  <c r="B67" i="64"/>
  <c r="B73" i="64"/>
  <c r="B43" i="64"/>
  <c r="A49" i="64"/>
  <c r="A55" i="64"/>
  <c r="A61" i="64"/>
  <c r="A67" i="64"/>
  <c r="A73" i="64"/>
  <c r="A43" i="64"/>
  <c r="B85" i="64"/>
  <c r="B91" i="64"/>
  <c r="B97" i="64"/>
  <c r="B103" i="64"/>
  <c r="B109" i="64"/>
  <c r="B79" i="64"/>
  <c r="A85" i="64"/>
  <c r="A91" i="64"/>
  <c r="A97" i="64"/>
  <c r="A103" i="64"/>
  <c r="A109" i="64"/>
  <c r="A79" i="64"/>
  <c r="B12" i="64"/>
  <c r="B18" i="64"/>
  <c r="B24" i="64"/>
  <c r="B30" i="64"/>
  <c r="B36" i="64"/>
  <c r="B6" i="64"/>
  <c r="A12" i="64"/>
  <c r="A18" i="64"/>
  <c r="A24" i="64"/>
  <c r="A30" i="64"/>
  <c r="A36" i="64"/>
  <c r="A6" i="64"/>
  <c r="B48" i="64"/>
  <c r="B54" i="64"/>
  <c r="B60" i="64"/>
  <c r="B66" i="64"/>
  <c r="B72" i="64"/>
  <c r="B42" i="64"/>
  <c r="A48" i="64"/>
  <c r="A54" i="64"/>
  <c r="A60" i="64"/>
  <c r="A66" i="64"/>
  <c r="A72" i="64"/>
  <c r="A42" i="64"/>
  <c r="B84" i="64"/>
  <c r="B90" i="64"/>
  <c r="B96" i="64"/>
  <c r="B102" i="64"/>
  <c r="B108" i="64"/>
  <c r="B78" i="64"/>
  <c r="A84" i="64"/>
  <c r="A90" i="64"/>
  <c r="A96" i="64"/>
  <c r="A102" i="64"/>
  <c r="A108" i="64"/>
  <c r="A78" i="64"/>
  <c r="B11" i="64"/>
  <c r="B17" i="64"/>
  <c r="B23" i="64"/>
  <c r="B29" i="64"/>
  <c r="B35" i="64"/>
  <c r="B5" i="64"/>
  <c r="A11" i="64"/>
  <c r="A17" i="64"/>
  <c r="A23" i="64"/>
  <c r="A29" i="64"/>
  <c r="A35" i="64"/>
  <c r="A5" i="64"/>
  <c r="B47" i="64"/>
  <c r="B53" i="64"/>
  <c r="B59" i="64"/>
  <c r="B65" i="64"/>
  <c r="B71" i="64"/>
  <c r="B41" i="64"/>
  <c r="A47" i="64"/>
  <c r="A53" i="64"/>
  <c r="A59" i="64"/>
  <c r="A65" i="64"/>
  <c r="A71" i="64"/>
  <c r="A41" i="64"/>
  <c r="B83" i="64"/>
  <c r="B89" i="64"/>
  <c r="B95" i="64"/>
  <c r="B101" i="64"/>
  <c r="B107" i="64"/>
  <c r="B77" i="64"/>
  <c r="A83" i="64"/>
  <c r="A89" i="64"/>
  <c r="A95" i="64"/>
  <c r="A101" i="64"/>
  <c r="A107" i="64"/>
  <c r="A77" i="64"/>
  <c r="B10" i="64"/>
  <c r="B16" i="64"/>
  <c r="B22" i="64"/>
  <c r="B28" i="64"/>
  <c r="B34" i="64"/>
  <c r="B4" i="64"/>
  <c r="A10" i="64"/>
  <c r="A16" i="64"/>
  <c r="A22" i="64"/>
  <c r="A28" i="64"/>
  <c r="A34" i="64"/>
  <c r="A4" i="64"/>
  <c r="B46" i="64"/>
  <c r="B52" i="64"/>
  <c r="B58" i="64"/>
  <c r="B64" i="64"/>
  <c r="B70" i="64"/>
  <c r="B40" i="64"/>
  <c r="A46" i="64"/>
  <c r="A52" i="64"/>
  <c r="A58" i="64"/>
  <c r="A64" i="64"/>
  <c r="A70" i="64"/>
  <c r="A40" i="64"/>
  <c r="B82" i="64"/>
  <c r="B88" i="64"/>
  <c r="B94" i="64"/>
  <c r="B100" i="64"/>
  <c r="B106" i="64"/>
  <c r="B76" i="64"/>
  <c r="A82" i="64"/>
  <c r="A88" i="64"/>
  <c r="A94" i="64"/>
  <c r="A100" i="64"/>
  <c r="A106" i="64"/>
  <c r="A76" i="64"/>
  <c r="B9" i="64"/>
  <c r="B15" i="64"/>
  <c r="B21" i="64"/>
  <c r="B27" i="64"/>
  <c r="B33" i="64"/>
  <c r="B3" i="64"/>
  <c r="A9" i="64"/>
  <c r="A15" i="64"/>
  <c r="A21" i="64"/>
  <c r="A27" i="64"/>
  <c r="A33" i="64"/>
  <c r="A3" i="64"/>
  <c r="B45" i="64"/>
  <c r="B51" i="64"/>
  <c r="B57" i="64"/>
  <c r="B63" i="64"/>
  <c r="B69" i="64"/>
  <c r="A45" i="64"/>
  <c r="A51" i="64"/>
  <c r="A57" i="64"/>
  <c r="A63" i="64"/>
  <c r="A69" i="64"/>
  <c r="B81" i="64"/>
  <c r="B87" i="64"/>
  <c r="B93" i="64"/>
  <c r="B99" i="64"/>
  <c r="B105" i="64"/>
  <c r="B75" i="64"/>
  <c r="A81" i="64"/>
  <c r="A87" i="64"/>
  <c r="A93" i="64"/>
  <c r="A99" i="64"/>
  <c r="A105" i="64"/>
  <c r="A75" i="64"/>
  <c r="B8" i="64"/>
  <c r="B14" i="64"/>
  <c r="B20" i="64"/>
  <c r="B26" i="64"/>
  <c r="B32" i="64"/>
  <c r="B2" i="64"/>
  <c r="A8" i="64"/>
  <c r="A14" i="64"/>
  <c r="A20" i="64"/>
  <c r="A26" i="64"/>
  <c r="A32" i="64"/>
  <c r="A2" i="64"/>
  <c r="B44" i="64"/>
  <c r="B50" i="64"/>
  <c r="B56" i="64"/>
  <c r="B62" i="64"/>
  <c r="B68" i="64"/>
  <c r="B38" i="64"/>
  <c r="A44" i="64"/>
  <c r="A50" i="64"/>
  <c r="A56" i="64"/>
  <c r="A62" i="64"/>
  <c r="A68" i="64"/>
  <c r="A38" i="64"/>
  <c r="B104" i="64"/>
  <c r="A104" i="64"/>
  <c r="B98" i="64"/>
  <c r="A98" i="64"/>
  <c r="B92" i="64"/>
  <c r="A92" i="64"/>
  <c r="B86" i="64"/>
  <c r="A86" i="64"/>
  <c r="B80" i="64"/>
  <c r="A80" i="64"/>
  <c r="B74" i="64"/>
  <c r="A74" i="64"/>
  <c r="C4" i="42" l="1"/>
  <c r="D86" i="64" l="1"/>
  <c r="D20" i="42"/>
  <c r="G14" i="63"/>
  <c r="C21" i="62"/>
  <c r="C12" i="61"/>
  <c r="G14" i="60"/>
  <c r="C21" i="59"/>
  <c r="C12" i="58"/>
  <c r="C21" i="57"/>
  <c r="G14" i="57"/>
  <c r="C22" i="56"/>
  <c r="C21" i="56"/>
  <c r="C12" i="56"/>
  <c r="C12" i="53" l="1"/>
  <c r="C30" i="52"/>
  <c r="C12" i="52"/>
  <c r="C3" i="63"/>
  <c r="C4" i="63"/>
  <c r="C5" i="63"/>
  <c r="C6" i="63"/>
  <c r="C7" i="63"/>
  <c r="F30" i="63" s="1"/>
  <c r="C2" i="63"/>
  <c r="C3" i="62"/>
  <c r="C4" i="62"/>
  <c r="C5" i="62"/>
  <c r="C6" i="62"/>
  <c r="C7" i="62"/>
  <c r="C2" i="62"/>
  <c r="C3" i="61"/>
  <c r="B12" i="61" s="1"/>
  <c r="C4" i="61"/>
  <c r="C5" i="61"/>
  <c r="C6" i="61"/>
  <c r="C7" i="61"/>
  <c r="F23" i="61" s="1"/>
  <c r="C2" i="61"/>
  <c r="U76" i="63"/>
  <c r="R76" i="63"/>
  <c r="U75" i="63"/>
  <c r="T75" i="63"/>
  <c r="S76" i="63" s="1"/>
  <c r="R75" i="63"/>
  <c r="Q75" i="63"/>
  <c r="P75" i="63"/>
  <c r="U74" i="63"/>
  <c r="R77" i="63" s="1"/>
  <c r="U73" i="63"/>
  <c r="Q77" i="63" s="1"/>
  <c r="T73" i="63"/>
  <c r="Q76" i="63" s="1"/>
  <c r="R73" i="63"/>
  <c r="Q74" i="63" s="1"/>
  <c r="U72" i="63"/>
  <c r="T72" i="63"/>
  <c r="R72" i="63"/>
  <c r="Q72" i="63"/>
  <c r="W71" i="63"/>
  <c r="U67" i="63"/>
  <c r="R67" i="63"/>
  <c r="U66" i="63"/>
  <c r="T66" i="63"/>
  <c r="S67" i="63" s="1"/>
  <c r="R66" i="63"/>
  <c r="Q66" i="63"/>
  <c r="P66" i="63"/>
  <c r="U65" i="63"/>
  <c r="R68" i="63" s="1"/>
  <c r="U64" i="63"/>
  <c r="Q68" i="63" s="1"/>
  <c r="T64" i="63"/>
  <c r="Q67" i="63" s="1"/>
  <c r="R64" i="63"/>
  <c r="Q65" i="63" s="1"/>
  <c r="U63" i="63"/>
  <c r="T63" i="63"/>
  <c r="R63" i="63"/>
  <c r="Q63" i="63"/>
  <c r="Q69" i="63" s="1"/>
  <c r="Y64" i="63" s="1"/>
  <c r="W62" i="63"/>
  <c r="U58" i="63"/>
  <c r="R58" i="63"/>
  <c r="U57" i="63"/>
  <c r="T57" i="63"/>
  <c r="S58" i="63" s="1"/>
  <c r="R57" i="63"/>
  <c r="Q57" i="63"/>
  <c r="P57" i="63"/>
  <c r="U56" i="63"/>
  <c r="R59" i="63" s="1"/>
  <c r="U55" i="63"/>
  <c r="Q59" i="63" s="1"/>
  <c r="T55" i="63"/>
  <c r="Q58" i="63" s="1"/>
  <c r="R55" i="63"/>
  <c r="Q56" i="63" s="1"/>
  <c r="U54" i="63"/>
  <c r="T54" i="63"/>
  <c r="R54" i="63"/>
  <c r="Q54" i="63"/>
  <c r="W53" i="63"/>
  <c r="U49" i="63"/>
  <c r="T50" i="63" s="1"/>
  <c r="R49" i="63"/>
  <c r="U48" i="63"/>
  <c r="S50" i="63" s="1"/>
  <c r="T48" i="63"/>
  <c r="R48" i="63"/>
  <c r="Q48" i="63"/>
  <c r="P48" i="63"/>
  <c r="U47" i="63"/>
  <c r="R50" i="63" s="1"/>
  <c r="U46" i="63"/>
  <c r="Q50" i="63" s="1"/>
  <c r="T46" i="63"/>
  <c r="Q49" i="63" s="1"/>
  <c r="R46" i="63"/>
  <c r="Q47" i="63" s="1"/>
  <c r="U45" i="63"/>
  <c r="T45" i="63"/>
  <c r="R45" i="63"/>
  <c r="Q45" i="63"/>
  <c r="W44" i="63"/>
  <c r="U40" i="63"/>
  <c r="T41" i="63" s="1"/>
  <c r="R40" i="63"/>
  <c r="U39" i="63"/>
  <c r="S41" i="63" s="1"/>
  <c r="T39" i="63"/>
  <c r="S40" i="63" s="1"/>
  <c r="R39" i="63"/>
  <c r="Q39" i="63"/>
  <c r="P39" i="63"/>
  <c r="U38" i="63"/>
  <c r="R41" i="63" s="1"/>
  <c r="U37" i="63"/>
  <c r="Q41" i="63" s="1"/>
  <c r="T37" i="63"/>
  <c r="Q40" i="63" s="1"/>
  <c r="R37" i="63"/>
  <c r="U36" i="63"/>
  <c r="T36" i="63"/>
  <c r="R36" i="63"/>
  <c r="Q36" i="63"/>
  <c r="W35" i="63"/>
  <c r="U31" i="63"/>
  <c r="R31" i="63"/>
  <c r="U30" i="63"/>
  <c r="S32" i="63" s="1"/>
  <c r="T30" i="63"/>
  <c r="S31" i="63" s="1"/>
  <c r="R30" i="63"/>
  <c r="Q30" i="63"/>
  <c r="P30" i="63"/>
  <c r="U29" i="63"/>
  <c r="R32" i="63" s="1"/>
  <c r="G29" i="63"/>
  <c r="U28" i="63"/>
  <c r="Q32" i="63" s="1"/>
  <c r="T28" i="63"/>
  <c r="Q31" i="63" s="1"/>
  <c r="R28" i="63"/>
  <c r="G28" i="63"/>
  <c r="C28" i="63"/>
  <c r="U27" i="63"/>
  <c r="U33" i="63" s="1"/>
  <c r="T27" i="63"/>
  <c r="R27" i="63"/>
  <c r="P29" i="63" s="1"/>
  <c r="Q27" i="63"/>
  <c r="P28" i="63" s="1"/>
  <c r="G27" i="63"/>
  <c r="W26" i="63"/>
  <c r="G26" i="63"/>
  <c r="C26" i="63"/>
  <c r="G25" i="63"/>
  <c r="C25" i="63"/>
  <c r="U22" i="63"/>
  <c r="S22" i="63"/>
  <c r="Q22" i="63"/>
  <c r="C22" i="63"/>
  <c r="C27" i="63" s="1"/>
  <c r="U21" i="63"/>
  <c r="S23" i="63" s="1"/>
  <c r="Q21" i="63"/>
  <c r="C21" i="63"/>
  <c r="G20" i="63" s="1"/>
  <c r="U20" i="63"/>
  <c r="T20" i="63"/>
  <c r="S20" i="63"/>
  <c r="R21" i="63" s="1"/>
  <c r="Q20" i="63"/>
  <c r="U19" i="63"/>
  <c r="C19" i="63"/>
  <c r="U18" i="63"/>
  <c r="T18" i="63"/>
  <c r="S18" i="63"/>
  <c r="R18" i="63"/>
  <c r="Q18" i="63"/>
  <c r="C18" i="63"/>
  <c r="G19" i="63"/>
  <c r="G18" i="63"/>
  <c r="U13" i="63"/>
  <c r="T14" i="63" s="1"/>
  <c r="U12" i="63"/>
  <c r="T12" i="63"/>
  <c r="S13" i="63" s="1"/>
  <c r="U11" i="63"/>
  <c r="R14" i="63" s="1"/>
  <c r="G11" i="63"/>
  <c r="U10" i="63"/>
  <c r="Q14" i="63" s="1"/>
  <c r="T10" i="63"/>
  <c r="S10" i="63"/>
  <c r="R10" i="63"/>
  <c r="Q11" i="63" s="1"/>
  <c r="U9" i="63"/>
  <c r="T9" i="63"/>
  <c r="S9" i="63"/>
  <c r="P12" i="63" s="1"/>
  <c r="R9" i="63"/>
  <c r="P11" i="63" s="1"/>
  <c r="Q9" i="63"/>
  <c r="Q4" i="63"/>
  <c r="U3" i="63" s="1"/>
  <c r="B20" i="63"/>
  <c r="P3" i="63"/>
  <c r="P4" i="63" s="1"/>
  <c r="T2" i="63" s="1"/>
  <c r="U76" i="62"/>
  <c r="T77" i="62" s="1"/>
  <c r="R76" i="62"/>
  <c r="U75" i="62"/>
  <c r="S77" i="62" s="1"/>
  <c r="T75" i="62"/>
  <c r="S76" i="62" s="1"/>
  <c r="R75" i="62"/>
  <c r="Q75" i="62"/>
  <c r="P75" i="62"/>
  <c r="U74" i="62"/>
  <c r="R77" i="62" s="1"/>
  <c r="U73" i="62"/>
  <c r="Q77" i="62" s="1"/>
  <c r="T73" i="62"/>
  <c r="R73" i="62"/>
  <c r="Q74" i="62" s="1"/>
  <c r="U72" i="62"/>
  <c r="T72" i="62"/>
  <c r="R72" i="62"/>
  <c r="P74" i="62" s="1"/>
  <c r="Q72" i="62"/>
  <c r="W71" i="62"/>
  <c r="U67" i="62"/>
  <c r="R67" i="62"/>
  <c r="U66" i="62"/>
  <c r="S68" i="62" s="1"/>
  <c r="T66" i="62"/>
  <c r="R66" i="62"/>
  <c r="Q66" i="62"/>
  <c r="P66" i="62"/>
  <c r="U65" i="62"/>
  <c r="U64" i="62"/>
  <c r="Q68" i="62" s="1"/>
  <c r="T64" i="62"/>
  <c r="Q67" i="62" s="1"/>
  <c r="R64" i="62"/>
  <c r="U63" i="62"/>
  <c r="T63" i="62"/>
  <c r="P67" i="62" s="1"/>
  <c r="R63" i="62"/>
  <c r="Q63" i="62"/>
  <c r="W62" i="62"/>
  <c r="U58" i="62"/>
  <c r="T59" i="62" s="1"/>
  <c r="R58" i="62"/>
  <c r="U57" i="62"/>
  <c r="S59" i="62" s="1"/>
  <c r="T57" i="62"/>
  <c r="S58" i="62" s="1"/>
  <c r="R57" i="62"/>
  <c r="Q57" i="62"/>
  <c r="P57" i="62"/>
  <c r="U56" i="62"/>
  <c r="R59" i="62" s="1"/>
  <c r="U55" i="62"/>
  <c r="Q59" i="62" s="1"/>
  <c r="T55" i="62"/>
  <c r="R55" i="62"/>
  <c r="Q56" i="62" s="1"/>
  <c r="U54" i="62"/>
  <c r="T54" i="62"/>
  <c r="R54" i="62"/>
  <c r="P56" i="62" s="1"/>
  <c r="Q54" i="62"/>
  <c r="W53" i="62"/>
  <c r="U49" i="62"/>
  <c r="R49" i="62"/>
  <c r="U48" i="62"/>
  <c r="S50" i="62" s="1"/>
  <c r="T48" i="62"/>
  <c r="R48" i="62"/>
  <c r="Q48" i="62"/>
  <c r="P48" i="62"/>
  <c r="U47" i="62"/>
  <c r="U46" i="62"/>
  <c r="Q50" i="62" s="1"/>
  <c r="T46" i="62"/>
  <c r="Q49" i="62" s="1"/>
  <c r="R46" i="62"/>
  <c r="Q47" i="62" s="1"/>
  <c r="U45" i="62"/>
  <c r="T45" i="62"/>
  <c r="P49" i="62" s="1"/>
  <c r="R45" i="62"/>
  <c r="Q45" i="62"/>
  <c r="W44" i="62"/>
  <c r="U40" i="62"/>
  <c r="R40" i="62"/>
  <c r="U39" i="62"/>
  <c r="S41" i="62" s="1"/>
  <c r="T39" i="62"/>
  <c r="R39" i="62"/>
  <c r="Q39" i="62"/>
  <c r="P39" i="62"/>
  <c r="U38" i="62"/>
  <c r="U37" i="62"/>
  <c r="Q41" i="62" s="1"/>
  <c r="T37" i="62"/>
  <c r="Q40" i="62" s="1"/>
  <c r="R37" i="62"/>
  <c r="U36" i="62"/>
  <c r="T36" i="62"/>
  <c r="R36" i="62"/>
  <c r="Q36" i="62"/>
  <c r="W35" i="62"/>
  <c r="U31" i="62"/>
  <c r="R31" i="62"/>
  <c r="U30" i="62"/>
  <c r="S32" i="62" s="1"/>
  <c r="T30" i="62"/>
  <c r="R30" i="62"/>
  <c r="Q30" i="62"/>
  <c r="P30" i="62"/>
  <c r="U29" i="62"/>
  <c r="R32" i="62" s="1"/>
  <c r="G29" i="62"/>
  <c r="U28" i="62"/>
  <c r="Q32" i="62" s="1"/>
  <c r="T28" i="62"/>
  <c r="Q31" i="62" s="1"/>
  <c r="R28" i="62"/>
  <c r="G28" i="62"/>
  <c r="C28" i="62"/>
  <c r="U27" i="62"/>
  <c r="T27" i="62"/>
  <c r="R27" i="62"/>
  <c r="P29" i="62" s="1"/>
  <c r="Q27" i="62"/>
  <c r="P28" i="62" s="1"/>
  <c r="G27" i="62"/>
  <c r="C27" i="62"/>
  <c r="W26" i="62"/>
  <c r="G26" i="62"/>
  <c r="C26" i="62"/>
  <c r="G25" i="62"/>
  <c r="C25" i="62"/>
  <c r="U22" i="62"/>
  <c r="T23" i="62" s="1"/>
  <c r="S22" i="62"/>
  <c r="Q22" i="62"/>
  <c r="U21" i="62"/>
  <c r="Q21" i="62"/>
  <c r="U20" i="62"/>
  <c r="R23" i="62" s="1"/>
  <c r="T20" i="62"/>
  <c r="R22" i="62" s="1"/>
  <c r="S20" i="62"/>
  <c r="Q20" i="62"/>
  <c r="G20" i="62"/>
  <c r="U19" i="62"/>
  <c r="Q23" i="62" s="1"/>
  <c r="G19" i="62"/>
  <c r="C19" i="62"/>
  <c r="U18" i="62"/>
  <c r="T18" i="62"/>
  <c r="S18" i="62"/>
  <c r="P21" i="62" s="1"/>
  <c r="R18" i="62"/>
  <c r="Q18" i="62"/>
  <c r="G18" i="62"/>
  <c r="C18" i="62"/>
  <c r="U13" i="62"/>
  <c r="U12" i="62"/>
  <c r="S14" i="62" s="1"/>
  <c r="T12" i="62"/>
  <c r="S13" i="62" s="1"/>
  <c r="C12" i="62"/>
  <c r="U11" i="62"/>
  <c r="T11" i="62"/>
  <c r="R13" i="62" s="1"/>
  <c r="S11" i="62"/>
  <c r="R12" i="62" s="1"/>
  <c r="U10" i="62"/>
  <c r="Q14" i="62" s="1"/>
  <c r="T10" i="62"/>
  <c r="S10" i="62"/>
  <c r="Q12" i="62" s="1"/>
  <c r="R10" i="62"/>
  <c r="Q11" i="62" s="1"/>
  <c r="U9" i="62"/>
  <c r="T9" i="62"/>
  <c r="S9" i="62"/>
  <c r="R9" i="62"/>
  <c r="F30" i="62"/>
  <c r="C67" i="64"/>
  <c r="Q4" i="62"/>
  <c r="P3" i="62"/>
  <c r="U76" i="61"/>
  <c r="R76" i="61"/>
  <c r="U75" i="61"/>
  <c r="S77" i="61" s="1"/>
  <c r="T75" i="61"/>
  <c r="S76" i="61" s="1"/>
  <c r="R75" i="61"/>
  <c r="Q75" i="61"/>
  <c r="P75" i="61"/>
  <c r="U74" i="61"/>
  <c r="R77" i="61" s="1"/>
  <c r="U73" i="61"/>
  <c r="T73" i="61"/>
  <c r="Q76" i="61" s="1"/>
  <c r="R73" i="61"/>
  <c r="U72" i="61"/>
  <c r="T72" i="61"/>
  <c r="P76" i="61" s="1"/>
  <c r="R72" i="61"/>
  <c r="Q72" i="61"/>
  <c r="P73" i="61" s="1"/>
  <c r="W71" i="61"/>
  <c r="U67" i="61"/>
  <c r="R67" i="61"/>
  <c r="U66" i="61"/>
  <c r="S68" i="61" s="1"/>
  <c r="T66" i="61"/>
  <c r="R66" i="61"/>
  <c r="Q66" i="61"/>
  <c r="P66" i="61"/>
  <c r="U65" i="61"/>
  <c r="U64" i="61"/>
  <c r="T64" i="61"/>
  <c r="Q67" i="61" s="1"/>
  <c r="R64" i="61"/>
  <c r="Q65" i="61" s="1"/>
  <c r="U63" i="61"/>
  <c r="T63" i="61"/>
  <c r="P67" i="61" s="1"/>
  <c r="R63" i="61"/>
  <c r="P65" i="61" s="1"/>
  <c r="Q63" i="61"/>
  <c r="W62" i="61"/>
  <c r="U58" i="61"/>
  <c r="T59" i="61" s="1"/>
  <c r="R58" i="61"/>
  <c r="U57" i="61"/>
  <c r="T57" i="61"/>
  <c r="S58" i="61" s="1"/>
  <c r="R57" i="61"/>
  <c r="Q57" i="61"/>
  <c r="P57" i="61"/>
  <c r="U56" i="61"/>
  <c r="R59" i="61" s="1"/>
  <c r="U55" i="61"/>
  <c r="Q59" i="61" s="1"/>
  <c r="T55" i="61"/>
  <c r="R55" i="61"/>
  <c r="Q56" i="61" s="1"/>
  <c r="U54" i="61"/>
  <c r="P59" i="61" s="1"/>
  <c r="T54" i="61"/>
  <c r="R54" i="61"/>
  <c r="Q54" i="61"/>
  <c r="P55" i="61" s="1"/>
  <c r="W53" i="61"/>
  <c r="U49" i="61"/>
  <c r="T50" i="61" s="1"/>
  <c r="R49" i="61"/>
  <c r="U48" i="61"/>
  <c r="S50" i="61" s="1"/>
  <c r="T48" i="61"/>
  <c r="S49" i="61" s="1"/>
  <c r="R48" i="61"/>
  <c r="Q48" i="61"/>
  <c r="P48" i="61"/>
  <c r="U47" i="61"/>
  <c r="R50" i="61" s="1"/>
  <c r="U46" i="61"/>
  <c r="Q50" i="61" s="1"/>
  <c r="T46" i="61"/>
  <c r="R46" i="61"/>
  <c r="Q47" i="61" s="1"/>
  <c r="U45" i="61"/>
  <c r="T45" i="61"/>
  <c r="R45" i="61"/>
  <c r="P47" i="61" s="1"/>
  <c r="Q45" i="61"/>
  <c r="W44" i="61"/>
  <c r="U40" i="61"/>
  <c r="R40" i="61"/>
  <c r="U39" i="61"/>
  <c r="S41" i="61" s="1"/>
  <c r="T39" i="61"/>
  <c r="R39" i="61"/>
  <c r="Q39" i="61"/>
  <c r="P39" i="61"/>
  <c r="U38" i="61"/>
  <c r="U37" i="61"/>
  <c r="Q41" i="61" s="1"/>
  <c r="T37" i="61"/>
  <c r="Q40" i="61" s="1"/>
  <c r="R37" i="61"/>
  <c r="Q38" i="61" s="1"/>
  <c r="U36" i="61"/>
  <c r="T36" i="61"/>
  <c r="P40" i="61" s="1"/>
  <c r="R36" i="61"/>
  <c r="Q36" i="61"/>
  <c r="P37" i="61" s="1"/>
  <c r="W35" i="61"/>
  <c r="U31" i="61"/>
  <c r="T32" i="61" s="1"/>
  <c r="R31" i="61"/>
  <c r="U30" i="61"/>
  <c r="S32" i="61" s="1"/>
  <c r="T30" i="61"/>
  <c r="R30" i="61"/>
  <c r="Q30" i="61"/>
  <c r="P30" i="61"/>
  <c r="U29" i="61"/>
  <c r="R32" i="61" s="1"/>
  <c r="G29" i="61"/>
  <c r="U28" i="61"/>
  <c r="Q32" i="61" s="1"/>
  <c r="T28" i="61"/>
  <c r="Q31" i="61" s="1"/>
  <c r="R28" i="61"/>
  <c r="G28" i="61"/>
  <c r="C28" i="61"/>
  <c r="U27" i="61"/>
  <c r="T27" i="61"/>
  <c r="P31" i="61" s="1"/>
  <c r="R27" i="61"/>
  <c r="P29" i="61" s="1"/>
  <c r="Q27" i="61"/>
  <c r="P28" i="61" s="1"/>
  <c r="G27" i="61"/>
  <c r="C27" i="61"/>
  <c r="W26" i="61"/>
  <c r="G26" i="61"/>
  <c r="C26" i="61"/>
  <c r="G25" i="61"/>
  <c r="C25" i="61"/>
  <c r="U22" i="61"/>
  <c r="S22" i="61"/>
  <c r="Q22" i="61"/>
  <c r="U21" i="61"/>
  <c r="S23" i="61" s="1"/>
  <c r="Q21" i="61"/>
  <c r="U20" i="61"/>
  <c r="T20" i="61"/>
  <c r="S20" i="61"/>
  <c r="R21" i="61" s="1"/>
  <c r="Q20" i="61"/>
  <c r="G20" i="61"/>
  <c r="U19" i="61"/>
  <c r="Q23" i="61" s="1"/>
  <c r="G19" i="61"/>
  <c r="C19" i="61"/>
  <c r="U18" i="61"/>
  <c r="T18" i="61"/>
  <c r="P22" i="61" s="1"/>
  <c r="S18" i="61"/>
  <c r="R18" i="61"/>
  <c r="P20" i="61" s="1"/>
  <c r="Q18" i="61"/>
  <c r="G18" i="61"/>
  <c r="C18" i="61"/>
  <c r="U13" i="61"/>
  <c r="T14" i="61" s="1"/>
  <c r="U12" i="61"/>
  <c r="S14" i="61" s="1"/>
  <c r="T12" i="61"/>
  <c r="U11" i="61"/>
  <c r="R14" i="61" s="1"/>
  <c r="T11" i="61"/>
  <c r="R13" i="61" s="1"/>
  <c r="S11" i="61"/>
  <c r="R12" i="61" s="1"/>
  <c r="G11" i="61"/>
  <c r="U10" i="61"/>
  <c r="Q14" i="61" s="1"/>
  <c r="T10" i="61"/>
  <c r="Q13" i="61" s="1"/>
  <c r="S10" i="61"/>
  <c r="Q12" i="61" s="1"/>
  <c r="R10" i="61"/>
  <c r="U9" i="61"/>
  <c r="P14" i="61" s="1"/>
  <c r="T9" i="61"/>
  <c r="S9" i="61"/>
  <c r="P12" i="61" s="1"/>
  <c r="R9" i="61"/>
  <c r="P11" i="61" s="1"/>
  <c r="Q9" i="61"/>
  <c r="Q4" i="61"/>
  <c r="U3" i="61" s="1"/>
  <c r="P3" i="61"/>
  <c r="P4" i="61" s="1"/>
  <c r="T2" i="61" s="1"/>
  <c r="U2" i="61"/>
  <c r="U4" i="61" s="1"/>
  <c r="C3" i="60"/>
  <c r="C4" i="60"/>
  <c r="C5" i="60"/>
  <c r="C6" i="60"/>
  <c r="C7" i="60"/>
  <c r="C2" i="60"/>
  <c r="C3" i="59"/>
  <c r="C4" i="59"/>
  <c r="C5" i="59"/>
  <c r="C6" i="59"/>
  <c r="C7" i="59"/>
  <c r="F30" i="59" s="1"/>
  <c r="C2" i="59"/>
  <c r="C3" i="58"/>
  <c r="C4" i="58"/>
  <c r="B20" i="58" s="1"/>
  <c r="C5" i="58"/>
  <c r="C6" i="58"/>
  <c r="C7" i="58"/>
  <c r="C2" i="58"/>
  <c r="U76" i="60"/>
  <c r="R76" i="60"/>
  <c r="U75" i="60"/>
  <c r="S77" i="60" s="1"/>
  <c r="T75" i="60"/>
  <c r="R75" i="60"/>
  <c r="Q75" i="60"/>
  <c r="P75" i="60"/>
  <c r="U74" i="60"/>
  <c r="U73" i="60"/>
  <c r="Q77" i="60" s="1"/>
  <c r="T73" i="60"/>
  <c r="Q76" i="60" s="1"/>
  <c r="R73" i="60"/>
  <c r="Q74" i="60" s="1"/>
  <c r="U72" i="60"/>
  <c r="T72" i="60"/>
  <c r="R72" i="60"/>
  <c r="Q72" i="60"/>
  <c r="P73" i="60" s="1"/>
  <c r="W71" i="60"/>
  <c r="U67" i="60"/>
  <c r="T68" i="60" s="1"/>
  <c r="R67" i="60"/>
  <c r="U66" i="60"/>
  <c r="S68" i="60" s="1"/>
  <c r="T66" i="60"/>
  <c r="S67" i="60" s="1"/>
  <c r="R66" i="60"/>
  <c r="Q66" i="60"/>
  <c r="P66" i="60"/>
  <c r="U65" i="60"/>
  <c r="R68" i="60" s="1"/>
  <c r="U64" i="60"/>
  <c r="Q68" i="60" s="1"/>
  <c r="T64" i="60"/>
  <c r="R64" i="60"/>
  <c r="U63" i="60"/>
  <c r="T63" i="60"/>
  <c r="R63" i="60"/>
  <c r="P65" i="60" s="1"/>
  <c r="Q63" i="60"/>
  <c r="W62" i="60"/>
  <c r="U58" i="60"/>
  <c r="R58" i="60"/>
  <c r="U57" i="60"/>
  <c r="S59" i="60" s="1"/>
  <c r="T57" i="60"/>
  <c r="R57" i="60"/>
  <c r="Q57" i="60"/>
  <c r="P57" i="60"/>
  <c r="U56" i="60"/>
  <c r="U55" i="60"/>
  <c r="Q59" i="60" s="1"/>
  <c r="T55" i="60"/>
  <c r="Q58" i="60" s="1"/>
  <c r="R55" i="60"/>
  <c r="Q56" i="60" s="1"/>
  <c r="U54" i="60"/>
  <c r="T54" i="60"/>
  <c r="P58" i="60" s="1"/>
  <c r="R54" i="60"/>
  <c r="Q54" i="60"/>
  <c r="W53" i="60"/>
  <c r="U49" i="60"/>
  <c r="T50" i="60" s="1"/>
  <c r="R49" i="60"/>
  <c r="U48" i="60"/>
  <c r="S50" i="60" s="1"/>
  <c r="T48" i="60"/>
  <c r="R48" i="60"/>
  <c r="Q48" i="60"/>
  <c r="P48" i="60"/>
  <c r="U47" i="60"/>
  <c r="U46" i="60"/>
  <c r="Q50" i="60" s="1"/>
  <c r="T46" i="60"/>
  <c r="Q49" i="60" s="1"/>
  <c r="R46" i="60"/>
  <c r="Q47" i="60" s="1"/>
  <c r="U45" i="60"/>
  <c r="T45" i="60"/>
  <c r="R45" i="60"/>
  <c r="P47" i="60" s="1"/>
  <c r="Q45" i="60"/>
  <c r="W44" i="60"/>
  <c r="U40" i="60"/>
  <c r="T41" i="60" s="1"/>
  <c r="R40" i="60"/>
  <c r="U39" i="60"/>
  <c r="S41" i="60" s="1"/>
  <c r="T39" i="60"/>
  <c r="S40" i="60" s="1"/>
  <c r="R39" i="60"/>
  <c r="Q39" i="60"/>
  <c r="P39" i="60"/>
  <c r="U38" i="60"/>
  <c r="R41" i="60" s="1"/>
  <c r="U37" i="60"/>
  <c r="Q41" i="60" s="1"/>
  <c r="T37" i="60"/>
  <c r="R37" i="60"/>
  <c r="Q38" i="60" s="1"/>
  <c r="U36" i="60"/>
  <c r="T36" i="60"/>
  <c r="R36" i="60"/>
  <c r="Q36" i="60"/>
  <c r="W35" i="60"/>
  <c r="U31" i="60"/>
  <c r="R31" i="60"/>
  <c r="U30" i="60"/>
  <c r="S32" i="60" s="1"/>
  <c r="T30" i="60"/>
  <c r="S31" i="60" s="1"/>
  <c r="R30" i="60"/>
  <c r="Q30" i="60"/>
  <c r="P30" i="60"/>
  <c r="U29" i="60"/>
  <c r="R32" i="60" s="1"/>
  <c r="G29" i="60"/>
  <c r="U28" i="60"/>
  <c r="Q32" i="60" s="1"/>
  <c r="T28" i="60"/>
  <c r="R28" i="60"/>
  <c r="G28" i="60"/>
  <c r="C28" i="60"/>
  <c r="U27" i="60"/>
  <c r="T27" i="60"/>
  <c r="P31" i="60" s="1"/>
  <c r="R27" i="60"/>
  <c r="Q27" i="60"/>
  <c r="P28" i="60" s="1"/>
  <c r="G27" i="60"/>
  <c r="W26" i="60"/>
  <c r="G26" i="60"/>
  <c r="C26" i="60"/>
  <c r="G25" i="60"/>
  <c r="C25" i="60"/>
  <c r="P23" i="60"/>
  <c r="U22" i="60"/>
  <c r="T23" i="60" s="1"/>
  <c r="S22" i="60"/>
  <c r="Q22" i="60"/>
  <c r="C22" i="60"/>
  <c r="U21" i="60"/>
  <c r="S23" i="60" s="1"/>
  <c r="Q21" i="60"/>
  <c r="C21" i="60"/>
  <c r="U20" i="60"/>
  <c r="T20" i="60"/>
  <c r="S20" i="60"/>
  <c r="R21" i="60" s="1"/>
  <c r="Q20" i="60"/>
  <c r="U19" i="60"/>
  <c r="Q23" i="60" s="1"/>
  <c r="G19" i="60"/>
  <c r="C19" i="60"/>
  <c r="U18" i="60"/>
  <c r="T18" i="60"/>
  <c r="S18" i="60"/>
  <c r="R18" i="60"/>
  <c r="P20" i="60" s="1"/>
  <c r="Q18" i="60"/>
  <c r="C18" i="60"/>
  <c r="U13" i="60"/>
  <c r="T14" i="60" s="1"/>
  <c r="U12" i="60"/>
  <c r="S14" i="60" s="1"/>
  <c r="T12" i="60"/>
  <c r="S13" i="60" s="1"/>
  <c r="G11" i="60"/>
  <c r="U11" i="60"/>
  <c r="R14" i="60" s="1"/>
  <c r="U10" i="60"/>
  <c r="Q14" i="60" s="1"/>
  <c r="T10" i="60"/>
  <c r="Q13" i="60" s="1"/>
  <c r="S10" i="60"/>
  <c r="Q12" i="60" s="1"/>
  <c r="R10" i="60"/>
  <c r="Q11" i="60" s="1"/>
  <c r="U9" i="60"/>
  <c r="T9" i="60"/>
  <c r="R9" i="60"/>
  <c r="Q4" i="60"/>
  <c r="U3" i="60" s="1"/>
  <c r="P3" i="60"/>
  <c r="U2" i="60"/>
  <c r="U76" i="59"/>
  <c r="R76" i="59"/>
  <c r="U75" i="59"/>
  <c r="S77" i="59" s="1"/>
  <c r="T75" i="59"/>
  <c r="S76" i="59" s="1"/>
  <c r="R75" i="59"/>
  <c r="Q75" i="59"/>
  <c r="P75" i="59"/>
  <c r="U74" i="59"/>
  <c r="R77" i="59" s="1"/>
  <c r="U73" i="59"/>
  <c r="Q77" i="59" s="1"/>
  <c r="T73" i="59"/>
  <c r="Q76" i="59" s="1"/>
  <c r="R73" i="59"/>
  <c r="Q74" i="59" s="1"/>
  <c r="U72" i="59"/>
  <c r="T72" i="59"/>
  <c r="R72" i="59"/>
  <c r="Q72" i="59"/>
  <c r="W71" i="59"/>
  <c r="U67" i="59"/>
  <c r="R67" i="59"/>
  <c r="U66" i="59"/>
  <c r="S68" i="59" s="1"/>
  <c r="T66" i="59"/>
  <c r="R66" i="59"/>
  <c r="Q66" i="59"/>
  <c r="P66" i="59"/>
  <c r="U65" i="59"/>
  <c r="R68" i="59" s="1"/>
  <c r="U64" i="59"/>
  <c r="Q68" i="59" s="1"/>
  <c r="T64" i="59"/>
  <c r="Q67" i="59" s="1"/>
  <c r="R64" i="59"/>
  <c r="U63" i="59"/>
  <c r="T63" i="59"/>
  <c r="R63" i="59"/>
  <c r="Q63" i="59"/>
  <c r="W62" i="59"/>
  <c r="U58" i="59"/>
  <c r="R58" i="59"/>
  <c r="U57" i="59"/>
  <c r="S59" i="59" s="1"/>
  <c r="T57" i="59"/>
  <c r="S58" i="59" s="1"/>
  <c r="R57" i="59"/>
  <c r="Q57" i="59"/>
  <c r="P57" i="59"/>
  <c r="U56" i="59"/>
  <c r="R59" i="59" s="1"/>
  <c r="U55" i="59"/>
  <c r="Q59" i="59" s="1"/>
  <c r="T55" i="59"/>
  <c r="R55" i="59"/>
  <c r="Q56" i="59" s="1"/>
  <c r="U54" i="59"/>
  <c r="T54" i="59"/>
  <c r="R54" i="59"/>
  <c r="Q54" i="59"/>
  <c r="P55" i="59" s="1"/>
  <c r="W53" i="59"/>
  <c r="U49" i="59"/>
  <c r="T50" i="59" s="1"/>
  <c r="R49" i="59"/>
  <c r="U48" i="59"/>
  <c r="S50" i="59" s="1"/>
  <c r="T48" i="59"/>
  <c r="S49" i="59" s="1"/>
  <c r="R48" i="59"/>
  <c r="Q48" i="59"/>
  <c r="P48" i="59"/>
  <c r="U47" i="59"/>
  <c r="R50" i="59" s="1"/>
  <c r="U46" i="59"/>
  <c r="Q50" i="59" s="1"/>
  <c r="T46" i="59"/>
  <c r="Q49" i="59" s="1"/>
  <c r="R46" i="59"/>
  <c r="Q47" i="59" s="1"/>
  <c r="U45" i="59"/>
  <c r="T45" i="59"/>
  <c r="R45" i="59"/>
  <c r="P47" i="59" s="1"/>
  <c r="Q45" i="59"/>
  <c r="W44" i="59"/>
  <c r="U40" i="59"/>
  <c r="T41" i="59" s="1"/>
  <c r="R40" i="59"/>
  <c r="U39" i="59"/>
  <c r="S41" i="59" s="1"/>
  <c r="T39" i="59"/>
  <c r="S40" i="59" s="1"/>
  <c r="R39" i="59"/>
  <c r="Q39" i="59"/>
  <c r="P39" i="59"/>
  <c r="U38" i="59"/>
  <c r="R41" i="59" s="1"/>
  <c r="U37" i="59"/>
  <c r="Q41" i="59" s="1"/>
  <c r="T37" i="59"/>
  <c r="Q40" i="59" s="1"/>
  <c r="R37" i="59"/>
  <c r="Q38" i="59" s="1"/>
  <c r="U36" i="59"/>
  <c r="T36" i="59"/>
  <c r="R36" i="59"/>
  <c r="Q36" i="59"/>
  <c r="W35" i="59"/>
  <c r="U31" i="59"/>
  <c r="T32" i="59" s="1"/>
  <c r="R31" i="59"/>
  <c r="U30" i="59"/>
  <c r="S32" i="59" s="1"/>
  <c r="T30" i="59"/>
  <c r="S31" i="59" s="1"/>
  <c r="R30" i="59"/>
  <c r="Q30" i="59"/>
  <c r="P30" i="59"/>
  <c r="U29" i="59"/>
  <c r="G29" i="59"/>
  <c r="U28" i="59"/>
  <c r="Q32" i="59" s="1"/>
  <c r="T28" i="59"/>
  <c r="Q31" i="59" s="1"/>
  <c r="R28" i="59"/>
  <c r="G28" i="59"/>
  <c r="C28" i="59"/>
  <c r="U27" i="59"/>
  <c r="T27" i="59"/>
  <c r="R27" i="59"/>
  <c r="Q27" i="59"/>
  <c r="P28" i="59" s="1"/>
  <c r="G27" i="59"/>
  <c r="C27" i="59"/>
  <c r="W26" i="59"/>
  <c r="G26" i="59"/>
  <c r="C26" i="59"/>
  <c r="G25" i="59"/>
  <c r="C25" i="59"/>
  <c r="U22" i="59"/>
  <c r="T23" i="59" s="1"/>
  <c r="S22" i="59"/>
  <c r="Q22" i="59"/>
  <c r="U21" i="59"/>
  <c r="S23" i="59" s="1"/>
  <c r="Q21" i="59"/>
  <c r="G20" i="59"/>
  <c r="U20" i="59"/>
  <c r="R23" i="59" s="1"/>
  <c r="T20" i="59"/>
  <c r="S20" i="59"/>
  <c r="Q20" i="59"/>
  <c r="U19" i="59"/>
  <c r="G19" i="59"/>
  <c r="C19" i="59"/>
  <c r="U18" i="59"/>
  <c r="P23" i="59" s="1"/>
  <c r="T18" i="59"/>
  <c r="S18" i="59"/>
  <c r="P21" i="59" s="1"/>
  <c r="R18" i="59"/>
  <c r="Q18" i="59"/>
  <c r="P19" i="59" s="1"/>
  <c r="G18" i="59"/>
  <c r="C18" i="59"/>
  <c r="R14" i="59"/>
  <c r="U13" i="59"/>
  <c r="T14" i="59" s="1"/>
  <c r="U12" i="59"/>
  <c r="S14" i="59" s="1"/>
  <c r="T12" i="59"/>
  <c r="S13" i="59" s="1"/>
  <c r="C12" i="59"/>
  <c r="Q9" i="59" s="1"/>
  <c r="P10" i="59" s="1"/>
  <c r="U11" i="59"/>
  <c r="T11" i="59"/>
  <c r="U10" i="59"/>
  <c r="T10" i="59"/>
  <c r="Q13" i="59" s="1"/>
  <c r="S10" i="59"/>
  <c r="Q12" i="59" s="1"/>
  <c r="R10" i="59"/>
  <c r="Q11" i="59" s="1"/>
  <c r="U9" i="59"/>
  <c r="P14" i="59" s="1"/>
  <c r="T9" i="59"/>
  <c r="P13" i="59" s="1"/>
  <c r="S9" i="59"/>
  <c r="R9" i="59"/>
  <c r="Q4" i="59"/>
  <c r="U2" i="59" s="1"/>
  <c r="U3" i="59"/>
  <c r="P3" i="59"/>
  <c r="P4" i="59" s="1"/>
  <c r="U76" i="58"/>
  <c r="T77" i="58" s="1"/>
  <c r="R76" i="58"/>
  <c r="U75" i="58"/>
  <c r="S77" i="58" s="1"/>
  <c r="T75" i="58"/>
  <c r="R75" i="58"/>
  <c r="Q75" i="58"/>
  <c r="P75" i="58"/>
  <c r="U74" i="58"/>
  <c r="U73" i="58"/>
  <c r="Q77" i="58" s="1"/>
  <c r="T73" i="58"/>
  <c r="Q76" i="58" s="1"/>
  <c r="R73" i="58"/>
  <c r="Q74" i="58" s="1"/>
  <c r="U72" i="58"/>
  <c r="P77" i="58" s="1"/>
  <c r="T72" i="58"/>
  <c r="P76" i="58" s="1"/>
  <c r="R72" i="58"/>
  <c r="Q72" i="58"/>
  <c r="W71" i="58"/>
  <c r="U67" i="58"/>
  <c r="R67" i="58"/>
  <c r="U66" i="58"/>
  <c r="S68" i="58" s="1"/>
  <c r="T66" i="58"/>
  <c r="R66" i="58"/>
  <c r="Q66" i="58"/>
  <c r="P66" i="58"/>
  <c r="U65" i="58"/>
  <c r="U64" i="58"/>
  <c r="Q68" i="58" s="1"/>
  <c r="T64" i="58"/>
  <c r="Q67" i="58" s="1"/>
  <c r="R64" i="58"/>
  <c r="Q65" i="58" s="1"/>
  <c r="U63" i="58"/>
  <c r="P68" i="58" s="1"/>
  <c r="T63" i="58"/>
  <c r="P67" i="58" s="1"/>
  <c r="R63" i="58"/>
  <c r="Q63" i="58"/>
  <c r="W62" i="58"/>
  <c r="U58" i="58"/>
  <c r="T59" i="58" s="1"/>
  <c r="R58" i="58"/>
  <c r="U57" i="58"/>
  <c r="S59" i="58" s="1"/>
  <c r="T57" i="58"/>
  <c r="S58" i="58" s="1"/>
  <c r="R57" i="58"/>
  <c r="Q57" i="58"/>
  <c r="P57" i="58"/>
  <c r="U56" i="58"/>
  <c r="R59" i="58" s="1"/>
  <c r="U55" i="58"/>
  <c r="Q59" i="58" s="1"/>
  <c r="T55" i="58"/>
  <c r="R55" i="58"/>
  <c r="Q56" i="58" s="1"/>
  <c r="U54" i="58"/>
  <c r="T54" i="58"/>
  <c r="R54" i="58"/>
  <c r="P56" i="58" s="1"/>
  <c r="Q54" i="58"/>
  <c r="W53" i="58"/>
  <c r="U49" i="58"/>
  <c r="R49" i="58"/>
  <c r="U48" i="58"/>
  <c r="S50" i="58" s="1"/>
  <c r="T48" i="58"/>
  <c r="R48" i="58"/>
  <c r="Q48" i="58"/>
  <c r="P48" i="58"/>
  <c r="U47" i="58"/>
  <c r="U46" i="58"/>
  <c r="T46" i="58"/>
  <c r="Q49" i="58" s="1"/>
  <c r="R46" i="58"/>
  <c r="Q47" i="58" s="1"/>
  <c r="U45" i="58"/>
  <c r="T45" i="58"/>
  <c r="P49" i="58" s="1"/>
  <c r="R45" i="58"/>
  <c r="Q45" i="58"/>
  <c r="W44" i="58"/>
  <c r="U40" i="58"/>
  <c r="T41" i="58" s="1"/>
  <c r="R40" i="58"/>
  <c r="U39" i="58"/>
  <c r="S41" i="58" s="1"/>
  <c r="T39" i="58"/>
  <c r="S40" i="58" s="1"/>
  <c r="R39" i="58"/>
  <c r="Q39" i="58"/>
  <c r="P39" i="58"/>
  <c r="U38" i="58"/>
  <c r="R41" i="58" s="1"/>
  <c r="U37" i="58"/>
  <c r="Q41" i="58" s="1"/>
  <c r="T37" i="58"/>
  <c r="Q40" i="58" s="1"/>
  <c r="R37" i="58"/>
  <c r="Q38" i="58" s="1"/>
  <c r="U36" i="58"/>
  <c r="P41" i="58" s="1"/>
  <c r="T36" i="58"/>
  <c r="R36" i="58"/>
  <c r="Q36" i="58"/>
  <c r="W35" i="58"/>
  <c r="U31" i="58"/>
  <c r="T32" i="58" s="1"/>
  <c r="R31" i="58"/>
  <c r="U30" i="58"/>
  <c r="T30" i="58"/>
  <c r="S31" i="58" s="1"/>
  <c r="R30" i="58"/>
  <c r="Q30" i="58"/>
  <c r="P30" i="58"/>
  <c r="U29" i="58"/>
  <c r="R32" i="58" s="1"/>
  <c r="G29" i="58"/>
  <c r="U28" i="58"/>
  <c r="Q32" i="58" s="1"/>
  <c r="T28" i="58"/>
  <c r="Q31" i="58" s="1"/>
  <c r="R28" i="58"/>
  <c r="Q29" i="58" s="1"/>
  <c r="G28" i="58"/>
  <c r="C28" i="58"/>
  <c r="U27" i="58"/>
  <c r="T27" i="58"/>
  <c r="R27" i="58"/>
  <c r="Q27" i="58"/>
  <c r="G27" i="58"/>
  <c r="C27" i="58"/>
  <c r="W26" i="58"/>
  <c r="G26" i="58"/>
  <c r="C26" i="58"/>
  <c r="G25" i="58"/>
  <c r="C25" i="58"/>
  <c r="U22" i="58"/>
  <c r="S22" i="58"/>
  <c r="Q22" i="58"/>
  <c r="U21" i="58"/>
  <c r="S23" i="58" s="1"/>
  <c r="Q21" i="58"/>
  <c r="U20" i="58"/>
  <c r="R23" i="58" s="1"/>
  <c r="T20" i="58"/>
  <c r="R22" i="58" s="1"/>
  <c r="S20" i="58"/>
  <c r="R21" i="58" s="1"/>
  <c r="Q20" i="58"/>
  <c r="G20" i="58"/>
  <c r="U19" i="58"/>
  <c r="Q23" i="58" s="1"/>
  <c r="G19" i="58"/>
  <c r="C19" i="58"/>
  <c r="U18" i="58"/>
  <c r="T18" i="58"/>
  <c r="S18" i="58"/>
  <c r="R18" i="58"/>
  <c r="P20" i="58" s="1"/>
  <c r="Q18" i="58"/>
  <c r="G18" i="58"/>
  <c r="C18" i="58"/>
  <c r="U13" i="58"/>
  <c r="T14" i="58" s="1"/>
  <c r="U12" i="58"/>
  <c r="S14" i="58" s="1"/>
  <c r="T12" i="58"/>
  <c r="S13" i="58" s="1"/>
  <c r="U11" i="58"/>
  <c r="T11" i="58"/>
  <c r="R13" i="58" s="1"/>
  <c r="S11" i="58"/>
  <c r="R12" i="58" s="1"/>
  <c r="G11" i="58"/>
  <c r="U10" i="58"/>
  <c r="Q14" i="58" s="1"/>
  <c r="T10" i="58"/>
  <c r="Q13" i="58" s="1"/>
  <c r="S10" i="58"/>
  <c r="R10" i="58"/>
  <c r="U9" i="58"/>
  <c r="P14" i="58" s="1"/>
  <c r="T9" i="58"/>
  <c r="P13" i="58" s="1"/>
  <c r="S9" i="58"/>
  <c r="P12" i="58" s="1"/>
  <c r="R9" i="58"/>
  <c r="P11" i="58" s="1"/>
  <c r="Q9" i="58"/>
  <c r="P10" i="58" s="1"/>
  <c r="Q4" i="58"/>
  <c r="U3" i="58" s="1"/>
  <c r="C90" i="64"/>
  <c r="P3" i="58"/>
  <c r="P4" i="58" s="1"/>
  <c r="T2" i="58" s="1"/>
  <c r="C3" i="57"/>
  <c r="C4" i="57"/>
  <c r="C5" i="57"/>
  <c r="C6" i="57"/>
  <c r="C7" i="57"/>
  <c r="C2" i="57"/>
  <c r="C3" i="56"/>
  <c r="C4" i="56"/>
  <c r="C5" i="56"/>
  <c r="C6" i="56"/>
  <c r="C7" i="56"/>
  <c r="F30" i="56" s="1"/>
  <c r="C2" i="56"/>
  <c r="C3" i="55"/>
  <c r="C4" i="55"/>
  <c r="B20" i="55" s="1"/>
  <c r="C5" i="55"/>
  <c r="C6" i="55"/>
  <c r="B15" i="55" s="1"/>
  <c r="C7" i="55"/>
  <c r="F30" i="55" s="1"/>
  <c r="C2" i="55"/>
  <c r="U76" i="57"/>
  <c r="R76" i="57"/>
  <c r="U75" i="57"/>
  <c r="S77" i="57" s="1"/>
  <c r="T75" i="57"/>
  <c r="S76" i="57" s="1"/>
  <c r="R75" i="57"/>
  <c r="Q75" i="57"/>
  <c r="P75" i="57"/>
  <c r="U74" i="57"/>
  <c r="R77" i="57" s="1"/>
  <c r="U73" i="57"/>
  <c r="Q77" i="57" s="1"/>
  <c r="T73" i="57"/>
  <c r="Q76" i="57" s="1"/>
  <c r="R73" i="57"/>
  <c r="U72" i="57"/>
  <c r="T72" i="57"/>
  <c r="R72" i="57"/>
  <c r="Q72" i="57"/>
  <c r="W71" i="57"/>
  <c r="U67" i="57"/>
  <c r="T68" i="57" s="1"/>
  <c r="R67" i="57"/>
  <c r="U66" i="57"/>
  <c r="T66" i="57"/>
  <c r="R66" i="57"/>
  <c r="Q66" i="57"/>
  <c r="P66" i="57"/>
  <c r="U65" i="57"/>
  <c r="U64" i="57"/>
  <c r="Q68" i="57" s="1"/>
  <c r="T64" i="57"/>
  <c r="Q67" i="57" s="1"/>
  <c r="R64" i="57"/>
  <c r="U63" i="57"/>
  <c r="T63" i="57"/>
  <c r="P67" i="57" s="1"/>
  <c r="R63" i="57"/>
  <c r="Q63" i="57"/>
  <c r="W62" i="57"/>
  <c r="U58" i="57"/>
  <c r="T59" i="57" s="1"/>
  <c r="R58" i="57"/>
  <c r="U57" i="57"/>
  <c r="S59" i="57" s="1"/>
  <c r="T57" i="57"/>
  <c r="S58" i="57" s="1"/>
  <c r="R57" i="57"/>
  <c r="Q57" i="57"/>
  <c r="P57" i="57"/>
  <c r="U56" i="57"/>
  <c r="R59" i="57" s="1"/>
  <c r="U55" i="57"/>
  <c r="Q59" i="57" s="1"/>
  <c r="T55" i="57"/>
  <c r="R55" i="57"/>
  <c r="Q56" i="57" s="1"/>
  <c r="U54" i="57"/>
  <c r="T54" i="57"/>
  <c r="R54" i="57"/>
  <c r="P56" i="57" s="1"/>
  <c r="Q54" i="57"/>
  <c r="W53" i="57"/>
  <c r="U49" i="57"/>
  <c r="R49" i="57"/>
  <c r="U48" i="57"/>
  <c r="T48" i="57"/>
  <c r="R48" i="57"/>
  <c r="Q48" i="57"/>
  <c r="P48" i="57"/>
  <c r="U47" i="57"/>
  <c r="U46" i="57"/>
  <c r="Q50" i="57" s="1"/>
  <c r="T46" i="57"/>
  <c r="Q49" i="57" s="1"/>
  <c r="R46" i="57"/>
  <c r="Q47" i="57" s="1"/>
  <c r="U45" i="57"/>
  <c r="P50" i="57" s="1"/>
  <c r="T45" i="57"/>
  <c r="P49" i="57" s="1"/>
  <c r="R45" i="57"/>
  <c r="Q45" i="57"/>
  <c r="W44" i="57"/>
  <c r="U40" i="57"/>
  <c r="T41" i="57" s="1"/>
  <c r="R40" i="57"/>
  <c r="U39" i="57"/>
  <c r="S41" i="57" s="1"/>
  <c r="T39" i="57"/>
  <c r="S40" i="57" s="1"/>
  <c r="R39" i="57"/>
  <c r="Q39" i="57"/>
  <c r="P39" i="57"/>
  <c r="U38" i="57"/>
  <c r="R41" i="57" s="1"/>
  <c r="U37" i="57"/>
  <c r="T37" i="57"/>
  <c r="R37" i="57"/>
  <c r="U36" i="57"/>
  <c r="T36" i="57"/>
  <c r="R36" i="57"/>
  <c r="Q36" i="57"/>
  <c r="W35" i="57"/>
  <c r="U31" i="57"/>
  <c r="T32" i="57" s="1"/>
  <c r="R31" i="57"/>
  <c r="U30" i="57"/>
  <c r="S32" i="57" s="1"/>
  <c r="T30" i="57"/>
  <c r="S31" i="57" s="1"/>
  <c r="R30" i="57"/>
  <c r="Q30" i="57"/>
  <c r="P30" i="57"/>
  <c r="U29" i="57"/>
  <c r="R32" i="57" s="1"/>
  <c r="G29" i="57"/>
  <c r="U28" i="57"/>
  <c r="T28" i="57"/>
  <c r="Q31" i="57" s="1"/>
  <c r="R28" i="57"/>
  <c r="Q29" i="57" s="1"/>
  <c r="G28" i="57"/>
  <c r="C28" i="57"/>
  <c r="U27" i="57"/>
  <c r="T27" i="57"/>
  <c r="R27" i="57"/>
  <c r="Q27" i="57"/>
  <c r="G27" i="57"/>
  <c r="W26" i="57"/>
  <c r="G26" i="57"/>
  <c r="C26" i="57"/>
  <c r="G25" i="57"/>
  <c r="C25" i="57"/>
  <c r="U22" i="57"/>
  <c r="S22" i="57"/>
  <c r="Q22" i="57"/>
  <c r="C22" i="57"/>
  <c r="C27" i="57" s="1"/>
  <c r="U21" i="57"/>
  <c r="Q21" i="57"/>
  <c r="G20" i="57"/>
  <c r="U20" i="57"/>
  <c r="R23" i="57" s="1"/>
  <c r="T20" i="57"/>
  <c r="R22" i="57" s="1"/>
  <c r="S20" i="57"/>
  <c r="R21" i="57" s="1"/>
  <c r="Q20" i="57"/>
  <c r="U19" i="57"/>
  <c r="C19" i="57"/>
  <c r="U18" i="57"/>
  <c r="T18" i="57"/>
  <c r="S18" i="57"/>
  <c r="R18" i="57"/>
  <c r="P20" i="57" s="1"/>
  <c r="Q18" i="57"/>
  <c r="C18" i="57"/>
  <c r="G19" i="57"/>
  <c r="G18" i="57"/>
  <c r="U13" i="57"/>
  <c r="U12" i="57"/>
  <c r="T12" i="57"/>
  <c r="S13" i="57" s="1"/>
  <c r="G11" i="57"/>
  <c r="U11" i="57"/>
  <c r="S11" i="57"/>
  <c r="R12" i="57" s="1"/>
  <c r="U10" i="57"/>
  <c r="Q14" i="57" s="1"/>
  <c r="T10" i="57"/>
  <c r="Q13" i="57" s="1"/>
  <c r="S10" i="57"/>
  <c r="R10" i="57"/>
  <c r="Q11" i="57" s="1"/>
  <c r="U9" i="57"/>
  <c r="P14" i="57" s="1"/>
  <c r="T9" i="57"/>
  <c r="R9" i="57"/>
  <c r="P11" i="57" s="1"/>
  <c r="Q9" i="57"/>
  <c r="P10" i="57" s="1"/>
  <c r="Q4" i="57"/>
  <c r="U3" i="57" s="1"/>
  <c r="P3" i="57"/>
  <c r="P4" i="57" s="1"/>
  <c r="U76" i="56"/>
  <c r="T77" i="56" s="1"/>
  <c r="R76" i="56"/>
  <c r="U75" i="56"/>
  <c r="S77" i="56" s="1"/>
  <c r="T75" i="56"/>
  <c r="S76" i="56" s="1"/>
  <c r="R75" i="56"/>
  <c r="Q75" i="56"/>
  <c r="P75" i="56"/>
  <c r="U74" i="56"/>
  <c r="U73" i="56"/>
  <c r="Q77" i="56" s="1"/>
  <c r="T73" i="56"/>
  <c r="Q76" i="56" s="1"/>
  <c r="R73" i="56"/>
  <c r="U72" i="56"/>
  <c r="T72" i="56"/>
  <c r="R72" i="56"/>
  <c r="Q72" i="56"/>
  <c r="W71" i="56"/>
  <c r="U67" i="56"/>
  <c r="R67" i="56"/>
  <c r="U66" i="56"/>
  <c r="S68" i="56" s="1"/>
  <c r="T66" i="56"/>
  <c r="S67" i="56" s="1"/>
  <c r="R66" i="56"/>
  <c r="Q66" i="56"/>
  <c r="P66" i="56"/>
  <c r="U65" i="56"/>
  <c r="R68" i="56" s="1"/>
  <c r="U64" i="56"/>
  <c r="Q68" i="56" s="1"/>
  <c r="T64" i="56"/>
  <c r="R64" i="56"/>
  <c r="Q65" i="56" s="1"/>
  <c r="U63" i="56"/>
  <c r="T63" i="56"/>
  <c r="R63" i="56"/>
  <c r="Q63" i="56"/>
  <c r="P64" i="56" s="1"/>
  <c r="W62" i="56"/>
  <c r="U58" i="56"/>
  <c r="R58" i="56"/>
  <c r="U57" i="56"/>
  <c r="S59" i="56" s="1"/>
  <c r="T57" i="56"/>
  <c r="R57" i="56"/>
  <c r="Q57" i="56"/>
  <c r="P57" i="56"/>
  <c r="U56" i="56"/>
  <c r="U55" i="56"/>
  <c r="Q59" i="56" s="1"/>
  <c r="T55" i="56"/>
  <c r="Q58" i="56" s="1"/>
  <c r="R55" i="56"/>
  <c r="U54" i="56"/>
  <c r="T54" i="56"/>
  <c r="R54" i="56"/>
  <c r="Q54" i="56"/>
  <c r="W53" i="56"/>
  <c r="U49" i="56"/>
  <c r="R49" i="56"/>
  <c r="U48" i="56"/>
  <c r="T48" i="56"/>
  <c r="S49" i="56" s="1"/>
  <c r="R48" i="56"/>
  <c r="Q48" i="56"/>
  <c r="P48" i="56"/>
  <c r="U47" i="56"/>
  <c r="R50" i="56" s="1"/>
  <c r="U46" i="56"/>
  <c r="Q50" i="56" s="1"/>
  <c r="T46" i="56"/>
  <c r="Q49" i="56" s="1"/>
  <c r="R46" i="56"/>
  <c r="Q47" i="56" s="1"/>
  <c r="U45" i="56"/>
  <c r="T45" i="56"/>
  <c r="P49" i="56" s="1"/>
  <c r="R45" i="56"/>
  <c r="Q45" i="56"/>
  <c r="W44" i="56"/>
  <c r="U40" i="56"/>
  <c r="T41" i="56" s="1"/>
  <c r="R40" i="56"/>
  <c r="U39" i="56"/>
  <c r="S41" i="56" s="1"/>
  <c r="T39" i="56"/>
  <c r="S40" i="56" s="1"/>
  <c r="R39" i="56"/>
  <c r="Q39" i="56"/>
  <c r="P39" i="56"/>
  <c r="U38" i="56"/>
  <c r="R41" i="56" s="1"/>
  <c r="U37" i="56"/>
  <c r="T37" i="56"/>
  <c r="Q40" i="56" s="1"/>
  <c r="R37" i="56"/>
  <c r="Q38" i="56" s="1"/>
  <c r="U36" i="56"/>
  <c r="T36" i="56"/>
  <c r="R36" i="56"/>
  <c r="Q36" i="56"/>
  <c r="W35" i="56"/>
  <c r="U31" i="56"/>
  <c r="T32" i="56" s="1"/>
  <c r="R31" i="56"/>
  <c r="U30" i="56"/>
  <c r="T30" i="56"/>
  <c r="S31" i="56" s="1"/>
  <c r="R30" i="56"/>
  <c r="Q30" i="56"/>
  <c r="P30" i="56"/>
  <c r="U29" i="56"/>
  <c r="R32" i="56" s="1"/>
  <c r="G29" i="56"/>
  <c r="U28" i="56"/>
  <c r="Q32" i="56" s="1"/>
  <c r="T28" i="56"/>
  <c r="Q31" i="56" s="1"/>
  <c r="R28" i="56"/>
  <c r="Q29" i="56" s="1"/>
  <c r="G28" i="56"/>
  <c r="C28" i="56"/>
  <c r="U27" i="56"/>
  <c r="T27" i="56"/>
  <c r="R27" i="56"/>
  <c r="Q27" i="56"/>
  <c r="G27" i="56"/>
  <c r="C27" i="56"/>
  <c r="W26" i="56"/>
  <c r="G26" i="56"/>
  <c r="C26" i="56"/>
  <c r="G25" i="56"/>
  <c r="C25" i="56"/>
  <c r="U22" i="56"/>
  <c r="T23" i="56" s="1"/>
  <c r="S22" i="56"/>
  <c r="Q22" i="56"/>
  <c r="U21" i="56"/>
  <c r="S23" i="56" s="1"/>
  <c r="Q21" i="56"/>
  <c r="S11" i="56"/>
  <c r="R12" i="56" s="1"/>
  <c r="U20" i="56"/>
  <c r="T20" i="56"/>
  <c r="R22" i="56" s="1"/>
  <c r="S20" i="56"/>
  <c r="Q20" i="56"/>
  <c r="G20" i="56"/>
  <c r="U19" i="56"/>
  <c r="G19" i="56"/>
  <c r="C19" i="56"/>
  <c r="U18" i="56"/>
  <c r="P23" i="56" s="1"/>
  <c r="T18" i="56"/>
  <c r="S18" i="56"/>
  <c r="P21" i="56" s="1"/>
  <c r="R18" i="56"/>
  <c r="Q18" i="56"/>
  <c r="G18" i="56"/>
  <c r="C18" i="56"/>
  <c r="U13" i="56"/>
  <c r="T14" i="56" s="1"/>
  <c r="U12" i="56"/>
  <c r="S14" i="56" s="1"/>
  <c r="T12" i="56"/>
  <c r="G11" i="56"/>
  <c r="U11" i="56"/>
  <c r="R14" i="56" s="1"/>
  <c r="T11" i="56"/>
  <c r="R13" i="56" s="1"/>
  <c r="U10" i="56"/>
  <c r="Q14" i="56" s="1"/>
  <c r="T10" i="56"/>
  <c r="Q13" i="56" s="1"/>
  <c r="S10" i="56"/>
  <c r="Q12" i="56" s="1"/>
  <c r="R10" i="56"/>
  <c r="U9" i="56"/>
  <c r="P14" i="56" s="1"/>
  <c r="T9" i="56"/>
  <c r="S9" i="56"/>
  <c r="R9" i="56"/>
  <c r="Q9" i="56"/>
  <c r="P10" i="56" s="1"/>
  <c r="Q4" i="56"/>
  <c r="U2" i="56" s="1"/>
  <c r="P3" i="56"/>
  <c r="P4" i="56" s="1"/>
  <c r="U76" i="55"/>
  <c r="R76" i="55"/>
  <c r="U75" i="55"/>
  <c r="S77" i="55" s="1"/>
  <c r="T75" i="55"/>
  <c r="S76" i="55" s="1"/>
  <c r="R75" i="55"/>
  <c r="Q75" i="55"/>
  <c r="P75" i="55"/>
  <c r="U74" i="55"/>
  <c r="U73" i="55"/>
  <c r="Q77" i="55" s="1"/>
  <c r="T73" i="55"/>
  <c r="Q76" i="55" s="1"/>
  <c r="R73" i="55"/>
  <c r="U72" i="55"/>
  <c r="T72" i="55"/>
  <c r="R72" i="55"/>
  <c r="Q72" i="55"/>
  <c r="W71" i="55"/>
  <c r="U67" i="55"/>
  <c r="R67" i="55"/>
  <c r="U66" i="55"/>
  <c r="S68" i="55" s="1"/>
  <c r="T66" i="55"/>
  <c r="R66" i="55"/>
  <c r="Q66" i="55"/>
  <c r="P66" i="55"/>
  <c r="U65" i="55"/>
  <c r="U64" i="55"/>
  <c r="T64" i="55"/>
  <c r="Q67" i="55" s="1"/>
  <c r="R64" i="55"/>
  <c r="Q65" i="55" s="1"/>
  <c r="U63" i="55"/>
  <c r="T63" i="55"/>
  <c r="P67" i="55" s="1"/>
  <c r="R63" i="55"/>
  <c r="Q63" i="55"/>
  <c r="W62" i="55"/>
  <c r="U58" i="55"/>
  <c r="R58" i="55"/>
  <c r="U57" i="55"/>
  <c r="S59" i="55" s="1"/>
  <c r="T57" i="55"/>
  <c r="R57" i="55"/>
  <c r="Q57" i="55"/>
  <c r="P57" i="55"/>
  <c r="U56" i="55"/>
  <c r="U55" i="55"/>
  <c r="Q59" i="55" s="1"/>
  <c r="T55" i="55"/>
  <c r="Q58" i="55" s="1"/>
  <c r="R55" i="55"/>
  <c r="Q56" i="55" s="1"/>
  <c r="U54" i="55"/>
  <c r="T54" i="55"/>
  <c r="P58" i="55" s="1"/>
  <c r="R54" i="55"/>
  <c r="Q54" i="55"/>
  <c r="W53" i="55"/>
  <c r="U49" i="55"/>
  <c r="T50" i="55" s="1"/>
  <c r="R49" i="55"/>
  <c r="U48" i="55"/>
  <c r="T48" i="55"/>
  <c r="S49" i="55" s="1"/>
  <c r="R48" i="55"/>
  <c r="Q48" i="55"/>
  <c r="P48" i="55"/>
  <c r="U47" i="55"/>
  <c r="R50" i="55" s="1"/>
  <c r="U46" i="55"/>
  <c r="Q50" i="55" s="1"/>
  <c r="T46" i="55"/>
  <c r="Q49" i="55" s="1"/>
  <c r="R46" i="55"/>
  <c r="Q47" i="55" s="1"/>
  <c r="U45" i="55"/>
  <c r="P50" i="55" s="1"/>
  <c r="T45" i="55"/>
  <c r="R45" i="55"/>
  <c r="P47" i="55" s="1"/>
  <c r="Q45" i="55"/>
  <c r="P46" i="55" s="1"/>
  <c r="W44" i="55"/>
  <c r="U40" i="55"/>
  <c r="T41" i="55" s="1"/>
  <c r="R40" i="55"/>
  <c r="U39" i="55"/>
  <c r="S41" i="55" s="1"/>
  <c r="T39" i="55"/>
  <c r="R39" i="55"/>
  <c r="Q39" i="55"/>
  <c r="P39" i="55"/>
  <c r="U38" i="55"/>
  <c r="R41" i="55" s="1"/>
  <c r="U37" i="55"/>
  <c r="Q41" i="55" s="1"/>
  <c r="T37" i="55"/>
  <c r="Q40" i="55" s="1"/>
  <c r="R37" i="55"/>
  <c r="U36" i="55"/>
  <c r="P41" i="55" s="1"/>
  <c r="T36" i="55"/>
  <c r="P40" i="55" s="1"/>
  <c r="R36" i="55"/>
  <c r="Q36" i="55"/>
  <c r="W35" i="55"/>
  <c r="U31" i="55"/>
  <c r="T32" i="55" s="1"/>
  <c r="R31" i="55"/>
  <c r="U30" i="55"/>
  <c r="S32" i="55" s="1"/>
  <c r="T30" i="55"/>
  <c r="S31" i="55" s="1"/>
  <c r="R30" i="55"/>
  <c r="Q30" i="55"/>
  <c r="P30" i="55"/>
  <c r="U29" i="55"/>
  <c r="G29" i="55"/>
  <c r="U28" i="55"/>
  <c r="Q32" i="55" s="1"/>
  <c r="T28" i="55"/>
  <c r="R28" i="55"/>
  <c r="Q29" i="55" s="1"/>
  <c r="G28" i="55"/>
  <c r="C28" i="55"/>
  <c r="U27" i="55"/>
  <c r="T27" i="55"/>
  <c r="R27" i="55"/>
  <c r="Q27" i="55"/>
  <c r="G27" i="55"/>
  <c r="C27" i="55"/>
  <c r="W26" i="55"/>
  <c r="G26" i="55"/>
  <c r="C26" i="55"/>
  <c r="G25" i="55"/>
  <c r="C25" i="55"/>
  <c r="U22" i="55"/>
  <c r="T23" i="55" s="1"/>
  <c r="S22" i="55"/>
  <c r="Q22" i="55"/>
  <c r="U21" i="55"/>
  <c r="S23" i="55" s="1"/>
  <c r="Q21" i="55"/>
  <c r="U20" i="55"/>
  <c r="T20" i="55"/>
  <c r="R22" i="55" s="1"/>
  <c r="S20" i="55"/>
  <c r="Q20" i="55"/>
  <c r="G20" i="55"/>
  <c r="U19" i="55"/>
  <c r="Q23" i="55" s="1"/>
  <c r="G19" i="55"/>
  <c r="C19" i="55"/>
  <c r="U18" i="55"/>
  <c r="P23" i="55" s="1"/>
  <c r="T18" i="55"/>
  <c r="S18" i="55"/>
  <c r="P21" i="55" s="1"/>
  <c r="R18" i="55"/>
  <c r="Q18" i="55"/>
  <c r="P19" i="55" s="1"/>
  <c r="G18" i="55"/>
  <c r="C18" i="55"/>
  <c r="U13" i="55"/>
  <c r="T14" i="55" s="1"/>
  <c r="U12" i="55"/>
  <c r="S14" i="55" s="1"/>
  <c r="T12" i="55"/>
  <c r="S13" i="55" s="1"/>
  <c r="G11" i="55"/>
  <c r="U11" i="55"/>
  <c r="R14" i="55" s="1"/>
  <c r="T11" i="55"/>
  <c r="R13" i="55" s="1"/>
  <c r="S11" i="55"/>
  <c r="R12" i="55" s="1"/>
  <c r="U10" i="55"/>
  <c r="Q14" i="55" s="1"/>
  <c r="T10" i="55"/>
  <c r="S10" i="55"/>
  <c r="Q12" i="55" s="1"/>
  <c r="R10" i="55"/>
  <c r="Q11" i="55" s="1"/>
  <c r="U9" i="55"/>
  <c r="P14" i="55" s="1"/>
  <c r="T9" i="55"/>
  <c r="P13" i="55" s="1"/>
  <c r="S9" i="55"/>
  <c r="P12" i="55" s="1"/>
  <c r="R9" i="55"/>
  <c r="Q4" i="55"/>
  <c r="U3" i="55" s="1"/>
  <c r="P3" i="55"/>
  <c r="P4" i="55" s="1"/>
  <c r="T2" i="55" s="1"/>
  <c r="U2" i="55"/>
  <c r="C3" i="54"/>
  <c r="C4" i="54"/>
  <c r="C5" i="54"/>
  <c r="C6" i="54"/>
  <c r="C7" i="54"/>
  <c r="C2" i="54"/>
  <c r="C3" i="53"/>
  <c r="C4" i="53"/>
  <c r="C5" i="53"/>
  <c r="C6" i="53"/>
  <c r="C7" i="53"/>
  <c r="C2" i="53"/>
  <c r="C3" i="52"/>
  <c r="C4" i="52"/>
  <c r="C5" i="52"/>
  <c r="C6" i="52"/>
  <c r="C7" i="52"/>
  <c r="F30" i="52" s="1"/>
  <c r="C2" i="52"/>
  <c r="U76" i="54"/>
  <c r="T77" i="54" s="1"/>
  <c r="R76" i="54"/>
  <c r="U75" i="54"/>
  <c r="S77" i="54" s="1"/>
  <c r="T75" i="54"/>
  <c r="S76" i="54" s="1"/>
  <c r="R75" i="54"/>
  <c r="Q75" i="54"/>
  <c r="P75" i="54"/>
  <c r="U74" i="54"/>
  <c r="R77" i="54" s="1"/>
  <c r="U73" i="54"/>
  <c r="T73" i="54"/>
  <c r="Q76" i="54" s="1"/>
  <c r="R73" i="54"/>
  <c r="Q74" i="54" s="1"/>
  <c r="U72" i="54"/>
  <c r="T72" i="54"/>
  <c r="R72" i="54"/>
  <c r="P74" i="54" s="1"/>
  <c r="Q72" i="54"/>
  <c r="W71" i="54"/>
  <c r="U67" i="54"/>
  <c r="T68" i="54" s="1"/>
  <c r="R67" i="54"/>
  <c r="U66" i="54"/>
  <c r="S68" i="54" s="1"/>
  <c r="T66" i="54"/>
  <c r="S67" i="54" s="1"/>
  <c r="R66" i="54"/>
  <c r="Q66" i="54"/>
  <c r="P66" i="54"/>
  <c r="U65" i="54"/>
  <c r="R68" i="54" s="1"/>
  <c r="U64" i="54"/>
  <c r="Q68" i="54" s="1"/>
  <c r="T64" i="54"/>
  <c r="Q67" i="54" s="1"/>
  <c r="R64" i="54"/>
  <c r="Q65" i="54" s="1"/>
  <c r="U63" i="54"/>
  <c r="T63" i="54"/>
  <c r="R63" i="54"/>
  <c r="Q63" i="54"/>
  <c r="W62" i="54"/>
  <c r="U58" i="54"/>
  <c r="T59" i="54" s="1"/>
  <c r="R58" i="54"/>
  <c r="U57" i="54"/>
  <c r="S59" i="54" s="1"/>
  <c r="T57" i="54"/>
  <c r="S58" i="54" s="1"/>
  <c r="R57" i="54"/>
  <c r="Q57" i="54"/>
  <c r="P57" i="54"/>
  <c r="U56" i="54"/>
  <c r="R59" i="54" s="1"/>
  <c r="U55" i="54"/>
  <c r="Q59" i="54" s="1"/>
  <c r="T55" i="54"/>
  <c r="R55" i="54"/>
  <c r="Q56" i="54" s="1"/>
  <c r="U54" i="54"/>
  <c r="T54" i="54"/>
  <c r="R54" i="54"/>
  <c r="P56" i="54" s="1"/>
  <c r="Q54" i="54"/>
  <c r="W53" i="54"/>
  <c r="U49" i="54"/>
  <c r="R49" i="54"/>
  <c r="U48" i="54"/>
  <c r="S50" i="54" s="1"/>
  <c r="T48" i="54"/>
  <c r="R48" i="54"/>
  <c r="Q48" i="54"/>
  <c r="P48" i="54"/>
  <c r="U47" i="54"/>
  <c r="R50" i="54" s="1"/>
  <c r="U46" i="54"/>
  <c r="Q50" i="54" s="1"/>
  <c r="T46" i="54"/>
  <c r="Q49" i="54" s="1"/>
  <c r="R46" i="54"/>
  <c r="U45" i="54"/>
  <c r="T45" i="54"/>
  <c r="R45" i="54"/>
  <c r="Q45" i="54"/>
  <c r="W44" i="54"/>
  <c r="U40" i="54"/>
  <c r="T41" i="54" s="1"/>
  <c r="R40" i="54"/>
  <c r="U39" i="54"/>
  <c r="S41" i="54" s="1"/>
  <c r="T39" i="54"/>
  <c r="S40" i="54" s="1"/>
  <c r="R39" i="54"/>
  <c r="Q39" i="54"/>
  <c r="P39" i="54"/>
  <c r="U38" i="54"/>
  <c r="R41" i="54" s="1"/>
  <c r="U37" i="54"/>
  <c r="Q41" i="54" s="1"/>
  <c r="T37" i="54"/>
  <c r="R37" i="54"/>
  <c r="Q38" i="54" s="1"/>
  <c r="U36" i="54"/>
  <c r="T36" i="54"/>
  <c r="R36" i="54"/>
  <c r="Q36" i="54"/>
  <c r="P37" i="54" s="1"/>
  <c r="W35" i="54"/>
  <c r="U31" i="54"/>
  <c r="R31" i="54"/>
  <c r="U30" i="54"/>
  <c r="S32" i="54" s="1"/>
  <c r="T30" i="54"/>
  <c r="R30" i="54"/>
  <c r="Q30" i="54"/>
  <c r="P30" i="54"/>
  <c r="U29" i="54"/>
  <c r="R32" i="54" s="1"/>
  <c r="G29" i="54"/>
  <c r="U28" i="54"/>
  <c r="Q32" i="54" s="1"/>
  <c r="T28" i="54"/>
  <c r="Q31" i="54" s="1"/>
  <c r="R28" i="54"/>
  <c r="G28" i="54"/>
  <c r="C28" i="54"/>
  <c r="U27" i="54"/>
  <c r="T27" i="54"/>
  <c r="R27" i="54"/>
  <c r="Q27" i="54"/>
  <c r="G27" i="54"/>
  <c r="W26" i="54"/>
  <c r="G26" i="54"/>
  <c r="C26" i="54"/>
  <c r="G25" i="54"/>
  <c r="C25" i="54"/>
  <c r="U22" i="54"/>
  <c r="S22" i="54"/>
  <c r="Q22" i="54"/>
  <c r="C22" i="54"/>
  <c r="C27" i="54" s="1"/>
  <c r="U21" i="54"/>
  <c r="S23" i="54" s="1"/>
  <c r="Q21" i="54"/>
  <c r="C21" i="54"/>
  <c r="G20" i="54" s="1"/>
  <c r="U20" i="54"/>
  <c r="T20" i="54"/>
  <c r="S20" i="54"/>
  <c r="R21" i="54" s="1"/>
  <c r="Q20" i="54"/>
  <c r="U19" i="54"/>
  <c r="C19" i="54"/>
  <c r="U18" i="54"/>
  <c r="T18" i="54"/>
  <c r="P22" i="54" s="1"/>
  <c r="S18" i="54"/>
  <c r="R18" i="54"/>
  <c r="Q18" i="54"/>
  <c r="C18" i="54"/>
  <c r="T14" i="54"/>
  <c r="G19" i="54"/>
  <c r="G18" i="54"/>
  <c r="U13" i="54"/>
  <c r="U12" i="54"/>
  <c r="T12" i="54"/>
  <c r="S13" i="54" s="1"/>
  <c r="U11" i="54"/>
  <c r="R14" i="54" s="1"/>
  <c r="G11" i="54"/>
  <c r="U10" i="54"/>
  <c r="Q14" i="54" s="1"/>
  <c r="T10" i="54"/>
  <c r="R10" i="54"/>
  <c r="Q11" i="54" s="1"/>
  <c r="U9" i="54"/>
  <c r="T9" i="54"/>
  <c r="R9" i="54"/>
  <c r="P11" i="54" s="1"/>
  <c r="Q9" i="54"/>
  <c r="F30" i="54"/>
  <c r="Q4" i="54"/>
  <c r="U3" i="54" s="1"/>
  <c r="P3" i="54"/>
  <c r="P4" i="54" s="1"/>
  <c r="T2" i="54" s="1"/>
  <c r="U76" i="53"/>
  <c r="T77" i="53" s="1"/>
  <c r="R76" i="53"/>
  <c r="U75" i="53"/>
  <c r="T75" i="53"/>
  <c r="S76" i="53" s="1"/>
  <c r="R75" i="53"/>
  <c r="Q75" i="53"/>
  <c r="P75" i="53"/>
  <c r="U74" i="53"/>
  <c r="R77" i="53" s="1"/>
  <c r="U73" i="53"/>
  <c r="Q77" i="53" s="1"/>
  <c r="T73" i="53"/>
  <c r="Q76" i="53" s="1"/>
  <c r="R73" i="53"/>
  <c r="U72" i="53"/>
  <c r="T72" i="53"/>
  <c r="R72" i="53"/>
  <c r="Q72" i="53"/>
  <c r="W71" i="53"/>
  <c r="U67" i="53"/>
  <c r="R67" i="53"/>
  <c r="U66" i="53"/>
  <c r="S68" i="53" s="1"/>
  <c r="T66" i="53"/>
  <c r="S67" i="53" s="1"/>
  <c r="R66" i="53"/>
  <c r="Q66" i="53"/>
  <c r="P66" i="53"/>
  <c r="U65" i="53"/>
  <c r="R68" i="53" s="1"/>
  <c r="U64" i="53"/>
  <c r="Q68" i="53" s="1"/>
  <c r="T64" i="53"/>
  <c r="Q67" i="53" s="1"/>
  <c r="R64" i="53"/>
  <c r="Q65" i="53" s="1"/>
  <c r="U63" i="53"/>
  <c r="T63" i="53"/>
  <c r="R63" i="53"/>
  <c r="Q63" i="53"/>
  <c r="W62" i="53"/>
  <c r="U58" i="53"/>
  <c r="R58" i="53"/>
  <c r="U57" i="53"/>
  <c r="S59" i="53" s="1"/>
  <c r="T57" i="53"/>
  <c r="S58" i="53" s="1"/>
  <c r="R57" i="53"/>
  <c r="Q57" i="53"/>
  <c r="P57" i="53"/>
  <c r="U56" i="53"/>
  <c r="U55" i="53"/>
  <c r="T55" i="53"/>
  <c r="Q58" i="53" s="1"/>
  <c r="R55" i="53"/>
  <c r="Q56" i="53" s="1"/>
  <c r="U54" i="53"/>
  <c r="T54" i="53"/>
  <c r="R54" i="53"/>
  <c r="Q54" i="53"/>
  <c r="W53" i="53"/>
  <c r="U49" i="53"/>
  <c r="T50" i="53" s="1"/>
  <c r="R49" i="53"/>
  <c r="U48" i="53"/>
  <c r="S50" i="53" s="1"/>
  <c r="T48" i="53"/>
  <c r="S49" i="53" s="1"/>
  <c r="R48" i="53"/>
  <c r="Q48" i="53"/>
  <c r="P48" i="53"/>
  <c r="U47" i="53"/>
  <c r="R50" i="53" s="1"/>
  <c r="U46" i="53"/>
  <c r="T46" i="53"/>
  <c r="Q49" i="53" s="1"/>
  <c r="R46" i="53"/>
  <c r="Q47" i="53" s="1"/>
  <c r="U45" i="53"/>
  <c r="T45" i="53"/>
  <c r="R45" i="53"/>
  <c r="Q45" i="53"/>
  <c r="W44" i="53"/>
  <c r="U40" i="53"/>
  <c r="R40" i="53"/>
  <c r="U39" i="53"/>
  <c r="T39" i="53"/>
  <c r="S40" i="53" s="1"/>
  <c r="R39" i="53"/>
  <c r="Q39" i="53"/>
  <c r="P39" i="53"/>
  <c r="U38" i="53"/>
  <c r="R41" i="53" s="1"/>
  <c r="U37" i="53"/>
  <c r="Q41" i="53" s="1"/>
  <c r="T37" i="53"/>
  <c r="Q40" i="53" s="1"/>
  <c r="R37" i="53"/>
  <c r="Q38" i="53" s="1"/>
  <c r="U36" i="53"/>
  <c r="T36" i="53"/>
  <c r="R36" i="53"/>
  <c r="Q36" i="53"/>
  <c r="W35" i="53"/>
  <c r="U31" i="53"/>
  <c r="T32" i="53" s="1"/>
  <c r="R31" i="53"/>
  <c r="U30" i="53"/>
  <c r="S32" i="53" s="1"/>
  <c r="T30" i="53"/>
  <c r="S31" i="53" s="1"/>
  <c r="R30" i="53"/>
  <c r="Q30" i="53"/>
  <c r="P30" i="53"/>
  <c r="U29" i="53"/>
  <c r="R32" i="53" s="1"/>
  <c r="G29" i="53"/>
  <c r="U28" i="53"/>
  <c r="Q32" i="53" s="1"/>
  <c r="T28" i="53"/>
  <c r="R28" i="53"/>
  <c r="G28" i="53"/>
  <c r="C28" i="53"/>
  <c r="U27" i="53"/>
  <c r="T27" i="53"/>
  <c r="R27" i="53"/>
  <c r="Q27" i="53"/>
  <c r="G27" i="53"/>
  <c r="C27" i="53"/>
  <c r="W26" i="53"/>
  <c r="G26" i="53"/>
  <c r="C26" i="53"/>
  <c r="G25" i="53"/>
  <c r="C25" i="53"/>
  <c r="U22" i="53"/>
  <c r="S22" i="53"/>
  <c r="Q22" i="53"/>
  <c r="U21" i="53"/>
  <c r="S23" i="53" s="1"/>
  <c r="Q21" i="53"/>
  <c r="G20" i="53"/>
  <c r="U20" i="53"/>
  <c r="R23" i="53" s="1"/>
  <c r="T20" i="53"/>
  <c r="S20" i="53"/>
  <c r="R21" i="53" s="1"/>
  <c r="Q20" i="53"/>
  <c r="U19" i="53"/>
  <c r="G19" i="53"/>
  <c r="C19" i="53"/>
  <c r="U18" i="53"/>
  <c r="T18" i="53"/>
  <c r="S18" i="53"/>
  <c r="R18" i="53"/>
  <c r="Q18" i="53"/>
  <c r="P19" i="53" s="1"/>
  <c r="G18" i="53"/>
  <c r="C18" i="53"/>
  <c r="U13" i="53"/>
  <c r="T14" i="53" s="1"/>
  <c r="U12" i="53"/>
  <c r="S14" i="53" s="1"/>
  <c r="T12" i="53"/>
  <c r="S13" i="53" s="1"/>
  <c r="U11" i="53"/>
  <c r="T11" i="53"/>
  <c r="R13" i="53" s="1"/>
  <c r="G11" i="53"/>
  <c r="U10" i="53"/>
  <c r="Q14" i="53" s="1"/>
  <c r="T10" i="53"/>
  <c r="Q13" i="53" s="1"/>
  <c r="S10" i="53"/>
  <c r="Q12" i="53" s="1"/>
  <c r="R10" i="53"/>
  <c r="Q11" i="53" s="1"/>
  <c r="U9" i="53"/>
  <c r="P14" i="53" s="1"/>
  <c r="T9" i="53"/>
  <c r="P13" i="53" s="1"/>
  <c r="S9" i="53"/>
  <c r="R9" i="53"/>
  <c r="Q9" i="53"/>
  <c r="P10" i="53" s="1"/>
  <c r="Q4" i="53"/>
  <c r="U3" i="53" s="1"/>
  <c r="P3" i="53"/>
  <c r="P4" i="53" s="1"/>
  <c r="C40" i="64"/>
  <c r="U76" i="52"/>
  <c r="T77" i="52" s="1"/>
  <c r="R76" i="52"/>
  <c r="U75" i="52"/>
  <c r="T75" i="52"/>
  <c r="S76" i="52" s="1"/>
  <c r="R75" i="52"/>
  <c r="Q75" i="52"/>
  <c r="P75" i="52"/>
  <c r="U74" i="52"/>
  <c r="U73" i="52"/>
  <c r="Q77" i="52" s="1"/>
  <c r="T73" i="52"/>
  <c r="R73" i="52"/>
  <c r="Q74" i="52" s="1"/>
  <c r="U72" i="52"/>
  <c r="T72" i="52"/>
  <c r="R72" i="52"/>
  <c r="P74" i="52" s="1"/>
  <c r="Q72" i="52"/>
  <c r="P73" i="52" s="1"/>
  <c r="W71" i="52"/>
  <c r="U67" i="52"/>
  <c r="R67" i="52"/>
  <c r="U66" i="52"/>
  <c r="S68" i="52" s="1"/>
  <c r="T66" i="52"/>
  <c r="R66" i="52"/>
  <c r="Q66" i="52"/>
  <c r="P66" i="52"/>
  <c r="U65" i="52"/>
  <c r="R68" i="52" s="1"/>
  <c r="U64" i="52"/>
  <c r="Q68" i="52" s="1"/>
  <c r="T64" i="52"/>
  <c r="Q67" i="52" s="1"/>
  <c r="R64" i="52"/>
  <c r="U63" i="52"/>
  <c r="T63" i="52"/>
  <c r="P67" i="52" s="1"/>
  <c r="R63" i="52"/>
  <c r="Q63" i="52"/>
  <c r="W62" i="52"/>
  <c r="U58" i="52"/>
  <c r="R58" i="52"/>
  <c r="U57" i="52"/>
  <c r="S59" i="52" s="1"/>
  <c r="T57" i="52"/>
  <c r="S58" i="52" s="1"/>
  <c r="R57" i="52"/>
  <c r="Q57" i="52"/>
  <c r="P57" i="52"/>
  <c r="U56" i="52"/>
  <c r="R59" i="52" s="1"/>
  <c r="U55" i="52"/>
  <c r="T55" i="52"/>
  <c r="Q58" i="52" s="1"/>
  <c r="R55" i="52"/>
  <c r="Q56" i="52" s="1"/>
  <c r="U54" i="52"/>
  <c r="T54" i="52"/>
  <c r="R54" i="52"/>
  <c r="Q54" i="52"/>
  <c r="W53" i="52"/>
  <c r="U49" i="52"/>
  <c r="T50" i="52" s="1"/>
  <c r="R49" i="52"/>
  <c r="U48" i="52"/>
  <c r="T48" i="52"/>
  <c r="S49" i="52" s="1"/>
  <c r="R48" i="52"/>
  <c r="Q48" i="52"/>
  <c r="P48" i="52"/>
  <c r="U47" i="52"/>
  <c r="R50" i="52" s="1"/>
  <c r="U46" i="52"/>
  <c r="Q50" i="52" s="1"/>
  <c r="T46" i="52"/>
  <c r="Q49" i="52" s="1"/>
  <c r="R46" i="52"/>
  <c r="U45" i="52"/>
  <c r="P50" i="52" s="1"/>
  <c r="T45" i="52"/>
  <c r="R45" i="52"/>
  <c r="Q45" i="52"/>
  <c r="P46" i="52" s="1"/>
  <c r="W44" i="52"/>
  <c r="S41" i="52"/>
  <c r="U40" i="52"/>
  <c r="R40" i="52"/>
  <c r="U39" i="52"/>
  <c r="T39" i="52"/>
  <c r="R39" i="52"/>
  <c r="Q39" i="52"/>
  <c r="P39" i="52"/>
  <c r="U38" i="52"/>
  <c r="U37" i="52"/>
  <c r="Q41" i="52" s="1"/>
  <c r="T37" i="52"/>
  <c r="Q40" i="52" s="1"/>
  <c r="R37" i="52"/>
  <c r="Q38" i="52" s="1"/>
  <c r="U36" i="52"/>
  <c r="T36" i="52"/>
  <c r="P40" i="52" s="1"/>
  <c r="R36" i="52"/>
  <c r="P38" i="52" s="1"/>
  <c r="Q36" i="52"/>
  <c r="W35" i="52"/>
  <c r="U31" i="52"/>
  <c r="T32" i="52" s="1"/>
  <c r="R31" i="52"/>
  <c r="U30" i="52"/>
  <c r="S32" i="52" s="1"/>
  <c r="T30" i="52"/>
  <c r="S31" i="52" s="1"/>
  <c r="R30" i="52"/>
  <c r="Q30" i="52"/>
  <c r="P30" i="52"/>
  <c r="U29" i="52"/>
  <c r="G29" i="52"/>
  <c r="U28" i="52"/>
  <c r="Q32" i="52" s="1"/>
  <c r="T28" i="52"/>
  <c r="R28" i="52"/>
  <c r="Q29" i="52" s="1"/>
  <c r="G28" i="52"/>
  <c r="C28" i="52"/>
  <c r="U27" i="52"/>
  <c r="T27" i="52"/>
  <c r="R27" i="52"/>
  <c r="Q27" i="52"/>
  <c r="G27" i="52"/>
  <c r="C27" i="52"/>
  <c r="W26" i="52"/>
  <c r="G26" i="52"/>
  <c r="C26" i="52"/>
  <c r="G25" i="52"/>
  <c r="C25" i="52"/>
  <c r="U22" i="52"/>
  <c r="T23" i="52" s="1"/>
  <c r="S22" i="52"/>
  <c r="Q22" i="52"/>
  <c r="U21" i="52"/>
  <c r="S23" i="52" s="1"/>
  <c r="Q21" i="52"/>
  <c r="U20" i="52"/>
  <c r="T20" i="52"/>
  <c r="R22" i="52" s="1"/>
  <c r="S20" i="52"/>
  <c r="Q20" i="52"/>
  <c r="G20" i="52"/>
  <c r="U19" i="52"/>
  <c r="G19" i="52"/>
  <c r="C19" i="52"/>
  <c r="U18" i="52"/>
  <c r="P23" i="52" s="1"/>
  <c r="T18" i="52"/>
  <c r="P22" i="52" s="1"/>
  <c r="S18" i="52"/>
  <c r="P21" i="52" s="1"/>
  <c r="R18" i="52"/>
  <c r="Q18" i="52"/>
  <c r="P19" i="52" s="1"/>
  <c r="G18" i="52"/>
  <c r="C18" i="52"/>
  <c r="U13" i="52"/>
  <c r="T14" i="52" s="1"/>
  <c r="U12" i="52"/>
  <c r="S14" i="52" s="1"/>
  <c r="T12" i="52"/>
  <c r="S13" i="52" s="1"/>
  <c r="G11" i="52"/>
  <c r="U11" i="52"/>
  <c r="T11" i="52"/>
  <c r="R13" i="52" s="1"/>
  <c r="S11" i="52"/>
  <c r="R12" i="52" s="1"/>
  <c r="U10" i="52"/>
  <c r="Q14" i="52" s="1"/>
  <c r="T10" i="52"/>
  <c r="Q13" i="52" s="1"/>
  <c r="S10" i="52"/>
  <c r="Q12" i="52" s="1"/>
  <c r="R10" i="52"/>
  <c r="Q11" i="52" s="1"/>
  <c r="U9" i="52"/>
  <c r="T9" i="52"/>
  <c r="P13" i="52" s="1"/>
  <c r="S9" i="52"/>
  <c r="P12" i="52" s="1"/>
  <c r="R9" i="52"/>
  <c r="Q9" i="52"/>
  <c r="Q4" i="52"/>
  <c r="U3" i="52" s="1"/>
  <c r="P3" i="52"/>
  <c r="P4" i="52" s="1"/>
  <c r="C82" i="64"/>
  <c r="S11" i="53" l="1"/>
  <c r="U51" i="56"/>
  <c r="U60" i="56"/>
  <c r="U69" i="56"/>
  <c r="B13" i="52"/>
  <c r="F23" i="60"/>
  <c r="F23" i="63"/>
  <c r="B14" i="53"/>
  <c r="S11" i="63"/>
  <c r="R12" i="63" s="1"/>
  <c r="S60" i="52"/>
  <c r="S78" i="57"/>
  <c r="U2" i="63"/>
  <c r="S78" i="61"/>
  <c r="AA74" i="61" s="1"/>
  <c r="U4" i="60"/>
  <c r="T42" i="59"/>
  <c r="U2" i="58"/>
  <c r="U4" i="58" s="1"/>
  <c r="R42" i="58"/>
  <c r="U2" i="57"/>
  <c r="U69" i="54"/>
  <c r="S10" i="54"/>
  <c r="Q12" i="54" s="1"/>
  <c r="S15" i="53"/>
  <c r="U42" i="53"/>
  <c r="U51" i="53"/>
  <c r="AC48" i="53" s="1"/>
  <c r="S24" i="53"/>
  <c r="AA22" i="53" s="1"/>
  <c r="U2" i="52"/>
  <c r="AI17" i="62"/>
  <c r="C43" i="64"/>
  <c r="D61" i="64"/>
  <c r="H22" i="62"/>
  <c r="H21" i="62"/>
  <c r="H23" i="62"/>
  <c r="W11" i="62"/>
  <c r="C55" i="64"/>
  <c r="AL8" i="62"/>
  <c r="C61" i="64"/>
  <c r="AC8" i="62"/>
  <c r="C73" i="64"/>
  <c r="U24" i="62"/>
  <c r="U33" i="62"/>
  <c r="U60" i="62"/>
  <c r="AC59" i="62" s="1"/>
  <c r="D43" i="64"/>
  <c r="D15" i="62"/>
  <c r="D11" i="62"/>
  <c r="D14" i="62"/>
  <c r="D16" i="62"/>
  <c r="D13" i="62"/>
  <c r="D12" i="62"/>
  <c r="D55" i="64"/>
  <c r="D21" i="62"/>
  <c r="D20" i="62"/>
  <c r="D22" i="62"/>
  <c r="D23" i="62"/>
  <c r="AJ8" i="62"/>
  <c r="C49" i="64"/>
  <c r="U78" i="62"/>
  <c r="D73" i="64"/>
  <c r="H30" i="62"/>
  <c r="D49" i="64"/>
  <c r="H14" i="62"/>
  <c r="H15" i="62"/>
  <c r="H13" i="62"/>
  <c r="H16" i="62"/>
  <c r="H12" i="62"/>
  <c r="P4" i="62"/>
  <c r="T2" i="62" s="1"/>
  <c r="D67" i="64"/>
  <c r="D30" i="62"/>
  <c r="D29" i="62"/>
  <c r="AI17" i="61"/>
  <c r="C79" i="64"/>
  <c r="W14" i="61"/>
  <c r="C109" i="64"/>
  <c r="D109" i="64"/>
  <c r="H30" i="61"/>
  <c r="D85" i="64"/>
  <c r="H16" i="61"/>
  <c r="H12" i="61"/>
  <c r="H15" i="61"/>
  <c r="H14" i="61"/>
  <c r="H13" i="61"/>
  <c r="F30" i="61"/>
  <c r="U51" i="61"/>
  <c r="AC49" i="61" s="1"/>
  <c r="B15" i="61"/>
  <c r="D103" i="64"/>
  <c r="D29" i="61"/>
  <c r="D30" i="61"/>
  <c r="T3" i="61"/>
  <c r="V3" i="61" s="1"/>
  <c r="AF19" i="61" s="1"/>
  <c r="AM17" i="61"/>
  <c r="C103" i="64"/>
  <c r="D97" i="64"/>
  <c r="H23" i="61"/>
  <c r="H22" i="61"/>
  <c r="H21" i="61"/>
  <c r="O10" i="61"/>
  <c r="C85" i="64"/>
  <c r="AK17" i="61"/>
  <c r="C91" i="64"/>
  <c r="AL17" i="61"/>
  <c r="C97" i="64"/>
  <c r="D79" i="64"/>
  <c r="D15" i="61"/>
  <c r="D11" i="61"/>
  <c r="D14" i="61"/>
  <c r="D12" i="61"/>
  <c r="D13" i="61"/>
  <c r="D16" i="61"/>
  <c r="B22" i="61"/>
  <c r="D91" i="64"/>
  <c r="D22" i="61"/>
  <c r="D21" i="61"/>
  <c r="D20" i="61"/>
  <c r="D23" i="61"/>
  <c r="F30" i="60"/>
  <c r="D36" i="64"/>
  <c r="H30" i="60"/>
  <c r="D12" i="64"/>
  <c r="H16" i="60"/>
  <c r="H12" i="60"/>
  <c r="H14" i="60"/>
  <c r="H15" i="60"/>
  <c r="H13" i="60"/>
  <c r="W9" i="60"/>
  <c r="C6" i="64"/>
  <c r="AM8" i="60"/>
  <c r="C30" i="64"/>
  <c r="U60" i="60"/>
  <c r="AC55" i="60" s="1"/>
  <c r="D30" i="64"/>
  <c r="D29" i="60"/>
  <c r="D30" i="60"/>
  <c r="AL17" i="60"/>
  <c r="C24" i="64"/>
  <c r="D24" i="64"/>
  <c r="H22" i="60"/>
  <c r="H21" i="60"/>
  <c r="H23" i="60"/>
  <c r="W10" i="60"/>
  <c r="C12" i="64"/>
  <c r="W11" i="60"/>
  <c r="C18" i="64"/>
  <c r="W14" i="60"/>
  <c r="C36" i="64"/>
  <c r="R42" i="60"/>
  <c r="Z40" i="60" s="1"/>
  <c r="B11" i="60"/>
  <c r="D6" i="64"/>
  <c r="D13" i="60"/>
  <c r="D11" i="60"/>
  <c r="D16" i="60"/>
  <c r="D12" i="60"/>
  <c r="D15" i="60"/>
  <c r="D14" i="60"/>
  <c r="B20" i="60"/>
  <c r="D18" i="64"/>
  <c r="D21" i="60"/>
  <c r="D22" i="60"/>
  <c r="D20" i="60"/>
  <c r="D23" i="60"/>
  <c r="O10" i="59"/>
  <c r="C48" i="64"/>
  <c r="O11" i="59"/>
  <c r="C54" i="64"/>
  <c r="AA8" i="59"/>
  <c r="C60" i="64"/>
  <c r="AN8" i="59"/>
  <c r="C72" i="64"/>
  <c r="D60" i="64"/>
  <c r="H23" i="59"/>
  <c r="H22" i="59"/>
  <c r="H21" i="59"/>
  <c r="D42" i="64"/>
  <c r="D14" i="59"/>
  <c r="D13" i="59"/>
  <c r="D16" i="59"/>
  <c r="D12" i="59"/>
  <c r="D15" i="59"/>
  <c r="D11" i="59"/>
  <c r="D54" i="64"/>
  <c r="D23" i="59"/>
  <c r="D22" i="59"/>
  <c r="D21" i="59"/>
  <c r="D20" i="59"/>
  <c r="P8" i="59"/>
  <c r="C42" i="64"/>
  <c r="AM17" i="59"/>
  <c r="C66" i="64"/>
  <c r="G11" i="59"/>
  <c r="U42" i="59"/>
  <c r="U51" i="59"/>
  <c r="AC48" i="59" s="1"/>
  <c r="D72" i="64"/>
  <c r="H30" i="59"/>
  <c r="D48" i="64"/>
  <c r="H15" i="59"/>
  <c r="H14" i="59"/>
  <c r="H13" i="59"/>
  <c r="H16" i="59"/>
  <c r="H12" i="59"/>
  <c r="D66" i="64"/>
  <c r="D30" i="59"/>
  <c r="D29" i="59"/>
  <c r="AJ17" i="58"/>
  <c r="C84" i="64"/>
  <c r="F30" i="58"/>
  <c r="D108" i="64"/>
  <c r="H30" i="58"/>
  <c r="D84" i="64"/>
  <c r="H14" i="58"/>
  <c r="H15" i="58"/>
  <c r="H13" i="58"/>
  <c r="H16" i="58"/>
  <c r="H12" i="58"/>
  <c r="B12" i="58"/>
  <c r="AM17" i="58"/>
  <c r="C102" i="64"/>
  <c r="D102" i="64"/>
  <c r="D30" i="58"/>
  <c r="D29" i="58"/>
  <c r="AI17" i="58"/>
  <c r="C78" i="64"/>
  <c r="U60" i="58"/>
  <c r="AC58" i="58" s="1"/>
  <c r="D96" i="64"/>
  <c r="H22" i="58"/>
  <c r="H21" i="58"/>
  <c r="H23" i="58"/>
  <c r="O12" i="58"/>
  <c r="C96" i="64"/>
  <c r="AN17" i="58"/>
  <c r="C108" i="64"/>
  <c r="D78" i="64"/>
  <c r="D15" i="58"/>
  <c r="D11" i="58"/>
  <c r="D14" i="58"/>
  <c r="D16" i="58"/>
  <c r="D13" i="58"/>
  <c r="D12" i="58"/>
  <c r="B22" i="58"/>
  <c r="D90" i="64"/>
  <c r="D21" i="58"/>
  <c r="D20" i="58"/>
  <c r="D23" i="58"/>
  <c r="D22" i="58"/>
  <c r="W9" i="57"/>
  <c r="C5" i="64"/>
  <c r="O12" i="57"/>
  <c r="C23" i="64"/>
  <c r="W14" i="57"/>
  <c r="C35" i="64"/>
  <c r="B15" i="57"/>
  <c r="D5" i="64"/>
  <c r="D16" i="57"/>
  <c r="D12" i="57"/>
  <c r="D15" i="57"/>
  <c r="D11" i="57"/>
  <c r="D14" i="57"/>
  <c r="D13" i="57"/>
  <c r="B20" i="57"/>
  <c r="D17" i="64"/>
  <c r="D23" i="57"/>
  <c r="D22" i="57"/>
  <c r="D21" i="57"/>
  <c r="D20" i="57"/>
  <c r="AK17" i="57"/>
  <c r="C17" i="64"/>
  <c r="F30" i="57"/>
  <c r="D35" i="64"/>
  <c r="H30" i="57"/>
  <c r="D11" i="64"/>
  <c r="H13" i="57"/>
  <c r="H16" i="57"/>
  <c r="H12" i="57"/>
  <c r="H15" i="57"/>
  <c r="H14" i="57"/>
  <c r="W10" i="57"/>
  <c r="C11" i="64"/>
  <c r="O13" i="57"/>
  <c r="C29" i="64"/>
  <c r="B30" i="57"/>
  <c r="D29" i="64"/>
  <c r="D30" i="57"/>
  <c r="D29" i="57"/>
  <c r="S9" i="57"/>
  <c r="P12" i="57" s="1"/>
  <c r="D23" i="64"/>
  <c r="H23" i="57"/>
  <c r="H22" i="57"/>
  <c r="H21" i="57"/>
  <c r="F14" i="57"/>
  <c r="W9" i="56"/>
  <c r="C41" i="64"/>
  <c r="Z8" i="56"/>
  <c r="C53" i="64"/>
  <c r="B22" i="56"/>
  <c r="D65" i="64"/>
  <c r="D29" i="56"/>
  <c r="D30" i="56"/>
  <c r="O10" i="56"/>
  <c r="C47" i="64"/>
  <c r="AM8" i="56"/>
  <c r="C65" i="64"/>
  <c r="T42" i="56"/>
  <c r="D59" i="64"/>
  <c r="H22" i="56"/>
  <c r="H21" i="56"/>
  <c r="H23" i="56"/>
  <c r="D41" i="64"/>
  <c r="D13" i="56"/>
  <c r="D16" i="56"/>
  <c r="D12" i="56"/>
  <c r="D15" i="56"/>
  <c r="D11" i="56"/>
  <c r="D14" i="56"/>
  <c r="D53" i="64"/>
  <c r="D21" i="56"/>
  <c r="D20" i="56"/>
  <c r="D23" i="56"/>
  <c r="D22" i="56"/>
  <c r="AL17" i="56"/>
  <c r="C59" i="64"/>
  <c r="W14" i="56"/>
  <c r="C71" i="64"/>
  <c r="D71" i="64"/>
  <c r="H30" i="56"/>
  <c r="D47" i="64"/>
  <c r="H16" i="56"/>
  <c r="H12" i="56"/>
  <c r="H15" i="56"/>
  <c r="H14" i="56"/>
  <c r="H13" i="56"/>
  <c r="Z8" i="55"/>
  <c r="C89" i="64"/>
  <c r="AN17" i="55"/>
  <c r="C107" i="64"/>
  <c r="B14" i="55"/>
  <c r="D77" i="64"/>
  <c r="D14" i="55"/>
  <c r="D12" i="55"/>
  <c r="D11" i="55"/>
  <c r="D13" i="55"/>
  <c r="D16" i="55"/>
  <c r="D15" i="55"/>
  <c r="AJ17" i="55"/>
  <c r="C83" i="64"/>
  <c r="F23" i="55"/>
  <c r="D107" i="64"/>
  <c r="H30" i="55"/>
  <c r="F14" i="55"/>
  <c r="D83" i="64"/>
  <c r="H15" i="55"/>
  <c r="H13" i="55"/>
  <c r="H12" i="55"/>
  <c r="H14" i="55"/>
  <c r="H16" i="55"/>
  <c r="AM8" i="55"/>
  <c r="C101" i="64"/>
  <c r="D101" i="64"/>
  <c r="D30" i="55"/>
  <c r="D29" i="55"/>
  <c r="AL17" i="55"/>
  <c r="C95" i="64"/>
  <c r="D89" i="64"/>
  <c r="D23" i="55"/>
  <c r="D22" i="55"/>
  <c r="D21" i="55"/>
  <c r="D20" i="55"/>
  <c r="W9" i="55"/>
  <c r="C77" i="64"/>
  <c r="T33" i="55"/>
  <c r="AB31" i="55" s="1"/>
  <c r="S33" i="55"/>
  <c r="AA28" i="55" s="1"/>
  <c r="B21" i="55"/>
  <c r="D95" i="64"/>
  <c r="H22" i="55"/>
  <c r="H21" i="55"/>
  <c r="H23" i="55"/>
  <c r="O9" i="54"/>
  <c r="C4" i="64"/>
  <c r="D4" i="64"/>
  <c r="D15" i="54"/>
  <c r="D11" i="54"/>
  <c r="D14" i="54"/>
  <c r="D12" i="54"/>
  <c r="D13" i="54"/>
  <c r="D16" i="54"/>
  <c r="U2" i="54"/>
  <c r="U4" i="54" s="1"/>
  <c r="AL17" i="54"/>
  <c r="C22" i="64"/>
  <c r="W14" i="54"/>
  <c r="C34" i="64"/>
  <c r="S9" i="54"/>
  <c r="P12" i="54" s="1"/>
  <c r="U42" i="54"/>
  <c r="AC36" i="54" s="1"/>
  <c r="U51" i="54"/>
  <c r="AC50" i="54" s="1"/>
  <c r="D34" i="64"/>
  <c r="H30" i="54"/>
  <c r="D10" i="64"/>
  <c r="H14" i="54"/>
  <c r="H15" i="54"/>
  <c r="H13" i="54"/>
  <c r="H16" i="54"/>
  <c r="H12" i="54"/>
  <c r="W10" i="54"/>
  <c r="C10" i="64"/>
  <c r="AK8" i="54"/>
  <c r="C16" i="64"/>
  <c r="D28" i="64"/>
  <c r="D30" i="54"/>
  <c r="D29" i="54"/>
  <c r="B20" i="54"/>
  <c r="D16" i="64"/>
  <c r="D21" i="54"/>
  <c r="D20" i="54"/>
  <c r="D22" i="54"/>
  <c r="D23" i="54"/>
  <c r="AB8" i="54"/>
  <c r="C28" i="64"/>
  <c r="F23" i="54"/>
  <c r="D22" i="64"/>
  <c r="H22" i="54"/>
  <c r="H21" i="54"/>
  <c r="H23" i="54"/>
  <c r="D58" i="64"/>
  <c r="H23" i="53"/>
  <c r="H22" i="53"/>
  <c r="H21" i="53"/>
  <c r="W12" i="53"/>
  <c r="C58" i="64"/>
  <c r="W14" i="53"/>
  <c r="C70" i="64"/>
  <c r="D64" i="64"/>
  <c r="D29" i="53"/>
  <c r="D30" i="53"/>
  <c r="AK17" i="53"/>
  <c r="C52" i="64"/>
  <c r="O10" i="53"/>
  <c r="C46" i="64"/>
  <c r="W13" i="53"/>
  <c r="C64" i="64"/>
  <c r="D40" i="64"/>
  <c r="D15" i="53"/>
  <c r="D11" i="53"/>
  <c r="D14" i="53"/>
  <c r="D13" i="53"/>
  <c r="D16" i="53"/>
  <c r="D12" i="53"/>
  <c r="D52" i="64"/>
  <c r="D22" i="53"/>
  <c r="D21" i="53"/>
  <c r="D20" i="53"/>
  <c r="D23" i="53"/>
  <c r="F23" i="53"/>
  <c r="D70" i="64"/>
  <c r="H30" i="53"/>
  <c r="D46" i="64"/>
  <c r="H16" i="53"/>
  <c r="H12" i="53"/>
  <c r="H15" i="53"/>
  <c r="H14" i="53"/>
  <c r="H13" i="53"/>
  <c r="P8" i="52"/>
  <c r="C76" i="64"/>
  <c r="B11" i="52"/>
  <c r="D76" i="64"/>
  <c r="D13" i="52"/>
  <c r="D16" i="52"/>
  <c r="D12" i="52"/>
  <c r="D15" i="52"/>
  <c r="D11" i="52"/>
  <c r="D14" i="52"/>
  <c r="D88" i="64"/>
  <c r="D21" i="52"/>
  <c r="D20" i="52"/>
  <c r="D22" i="52"/>
  <c r="D23" i="52"/>
  <c r="W12" i="52"/>
  <c r="C94" i="64"/>
  <c r="AN17" i="52"/>
  <c r="C106" i="64"/>
  <c r="B30" i="52"/>
  <c r="D106" i="64"/>
  <c r="H30" i="52"/>
  <c r="D82" i="64"/>
  <c r="H16" i="52"/>
  <c r="H12" i="52"/>
  <c r="H15" i="52"/>
  <c r="H14" i="52"/>
  <c r="H13" i="52"/>
  <c r="Z8" i="52"/>
  <c r="C88" i="64"/>
  <c r="B29" i="52"/>
  <c r="D100" i="64"/>
  <c r="D29" i="52"/>
  <c r="D30" i="52"/>
  <c r="AM8" i="52"/>
  <c r="C100" i="64"/>
  <c r="F22" i="52"/>
  <c r="D94" i="64"/>
  <c r="H22" i="52"/>
  <c r="H21" i="52"/>
  <c r="H23" i="52"/>
  <c r="W10" i="63"/>
  <c r="C13" i="64"/>
  <c r="D37" i="64"/>
  <c r="H30" i="63"/>
  <c r="D13" i="64"/>
  <c r="H16" i="63"/>
  <c r="H12" i="63"/>
  <c r="H13" i="63"/>
  <c r="H15" i="63"/>
  <c r="H14" i="63"/>
  <c r="O9" i="63"/>
  <c r="C7" i="64"/>
  <c r="AB8" i="63"/>
  <c r="C31" i="64"/>
  <c r="F3" i="63"/>
  <c r="D31" i="64"/>
  <c r="D30" i="63"/>
  <c r="D29" i="63"/>
  <c r="AK8" i="63"/>
  <c r="C19" i="64"/>
  <c r="AL17" i="63"/>
  <c r="C25" i="64"/>
  <c r="D25" i="64"/>
  <c r="H23" i="63"/>
  <c r="H22" i="63"/>
  <c r="H21" i="63"/>
  <c r="B14" i="63"/>
  <c r="W14" i="63"/>
  <c r="C37" i="64"/>
  <c r="U42" i="63"/>
  <c r="U60" i="63"/>
  <c r="U69" i="63"/>
  <c r="AC64" i="63" s="1"/>
  <c r="D7" i="64"/>
  <c r="D16" i="63"/>
  <c r="D12" i="63"/>
  <c r="D15" i="63"/>
  <c r="D11" i="63"/>
  <c r="D14" i="63"/>
  <c r="D13" i="63"/>
  <c r="D19" i="64"/>
  <c r="D23" i="63"/>
  <c r="D22" i="63"/>
  <c r="D21" i="63"/>
  <c r="D20" i="63"/>
  <c r="T3" i="53"/>
  <c r="V3" i="53" s="1"/>
  <c r="AF20" i="53" s="1"/>
  <c r="T2" i="53"/>
  <c r="U4" i="55"/>
  <c r="T2" i="56"/>
  <c r="T3" i="56"/>
  <c r="T3" i="57"/>
  <c r="T2" i="57"/>
  <c r="T4" i="57" s="1"/>
  <c r="V3" i="57"/>
  <c r="AF21" i="57" s="1"/>
  <c r="G11" i="62"/>
  <c r="Q9" i="62"/>
  <c r="U51" i="55"/>
  <c r="AC50" i="55" s="1"/>
  <c r="U4" i="52"/>
  <c r="U42" i="52"/>
  <c r="R60" i="52"/>
  <c r="Z55" i="52" s="1"/>
  <c r="U2" i="53"/>
  <c r="U4" i="53" s="1"/>
  <c r="Q42" i="53"/>
  <c r="S11" i="54"/>
  <c r="R12" i="54" s="1"/>
  <c r="U60" i="54"/>
  <c r="R78" i="54"/>
  <c r="Z75" i="54" s="1"/>
  <c r="B21" i="52"/>
  <c r="B22" i="52"/>
  <c r="B12" i="54"/>
  <c r="U33" i="55"/>
  <c r="AC27" i="55" s="1"/>
  <c r="U3" i="56"/>
  <c r="U4" i="56" s="1"/>
  <c r="R15" i="56"/>
  <c r="T24" i="56"/>
  <c r="R33" i="56"/>
  <c r="Z30" i="56" s="1"/>
  <c r="R42" i="56"/>
  <c r="Z37" i="56" s="1"/>
  <c r="Q51" i="56"/>
  <c r="T3" i="58"/>
  <c r="V3" i="58" s="1"/>
  <c r="Z3" i="58" s="1"/>
  <c r="S24" i="58"/>
  <c r="AA22" i="58" s="1"/>
  <c r="P21" i="58"/>
  <c r="S11" i="59"/>
  <c r="S15" i="59" s="1"/>
  <c r="G20" i="60"/>
  <c r="S11" i="60"/>
  <c r="R12" i="60" s="1"/>
  <c r="S15" i="62"/>
  <c r="T11" i="54"/>
  <c r="R13" i="54" s="1"/>
  <c r="R42" i="54"/>
  <c r="R51" i="54"/>
  <c r="Z48" i="54" s="1"/>
  <c r="T42" i="55"/>
  <c r="AB38" i="55" s="1"/>
  <c r="T11" i="57"/>
  <c r="R13" i="57" s="1"/>
  <c r="U51" i="57"/>
  <c r="F23" i="56"/>
  <c r="B14" i="56"/>
  <c r="T2" i="59"/>
  <c r="V2" i="59" s="1"/>
  <c r="T3" i="59"/>
  <c r="V3" i="59" s="1"/>
  <c r="S9" i="60"/>
  <c r="S15" i="60" s="1"/>
  <c r="G18" i="60"/>
  <c r="U42" i="60"/>
  <c r="AC40" i="60" s="1"/>
  <c r="S24" i="52"/>
  <c r="AA22" i="52" s="1"/>
  <c r="T51" i="53"/>
  <c r="T42" i="54"/>
  <c r="AB40" i="54" s="1"/>
  <c r="B30" i="54"/>
  <c r="Q9" i="55"/>
  <c r="P10" i="55" s="1"/>
  <c r="R51" i="55"/>
  <c r="Z45" i="55" s="1"/>
  <c r="T15" i="56"/>
  <c r="AB14" i="56" s="1"/>
  <c r="U42" i="56"/>
  <c r="U4" i="57"/>
  <c r="R60" i="57"/>
  <c r="Z55" i="57" s="1"/>
  <c r="Z8" i="58"/>
  <c r="O11" i="58"/>
  <c r="R8" i="58"/>
  <c r="AJ8" i="59"/>
  <c r="U2" i="62"/>
  <c r="U3" i="62"/>
  <c r="Q24" i="62"/>
  <c r="Y20" i="62" s="1"/>
  <c r="P19" i="62"/>
  <c r="R33" i="58"/>
  <c r="Z29" i="58" s="1"/>
  <c r="R69" i="60"/>
  <c r="R33" i="61"/>
  <c r="Z30" i="61" s="1"/>
  <c r="U42" i="61"/>
  <c r="AC41" i="61" s="1"/>
  <c r="U42" i="62"/>
  <c r="AC41" i="62" s="1"/>
  <c r="U51" i="62"/>
  <c r="AC45" i="62" s="1"/>
  <c r="T3" i="63"/>
  <c r="V3" i="63" s="1"/>
  <c r="S24" i="63"/>
  <c r="AA20" i="63" s="1"/>
  <c r="F2" i="62"/>
  <c r="B12" i="63"/>
  <c r="T11" i="63"/>
  <c r="R13" i="63" s="1"/>
  <c r="R42" i="63"/>
  <c r="Q51" i="63"/>
  <c r="Y48" i="63" s="1"/>
  <c r="U15" i="58"/>
  <c r="AC9" i="58" s="1"/>
  <c r="Q24" i="58"/>
  <c r="Y23" i="58" s="1"/>
  <c r="Q42" i="59"/>
  <c r="Y37" i="59" s="1"/>
  <c r="T51" i="59"/>
  <c r="R78" i="59"/>
  <c r="Z76" i="59" s="1"/>
  <c r="W12" i="60"/>
  <c r="P38" i="60"/>
  <c r="Q65" i="60"/>
  <c r="U78" i="60"/>
  <c r="AC74" i="60" s="1"/>
  <c r="F16" i="58"/>
  <c r="F22" i="59"/>
  <c r="O11" i="61"/>
  <c r="O13" i="61"/>
  <c r="Z27" i="61"/>
  <c r="U24" i="63"/>
  <c r="AC23" i="63" s="1"/>
  <c r="T42" i="63"/>
  <c r="R51" i="63"/>
  <c r="Z47" i="63" s="1"/>
  <c r="R60" i="58"/>
  <c r="U4" i="59"/>
  <c r="U24" i="59"/>
  <c r="R42" i="59"/>
  <c r="R69" i="59"/>
  <c r="Z65" i="59" s="1"/>
  <c r="S69" i="60"/>
  <c r="AA63" i="60" s="1"/>
  <c r="B15" i="58"/>
  <c r="AJ8" i="61"/>
  <c r="R33" i="62"/>
  <c r="U4" i="63"/>
  <c r="B22" i="63"/>
  <c r="F15" i="63"/>
  <c r="F3" i="62"/>
  <c r="F2" i="63"/>
  <c r="F3" i="61"/>
  <c r="W10" i="61"/>
  <c r="W10" i="59"/>
  <c r="O13" i="59"/>
  <c r="B16" i="60"/>
  <c r="F2" i="61"/>
  <c r="Q8" i="61"/>
  <c r="F21" i="61"/>
  <c r="AA18" i="63"/>
  <c r="AF23" i="63"/>
  <c r="AF22" i="63"/>
  <c r="AF21" i="63"/>
  <c r="Z3" i="63"/>
  <c r="Z2" i="63"/>
  <c r="AF20" i="63"/>
  <c r="AF18" i="63"/>
  <c r="W3" i="63"/>
  <c r="AF19" i="63"/>
  <c r="V2" i="63"/>
  <c r="S8" i="63"/>
  <c r="Y8" i="63"/>
  <c r="AC8" i="63"/>
  <c r="AL8" i="63"/>
  <c r="O10" i="63"/>
  <c r="B11" i="63"/>
  <c r="W11" i="63"/>
  <c r="Q12" i="63"/>
  <c r="Q15" i="63" s="1"/>
  <c r="Y10" i="63" s="1"/>
  <c r="W12" i="63"/>
  <c r="B13" i="63"/>
  <c r="Q13" i="63"/>
  <c r="W13" i="63"/>
  <c r="O14" i="63"/>
  <c r="S14" i="63"/>
  <c r="S15" i="63" s="1"/>
  <c r="AA13" i="63" s="1"/>
  <c r="U15" i="63"/>
  <c r="AC10" i="63" s="1"/>
  <c r="B16" i="63"/>
  <c r="AI17" i="63"/>
  <c r="AM17" i="63"/>
  <c r="B21" i="63"/>
  <c r="AC21" i="63"/>
  <c r="R22" i="63"/>
  <c r="P23" i="63"/>
  <c r="T23" i="63"/>
  <c r="T24" i="63" s="1"/>
  <c r="AB18" i="63" s="1"/>
  <c r="AA31" i="63"/>
  <c r="S33" i="63"/>
  <c r="S42" i="63"/>
  <c r="AA41" i="63" s="1"/>
  <c r="B30" i="63"/>
  <c r="B29" i="63"/>
  <c r="P8" i="63"/>
  <c r="T8" i="63"/>
  <c r="Z8" i="63"/>
  <c r="AI8" i="63"/>
  <c r="AM8" i="63"/>
  <c r="W9" i="63"/>
  <c r="P10" i="63"/>
  <c r="F12" i="63"/>
  <c r="F13" i="63"/>
  <c r="P14" i="63"/>
  <c r="B15" i="63"/>
  <c r="R15" i="63"/>
  <c r="Z14" i="63" s="1"/>
  <c r="F16" i="63"/>
  <c r="AJ17" i="63"/>
  <c r="AN17" i="63"/>
  <c r="P20" i="63"/>
  <c r="F22" i="63"/>
  <c r="Q23" i="63"/>
  <c r="Q24" i="63" s="1"/>
  <c r="AA32" i="63"/>
  <c r="Q8" i="63"/>
  <c r="U8" i="63"/>
  <c r="AA8" i="63"/>
  <c r="AJ8" i="63"/>
  <c r="AN8" i="63"/>
  <c r="O11" i="63"/>
  <c r="AC11" i="63"/>
  <c r="O12" i="63"/>
  <c r="O13" i="63"/>
  <c r="F14" i="63"/>
  <c r="AK17" i="63"/>
  <c r="P19" i="63"/>
  <c r="F21" i="63"/>
  <c r="P22" i="63"/>
  <c r="B23" i="63"/>
  <c r="R23" i="63"/>
  <c r="R8" i="63"/>
  <c r="X8" i="63"/>
  <c r="AC9" i="63"/>
  <c r="P13" i="63"/>
  <c r="P21" i="63"/>
  <c r="AC29" i="63"/>
  <c r="AC32" i="63"/>
  <c r="AC30" i="63"/>
  <c r="AC27" i="63"/>
  <c r="AC40" i="63"/>
  <c r="AC38" i="63"/>
  <c r="AC37" i="63"/>
  <c r="AC36" i="63"/>
  <c r="AC41" i="63"/>
  <c r="AC28" i="63"/>
  <c r="Q29" i="63"/>
  <c r="P32" i="63"/>
  <c r="T32" i="63"/>
  <c r="T33" i="63" s="1"/>
  <c r="Q38" i="63"/>
  <c r="AC39" i="63"/>
  <c r="Z40" i="63"/>
  <c r="S49" i="63"/>
  <c r="Q60" i="63"/>
  <c r="Y55" i="63" s="1"/>
  <c r="AC31" i="63"/>
  <c r="R33" i="63"/>
  <c r="Z28" i="63" s="1"/>
  <c r="P37" i="63"/>
  <c r="P40" i="63"/>
  <c r="T51" i="63"/>
  <c r="P49" i="63"/>
  <c r="Z45" i="63"/>
  <c r="Z46" i="63"/>
  <c r="P47" i="63"/>
  <c r="R60" i="63"/>
  <c r="Z59" i="63" s="1"/>
  <c r="P41" i="63"/>
  <c r="U51" i="63"/>
  <c r="P50" i="63"/>
  <c r="Z48" i="63"/>
  <c r="Y59" i="63"/>
  <c r="P31" i="63"/>
  <c r="P38" i="63"/>
  <c r="P46" i="63"/>
  <c r="Z50" i="63"/>
  <c r="Z49" i="63"/>
  <c r="AC59" i="63"/>
  <c r="AC55" i="63"/>
  <c r="AC54" i="63"/>
  <c r="P55" i="63"/>
  <c r="P58" i="63"/>
  <c r="S59" i="63"/>
  <c r="Y65" i="63"/>
  <c r="P59" i="63"/>
  <c r="T59" i="63"/>
  <c r="T60" i="63" s="1"/>
  <c r="R69" i="63"/>
  <c r="Z64" i="63" s="1"/>
  <c r="Y67" i="63"/>
  <c r="P56" i="63"/>
  <c r="AC56" i="63"/>
  <c r="AC58" i="63"/>
  <c r="Y68" i="63"/>
  <c r="AC57" i="63"/>
  <c r="AC68" i="63"/>
  <c r="P64" i="63"/>
  <c r="P67" i="63"/>
  <c r="S68" i="63"/>
  <c r="P76" i="63"/>
  <c r="Y63" i="63"/>
  <c r="P68" i="63"/>
  <c r="T68" i="63"/>
  <c r="U78" i="63"/>
  <c r="P77" i="63"/>
  <c r="P65" i="63"/>
  <c r="AC67" i="63"/>
  <c r="Q78" i="63"/>
  <c r="Y73" i="63" s="1"/>
  <c r="P73" i="63"/>
  <c r="Y66" i="63"/>
  <c r="AC66" i="63"/>
  <c r="R78" i="63"/>
  <c r="Z73" i="63" s="1"/>
  <c r="P74" i="63"/>
  <c r="S77" i="63"/>
  <c r="S78" i="63" s="1"/>
  <c r="T77" i="63"/>
  <c r="F14" i="62"/>
  <c r="F13" i="62"/>
  <c r="F15" i="62"/>
  <c r="F16" i="62"/>
  <c r="B12" i="62"/>
  <c r="AM17" i="62"/>
  <c r="O13" i="62"/>
  <c r="W13" i="62"/>
  <c r="S8" i="62"/>
  <c r="Y8" i="62"/>
  <c r="O10" i="62"/>
  <c r="Q13" i="62"/>
  <c r="Y18" i="62"/>
  <c r="AC22" i="62"/>
  <c r="AC20" i="62"/>
  <c r="AC18" i="62"/>
  <c r="AC23" i="62"/>
  <c r="AC21" i="62"/>
  <c r="AC28" i="62"/>
  <c r="AC29" i="62"/>
  <c r="AC32" i="62"/>
  <c r="B16" i="62"/>
  <c r="B14" i="62"/>
  <c r="B13" i="62"/>
  <c r="B15" i="62"/>
  <c r="O11" i="62"/>
  <c r="AK17" i="62"/>
  <c r="B29" i="62"/>
  <c r="B30" i="62"/>
  <c r="P8" i="62"/>
  <c r="T8" i="62"/>
  <c r="Z8" i="62"/>
  <c r="AI8" i="62"/>
  <c r="AM8" i="62"/>
  <c r="O9" i="62"/>
  <c r="P13" i="62"/>
  <c r="B22" i="62"/>
  <c r="B20" i="62"/>
  <c r="B23" i="62"/>
  <c r="O12" i="62"/>
  <c r="AL17" i="62"/>
  <c r="O14" i="62"/>
  <c r="W14" i="62"/>
  <c r="AN17" i="62"/>
  <c r="Q8" i="62"/>
  <c r="U8" i="62"/>
  <c r="AA8" i="62"/>
  <c r="AN8" i="62"/>
  <c r="U15" i="62"/>
  <c r="AC14" i="62" s="1"/>
  <c r="P14" i="62"/>
  <c r="B11" i="62"/>
  <c r="Z29" i="62"/>
  <c r="Z30" i="62"/>
  <c r="Z27" i="62"/>
  <c r="Z31" i="62"/>
  <c r="Z32" i="62"/>
  <c r="W10" i="62"/>
  <c r="AJ17" i="62"/>
  <c r="F22" i="62"/>
  <c r="B21" i="62"/>
  <c r="F23" i="62"/>
  <c r="F21" i="62"/>
  <c r="R8" i="62"/>
  <c r="X8" i="62"/>
  <c r="AB8" i="62"/>
  <c r="AK8" i="62"/>
  <c r="P11" i="62"/>
  <c r="W9" i="62"/>
  <c r="F12" i="62"/>
  <c r="W12" i="62"/>
  <c r="P12" i="62"/>
  <c r="T14" i="62"/>
  <c r="T15" i="62" s="1"/>
  <c r="AC19" i="62"/>
  <c r="P20" i="62"/>
  <c r="R21" i="62"/>
  <c r="R24" i="62" s="1"/>
  <c r="P22" i="62"/>
  <c r="AC27" i="62"/>
  <c r="AC30" i="62"/>
  <c r="S31" i="62"/>
  <c r="S23" i="62"/>
  <c r="P31" i="62"/>
  <c r="R14" i="62"/>
  <c r="R15" i="62" s="1"/>
  <c r="P23" i="62"/>
  <c r="T24" i="62"/>
  <c r="AB23" i="62" s="1"/>
  <c r="Q29" i="62"/>
  <c r="P32" i="62"/>
  <c r="T32" i="62"/>
  <c r="T33" i="62" s="1"/>
  <c r="AC12" i="62"/>
  <c r="AC13" i="62"/>
  <c r="Z28" i="62"/>
  <c r="AC31" i="62"/>
  <c r="P37" i="62"/>
  <c r="Q38" i="62"/>
  <c r="S40" i="62"/>
  <c r="R41" i="62"/>
  <c r="R42" i="62" s="1"/>
  <c r="AC48" i="62"/>
  <c r="R50" i="62"/>
  <c r="R51" i="62" s="1"/>
  <c r="S49" i="62"/>
  <c r="AC54" i="62"/>
  <c r="P40" i="62"/>
  <c r="Q51" i="62"/>
  <c r="P46" i="62"/>
  <c r="P41" i="62"/>
  <c r="T41" i="62"/>
  <c r="Q58" i="62"/>
  <c r="S60" i="62"/>
  <c r="AA59" i="62" s="1"/>
  <c r="P38" i="62"/>
  <c r="T50" i="62"/>
  <c r="T51" i="62" s="1"/>
  <c r="T60" i="62"/>
  <c r="AB59" i="62" s="1"/>
  <c r="P58" i="62"/>
  <c r="R60" i="62"/>
  <c r="Z59" i="62" s="1"/>
  <c r="P64" i="62"/>
  <c r="T68" i="62"/>
  <c r="P50" i="62"/>
  <c r="P65" i="62"/>
  <c r="Q65" i="62"/>
  <c r="S67" i="62"/>
  <c r="P47" i="62"/>
  <c r="P55" i="62"/>
  <c r="Z57" i="62"/>
  <c r="R68" i="62"/>
  <c r="R69" i="62" s="1"/>
  <c r="AC73" i="62"/>
  <c r="AC77" i="62"/>
  <c r="AC74" i="62"/>
  <c r="AC76" i="62"/>
  <c r="AC72" i="62"/>
  <c r="AC55" i="62"/>
  <c r="P59" i="62"/>
  <c r="U69" i="62"/>
  <c r="P68" i="62"/>
  <c r="P73" i="62"/>
  <c r="S78" i="62"/>
  <c r="AA77" i="62" s="1"/>
  <c r="R78" i="62"/>
  <c r="Z72" i="62" s="1"/>
  <c r="T78" i="62"/>
  <c r="AB73" i="62" s="1"/>
  <c r="P76" i="62"/>
  <c r="Q76" i="62"/>
  <c r="Q78" i="62" s="1"/>
  <c r="AC75" i="62"/>
  <c r="P77" i="62"/>
  <c r="AF23" i="61"/>
  <c r="W3" i="61"/>
  <c r="S24" i="61"/>
  <c r="AA23" i="61" s="1"/>
  <c r="B23" i="61"/>
  <c r="B21" i="61"/>
  <c r="B20" i="61"/>
  <c r="AA8" i="61"/>
  <c r="O12" i="61"/>
  <c r="R15" i="61"/>
  <c r="Z11" i="61" s="1"/>
  <c r="R8" i="61"/>
  <c r="X8" i="61"/>
  <c r="AB8" i="61"/>
  <c r="AK8" i="61"/>
  <c r="O9" i="61"/>
  <c r="T15" i="61"/>
  <c r="AB14" i="61" s="1"/>
  <c r="P13" i="61"/>
  <c r="O14" i="61"/>
  <c r="U15" i="61"/>
  <c r="AC13" i="61" s="1"/>
  <c r="AJ17" i="61"/>
  <c r="R23" i="61"/>
  <c r="Z31" i="61"/>
  <c r="Z29" i="61"/>
  <c r="AN8" i="61"/>
  <c r="Q42" i="61"/>
  <c r="V2" i="61"/>
  <c r="F14" i="61"/>
  <c r="F15" i="61"/>
  <c r="S8" i="61"/>
  <c r="Y8" i="61"/>
  <c r="AC8" i="61"/>
  <c r="AL8" i="61"/>
  <c r="Z9" i="61"/>
  <c r="B11" i="61"/>
  <c r="Q11" i="61"/>
  <c r="Q15" i="61" s="1"/>
  <c r="W11" i="61"/>
  <c r="W12" i="61"/>
  <c r="B13" i="61"/>
  <c r="W13" i="61"/>
  <c r="Z14" i="61"/>
  <c r="F16" i="61"/>
  <c r="AN17" i="61"/>
  <c r="S51" i="61"/>
  <c r="AA49" i="61" s="1"/>
  <c r="U8" i="61"/>
  <c r="S13" i="61"/>
  <c r="S15" i="61" s="1"/>
  <c r="S31" i="61"/>
  <c r="B16" i="61"/>
  <c r="B14" i="61"/>
  <c r="B30" i="61"/>
  <c r="B29" i="61"/>
  <c r="F22" i="61"/>
  <c r="P8" i="61"/>
  <c r="T8" i="61"/>
  <c r="Z8" i="61"/>
  <c r="AI8" i="61"/>
  <c r="AM8" i="61"/>
  <c r="W9" i="61"/>
  <c r="P10" i="61"/>
  <c r="F12" i="61"/>
  <c r="F13" i="61"/>
  <c r="Q24" i="61"/>
  <c r="Y19" i="61" s="1"/>
  <c r="P19" i="61"/>
  <c r="U24" i="61"/>
  <c r="AC22" i="61" s="1"/>
  <c r="P23" i="61"/>
  <c r="T33" i="61"/>
  <c r="AB32" i="61" s="1"/>
  <c r="Q49" i="61"/>
  <c r="R51" i="61"/>
  <c r="Z50" i="61" s="1"/>
  <c r="P21" i="61"/>
  <c r="R22" i="61"/>
  <c r="R24" i="61" s="1"/>
  <c r="T23" i="61"/>
  <c r="U33" i="61"/>
  <c r="AC31" i="61" s="1"/>
  <c r="Q29" i="61"/>
  <c r="Q33" i="61" s="1"/>
  <c r="P32" i="61"/>
  <c r="P33" i="61" s="1"/>
  <c r="X27" i="61" s="1"/>
  <c r="T41" i="61"/>
  <c r="T42" i="61" s="1"/>
  <c r="T51" i="61"/>
  <c r="AB46" i="61" s="1"/>
  <c r="P49" i="61"/>
  <c r="AA50" i="61"/>
  <c r="Z28" i="61"/>
  <c r="Z32" i="61"/>
  <c r="R41" i="61"/>
  <c r="R42" i="61" s="1"/>
  <c r="S40" i="61"/>
  <c r="AC46" i="61"/>
  <c r="AC45" i="61"/>
  <c r="AC50" i="61"/>
  <c r="AC47" i="61"/>
  <c r="Q51" i="61"/>
  <c r="Y46" i="61" s="1"/>
  <c r="P41" i="61"/>
  <c r="AC48" i="61"/>
  <c r="P38" i="61"/>
  <c r="P46" i="61"/>
  <c r="AA75" i="61"/>
  <c r="AA72" i="61"/>
  <c r="AA73" i="61"/>
  <c r="P50" i="61"/>
  <c r="P56" i="61"/>
  <c r="R60" i="61"/>
  <c r="Z56" i="61" s="1"/>
  <c r="Q58" i="61"/>
  <c r="T77" i="61"/>
  <c r="T78" i="61" s="1"/>
  <c r="AB75" i="61" s="1"/>
  <c r="T60" i="61"/>
  <c r="AB54" i="61" s="1"/>
  <c r="P58" i="61"/>
  <c r="S59" i="61"/>
  <c r="S60" i="61" s="1"/>
  <c r="P68" i="61"/>
  <c r="Q68" i="61"/>
  <c r="Q69" i="61" s="1"/>
  <c r="Q74" i="61"/>
  <c r="U60" i="61"/>
  <c r="AC57" i="61" s="1"/>
  <c r="P64" i="61"/>
  <c r="S67" i="61"/>
  <c r="R68" i="61"/>
  <c r="Z58" i="61"/>
  <c r="T68" i="61"/>
  <c r="T69" i="61" s="1"/>
  <c r="U69" i="61"/>
  <c r="R78" i="61"/>
  <c r="Z73" i="61" s="1"/>
  <c r="P74" i="61"/>
  <c r="AA76" i="61"/>
  <c r="AA77" i="61"/>
  <c r="U78" i="61"/>
  <c r="AC73" i="61" s="1"/>
  <c r="P77" i="61"/>
  <c r="Q77" i="61"/>
  <c r="B14" i="60"/>
  <c r="O10" i="55"/>
  <c r="AL8" i="57"/>
  <c r="X8" i="58"/>
  <c r="O9" i="58"/>
  <c r="O13" i="58"/>
  <c r="AM8" i="59"/>
  <c r="P8" i="60"/>
  <c r="AC8" i="60"/>
  <c r="O14" i="60"/>
  <c r="AJ17" i="60"/>
  <c r="X8" i="57"/>
  <c r="Z8" i="60"/>
  <c r="F3" i="58"/>
  <c r="AB8" i="58"/>
  <c r="Q8" i="59"/>
  <c r="S8" i="60"/>
  <c r="AL8" i="60"/>
  <c r="AN17" i="60"/>
  <c r="F15" i="52"/>
  <c r="AC8" i="52"/>
  <c r="Y8" i="55"/>
  <c r="AL17" i="57"/>
  <c r="F2" i="58"/>
  <c r="AK8" i="58"/>
  <c r="T8" i="59"/>
  <c r="Y8" i="60"/>
  <c r="O10" i="60"/>
  <c r="B21" i="60"/>
  <c r="P14" i="60"/>
  <c r="C27" i="60"/>
  <c r="T11" i="60"/>
  <c r="Q51" i="60"/>
  <c r="Y46" i="60" s="1"/>
  <c r="F15" i="60"/>
  <c r="F16" i="60"/>
  <c r="F13" i="60"/>
  <c r="F12" i="60"/>
  <c r="AB8" i="60"/>
  <c r="O13" i="60"/>
  <c r="Q9" i="60"/>
  <c r="AM17" i="60"/>
  <c r="S24" i="60"/>
  <c r="Z37" i="60"/>
  <c r="P46" i="60"/>
  <c r="AC54" i="60"/>
  <c r="O9" i="60"/>
  <c r="X8" i="60"/>
  <c r="B22" i="60"/>
  <c r="B30" i="60"/>
  <c r="B29" i="60"/>
  <c r="F22" i="60"/>
  <c r="T8" i="60"/>
  <c r="AI8" i="60"/>
  <c r="P11" i="60"/>
  <c r="W13" i="60"/>
  <c r="P22" i="60"/>
  <c r="R22" i="60"/>
  <c r="T24" i="60"/>
  <c r="AB18" i="60" s="1"/>
  <c r="T32" i="60"/>
  <c r="T33" i="60" s="1"/>
  <c r="AB28" i="60" s="1"/>
  <c r="Q40" i="60"/>
  <c r="Q42" i="60" s="1"/>
  <c r="Y39" i="60" s="1"/>
  <c r="P4" i="60"/>
  <c r="T2" i="60" s="1"/>
  <c r="S33" i="60"/>
  <c r="B12" i="60"/>
  <c r="F3" i="60"/>
  <c r="F2" i="60"/>
  <c r="B15" i="60"/>
  <c r="AK8" i="60"/>
  <c r="R8" i="60"/>
  <c r="AK17" i="60"/>
  <c r="O11" i="60"/>
  <c r="T15" i="60"/>
  <c r="B13" i="60"/>
  <c r="U15" i="60"/>
  <c r="AC14" i="60" s="1"/>
  <c r="AI17" i="60"/>
  <c r="U33" i="60"/>
  <c r="AC27" i="60" s="1"/>
  <c r="P32" i="60"/>
  <c r="Q29" i="60"/>
  <c r="Q24" i="60"/>
  <c r="Y23" i="60" s="1"/>
  <c r="U24" i="60"/>
  <c r="AC20" i="60" s="1"/>
  <c r="Q31" i="60"/>
  <c r="T42" i="60"/>
  <c r="AB36" i="60" s="1"/>
  <c r="P40" i="60"/>
  <c r="Q8" i="60"/>
  <c r="U8" i="60"/>
  <c r="AA8" i="60"/>
  <c r="AJ8" i="60"/>
  <c r="AN8" i="60"/>
  <c r="O12" i="60"/>
  <c r="F14" i="60"/>
  <c r="P19" i="60"/>
  <c r="F21" i="60"/>
  <c r="B23" i="60"/>
  <c r="R23" i="60"/>
  <c r="R33" i="60"/>
  <c r="Z32" i="60" s="1"/>
  <c r="AC41" i="60"/>
  <c r="AC39" i="60"/>
  <c r="R50" i="60"/>
  <c r="R51" i="60" s="1"/>
  <c r="S49" i="60"/>
  <c r="P13" i="60"/>
  <c r="P21" i="60"/>
  <c r="P29" i="60"/>
  <c r="AC38" i="60"/>
  <c r="AA66" i="60"/>
  <c r="S42" i="60"/>
  <c r="AA40" i="60" s="1"/>
  <c r="Q60" i="60"/>
  <c r="Y55" i="60" s="1"/>
  <c r="P55" i="60"/>
  <c r="P37" i="60"/>
  <c r="Z39" i="60"/>
  <c r="T51" i="60"/>
  <c r="P49" i="60"/>
  <c r="AC58" i="60"/>
  <c r="T59" i="60"/>
  <c r="T60" i="60" s="1"/>
  <c r="Q67" i="60"/>
  <c r="AC36" i="60"/>
  <c r="AC37" i="60"/>
  <c r="P41" i="60"/>
  <c r="U51" i="60"/>
  <c r="AC47" i="60" s="1"/>
  <c r="P50" i="60"/>
  <c r="Y49" i="60"/>
  <c r="R59" i="60"/>
  <c r="R60" i="60" s="1"/>
  <c r="S58" i="60"/>
  <c r="T69" i="60"/>
  <c r="AB63" i="60" s="1"/>
  <c r="P67" i="60"/>
  <c r="Z68" i="60"/>
  <c r="Q78" i="60"/>
  <c r="Y73" i="60" s="1"/>
  <c r="P59" i="60"/>
  <c r="U69" i="60"/>
  <c r="AC64" i="60" s="1"/>
  <c r="P68" i="60"/>
  <c r="P56" i="60"/>
  <c r="Q69" i="60"/>
  <c r="Y68" i="60" s="1"/>
  <c r="P64" i="60"/>
  <c r="R77" i="60"/>
  <c r="R78" i="60" s="1"/>
  <c r="S76" i="60"/>
  <c r="Y57" i="60"/>
  <c r="AC57" i="60"/>
  <c r="AC73" i="60"/>
  <c r="AC72" i="60"/>
  <c r="P74" i="60"/>
  <c r="P77" i="60"/>
  <c r="P76" i="60"/>
  <c r="AC76" i="60"/>
  <c r="T77" i="60"/>
  <c r="AF23" i="59"/>
  <c r="AF19" i="59"/>
  <c r="AF21" i="59"/>
  <c r="AF22" i="59"/>
  <c r="AF20" i="59"/>
  <c r="AF18" i="59"/>
  <c r="Z3" i="59"/>
  <c r="W3" i="59"/>
  <c r="Z2" i="59"/>
  <c r="S86" i="59"/>
  <c r="S89" i="59"/>
  <c r="X89" i="59"/>
  <c r="X86" i="59"/>
  <c r="S83" i="59"/>
  <c r="X83" i="59"/>
  <c r="Y2" i="59"/>
  <c r="Y3" i="59"/>
  <c r="W2" i="59"/>
  <c r="V4" i="59"/>
  <c r="B29" i="59"/>
  <c r="B30" i="59"/>
  <c r="Z8" i="59"/>
  <c r="P12" i="59"/>
  <c r="O12" i="59"/>
  <c r="AI17" i="59"/>
  <c r="O9" i="59"/>
  <c r="X8" i="59"/>
  <c r="F14" i="59"/>
  <c r="F13" i="59"/>
  <c r="F15" i="59"/>
  <c r="F16" i="59"/>
  <c r="B12" i="59"/>
  <c r="U15" i="59"/>
  <c r="AC9" i="59" s="1"/>
  <c r="Q14" i="59"/>
  <c r="R12" i="59"/>
  <c r="B16" i="59"/>
  <c r="B14" i="59"/>
  <c r="B13" i="59"/>
  <c r="B11" i="59"/>
  <c r="B15" i="59"/>
  <c r="AK17" i="59"/>
  <c r="W11" i="59"/>
  <c r="AK8" i="59"/>
  <c r="R8" i="59"/>
  <c r="O14" i="59"/>
  <c r="W14" i="59"/>
  <c r="AC8" i="59"/>
  <c r="AN17" i="59"/>
  <c r="AI8" i="59"/>
  <c r="Q15" i="59"/>
  <c r="Y10" i="59" s="1"/>
  <c r="T15" i="59"/>
  <c r="AB11" i="59" s="1"/>
  <c r="R13" i="59"/>
  <c r="F2" i="59"/>
  <c r="T4" i="59"/>
  <c r="F3" i="59"/>
  <c r="B22" i="59"/>
  <c r="B20" i="59"/>
  <c r="B23" i="59"/>
  <c r="AL17" i="59"/>
  <c r="W12" i="59"/>
  <c r="AL8" i="59"/>
  <c r="S8" i="59"/>
  <c r="U8" i="59"/>
  <c r="P11" i="59"/>
  <c r="W9" i="59"/>
  <c r="F12" i="59"/>
  <c r="AC21" i="59"/>
  <c r="AC22" i="59"/>
  <c r="AC20" i="59"/>
  <c r="AC18" i="59"/>
  <c r="AC23" i="59"/>
  <c r="AB8" i="59"/>
  <c r="AJ17" i="59"/>
  <c r="AC19" i="59"/>
  <c r="P20" i="59"/>
  <c r="R21" i="59"/>
  <c r="P22" i="59"/>
  <c r="R32" i="59"/>
  <c r="AB40" i="59"/>
  <c r="AB38" i="59"/>
  <c r="AB37" i="59"/>
  <c r="AB36" i="59"/>
  <c r="AB41" i="59"/>
  <c r="Q51" i="59"/>
  <c r="Y49" i="59" s="1"/>
  <c r="Y8" i="59"/>
  <c r="W13" i="59"/>
  <c r="F21" i="59"/>
  <c r="F23" i="59"/>
  <c r="S24" i="59"/>
  <c r="T33" i="59"/>
  <c r="AB28" i="59" s="1"/>
  <c r="P31" i="59"/>
  <c r="P29" i="59"/>
  <c r="AC37" i="59"/>
  <c r="AC36" i="59"/>
  <c r="AC41" i="59"/>
  <c r="R51" i="59"/>
  <c r="Z50" i="59" s="1"/>
  <c r="S51" i="59"/>
  <c r="R22" i="59"/>
  <c r="T24" i="59"/>
  <c r="AB20" i="59" s="1"/>
  <c r="U33" i="59"/>
  <c r="AC27" i="59" s="1"/>
  <c r="P32" i="59"/>
  <c r="Q29" i="59"/>
  <c r="Q33" i="59" s="1"/>
  <c r="S33" i="59"/>
  <c r="AA31" i="59" s="1"/>
  <c r="Z41" i="59"/>
  <c r="S42" i="59"/>
  <c r="AA41" i="59" s="1"/>
  <c r="AB48" i="59"/>
  <c r="AB49" i="59"/>
  <c r="AB47" i="59"/>
  <c r="AB50" i="59"/>
  <c r="B21" i="59"/>
  <c r="Q23" i="59"/>
  <c r="Z39" i="59"/>
  <c r="Z40" i="59"/>
  <c r="Z38" i="59"/>
  <c r="AC50" i="59"/>
  <c r="AA50" i="59"/>
  <c r="Z36" i="59"/>
  <c r="Z37" i="59"/>
  <c r="P38" i="59"/>
  <c r="AC38" i="59"/>
  <c r="AB39" i="59"/>
  <c r="AC40" i="59"/>
  <c r="AB45" i="59"/>
  <c r="P46" i="59"/>
  <c r="AB46" i="59"/>
  <c r="P49" i="59"/>
  <c r="AA49" i="59"/>
  <c r="AC39" i="59"/>
  <c r="P50" i="59"/>
  <c r="U60" i="59"/>
  <c r="AC59" i="59" s="1"/>
  <c r="P59" i="59"/>
  <c r="P37" i="59"/>
  <c r="P40" i="59"/>
  <c r="S60" i="59"/>
  <c r="AA59" i="59" s="1"/>
  <c r="P41" i="59"/>
  <c r="R60" i="59"/>
  <c r="Z56" i="59" s="1"/>
  <c r="P56" i="59"/>
  <c r="Q58" i="59"/>
  <c r="Q60" i="59" s="1"/>
  <c r="T59" i="59"/>
  <c r="U69" i="59"/>
  <c r="AC64" i="59" s="1"/>
  <c r="P68" i="59"/>
  <c r="Q65" i="59"/>
  <c r="Q69" i="59" s="1"/>
  <c r="P64" i="59"/>
  <c r="Z68" i="59"/>
  <c r="Z66" i="59"/>
  <c r="Z67" i="59"/>
  <c r="S78" i="59"/>
  <c r="AA77" i="59" s="1"/>
  <c r="Z58" i="59"/>
  <c r="P58" i="59"/>
  <c r="P67" i="59"/>
  <c r="Z63" i="59"/>
  <c r="Z64" i="59"/>
  <c r="P65" i="59"/>
  <c r="S67" i="59"/>
  <c r="Z72" i="59"/>
  <c r="Z73" i="59"/>
  <c r="P74" i="59"/>
  <c r="T68" i="59"/>
  <c r="U78" i="59"/>
  <c r="AC75" i="59" s="1"/>
  <c r="P77" i="59"/>
  <c r="Z74" i="59"/>
  <c r="P76" i="59"/>
  <c r="AC67" i="59"/>
  <c r="Q78" i="59"/>
  <c r="Y76" i="59" s="1"/>
  <c r="P73" i="59"/>
  <c r="Z77" i="59"/>
  <c r="Z75" i="59"/>
  <c r="T77" i="59"/>
  <c r="AC76" i="59"/>
  <c r="P15" i="58"/>
  <c r="X9" i="58" s="1"/>
  <c r="AF23" i="58"/>
  <c r="AF21" i="58"/>
  <c r="AF22" i="58"/>
  <c r="Z2" i="58"/>
  <c r="AF19" i="58"/>
  <c r="W3" i="58"/>
  <c r="AF18" i="58"/>
  <c r="V2" i="58"/>
  <c r="S8" i="58"/>
  <c r="Y8" i="58"/>
  <c r="AC8" i="58"/>
  <c r="AL8" i="58"/>
  <c r="O10" i="58"/>
  <c r="B11" i="58"/>
  <c r="Q11" i="58"/>
  <c r="W11" i="58"/>
  <c r="Q12" i="58"/>
  <c r="W12" i="58"/>
  <c r="B13" i="58"/>
  <c r="W13" i="58"/>
  <c r="B14" i="58"/>
  <c r="W14" i="58"/>
  <c r="F15" i="58"/>
  <c r="S15" i="58"/>
  <c r="AA12" i="58" s="1"/>
  <c r="AK17" i="58"/>
  <c r="R24" i="58"/>
  <c r="Z22" i="58" s="1"/>
  <c r="P19" i="58"/>
  <c r="T33" i="58"/>
  <c r="AB28" i="58" s="1"/>
  <c r="B30" i="58"/>
  <c r="B29" i="58"/>
  <c r="P8" i="58"/>
  <c r="T8" i="58"/>
  <c r="AI8" i="58"/>
  <c r="AM8" i="58"/>
  <c r="W9" i="58"/>
  <c r="F12" i="58"/>
  <c r="F13" i="58"/>
  <c r="F14" i="58"/>
  <c r="R14" i="58"/>
  <c r="T15" i="58"/>
  <c r="AB14" i="58" s="1"/>
  <c r="AL17" i="58"/>
  <c r="AA23" i="58"/>
  <c r="B23" i="58"/>
  <c r="B21" i="58"/>
  <c r="Q8" i="58"/>
  <c r="U8" i="58"/>
  <c r="AA8" i="58"/>
  <c r="AJ8" i="58"/>
  <c r="AN8" i="58"/>
  <c r="W10" i="58"/>
  <c r="AA10" i="58"/>
  <c r="O14" i="58"/>
  <c r="B16" i="58"/>
  <c r="P22" i="58"/>
  <c r="Z41" i="58"/>
  <c r="S42" i="58"/>
  <c r="AA40" i="58" s="1"/>
  <c r="F23" i="58"/>
  <c r="F21" i="58"/>
  <c r="U24" i="58"/>
  <c r="P23" i="58"/>
  <c r="Y19" i="58"/>
  <c r="F22" i="58"/>
  <c r="Z28" i="58"/>
  <c r="Z39" i="58"/>
  <c r="Z38" i="58"/>
  <c r="P28" i="58"/>
  <c r="P29" i="58"/>
  <c r="P31" i="58"/>
  <c r="S32" i="58"/>
  <c r="T42" i="58"/>
  <c r="Z36" i="58"/>
  <c r="Z37" i="58"/>
  <c r="P38" i="58"/>
  <c r="U42" i="58"/>
  <c r="AC40" i="58" s="1"/>
  <c r="P46" i="58"/>
  <c r="T23" i="58"/>
  <c r="T24" i="58" s="1"/>
  <c r="P32" i="58"/>
  <c r="Q33" i="58"/>
  <c r="Y28" i="58" s="1"/>
  <c r="U33" i="58"/>
  <c r="AC27" i="58" s="1"/>
  <c r="Z40" i="58"/>
  <c r="P37" i="58"/>
  <c r="P40" i="58"/>
  <c r="Q42" i="58"/>
  <c r="Y37" i="58" s="1"/>
  <c r="Z56" i="58"/>
  <c r="Z55" i="58"/>
  <c r="Z54" i="58"/>
  <c r="Y36" i="58"/>
  <c r="U51" i="58"/>
  <c r="AC47" i="58" s="1"/>
  <c r="P50" i="58"/>
  <c r="Q50" i="58"/>
  <c r="R50" i="58"/>
  <c r="S49" i="58"/>
  <c r="P47" i="58"/>
  <c r="T50" i="58"/>
  <c r="Q58" i="58"/>
  <c r="Z59" i="58"/>
  <c r="S60" i="58"/>
  <c r="AA58" i="58" s="1"/>
  <c r="T60" i="58"/>
  <c r="AB55" i="58" s="1"/>
  <c r="P58" i="58"/>
  <c r="AA59" i="58"/>
  <c r="R68" i="58"/>
  <c r="R69" i="58" s="1"/>
  <c r="Z63" i="58" s="1"/>
  <c r="S67" i="58"/>
  <c r="AC56" i="58"/>
  <c r="Z58" i="58"/>
  <c r="Q69" i="58"/>
  <c r="P64" i="58"/>
  <c r="AC57" i="58"/>
  <c r="T68" i="58"/>
  <c r="T69" i="58" s="1"/>
  <c r="Q78" i="58"/>
  <c r="Y73" i="58" s="1"/>
  <c r="P73" i="58"/>
  <c r="P55" i="58"/>
  <c r="Z57" i="58"/>
  <c r="P65" i="58"/>
  <c r="P59" i="58"/>
  <c r="U69" i="58"/>
  <c r="AC64" i="58" s="1"/>
  <c r="R77" i="58"/>
  <c r="S76" i="58"/>
  <c r="T78" i="58"/>
  <c r="AB77" i="58" s="1"/>
  <c r="P74" i="58"/>
  <c r="U78" i="58"/>
  <c r="B12" i="57"/>
  <c r="W13" i="52"/>
  <c r="F30" i="53"/>
  <c r="F2" i="53"/>
  <c r="AC8" i="55"/>
  <c r="W12" i="55"/>
  <c r="W14" i="55"/>
  <c r="F3" i="56"/>
  <c r="F15" i="57"/>
  <c r="AB8" i="57"/>
  <c r="O9" i="57"/>
  <c r="F22" i="55"/>
  <c r="AL8" i="55"/>
  <c r="F2" i="56"/>
  <c r="B30" i="56"/>
  <c r="R8" i="57"/>
  <c r="AC8" i="57"/>
  <c r="W14" i="52"/>
  <c r="S8" i="55"/>
  <c r="F14" i="56"/>
  <c r="S8" i="57"/>
  <c r="AK8" i="57"/>
  <c r="AF23" i="57"/>
  <c r="AF18" i="57"/>
  <c r="AF20" i="57"/>
  <c r="B21" i="57"/>
  <c r="F23" i="57"/>
  <c r="Q32" i="57"/>
  <c r="Q33" i="57" s="1"/>
  <c r="Y31" i="57" s="1"/>
  <c r="Y8" i="57"/>
  <c r="O10" i="57"/>
  <c r="B11" i="57"/>
  <c r="W11" i="57"/>
  <c r="Q12" i="57"/>
  <c r="Q15" i="57" s="1"/>
  <c r="Y11" i="57" s="1"/>
  <c r="W12" i="57"/>
  <c r="B13" i="57"/>
  <c r="W13" i="57"/>
  <c r="B14" i="57"/>
  <c r="O14" i="57"/>
  <c r="S14" i="57"/>
  <c r="U15" i="57"/>
  <c r="AC13" i="57" s="1"/>
  <c r="B16" i="57"/>
  <c r="AI17" i="57"/>
  <c r="AM17" i="57"/>
  <c r="R24" i="57"/>
  <c r="Z21" i="57" s="1"/>
  <c r="R33" i="57"/>
  <c r="Z27" i="57" s="1"/>
  <c r="P29" i="57"/>
  <c r="R42" i="57"/>
  <c r="Z38" i="57" s="1"/>
  <c r="Q40" i="57"/>
  <c r="Z56" i="57"/>
  <c r="R14" i="57"/>
  <c r="R15" i="57" s="1"/>
  <c r="P21" i="57"/>
  <c r="B23" i="57"/>
  <c r="B29" i="57"/>
  <c r="B22" i="57"/>
  <c r="P8" i="57"/>
  <c r="T8" i="57"/>
  <c r="Z8" i="57"/>
  <c r="AI8" i="57"/>
  <c r="AM8" i="57"/>
  <c r="F12" i="57"/>
  <c r="F13" i="57"/>
  <c r="T14" i="57"/>
  <c r="T15" i="57" s="1"/>
  <c r="AB9" i="57" s="1"/>
  <c r="F16" i="57"/>
  <c r="AJ17" i="57"/>
  <c r="AN17" i="57"/>
  <c r="U24" i="57"/>
  <c r="AC20" i="57" s="1"/>
  <c r="P23" i="57"/>
  <c r="S23" i="57"/>
  <c r="F22" i="57"/>
  <c r="T23" i="57"/>
  <c r="T24" i="57" s="1"/>
  <c r="T33" i="57"/>
  <c r="P38" i="57"/>
  <c r="S60" i="57"/>
  <c r="AA58" i="57" s="1"/>
  <c r="P13" i="57"/>
  <c r="P15" i="57" s="1"/>
  <c r="Q23" i="57"/>
  <c r="F2" i="57"/>
  <c r="F3" i="57"/>
  <c r="Q8" i="57"/>
  <c r="U8" i="57"/>
  <c r="AA8" i="57"/>
  <c r="AJ8" i="57"/>
  <c r="AN8" i="57"/>
  <c r="O11" i="57"/>
  <c r="AC11" i="57"/>
  <c r="AC12" i="57"/>
  <c r="P19" i="57"/>
  <c r="F21" i="57"/>
  <c r="P22" i="57"/>
  <c r="U33" i="57"/>
  <c r="AC29" i="57" s="1"/>
  <c r="S33" i="57"/>
  <c r="AA31" i="57" s="1"/>
  <c r="AC50" i="57"/>
  <c r="AC46" i="57"/>
  <c r="AC45" i="57"/>
  <c r="P28" i="57"/>
  <c r="AB28" i="57"/>
  <c r="P31" i="57"/>
  <c r="T42" i="57"/>
  <c r="P40" i="57"/>
  <c r="Q38" i="57"/>
  <c r="Q51" i="57"/>
  <c r="Y46" i="57" s="1"/>
  <c r="P46" i="57"/>
  <c r="R68" i="57"/>
  <c r="R69" i="57" s="1"/>
  <c r="S67" i="57"/>
  <c r="P32" i="57"/>
  <c r="U42" i="57"/>
  <c r="P41" i="57"/>
  <c r="AC49" i="57"/>
  <c r="T50" i="57"/>
  <c r="U60" i="57"/>
  <c r="AC55" i="57" s="1"/>
  <c r="P59" i="57"/>
  <c r="AA75" i="57"/>
  <c r="AA73" i="57"/>
  <c r="AA72" i="57"/>
  <c r="AA74" i="57"/>
  <c r="P37" i="57"/>
  <c r="Q41" i="57"/>
  <c r="R50" i="57"/>
  <c r="R51" i="57" s="1"/>
  <c r="AC47" i="57"/>
  <c r="S49" i="57"/>
  <c r="S42" i="57"/>
  <c r="AA40" i="57" s="1"/>
  <c r="S68" i="57"/>
  <c r="P47" i="57"/>
  <c r="S50" i="57"/>
  <c r="Q58" i="57"/>
  <c r="Q60" i="57" s="1"/>
  <c r="Y57" i="57" s="1"/>
  <c r="Z57" i="57"/>
  <c r="P64" i="57"/>
  <c r="Q74" i="57"/>
  <c r="AA76" i="57"/>
  <c r="AA77" i="57"/>
  <c r="Y50" i="57"/>
  <c r="AC48" i="57"/>
  <c r="T60" i="57"/>
  <c r="AB59" i="57" s="1"/>
  <c r="P58" i="57"/>
  <c r="P65" i="57"/>
  <c r="Q65" i="57"/>
  <c r="Q69" i="57" s="1"/>
  <c r="R78" i="57"/>
  <c r="Z73" i="57" s="1"/>
  <c r="P74" i="57"/>
  <c r="P55" i="57"/>
  <c r="T69" i="57"/>
  <c r="T77" i="57"/>
  <c r="T78" i="57" s="1"/>
  <c r="U69" i="57"/>
  <c r="P68" i="57"/>
  <c r="Q78" i="57"/>
  <c r="P73" i="57"/>
  <c r="Z75" i="57"/>
  <c r="P76" i="57"/>
  <c r="Y77" i="57"/>
  <c r="U78" i="57"/>
  <c r="AC76" i="57" s="1"/>
  <c r="P77" i="57"/>
  <c r="Z9" i="56"/>
  <c r="Z11" i="56"/>
  <c r="Z12" i="56"/>
  <c r="AB21" i="56"/>
  <c r="AB22" i="56"/>
  <c r="AB19" i="56"/>
  <c r="Z13" i="56"/>
  <c r="Z14" i="56"/>
  <c r="AB23" i="56"/>
  <c r="Q8" i="56"/>
  <c r="U8" i="56"/>
  <c r="AA8" i="56"/>
  <c r="AJ8" i="56"/>
  <c r="AN8" i="56"/>
  <c r="W10" i="56"/>
  <c r="O11" i="56"/>
  <c r="O12" i="56"/>
  <c r="O13" i="56"/>
  <c r="S13" i="56"/>
  <c r="S15" i="56" s="1"/>
  <c r="O14" i="56"/>
  <c r="U15" i="56"/>
  <c r="AC9" i="56" s="1"/>
  <c r="B16" i="56"/>
  <c r="AI17" i="56"/>
  <c r="AM17" i="56"/>
  <c r="B21" i="56"/>
  <c r="F22" i="56"/>
  <c r="Q23" i="56"/>
  <c r="Q24" i="56" s="1"/>
  <c r="Y19" i="56" s="1"/>
  <c r="U24" i="56"/>
  <c r="AC22" i="56" s="1"/>
  <c r="Q33" i="56"/>
  <c r="Y28" i="56" s="1"/>
  <c r="Z28" i="56"/>
  <c r="B29" i="56"/>
  <c r="Z32" i="56"/>
  <c r="S42" i="56"/>
  <c r="AA41" i="56" s="1"/>
  <c r="Y46" i="56"/>
  <c r="Y45" i="56"/>
  <c r="Y47" i="56"/>
  <c r="R8" i="56"/>
  <c r="X8" i="56"/>
  <c r="AB8" i="56"/>
  <c r="AK8" i="56"/>
  <c r="O9" i="56"/>
  <c r="AB10" i="56"/>
  <c r="P11" i="56"/>
  <c r="B12" i="56"/>
  <c r="P12" i="56"/>
  <c r="P13" i="56"/>
  <c r="B15" i="56"/>
  <c r="F16" i="56"/>
  <c r="AJ17" i="56"/>
  <c r="AN17" i="56"/>
  <c r="P20" i="56"/>
  <c r="R21" i="56"/>
  <c r="P22" i="56"/>
  <c r="B23" i="56"/>
  <c r="R23" i="56"/>
  <c r="R24" i="56" s="1"/>
  <c r="AB40" i="56"/>
  <c r="AB38" i="56"/>
  <c r="AB37" i="56"/>
  <c r="AB36" i="56"/>
  <c r="R51" i="56"/>
  <c r="Z46" i="56" s="1"/>
  <c r="Y49" i="56"/>
  <c r="S8" i="56"/>
  <c r="Y8" i="56"/>
  <c r="AC8" i="56"/>
  <c r="AL8" i="56"/>
  <c r="B11" i="56"/>
  <c r="Q11" i="56"/>
  <c r="Q15" i="56" s="1"/>
  <c r="W11" i="56"/>
  <c r="W12" i="56"/>
  <c r="B13" i="56"/>
  <c r="W13" i="56"/>
  <c r="F15" i="56"/>
  <c r="AK17" i="56"/>
  <c r="AB18" i="56"/>
  <c r="P19" i="56"/>
  <c r="AB20" i="56"/>
  <c r="F21" i="56"/>
  <c r="S24" i="56"/>
  <c r="AA23" i="56" s="1"/>
  <c r="T33" i="56"/>
  <c r="AB28" i="56" s="1"/>
  <c r="P31" i="56"/>
  <c r="Z27" i="56"/>
  <c r="P28" i="56"/>
  <c r="P29" i="56"/>
  <c r="AC41" i="56"/>
  <c r="AC39" i="56"/>
  <c r="AB41" i="56"/>
  <c r="Y50" i="56"/>
  <c r="P8" i="56"/>
  <c r="T8" i="56"/>
  <c r="AI8" i="56"/>
  <c r="Z10" i="56"/>
  <c r="F12" i="56"/>
  <c r="F13" i="56"/>
  <c r="B20" i="56"/>
  <c r="U33" i="56"/>
  <c r="AC30" i="56" s="1"/>
  <c r="P32" i="56"/>
  <c r="Z29" i="56"/>
  <c r="AC50" i="56"/>
  <c r="AC46" i="56"/>
  <c r="AC45" i="56"/>
  <c r="S32" i="56"/>
  <c r="P38" i="56"/>
  <c r="AC38" i="56"/>
  <c r="AB39" i="56"/>
  <c r="AC40" i="56"/>
  <c r="Q41" i="56"/>
  <c r="P46" i="56"/>
  <c r="S50" i="56"/>
  <c r="P50" i="56"/>
  <c r="T50" i="56"/>
  <c r="T51" i="56" s="1"/>
  <c r="P37" i="56"/>
  <c r="P40" i="56"/>
  <c r="P47" i="56"/>
  <c r="AC47" i="56"/>
  <c r="AC49" i="56"/>
  <c r="Z31" i="56"/>
  <c r="AC36" i="56"/>
  <c r="AC37" i="56"/>
  <c r="P41" i="56"/>
  <c r="Y48" i="56"/>
  <c r="AC48" i="56"/>
  <c r="Z49" i="56"/>
  <c r="AC59" i="56"/>
  <c r="AC57" i="56"/>
  <c r="Q56" i="56"/>
  <c r="Q60" i="56" s="1"/>
  <c r="S58" i="56"/>
  <c r="R59" i="56"/>
  <c r="R69" i="56"/>
  <c r="Z68" i="56" s="1"/>
  <c r="P65" i="56"/>
  <c r="S69" i="56"/>
  <c r="AA68" i="56" s="1"/>
  <c r="P55" i="56"/>
  <c r="P58" i="56"/>
  <c r="AC54" i="56"/>
  <c r="AC55" i="56"/>
  <c r="P59" i="56"/>
  <c r="T59" i="56"/>
  <c r="AC68" i="56"/>
  <c r="AC67" i="56"/>
  <c r="AC64" i="56"/>
  <c r="AC63" i="56"/>
  <c r="P56" i="56"/>
  <c r="AC56" i="56"/>
  <c r="AC58" i="56"/>
  <c r="Q67" i="56"/>
  <c r="Q69" i="56" s="1"/>
  <c r="P68" i="56"/>
  <c r="T68" i="56"/>
  <c r="U78" i="56"/>
  <c r="AC77" i="56" s="1"/>
  <c r="P77" i="56"/>
  <c r="R77" i="56"/>
  <c r="R78" i="56" s="1"/>
  <c r="Z64" i="56"/>
  <c r="AC65" i="56"/>
  <c r="P73" i="56"/>
  <c r="AC73" i="56"/>
  <c r="S78" i="56"/>
  <c r="AA76" i="56" s="1"/>
  <c r="AC66" i="56"/>
  <c r="Z67" i="56"/>
  <c r="P74" i="56"/>
  <c r="AA77" i="56"/>
  <c r="P67" i="56"/>
  <c r="T78" i="56"/>
  <c r="AB75" i="56" s="1"/>
  <c r="P76" i="56"/>
  <c r="Q74" i="56"/>
  <c r="Q78" i="56" s="1"/>
  <c r="T15" i="55"/>
  <c r="AB14" i="55" s="1"/>
  <c r="R15" i="55"/>
  <c r="Z12" i="55" s="1"/>
  <c r="V2" i="55"/>
  <c r="Y3" i="55" s="1"/>
  <c r="AA27" i="55"/>
  <c r="AA29" i="55"/>
  <c r="F2" i="55"/>
  <c r="F3" i="55"/>
  <c r="T3" i="55"/>
  <c r="V3" i="55" s="1"/>
  <c r="Q8" i="55"/>
  <c r="U8" i="55"/>
  <c r="AA8" i="55"/>
  <c r="AJ8" i="55"/>
  <c r="AN8" i="55"/>
  <c r="W10" i="55"/>
  <c r="O11" i="55"/>
  <c r="O12" i="55"/>
  <c r="O13" i="55"/>
  <c r="O14" i="55"/>
  <c r="U15" i="55"/>
  <c r="AC9" i="55" s="1"/>
  <c r="B16" i="55"/>
  <c r="AI17" i="55"/>
  <c r="AM17" i="55"/>
  <c r="T24" i="55"/>
  <c r="R21" i="55"/>
  <c r="P22" i="55"/>
  <c r="B23" i="55"/>
  <c r="R23" i="55"/>
  <c r="Q24" i="55"/>
  <c r="P28" i="55"/>
  <c r="AC29" i="55"/>
  <c r="R32" i="55"/>
  <c r="P37" i="55"/>
  <c r="R8" i="55"/>
  <c r="X8" i="55"/>
  <c r="AB8" i="55"/>
  <c r="AK8" i="55"/>
  <c r="O9" i="55"/>
  <c r="P11" i="55"/>
  <c r="P15" i="55" s="1"/>
  <c r="B12" i="55"/>
  <c r="F16" i="55"/>
  <c r="P20" i="55"/>
  <c r="F21" i="55"/>
  <c r="P29" i="55"/>
  <c r="B30" i="55"/>
  <c r="R42" i="55"/>
  <c r="Z36" i="55" s="1"/>
  <c r="P38" i="55"/>
  <c r="Q38" i="55"/>
  <c r="Q42" i="55" s="1"/>
  <c r="Z41" i="55"/>
  <c r="AB41" i="55"/>
  <c r="B11" i="55"/>
  <c r="W11" i="55"/>
  <c r="B13" i="55"/>
  <c r="Q13" i="55"/>
  <c r="W13" i="55"/>
  <c r="F15" i="55"/>
  <c r="S15" i="55"/>
  <c r="AA13" i="55" s="1"/>
  <c r="AK17" i="55"/>
  <c r="B22" i="55"/>
  <c r="U24" i="55"/>
  <c r="B29" i="55"/>
  <c r="AA32" i="55"/>
  <c r="AC31" i="55"/>
  <c r="Z47" i="55"/>
  <c r="P8" i="55"/>
  <c r="T8" i="55"/>
  <c r="AI8" i="55"/>
  <c r="F12" i="55"/>
  <c r="F13" i="55"/>
  <c r="S24" i="55"/>
  <c r="AA22" i="55" s="1"/>
  <c r="Q31" i="55"/>
  <c r="AB28" i="55"/>
  <c r="P31" i="55"/>
  <c r="AC46" i="55"/>
  <c r="AC47" i="55"/>
  <c r="Q51" i="55"/>
  <c r="Y50" i="55" s="1"/>
  <c r="P32" i="55"/>
  <c r="U42" i="55"/>
  <c r="AC39" i="55" s="1"/>
  <c r="S40" i="55"/>
  <c r="T51" i="55"/>
  <c r="AB50" i="55" s="1"/>
  <c r="P49" i="55"/>
  <c r="P51" i="55" s="1"/>
  <c r="X46" i="55" s="1"/>
  <c r="AC45" i="55"/>
  <c r="S50" i="55"/>
  <c r="U60" i="55"/>
  <c r="AC54" i="55" s="1"/>
  <c r="P59" i="55"/>
  <c r="Q60" i="55"/>
  <c r="Y59" i="55" s="1"/>
  <c r="R59" i="55"/>
  <c r="R60" i="55" s="1"/>
  <c r="Z46" i="55"/>
  <c r="P55" i="55"/>
  <c r="T59" i="55"/>
  <c r="T60" i="55" s="1"/>
  <c r="T68" i="55"/>
  <c r="P56" i="55"/>
  <c r="Y56" i="55"/>
  <c r="S58" i="55"/>
  <c r="U69" i="55"/>
  <c r="AC64" i="55" s="1"/>
  <c r="P68" i="55"/>
  <c r="Q68" i="55"/>
  <c r="Q69" i="55" s="1"/>
  <c r="Y67" i="55" s="1"/>
  <c r="P64" i="55"/>
  <c r="S67" i="55"/>
  <c r="R68" i="55"/>
  <c r="U78" i="55"/>
  <c r="P77" i="55"/>
  <c r="R77" i="55"/>
  <c r="R78" i="55" s="1"/>
  <c r="P65" i="55"/>
  <c r="P73" i="55"/>
  <c r="S78" i="55"/>
  <c r="AA76" i="55" s="1"/>
  <c r="P74" i="55"/>
  <c r="P76" i="55"/>
  <c r="Q74" i="55"/>
  <c r="Q78" i="55" s="1"/>
  <c r="T77" i="55"/>
  <c r="T78" i="55" s="1"/>
  <c r="F2" i="54"/>
  <c r="F15" i="54"/>
  <c r="B30" i="53"/>
  <c r="F3" i="53"/>
  <c r="S24" i="54"/>
  <c r="AA23" i="54" s="1"/>
  <c r="V2" i="54"/>
  <c r="Y3" i="54" s="1"/>
  <c r="S8" i="54"/>
  <c r="Y8" i="54"/>
  <c r="AC8" i="54"/>
  <c r="AL8" i="54"/>
  <c r="O10" i="54"/>
  <c r="B11" i="54"/>
  <c r="W11" i="54"/>
  <c r="W12" i="54"/>
  <c r="B13" i="54"/>
  <c r="Q13" i="54"/>
  <c r="W13" i="54"/>
  <c r="B14" i="54"/>
  <c r="O14" i="54"/>
  <c r="S14" i="54"/>
  <c r="U15" i="54"/>
  <c r="AC14" i="54" s="1"/>
  <c r="B16" i="54"/>
  <c r="AI17" i="54"/>
  <c r="AM17" i="54"/>
  <c r="B21" i="54"/>
  <c r="R22" i="54"/>
  <c r="P23" i="54"/>
  <c r="T23" i="54"/>
  <c r="U33" i="54"/>
  <c r="AC29" i="54" s="1"/>
  <c r="P32" i="54"/>
  <c r="Q29" i="54"/>
  <c r="Q33" i="54" s="1"/>
  <c r="Z41" i="54"/>
  <c r="S42" i="54"/>
  <c r="AA40" i="54" s="1"/>
  <c r="P8" i="54"/>
  <c r="T8" i="54"/>
  <c r="Z8" i="54"/>
  <c r="AI8" i="54"/>
  <c r="AM8" i="54"/>
  <c r="W9" i="54"/>
  <c r="P10" i="54"/>
  <c r="F12" i="54"/>
  <c r="F13" i="54"/>
  <c r="P14" i="54"/>
  <c r="B15" i="54"/>
  <c r="F16" i="54"/>
  <c r="AJ17" i="54"/>
  <c r="AN17" i="54"/>
  <c r="P20" i="54"/>
  <c r="F22" i="54"/>
  <c r="Q23" i="54"/>
  <c r="Q24" i="54" s="1"/>
  <c r="U24" i="54"/>
  <c r="AC20" i="54" s="1"/>
  <c r="B29" i="54"/>
  <c r="Z39" i="54"/>
  <c r="Z38" i="54"/>
  <c r="F3" i="54"/>
  <c r="T3" i="54"/>
  <c r="V3" i="54" s="1"/>
  <c r="Q8" i="54"/>
  <c r="U8" i="54"/>
  <c r="AA8" i="54"/>
  <c r="AJ8" i="54"/>
  <c r="AN8" i="54"/>
  <c r="O11" i="54"/>
  <c r="O12" i="54"/>
  <c r="O13" i="54"/>
  <c r="F14" i="54"/>
  <c r="AK17" i="54"/>
  <c r="P19" i="54"/>
  <c r="F21" i="54"/>
  <c r="B23" i="54"/>
  <c r="R23" i="54"/>
  <c r="R33" i="54"/>
  <c r="Z27" i="54" s="1"/>
  <c r="AC27" i="54"/>
  <c r="Y32" i="54"/>
  <c r="R8" i="54"/>
  <c r="X8" i="54"/>
  <c r="P13" i="54"/>
  <c r="P21" i="54"/>
  <c r="B22" i="54"/>
  <c r="P31" i="54"/>
  <c r="P28" i="54"/>
  <c r="P29" i="54"/>
  <c r="S31" i="54"/>
  <c r="Q40" i="54"/>
  <c r="Q42" i="54" s="1"/>
  <c r="P41" i="54"/>
  <c r="Q47" i="54"/>
  <c r="Q51" i="54" s="1"/>
  <c r="Z47" i="54"/>
  <c r="AC48" i="54"/>
  <c r="S49" i="54"/>
  <c r="Z49" i="54"/>
  <c r="Z36" i="54"/>
  <c r="Z37" i="54"/>
  <c r="P38" i="54"/>
  <c r="P46" i="54"/>
  <c r="P49" i="54"/>
  <c r="T50" i="54"/>
  <c r="T51" i="54" s="1"/>
  <c r="Q58" i="54"/>
  <c r="S60" i="54"/>
  <c r="AA58" i="54" s="1"/>
  <c r="T32" i="54"/>
  <c r="T33" i="54" s="1"/>
  <c r="Z40" i="54"/>
  <c r="AC45" i="54"/>
  <c r="AC46" i="54"/>
  <c r="Z50" i="54"/>
  <c r="T60" i="54"/>
  <c r="AB54" i="54" s="1"/>
  <c r="P58" i="54"/>
  <c r="AA59" i="54"/>
  <c r="AC31" i="54"/>
  <c r="P40" i="54"/>
  <c r="Z45" i="54"/>
  <c r="Z46" i="54"/>
  <c r="P47" i="54"/>
  <c r="AC47" i="54"/>
  <c r="AC49" i="54"/>
  <c r="P50" i="54"/>
  <c r="AC59" i="54"/>
  <c r="AC57" i="54"/>
  <c r="AC58" i="54"/>
  <c r="AC56" i="54"/>
  <c r="AC68" i="54"/>
  <c r="AC67" i="54"/>
  <c r="AC64" i="54"/>
  <c r="AC66" i="54"/>
  <c r="R60" i="54"/>
  <c r="Z59" i="54" s="1"/>
  <c r="P64" i="54"/>
  <c r="Q69" i="54"/>
  <c r="Y64" i="54" s="1"/>
  <c r="U78" i="54"/>
  <c r="AC72" i="54" s="1"/>
  <c r="P77" i="54"/>
  <c r="S78" i="54"/>
  <c r="AA77" i="54" s="1"/>
  <c r="R69" i="54"/>
  <c r="Z66" i="54" s="1"/>
  <c r="AC63" i="54"/>
  <c r="P68" i="54"/>
  <c r="P55" i="54"/>
  <c r="T69" i="54"/>
  <c r="AB68" i="54" s="1"/>
  <c r="P67" i="54"/>
  <c r="P65" i="54"/>
  <c r="AC65" i="54"/>
  <c r="AC54" i="54"/>
  <c r="AC55" i="54"/>
  <c r="P59" i="54"/>
  <c r="Y68" i="54"/>
  <c r="S69" i="54"/>
  <c r="Q77" i="54"/>
  <c r="Q78" i="54" s="1"/>
  <c r="Z74" i="54"/>
  <c r="P73" i="54"/>
  <c r="Z77" i="54"/>
  <c r="Z76" i="54"/>
  <c r="T78" i="54"/>
  <c r="P76" i="54"/>
  <c r="Z72" i="54"/>
  <c r="Z73" i="54"/>
  <c r="S33" i="53"/>
  <c r="B23" i="53"/>
  <c r="B22" i="53"/>
  <c r="B20" i="53"/>
  <c r="AA12" i="53"/>
  <c r="AA9" i="53"/>
  <c r="AA21" i="53"/>
  <c r="AA13" i="53"/>
  <c r="O9" i="53"/>
  <c r="X8" i="53"/>
  <c r="AI17" i="53"/>
  <c r="W9" i="53"/>
  <c r="AI8" i="53"/>
  <c r="P8" i="53"/>
  <c r="F15" i="53"/>
  <c r="F16" i="53"/>
  <c r="B12" i="53"/>
  <c r="F14" i="53"/>
  <c r="F13" i="53"/>
  <c r="F12" i="53"/>
  <c r="AF22" i="53"/>
  <c r="Q15" i="53"/>
  <c r="Y13" i="53" s="1"/>
  <c r="AA14" i="53"/>
  <c r="T8" i="53"/>
  <c r="Z8" i="53"/>
  <c r="AM8" i="53"/>
  <c r="R12" i="53"/>
  <c r="R14" i="53"/>
  <c r="T15" i="53"/>
  <c r="AB14" i="53" s="1"/>
  <c r="AL17" i="53"/>
  <c r="P21" i="53"/>
  <c r="R22" i="53"/>
  <c r="R24" i="53" s="1"/>
  <c r="P23" i="53"/>
  <c r="T23" i="53"/>
  <c r="T24" i="53" s="1"/>
  <c r="U33" i="53"/>
  <c r="AC27" i="53" s="1"/>
  <c r="P32" i="53"/>
  <c r="Q29" i="53"/>
  <c r="Q31" i="53"/>
  <c r="Y37" i="53"/>
  <c r="Y36" i="53"/>
  <c r="Y38" i="53"/>
  <c r="S51" i="53"/>
  <c r="Q8" i="53"/>
  <c r="U8" i="53"/>
  <c r="AA8" i="53"/>
  <c r="AJ8" i="53"/>
  <c r="AN8" i="53"/>
  <c r="W10" i="53"/>
  <c r="AA10" i="53"/>
  <c r="O11" i="53"/>
  <c r="O12" i="53"/>
  <c r="O13" i="53"/>
  <c r="O14" i="53"/>
  <c r="U15" i="53"/>
  <c r="AC11" i="53" s="1"/>
  <c r="B16" i="53"/>
  <c r="AM17" i="53"/>
  <c r="B21" i="53"/>
  <c r="F22" i="53"/>
  <c r="Q23" i="53"/>
  <c r="U24" i="53"/>
  <c r="AC19" i="53" s="1"/>
  <c r="B29" i="53"/>
  <c r="R42" i="53"/>
  <c r="Z37" i="53" s="1"/>
  <c r="Y40" i="53"/>
  <c r="R51" i="53"/>
  <c r="Z49" i="53" s="1"/>
  <c r="AA50" i="53"/>
  <c r="R8" i="53"/>
  <c r="AB8" i="53"/>
  <c r="AK8" i="53"/>
  <c r="P11" i="53"/>
  <c r="P12" i="53"/>
  <c r="B15" i="53"/>
  <c r="AJ17" i="53"/>
  <c r="AN17" i="53"/>
  <c r="AA18" i="53"/>
  <c r="P20" i="53"/>
  <c r="P22" i="53"/>
  <c r="R33" i="53"/>
  <c r="Z28" i="53" s="1"/>
  <c r="AC30" i="53"/>
  <c r="Y41" i="53"/>
  <c r="AB49" i="53"/>
  <c r="AB47" i="53"/>
  <c r="AB50" i="53"/>
  <c r="S8" i="53"/>
  <c r="Y8" i="53"/>
  <c r="AC8" i="53"/>
  <c r="AL8" i="53"/>
  <c r="B11" i="53"/>
  <c r="W11" i="53"/>
  <c r="AA11" i="53"/>
  <c r="B13" i="53"/>
  <c r="F21" i="53"/>
  <c r="T33" i="53"/>
  <c r="AB28" i="53" s="1"/>
  <c r="Z27" i="53"/>
  <c r="P28" i="53"/>
  <c r="P29" i="53"/>
  <c r="Z30" i="53"/>
  <c r="P31" i="53"/>
  <c r="AC41" i="53"/>
  <c r="AC37" i="53"/>
  <c r="AC36" i="53"/>
  <c r="AC50" i="53"/>
  <c r="P37" i="53"/>
  <c r="P40" i="53"/>
  <c r="S41" i="53"/>
  <c r="P47" i="53"/>
  <c r="AC47" i="53"/>
  <c r="AB48" i="53"/>
  <c r="AC49" i="53"/>
  <c r="Q50" i="53"/>
  <c r="P55" i="53"/>
  <c r="P41" i="53"/>
  <c r="T41" i="53"/>
  <c r="T42" i="53" s="1"/>
  <c r="P56" i="53"/>
  <c r="P38" i="53"/>
  <c r="AC38" i="53"/>
  <c r="AC40" i="53"/>
  <c r="AB45" i="53"/>
  <c r="P46" i="53"/>
  <c r="AB46" i="53"/>
  <c r="P49" i="53"/>
  <c r="Q59" i="53"/>
  <c r="Y39" i="53"/>
  <c r="AC39" i="53"/>
  <c r="AC45" i="53"/>
  <c r="AC46" i="53"/>
  <c r="P50" i="53"/>
  <c r="U60" i="53"/>
  <c r="AC56" i="53" s="1"/>
  <c r="P59" i="53"/>
  <c r="R59" i="53"/>
  <c r="S60" i="53"/>
  <c r="AA58" i="53" s="1"/>
  <c r="R69" i="53"/>
  <c r="Z63" i="53" s="1"/>
  <c r="P58" i="53"/>
  <c r="P65" i="53"/>
  <c r="T68" i="53"/>
  <c r="T59" i="53"/>
  <c r="T60" i="53" s="1"/>
  <c r="U69" i="53"/>
  <c r="P68" i="53"/>
  <c r="P67" i="53"/>
  <c r="S69" i="53"/>
  <c r="AA68" i="53" s="1"/>
  <c r="Q74" i="53"/>
  <c r="Q78" i="53" s="1"/>
  <c r="Y75" i="53" s="1"/>
  <c r="Q69" i="53"/>
  <c r="Y65" i="53" s="1"/>
  <c r="P64" i="53"/>
  <c r="R78" i="53"/>
  <c r="Z74" i="53" s="1"/>
  <c r="P74" i="53"/>
  <c r="T78" i="53"/>
  <c r="AB73" i="53" s="1"/>
  <c r="P76" i="53"/>
  <c r="S77" i="53"/>
  <c r="U78" i="53"/>
  <c r="P77" i="53"/>
  <c r="P73" i="53"/>
  <c r="T3" i="52"/>
  <c r="V3" i="52" s="1"/>
  <c r="T2" i="52"/>
  <c r="U33" i="52"/>
  <c r="AC27" i="52" s="1"/>
  <c r="P32" i="52"/>
  <c r="AA57" i="52"/>
  <c r="AA56" i="52"/>
  <c r="AA54" i="52"/>
  <c r="AA55" i="52"/>
  <c r="AJ17" i="52"/>
  <c r="W10" i="52"/>
  <c r="AJ8" i="52"/>
  <c r="Q8" i="52"/>
  <c r="O9" i="52"/>
  <c r="X8" i="52"/>
  <c r="AI17" i="52"/>
  <c r="W9" i="52"/>
  <c r="F16" i="52"/>
  <c r="B12" i="52"/>
  <c r="F14" i="52"/>
  <c r="F13" i="52"/>
  <c r="F12" i="52"/>
  <c r="AB8" i="52"/>
  <c r="AM17" i="52"/>
  <c r="O13" i="52"/>
  <c r="S8" i="52"/>
  <c r="O10" i="52"/>
  <c r="S15" i="52"/>
  <c r="AA14" i="52" s="1"/>
  <c r="P20" i="52"/>
  <c r="P24" i="52" s="1"/>
  <c r="AA20" i="52"/>
  <c r="S33" i="52"/>
  <c r="AA31" i="52" s="1"/>
  <c r="P14" i="52"/>
  <c r="U15" i="52"/>
  <c r="AC9" i="52" s="1"/>
  <c r="B15" i="52"/>
  <c r="B16" i="52"/>
  <c r="AK8" i="52"/>
  <c r="R8" i="52"/>
  <c r="O11" i="52"/>
  <c r="T8" i="52"/>
  <c r="AI8" i="52"/>
  <c r="AK17" i="52"/>
  <c r="AA19" i="52"/>
  <c r="T24" i="52"/>
  <c r="AC41" i="52"/>
  <c r="AC39" i="52"/>
  <c r="U60" i="52"/>
  <c r="AC56" i="52" s="1"/>
  <c r="P59" i="52"/>
  <c r="F23" i="52"/>
  <c r="F21" i="52"/>
  <c r="Q15" i="52"/>
  <c r="Y10" i="52" s="1"/>
  <c r="P10" i="52"/>
  <c r="F2" i="52"/>
  <c r="F3" i="52"/>
  <c r="B23" i="52"/>
  <c r="B20" i="52"/>
  <c r="O12" i="52"/>
  <c r="AA8" i="52"/>
  <c r="AL17" i="52"/>
  <c r="Y8" i="52"/>
  <c r="AL8" i="52"/>
  <c r="W11" i="52"/>
  <c r="B14" i="52"/>
  <c r="Q31" i="52"/>
  <c r="Q33" i="52" s="1"/>
  <c r="Y28" i="52" s="1"/>
  <c r="R32" i="52"/>
  <c r="R14" i="52"/>
  <c r="R15" i="52" s="1"/>
  <c r="T15" i="52"/>
  <c r="AB14" i="52" s="1"/>
  <c r="Q23" i="52"/>
  <c r="Q24" i="52" s="1"/>
  <c r="Y21" i="52" s="1"/>
  <c r="U24" i="52"/>
  <c r="Q42" i="52"/>
  <c r="Y37" i="52" s="1"/>
  <c r="P37" i="52"/>
  <c r="R41" i="52"/>
  <c r="AC38" i="52"/>
  <c r="S40" i="52"/>
  <c r="AC40" i="52"/>
  <c r="T41" i="52"/>
  <c r="T42" i="52" s="1"/>
  <c r="U8" i="52"/>
  <c r="AN8" i="52"/>
  <c r="O14" i="52"/>
  <c r="R21" i="52"/>
  <c r="R23" i="52"/>
  <c r="P28" i="52"/>
  <c r="P29" i="52"/>
  <c r="R42" i="52"/>
  <c r="Z40" i="52" s="1"/>
  <c r="P11" i="52"/>
  <c r="T33" i="52"/>
  <c r="P31" i="52"/>
  <c r="R51" i="52"/>
  <c r="Z45" i="52" s="1"/>
  <c r="P47" i="52"/>
  <c r="S50" i="52"/>
  <c r="U51" i="52"/>
  <c r="AC48" i="52" s="1"/>
  <c r="AC36" i="52"/>
  <c r="AC37" i="52"/>
  <c r="P41" i="52"/>
  <c r="T51" i="52"/>
  <c r="AB45" i="52" s="1"/>
  <c r="P49" i="52"/>
  <c r="Z57" i="52"/>
  <c r="Q65" i="52"/>
  <c r="Q69" i="52" s="1"/>
  <c r="AA58" i="52"/>
  <c r="R69" i="52"/>
  <c r="Z63" i="52" s="1"/>
  <c r="P65" i="52"/>
  <c r="Q47" i="52"/>
  <c r="S51" i="52"/>
  <c r="AA49" i="52" s="1"/>
  <c r="Q59" i="52"/>
  <c r="Q60" i="52" s="1"/>
  <c r="AA59" i="52"/>
  <c r="P55" i="52"/>
  <c r="P58" i="52"/>
  <c r="T59" i="52"/>
  <c r="T60" i="52" s="1"/>
  <c r="U69" i="52"/>
  <c r="AC66" i="52" s="1"/>
  <c r="P68" i="52"/>
  <c r="T68" i="52"/>
  <c r="T78" i="52"/>
  <c r="AB73" i="52" s="1"/>
  <c r="P76" i="52"/>
  <c r="Z54" i="52"/>
  <c r="P56" i="52"/>
  <c r="P64" i="52"/>
  <c r="S67" i="52"/>
  <c r="Q76" i="52"/>
  <c r="S77" i="52"/>
  <c r="S78" i="52" s="1"/>
  <c r="P77" i="52"/>
  <c r="U78" i="52"/>
  <c r="AC74" i="52" s="1"/>
  <c r="R77" i="52"/>
  <c r="R78" i="52" s="1"/>
  <c r="AC73" i="52"/>
  <c r="C12" i="49"/>
  <c r="C3" i="51"/>
  <c r="C4" i="51"/>
  <c r="C5" i="51"/>
  <c r="C6" i="51"/>
  <c r="C7" i="51"/>
  <c r="C2" i="51"/>
  <c r="C3" i="50"/>
  <c r="C4" i="50"/>
  <c r="C5" i="50"/>
  <c r="C6" i="50"/>
  <c r="C7" i="50"/>
  <c r="C2" i="50"/>
  <c r="C3" i="49"/>
  <c r="C4" i="49"/>
  <c r="C5" i="49"/>
  <c r="C6" i="49"/>
  <c r="C7" i="49"/>
  <c r="F30" i="49" s="1"/>
  <c r="C2" i="49"/>
  <c r="U76" i="51"/>
  <c r="T77" i="51" s="1"/>
  <c r="R76" i="51"/>
  <c r="U75" i="51"/>
  <c r="S77" i="51" s="1"/>
  <c r="T75" i="51"/>
  <c r="S76" i="51" s="1"/>
  <c r="R75" i="51"/>
  <c r="Q75" i="51"/>
  <c r="P75" i="51"/>
  <c r="U74" i="51"/>
  <c r="R77" i="51" s="1"/>
  <c r="U73" i="51"/>
  <c r="Q77" i="51" s="1"/>
  <c r="T73" i="51"/>
  <c r="R73" i="51"/>
  <c r="Q74" i="51" s="1"/>
  <c r="U72" i="51"/>
  <c r="T72" i="51"/>
  <c r="R72" i="51"/>
  <c r="Q72" i="51"/>
  <c r="W71" i="51"/>
  <c r="U67" i="51"/>
  <c r="R67" i="51"/>
  <c r="U66" i="51"/>
  <c r="S68" i="51" s="1"/>
  <c r="T66" i="51"/>
  <c r="S67" i="51" s="1"/>
  <c r="R66" i="51"/>
  <c r="Q66" i="51"/>
  <c r="P66" i="51"/>
  <c r="U65" i="51"/>
  <c r="R68" i="51" s="1"/>
  <c r="U64" i="51"/>
  <c r="T64" i="51"/>
  <c r="Q67" i="51" s="1"/>
  <c r="R64" i="51"/>
  <c r="Q65" i="51" s="1"/>
  <c r="U63" i="51"/>
  <c r="T63" i="51"/>
  <c r="P67" i="51" s="1"/>
  <c r="R63" i="51"/>
  <c r="Q63" i="51"/>
  <c r="W62" i="51"/>
  <c r="U58" i="51"/>
  <c r="T59" i="51" s="1"/>
  <c r="R58" i="51"/>
  <c r="U57" i="51"/>
  <c r="S59" i="51" s="1"/>
  <c r="T57" i="51"/>
  <c r="S58" i="51" s="1"/>
  <c r="R57" i="51"/>
  <c r="Q57" i="51"/>
  <c r="P57" i="51"/>
  <c r="U56" i="51"/>
  <c r="R59" i="51" s="1"/>
  <c r="U55" i="51"/>
  <c r="T55" i="51"/>
  <c r="Q58" i="51" s="1"/>
  <c r="R55" i="51"/>
  <c r="U54" i="51"/>
  <c r="T54" i="51"/>
  <c r="R54" i="51"/>
  <c r="Q54" i="51"/>
  <c r="W53" i="51"/>
  <c r="U49" i="51"/>
  <c r="T50" i="51" s="1"/>
  <c r="R49" i="51"/>
  <c r="U48" i="51"/>
  <c r="T48" i="51"/>
  <c r="R48" i="51"/>
  <c r="Q48" i="51"/>
  <c r="P48" i="51"/>
  <c r="U47" i="51"/>
  <c r="U46" i="51"/>
  <c r="Q50" i="51" s="1"/>
  <c r="T46" i="51"/>
  <c r="Q49" i="51" s="1"/>
  <c r="R46" i="51"/>
  <c r="U45" i="51"/>
  <c r="T45" i="51"/>
  <c r="R45" i="51"/>
  <c r="Q45" i="51"/>
  <c r="P46" i="51" s="1"/>
  <c r="W44" i="51"/>
  <c r="U40" i="51"/>
  <c r="R40" i="51"/>
  <c r="U39" i="51"/>
  <c r="S41" i="51" s="1"/>
  <c r="T39" i="51"/>
  <c r="S40" i="51" s="1"/>
  <c r="R39" i="51"/>
  <c r="Q39" i="51"/>
  <c r="P39" i="51"/>
  <c r="U38" i="51"/>
  <c r="R41" i="51" s="1"/>
  <c r="U37" i="51"/>
  <c r="Q41" i="51" s="1"/>
  <c r="T37" i="51"/>
  <c r="R37" i="51"/>
  <c r="U36" i="51"/>
  <c r="T36" i="51"/>
  <c r="R36" i="51"/>
  <c r="P38" i="51" s="1"/>
  <c r="Q36" i="51"/>
  <c r="W35" i="51"/>
  <c r="U31" i="51"/>
  <c r="T32" i="51" s="1"/>
  <c r="R31" i="51"/>
  <c r="U30" i="51"/>
  <c r="S32" i="51" s="1"/>
  <c r="T30" i="51"/>
  <c r="S31" i="51" s="1"/>
  <c r="R30" i="51"/>
  <c r="Q30" i="51"/>
  <c r="P30" i="51"/>
  <c r="U29" i="51"/>
  <c r="R32" i="51" s="1"/>
  <c r="G29" i="51"/>
  <c r="U28" i="51"/>
  <c r="Q32" i="51" s="1"/>
  <c r="T28" i="51"/>
  <c r="Q31" i="51" s="1"/>
  <c r="R28" i="51"/>
  <c r="G28" i="51"/>
  <c r="C28" i="51"/>
  <c r="U27" i="51"/>
  <c r="T27" i="51"/>
  <c r="R27" i="51"/>
  <c r="Q27" i="51"/>
  <c r="P28" i="51" s="1"/>
  <c r="G27" i="51"/>
  <c r="W26" i="51"/>
  <c r="G26" i="51"/>
  <c r="C26" i="51"/>
  <c r="G25" i="51"/>
  <c r="C25" i="51"/>
  <c r="U22" i="51"/>
  <c r="T23" i="51" s="1"/>
  <c r="S22" i="51"/>
  <c r="Q22" i="51"/>
  <c r="C22" i="51"/>
  <c r="U21" i="51"/>
  <c r="S23" i="51" s="1"/>
  <c r="Q21" i="51"/>
  <c r="C21" i="51"/>
  <c r="S11" i="51" s="1"/>
  <c r="R12" i="51" s="1"/>
  <c r="U20" i="51"/>
  <c r="T20" i="51"/>
  <c r="S20" i="51"/>
  <c r="R21" i="51" s="1"/>
  <c r="Q20" i="51"/>
  <c r="U19" i="51"/>
  <c r="Q23" i="51" s="1"/>
  <c r="C19" i="51"/>
  <c r="U18" i="51"/>
  <c r="P23" i="51" s="1"/>
  <c r="T18" i="51"/>
  <c r="S18" i="51"/>
  <c r="R18" i="51"/>
  <c r="P20" i="51" s="1"/>
  <c r="Q18" i="51"/>
  <c r="C18" i="51"/>
  <c r="G14" i="51"/>
  <c r="G19" i="51" s="1"/>
  <c r="S9" i="51"/>
  <c r="U13" i="51"/>
  <c r="T14" i="51" s="1"/>
  <c r="U12" i="51"/>
  <c r="S14" i="51" s="1"/>
  <c r="T12" i="51"/>
  <c r="S13" i="51" s="1"/>
  <c r="U11" i="51"/>
  <c r="R14" i="51" s="1"/>
  <c r="G11" i="51"/>
  <c r="U10" i="51"/>
  <c r="Q14" i="51" s="1"/>
  <c r="T10" i="51"/>
  <c r="Q13" i="51" s="1"/>
  <c r="S10" i="51"/>
  <c r="Q12" i="51" s="1"/>
  <c r="R10" i="51"/>
  <c r="Q11" i="51" s="1"/>
  <c r="U9" i="51"/>
  <c r="T9" i="51"/>
  <c r="R9" i="51"/>
  <c r="Q9" i="51"/>
  <c r="P10" i="51" s="1"/>
  <c r="Q4" i="51"/>
  <c r="U3" i="51" s="1"/>
  <c r="P3" i="51"/>
  <c r="P4" i="51" s="1"/>
  <c r="U76" i="50"/>
  <c r="R76" i="50"/>
  <c r="U75" i="50"/>
  <c r="T75" i="50"/>
  <c r="S76" i="50" s="1"/>
  <c r="R75" i="50"/>
  <c r="Q75" i="50"/>
  <c r="P75" i="50"/>
  <c r="U74" i="50"/>
  <c r="U73" i="50"/>
  <c r="Q77" i="50" s="1"/>
  <c r="T73" i="50"/>
  <c r="Q76" i="50" s="1"/>
  <c r="R73" i="50"/>
  <c r="Q74" i="50" s="1"/>
  <c r="U72" i="50"/>
  <c r="T72" i="50"/>
  <c r="R72" i="50"/>
  <c r="Q72" i="50"/>
  <c r="W71" i="50"/>
  <c r="U67" i="50"/>
  <c r="R67" i="50"/>
  <c r="U66" i="50"/>
  <c r="T66" i="50"/>
  <c r="S67" i="50" s="1"/>
  <c r="R66" i="50"/>
  <c r="Q66" i="50"/>
  <c r="P66" i="50"/>
  <c r="U65" i="50"/>
  <c r="R68" i="50" s="1"/>
  <c r="U64" i="50"/>
  <c r="Q68" i="50" s="1"/>
  <c r="T64" i="50"/>
  <c r="Q67" i="50" s="1"/>
  <c r="R64" i="50"/>
  <c r="Q65" i="50" s="1"/>
  <c r="U63" i="50"/>
  <c r="T63" i="50"/>
  <c r="R63" i="50"/>
  <c r="Q63" i="50"/>
  <c r="W62" i="50"/>
  <c r="U58" i="50"/>
  <c r="T59" i="50" s="1"/>
  <c r="R58" i="50"/>
  <c r="U57" i="50"/>
  <c r="S59" i="50" s="1"/>
  <c r="T57" i="50"/>
  <c r="S58" i="50" s="1"/>
  <c r="R57" i="50"/>
  <c r="Q57" i="50"/>
  <c r="P57" i="50"/>
  <c r="U56" i="50"/>
  <c r="R59" i="50" s="1"/>
  <c r="U55" i="50"/>
  <c r="Q59" i="50" s="1"/>
  <c r="T55" i="50"/>
  <c r="Q58" i="50" s="1"/>
  <c r="R55" i="50"/>
  <c r="Q56" i="50" s="1"/>
  <c r="U54" i="50"/>
  <c r="P59" i="50" s="1"/>
  <c r="T54" i="50"/>
  <c r="R54" i="50"/>
  <c r="Q54" i="50"/>
  <c r="W53" i="50"/>
  <c r="U49" i="50"/>
  <c r="R49" i="50"/>
  <c r="U48" i="50"/>
  <c r="T48" i="50"/>
  <c r="S49" i="50" s="1"/>
  <c r="R48" i="50"/>
  <c r="Q48" i="50"/>
  <c r="P48" i="50"/>
  <c r="U47" i="50"/>
  <c r="R50" i="50" s="1"/>
  <c r="U46" i="50"/>
  <c r="Q50" i="50" s="1"/>
  <c r="T46" i="50"/>
  <c r="Q49" i="50" s="1"/>
  <c r="R46" i="50"/>
  <c r="Q47" i="50" s="1"/>
  <c r="U45" i="50"/>
  <c r="T45" i="50"/>
  <c r="P49" i="50" s="1"/>
  <c r="R45" i="50"/>
  <c r="Q45" i="50"/>
  <c r="W44" i="50"/>
  <c r="U40" i="50"/>
  <c r="T41" i="50" s="1"/>
  <c r="R40" i="50"/>
  <c r="U39" i="50"/>
  <c r="S41" i="50" s="1"/>
  <c r="T39" i="50"/>
  <c r="S40" i="50" s="1"/>
  <c r="R39" i="50"/>
  <c r="Q39" i="50"/>
  <c r="P39" i="50"/>
  <c r="U38" i="50"/>
  <c r="R41" i="50" s="1"/>
  <c r="U37" i="50"/>
  <c r="T37" i="50"/>
  <c r="Q40" i="50" s="1"/>
  <c r="R37" i="50"/>
  <c r="Q38" i="50" s="1"/>
  <c r="U36" i="50"/>
  <c r="T36" i="50"/>
  <c r="R36" i="50"/>
  <c r="Q36" i="50"/>
  <c r="W35" i="50"/>
  <c r="U31" i="50"/>
  <c r="T32" i="50" s="1"/>
  <c r="R31" i="50"/>
  <c r="U30" i="50"/>
  <c r="T30" i="50"/>
  <c r="S31" i="50" s="1"/>
  <c r="R30" i="50"/>
  <c r="Q30" i="50"/>
  <c r="P30" i="50"/>
  <c r="U29" i="50"/>
  <c r="R32" i="50" s="1"/>
  <c r="G29" i="50"/>
  <c r="U28" i="50"/>
  <c r="Q32" i="50" s="1"/>
  <c r="T28" i="50"/>
  <c r="Q31" i="50" s="1"/>
  <c r="R28" i="50"/>
  <c r="G28" i="50"/>
  <c r="C28" i="50"/>
  <c r="U27" i="50"/>
  <c r="T27" i="50"/>
  <c r="R27" i="50"/>
  <c r="Q27" i="50"/>
  <c r="P28" i="50" s="1"/>
  <c r="G27" i="50"/>
  <c r="C27" i="50"/>
  <c r="W26" i="50"/>
  <c r="G26" i="50"/>
  <c r="C26" i="50"/>
  <c r="G25" i="50"/>
  <c r="C25" i="50"/>
  <c r="U22" i="50"/>
  <c r="T23" i="50" s="1"/>
  <c r="S22" i="50"/>
  <c r="Q22" i="50"/>
  <c r="U21" i="50"/>
  <c r="S23" i="50" s="1"/>
  <c r="Q21" i="50"/>
  <c r="G20" i="50"/>
  <c r="U20" i="50"/>
  <c r="T20" i="50"/>
  <c r="R22" i="50" s="1"/>
  <c r="S20" i="50"/>
  <c r="R21" i="50" s="1"/>
  <c r="Q20" i="50"/>
  <c r="U19" i="50"/>
  <c r="G19" i="50"/>
  <c r="C19" i="50"/>
  <c r="U18" i="50"/>
  <c r="P23" i="50" s="1"/>
  <c r="T18" i="50"/>
  <c r="S18" i="50"/>
  <c r="P21" i="50" s="1"/>
  <c r="R18" i="50"/>
  <c r="P20" i="50" s="1"/>
  <c r="Q18" i="50"/>
  <c r="G18" i="50"/>
  <c r="C18" i="50"/>
  <c r="U13" i="50"/>
  <c r="T14" i="50" s="1"/>
  <c r="U12" i="50"/>
  <c r="S14" i="50" s="1"/>
  <c r="T12" i="50"/>
  <c r="G11" i="50"/>
  <c r="U11" i="50"/>
  <c r="R14" i="50" s="1"/>
  <c r="T11" i="50"/>
  <c r="R13" i="50" s="1"/>
  <c r="U10" i="50"/>
  <c r="Q14" i="50" s="1"/>
  <c r="T10" i="50"/>
  <c r="Q13" i="50" s="1"/>
  <c r="S10" i="50"/>
  <c r="Q12" i="50" s="1"/>
  <c r="R10" i="50"/>
  <c r="Q11" i="50" s="1"/>
  <c r="U9" i="50"/>
  <c r="P14" i="50" s="1"/>
  <c r="T9" i="50"/>
  <c r="S9" i="50"/>
  <c r="P12" i="50" s="1"/>
  <c r="R9" i="50"/>
  <c r="Q4" i="50"/>
  <c r="U2" i="50" s="1"/>
  <c r="P3" i="50"/>
  <c r="U76" i="49"/>
  <c r="T77" i="49" s="1"/>
  <c r="R76" i="49"/>
  <c r="U75" i="49"/>
  <c r="T75" i="49"/>
  <c r="S76" i="49" s="1"/>
  <c r="R75" i="49"/>
  <c r="Q75" i="49"/>
  <c r="P75" i="49"/>
  <c r="U74" i="49"/>
  <c r="R77" i="49" s="1"/>
  <c r="U73" i="49"/>
  <c r="Q77" i="49" s="1"/>
  <c r="T73" i="49"/>
  <c r="R73" i="49"/>
  <c r="Q74" i="49" s="1"/>
  <c r="U72" i="49"/>
  <c r="T72" i="49"/>
  <c r="R72" i="49"/>
  <c r="Q72" i="49"/>
  <c r="W71" i="49"/>
  <c r="U67" i="49"/>
  <c r="R67" i="49"/>
  <c r="U66" i="49"/>
  <c r="S68" i="49" s="1"/>
  <c r="T66" i="49"/>
  <c r="S67" i="49" s="1"/>
  <c r="R66" i="49"/>
  <c r="Q66" i="49"/>
  <c r="P66" i="49"/>
  <c r="U65" i="49"/>
  <c r="R68" i="49" s="1"/>
  <c r="U64" i="49"/>
  <c r="T64" i="49"/>
  <c r="Q67" i="49" s="1"/>
  <c r="R64" i="49"/>
  <c r="Q65" i="49" s="1"/>
  <c r="U63" i="49"/>
  <c r="T63" i="49"/>
  <c r="P67" i="49" s="1"/>
  <c r="R63" i="49"/>
  <c r="Q63" i="49"/>
  <c r="W62" i="49"/>
  <c r="U58" i="49"/>
  <c r="T59" i="49" s="1"/>
  <c r="R58" i="49"/>
  <c r="U57" i="49"/>
  <c r="S59" i="49" s="1"/>
  <c r="T57" i="49"/>
  <c r="R57" i="49"/>
  <c r="Q57" i="49"/>
  <c r="P57" i="49"/>
  <c r="U56" i="49"/>
  <c r="U55" i="49"/>
  <c r="Q59" i="49" s="1"/>
  <c r="T55" i="49"/>
  <c r="Q58" i="49" s="1"/>
  <c r="R55" i="49"/>
  <c r="Q56" i="49" s="1"/>
  <c r="U54" i="49"/>
  <c r="P59" i="49" s="1"/>
  <c r="T54" i="49"/>
  <c r="R54" i="49"/>
  <c r="P56" i="49" s="1"/>
  <c r="Q54" i="49"/>
  <c r="W53" i="49"/>
  <c r="U49" i="49"/>
  <c r="T50" i="49" s="1"/>
  <c r="R49" i="49"/>
  <c r="U48" i="49"/>
  <c r="S50" i="49" s="1"/>
  <c r="T48" i="49"/>
  <c r="S49" i="49" s="1"/>
  <c r="R48" i="49"/>
  <c r="Q48" i="49"/>
  <c r="P48" i="49"/>
  <c r="U47" i="49"/>
  <c r="R50" i="49" s="1"/>
  <c r="U46" i="49"/>
  <c r="T46" i="49"/>
  <c r="Q49" i="49" s="1"/>
  <c r="R46" i="49"/>
  <c r="Q47" i="49" s="1"/>
  <c r="U45" i="49"/>
  <c r="T45" i="49"/>
  <c r="R45" i="49"/>
  <c r="P47" i="49" s="1"/>
  <c r="Q45" i="49"/>
  <c r="P46" i="49" s="1"/>
  <c r="W44" i="49"/>
  <c r="U40" i="49"/>
  <c r="R40" i="49"/>
  <c r="U39" i="49"/>
  <c r="S41" i="49" s="1"/>
  <c r="T39" i="49"/>
  <c r="R39" i="49"/>
  <c r="Q39" i="49"/>
  <c r="P39" i="49"/>
  <c r="U38" i="49"/>
  <c r="U37" i="49"/>
  <c r="Q41" i="49" s="1"/>
  <c r="T37" i="49"/>
  <c r="Q40" i="49" s="1"/>
  <c r="R37" i="49"/>
  <c r="U36" i="49"/>
  <c r="P41" i="49" s="1"/>
  <c r="T36" i="49"/>
  <c r="P40" i="49" s="1"/>
  <c r="R36" i="49"/>
  <c r="Q36" i="49"/>
  <c r="W35" i="49"/>
  <c r="U31" i="49"/>
  <c r="T32" i="49" s="1"/>
  <c r="R31" i="49"/>
  <c r="U30" i="49"/>
  <c r="S32" i="49" s="1"/>
  <c r="T30" i="49"/>
  <c r="S31" i="49" s="1"/>
  <c r="R30" i="49"/>
  <c r="Q30" i="49"/>
  <c r="P30" i="49"/>
  <c r="U29" i="49"/>
  <c r="G29" i="49"/>
  <c r="U28" i="49"/>
  <c r="Q32" i="49" s="1"/>
  <c r="T28" i="49"/>
  <c r="R28" i="49"/>
  <c r="Q29" i="49" s="1"/>
  <c r="G28" i="49"/>
  <c r="C28" i="49"/>
  <c r="U27" i="49"/>
  <c r="T27" i="49"/>
  <c r="R27" i="49"/>
  <c r="Q27" i="49"/>
  <c r="G27" i="49"/>
  <c r="W26" i="49"/>
  <c r="G26" i="49"/>
  <c r="C26" i="49"/>
  <c r="G25" i="49"/>
  <c r="C25" i="49"/>
  <c r="U22" i="49"/>
  <c r="S22" i="49"/>
  <c r="Q22" i="49"/>
  <c r="C27" i="49"/>
  <c r="U21" i="49"/>
  <c r="Q21" i="49"/>
  <c r="S11" i="49"/>
  <c r="R12" i="49" s="1"/>
  <c r="U20" i="49"/>
  <c r="T20" i="49"/>
  <c r="S20" i="49"/>
  <c r="R21" i="49" s="1"/>
  <c r="Q20" i="49"/>
  <c r="G20" i="49"/>
  <c r="U19" i="49"/>
  <c r="G19" i="49"/>
  <c r="C19" i="49"/>
  <c r="U18" i="49"/>
  <c r="T18" i="49"/>
  <c r="S18" i="49"/>
  <c r="R18" i="49"/>
  <c r="Q18" i="49"/>
  <c r="G18" i="49"/>
  <c r="C18" i="49"/>
  <c r="U13" i="49"/>
  <c r="T14" i="49" s="1"/>
  <c r="U12" i="49"/>
  <c r="S14" i="49" s="1"/>
  <c r="T12" i="49"/>
  <c r="S13" i="49" s="1"/>
  <c r="G11" i="49"/>
  <c r="U11" i="49"/>
  <c r="T11" i="49"/>
  <c r="U10" i="49"/>
  <c r="Q14" i="49" s="1"/>
  <c r="T10" i="49"/>
  <c r="Q13" i="49" s="1"/>
  <c r="S10" i="49"/>
  <c r="Q12" i="49" s="1"/>
  <c r="R10" i="49"/>
  <c r="Q11" i="49" s="1"/>
  <c r="U9" i="49"/>
  <c r="T9" i="49"/>
  <c r="S9" i="49"/>
  <c r="R9" i="49"/>
  <c r="Q9" i="49"/>
  <c r="C99" i="64"/>
  <c r="Q4" i="49"/>
  <c r="U3" i="49" s="1"/>
  <c r="P3" i="49"/>
  <c r="C75" i="64"/>
  <c r="C22" i="48"/>
  <c r="C27" i="48" s="1"/>
  <c r="C21" i="48"/>
  <c r="G20" i="48" s="1"/>
  <c r="G14" i="48"/>
  <c r="G19" i="48" s="1"/>
  <c r="C14" i="48"/>
  <c r="S9" i="48" s="1"/>
  <c r="P12" i="48" s="1"/>
  <c r="C3" i="48"/>
  <c r="D8" i="64" s="1"/>
  <c r="C4" i="48"/>
  <c r="D14" i="64" s="1"/>
  <c r="C5" i="48"/>
  <c r="D20" i="64" s="1"/>
  <c r="C6" i="48"/>
  <c r="D26" i="64" s="1"/>
  <c r="C7" i="48"/>
  <c r="C2" i="48"/>
  <c r="D2" i="64" s="1"/>
  <c r="U76" i="48"/>
  <c r="T77" i="48" s="1"/>
  <c r="R76" i="48"/>
  <c r="U75" i="48"/>
  <c r="S77" i="48" s="1"/>
  <c r="T75" i="48"/>
  <c r="S76" i="48" s="1"/>
  <c r="R75" i="48"/>
  <c r="Q75" i="48"/>
  <c r="P75" i="48"/>
  <c r="U74" i="48"/>
  <c r="R77" i="48" s="1"/>
  <c r="U73" i="48"/>
  <c r="T73" i="48"/>
  <c r="Q76" i="48" s="1"/>
  <c r="R73" i="48"/>
  <c r="Q74" i="48" s="1"/>
  <c r="U72" i="48"/>
  <c r="T72" i="48"/>
  <c r="R72" i="48"/>
  <c r="Q72" i="48"/>
  <c r="W71" i="48"/>
  <c r="U67" i="48"/>
  <c r="T68" i="48" s="1"/>
  <c r="R67" i="48"/>
  <c r="U66" i="48"/>
  <c r="T66" i="48"/>
  <c r="S67" i="48" s="1"/>
  <c r="R66" i="48"/>
  <c r="Q66" i="48"/>
  <c r="P66" i="48"/>
  <c r="U65" i="48"/>
  <c r="U64" i="48"/>
  <c r="Q68" i="48" s="1"/>
  <c r="T64" i="48"/>
  <c r="Q67" i="48" s="1"/>
  <c r="R64" i="48"/>
  <c r="U63" i="48"/>
  <c r="P68" i="48" s="1"/>
  <c r="T63" i="48"/>
  <c r="R63" i="48"/>
  <c r="Q63" i="48"/>
  <c r="W62" i="48"/>
  <c r="U58" i="48"/>
  <c r="R58" i="48"/>
  <c r="U57" i="48"/>
  <c r="S59" i="48" s="1"/>
  <c r="T57" i="48"/>
  <c r="R57" i="48"/>
  <c r="Q57" i="48"/>
  <c r="P57" i="48"/>
  <c r="U56" i="48"/>
  <c r="U55" i="48"/>
  <c r="Q59" i="48" s="1"/>
  <c r="T55" i="48"/>
  <c r="Q58" i="48" s="1"/>
  <c r="R55" i="48"/>
  <c r="Q56" i="48" s="1"/>
  <c r="U54" i="48"/>
  <c r="P59" i="48" s="1"/>
  <c r="T54" i="48"/>
  <c r="P58" i="48" s="1"/>
  <c r="R54" i="48"/>
  <c r="P56" i="48" s="1"/>
  <c r="Q54" i="48"/>
  <c r="W53" i="48"/>
  <c r="U49" i="48"/>
  <c r="T50" i="48" s="1"/>
  <c r="R49" i="48"/>
  <c r="U48" i="48"/>
  <c r="S50" i="48" s="1"/>
  <c r="T48" i="48"/>
  <c r="S49" i="48" s="1"/>
  <c r="R48" i="48"/>
  <c r="Q48" i="48"/>
  <c r="P48" i="48"/>
  <c r="U47" i="48"/>
  <c r="R50" i="48" s="1"/>
  <c r="U46" i="48"/>
  <c r="T46" i="48"/>
  <c r="R46" i="48"/>
  <c r="Q47" i="48" s="1"/>
  <c r="U45" i="48"/>
  <c r="T45" i="48"/>
  <c r="R45" i="48"/>
  <c r="P47" i="48" s="1"/>
  <c r="Q45" i="48"/>
  <c r="W44" i="48"/>
  <c r="U40" i="48"/>
  <c r="R40" i="48"/>
  <c r="U39" i="48"/>
  <c r="S41" i="48" s="1"/>
  <c r="T39" i="48"/>
  <c r="S40" i="48" s="1"/>
  <c r="R39" i="48"/>
  <c r="Q39" i="48"/>
  <c r="P39" i="48"/>
  <c r="U38" i="48"/>
  <c r="R41" i="48" s="1"/>
  <c r="U37" i="48"/>
  <c r="T37" i="48"/>
  <c r="Q40" i="48" s="1"/>
  <c r="R37" i="48"/>
  <c r="Q38" i="48" s="1"/>
  <c r="U36" i="48"/>
  <c r="T36" i="48"/>
  <c r="R36" i="48"/>
  <c r="Q36" i="48"/>
  <c r="W35" i="48"/>
  <c r="U31" i="48"/>
  <c r="T32" i="48" s="1"/>
  <c r="R31" i="48"/>
  <c r="U30" i="48"/>
  <c r="T30" i="48"/>
  <c r="S31" i="48" s="1"/>
  <c r="R30" i="48"/>
  <c r="Q30" i="48"/>
  <c r="P30" i="48"/>
  <c r="U29" i="48"/>
  <c r="G29" i="48"/>
  <c r="U28" i="48"/>
  <c r="Q32" i="48" s="1"/>
  <c r="T28" i="48"/>
  <c r="Q31" i="48" s="1"/>
  <c r="R28" i="48"/>
  <c r="Q29" i="48" s="1"/>
  <c r="G28" i="48"/>
  <c r="C28" i="48"/>
  <c r="U27" i="48"/>
  <c r="T27" i="48"/>
  <c r="R27" i="48"/>
  <c r="P29" i="48" s="1"/>
  <c r="Q27" i="48"/>
  <c r="P28" i="48" s="1"/>
  <c r="G27" i="48"/>
  <c r="W26" i="48"/>
  <c r="G26" i="48"/>
  <c r="C26" i="48"/>
  <c r="G25" i="48"/>
  <c r="C25" i="48"/>
  <c r="U22" i="48"/>
  <c r="T23" i="48" s="1"/>
  <c r="S22" i="48"/>
  <c r="Q22" i="48"/>
  <c r="U21" i="48"/>
  <c r="Q21" i="48"/>
  <c r="U20" i="48"/>
  <c r="R23" i="48" s="1"/>
  <c r="T20" i="48"/>
  <c r="S20" i="48"/>
  <c r="R21" i="48" s="1"/>
  <c r="Q20" i="48"/>
  <c r="U19" i="48"/>
  <c r="Q23" i="48" s="1"/>
  <c r="C19" i="48"/>
  <c r="U18" i="48"/>
  <c r="T18" i="48"/>
  <c r="P22" i="48" s="1"/>
  <c r="S18" i="48"/>
  <c r="R18" i="48"/>
  <c r="P20" i="48" s="1"/>
  <c r="Q18" i="48"/>
  <c r="C18" i="48"/>
  <c r="U13" i="48"/>
  <c r="T14" i="48" s="1"/>
  <c r="U12" i="48"/>
  <c r="T12" i="48"/>
  <c r="S13" i="48" s="1"/>
  <c r="G11" i="48"/>
  <c r="U11" i="48"/>
  <c r="U10" i="48"/>
  <c r="Q14" i="48" s="1"/>
  <c r="T10" i="48"/>
  <c r="Q13" i="48" s="1"/>
  <c r="R10" i="48"/>
  <c r="Q11" i="48" s="1"/>
  <c r="U9" i="48"/>
  <c r="P14" i="48" s="1"/>
  <c r="T9" i="48"/>
  <c r="R9" i="48"/>
  <c r="P11" i="48" s="1"/>
  <c r="Q9" i="48"/>
  <c r="Q4" i="48"/>
  <c r="U2" i="48" s="1"/>
  <c r="P3" i="48"/>
  <c r="P4" i="48" s="1"/>
  <c r="T2" i="48" s="1"/>
  <c r="C8" i="64"/>
  <c r="C21" i="47"/>
  <c r="G20" i="47" s="1"/>
  <c r="C12" i="47"/>
  <c r="Q9" i="47" s="1"/>
  <c r="C3" i="47"/>
  <c r="C4" i="47"/>
  <c r="C5" i="47"/>
  <c r="C6" i="47"/>
  <c r="C7" i="47"/>
  <c r="C2" i="47"/>
  <c r="U76" i="47"/>
  <c r="T77" i="47" s="1"/>
  <c r="R76" i="47"/>
  <c r="U75" i="47"/>
  <c r="S77" i="47" s="1"/>
  <c r="T75" i="47"/>
  <c r="S76" i="47" s="1"/>
  <c r="R75" i="47"/>
  <c r="Q75" i="47"/>
  <c r="P75" i="47"/>
  <c r="U74" i="47"/>
  <c r="R77" i="47" s="1"/>
  <c r="U73" i="47"/>
  <c r="Q77" i="47" s="1"/>
  <c r="T73" i="47"/>
  <c r="Q76" i="47" s="1"/>
  <c r="R73" i="47"/>
  <c r="U72" i="47"/>
  <c r="T72" i="47"/>
  <c r="R72" i="47"/>
  <c r="Q72" i="47"/>
  <c r="W71" i="47"/>
  <c r="U67" i="47"/>
  <c r="T68" i="47" s="1"/>
  <c r="R67" i="47"/>
  <c r="U66" i="47"/>
  <c r="S68" i="47" s="1"/>
  <c r="T66" i="47"/>
  <c r="S67" i="47" s="1"/>
  <c r="R66" i="47"/>
  <c r="Q66" i="47"/>
  <c r="P66" i="47"/>
  <c r="U65" i="47"/>
  <c r="R68" i="47" s="1"/>
  <c r="U64" i="47"/>
  <c r="Q68" i="47" s="1"/>
  <c r="T64" i="47"/>
  <c r="R64" i="47"/>
  <c r="Q65" i="47" s="1"/>
  <c r="U63" i="47"/>
  <c r="T63" i="47"/>
  <c r="R63" i="47"/>
  <c r="Q63" i="47"/>
  <c r="P64" i="47" s="1"/>
  <c r="W62" i="47"/>
  <c r="U58" i="47"/>
  <c r="T59" i="47" s="1"/>
  <c r="R58" i="47"/>
  <c r="U57" i="47"/>
  <c r="T57" i="47"/>
  <c r="S58" i="47" s="1"/>
  <c r="R57" i="47"/>
  <c r="Q57" i="47"/>
  <c r="P57" i="47"/>
  <c r="U56" i="47"/>
  <c r="R59" i="47" s="1"/>
  <c r="U55" i="47"/>
  <c r="Q59" i="47" s="1"/>
  <c r="T55" i="47"/>
  <c r="Q58" i="47" s="1"/>
  <c r="R55" i="47"/>
  <c r="Q56" i="47" s="1"/>
  <c r="U54" i="47"/>
  <c r="T54" i="47"/>
  <c r="R54" i="47"/>
  <c r="Q54" i="47"/>
  <c r="W53" i="47"/>
  <c r="U49" i="47"/>
  <c r="T50" i="47" s="1"/>
  <c r="R49" i="47"/>
  <c r="U48" i="47"/>
  <c r="S50" i="47" s="1"/>
  <c r="T48" i="47"/>
  <c r="S49" i="47" s="1"/>
  <c r="R48" i="47"/>
  <c r="Q48" i="47"/>
  <c r="P48" i="47"/>
  <c r="U47" i="47"/>
  <c r="R50" i="47" s="1"/>
  <c r="U46" i="47"/>
  <c r="T46" i="47"/>
  <c r="Q49" i="47" s="1"/>
  <c r="R46" i="47"/>
  <c r="Q47" i="47" s="1"/>
  <c r="U45" i="47"/>
  <c r="T45" i="47"/>
  <c r="T51" i="47" s="1"/>
  <c r="R45" i="47"/>
  <c r="Q45" i="47"/>
  <c r="W44" i="47"/>
  <c r="T41" i="47"/>
  <c r="U40" i="47"/>
  <c r="R40" i="47"/>
  <c r="U39" i="47"/>
  <c r="T39" i="47"/>
  <c r="S40" i="47" s="1"/>
  <c r="R39" i="47"/>
  <c r="Q39" i="47"/>
  <c r="P39" i="47"/>
  <c r="U38" i="47"/>
  <c r="R41" i="47" s="1"/>
  <c r="U37" i="47"/>
  <c r="Q41" i="47" s="1"/>
  <c r="T37" i="47"/>
  <c r="Q40" i="47" s="1"/>
  <c r="R37" i="47"/>
  <c r="U36" i="47"/>
  <c r="T36" i="47"/>
  <c r="R36" i="47"/>
  <c r="Q36" i="47"/>
  <c r="W35" i="47"/>
  <c r="U31" i="47"/>
  <c r="R31" i="47"/>
  <c r="U30" i="47"/>
  <c r="S32" i="47" s="1"/>
  <c r="T30" i="47"/>
  <c r="S31" i="47" s="1"/>
  <c r="R30" i="47"/>
  <c r="Q30" i="47"/>
  <c r="P30" i="47"/>
  <c r="U29" i="47"/>
  <c r="G29" i="47"/>
  <c r="U28" i="47"/>
  <c r="Q32" i="47" s="1"/>
  <c r="T28" i="47"/>
  <c r="R28" i="47"/>
  <c r="Q29" i="47" s="1"/>
  <c r="G28" i="47"/>
  <c r="C28" i="47"/>
  <c r="U27" i="47"/>
  <c r="T27" i="47"/>
  <c r="R27" i="47"/>
  <c r="P29" i="47" s="1"/>
  <c r="Q27" i="47"/>
  <c r="P28" i="47" s="1"/>
  <c r="G27" i="47"/>
  <c r="W26" i="47"/>
  <c r="G26" i="47"/>
  <c r="C26" i="47"/>
  <c r="G25" i="47"/>
  <c r="C25" i="47"/>
  <c r="U22" i="47"/>
  <c r="S22" i="47"/>
  <c r="Q22" i="47"/>
  <c r="C27" i="47"/>
  <c r="U21" i="47"/>
  <c r="S23" i="47" s="1"/>
  <c r="Q21" i="47"/>
  <c r="U20" i="47"/>
  <c r="T20" i="47"/>
  <c r="S20" i="47"/>
  <c r="Q20" i="47"/>
  <c r="U19" i="47"/>
  <c r="G19" i="47"/>
  <c r="C19" i="47"/>
  <c r="U18" i="47"/>
  <c r="T18" i="47"/>
  <c r="P22" i="47" s="1"/>
  <c r="S18" i="47"/>
  <c r="R18" i="47"/>
  <c r="P20" i="47" s="1"/>
  <c r="Q18" i="47"/>
  <c r="G18" i="47"/>
  <c r="C18" i="47"/>
  <c r="U13" i="47"/>
  <c r="T14" i="47" s="1"/>
  <c r="U12" i="47"/>
  <c r="T12" i="47"/>
  <c r="S13" i="47" s="1"/>
  <c r="U11" i="47"/>
  <c r="R14" i="47" s="1"/>
  <c r="T11" i="47"/>
  <c r="R13" i="47" s="1"/>
  <c r="U10" i="47"/>
  <c r="Q14" i="47" s="1"/>
  <c r="T10" i="47"/>
  <c r="Q13" i="47" s="1"/>
  <c r="S10" i="47"/>
  <c r="R10" i="47"/>
  <c r="U9" i="47"/>
  <c r="P14" i="47" s="1"/>
  <c r="T9" i="47"/>
  <c r="S9" i="47"/>
  <c r="R9" i="47"/>
  <c r="P11" i="47" s="1"/>
  <c r="C62" i="64"/>
  <c r="Q4" i="47"/>
  <c r="U3" i="47"/>
  <c r="P3" i="47"/>
  <c r="P4" i="47" s="1"/>
  <c r="T2" i="47" s="1"/>
  <c r="U2" i="47"/>
  <c r="U4" i="47" s="1"/>
  <c r="G2" i="56" l="1"/>
  <c r="AC9" i="54"/>
  <c r="S15" i="54"/>
  <c r="AB10" i="55"/>
  <c r="AB9" i="55"/>
  <c r="G11" i="47"/>
  <c r="Y39" i="52"/>
  <c r="Y38" i="52"/>
  <c r="Z48" i="53"/>
  <c r="Z57" i="54"/>
  <c r="AA41" i="54"/>
  <c r="Z39" i="56"/>
  <c r="AC18" i="56"/>
  <c r="Y27" i="56"/>
  <c r="Z41" i="56"/>
  <c r="AA59" i="57"/>
  <c r="S15" i="57"/>
  <c r="Z3" i="57"/>
  <c r="AF22" i="57"/>
  <c r="AC57" i="59"/>
  <c r="W4" i="59"/>
  <c r="Y76" i="60"/>
  <c r="AA67" i="60"/>
  <c r="AA64" i="60"/>
  <c r="AC39" i="61"/>
  <c r="AC37" i="61"/>
  <c r="AC38" i="61"/>
  <c r="AC40" i="61"/>
  <c r="Z2" i="61"/>
  <c r="AF20" i="61"/>
  <c r="Z63" i="63"/>
  <c r="Z54" i="63"/>
  <c r="AC12" i="63"/>
  <c r="AC22" i="63"/>
  <c r="AA23" i="63"/>
  <c r="AA21" i="63"/>
  <c r="T4" i="61"/>
  <c r="AC12" i="54"/>
  <c r="Z38" i="56"/>
  <c r="W3" i="57"/>
  <c r="AF19" i="57"/>
  <c r="Y39" i="59"/>
  <c r="Y50" i="59"/>
  <c r="Y77" i="60"/>
  <c r="AA65" i="60"/>
  <c r="AC13" i="60"/>
  <c r="AC36" i="61"/>
  <c r="Z3" i="61"/>
  <c r="AF21" i="61"/>
  <c r="AC19" i="63"/>
  <c r="AA22" i="63"/>
  <c r="AA19" i="63"/>
  <c r="AC13" i="54"/>
  <c r="AC11" i="54"/>
  <c r="Q15" i="54"/>
  <c r="Y10" i="54" s="1"/>
  <c r="Z37" i="55"/>
  <c r="Z36" i="56"/>
  <c r="AB11" i="56"/>
  <c r="AB9" i="56"/>
  <c r="Z2" i="57"/>
  <c r="AA68" i="60"/>
  <c r="Y56" i="60"/>
  <c r="AC11" i="60"/>
  <c r="AC74" i="61"/>
  <c r="Z57" i="61"/>
  <c r="Z55" i="61"/>
  <c r="AF22" i="61"/>
  <c r="AF18" i="61"/>
  <c r="AC18" i="63"/>
  <c r="G2" i="63"/>
  <c r="H2" i="63" s="1"/>
  <c r="L2" i="63" s="1"/>
  <c r="K3" i="63" s="1"/>
  <c r="L3" i="63" s="1"/>
  <c r="K4" i="63" s="1"/>
  <c r="L4" i="63" s="1"/>
  <c r="K5" i="63" s="1"/>
  <c r="L5" i="63" s="1"/>
  <c r="K6" i="63" s="1"/>
  <c r="L6" i="63" s="1"/>
  <c r="K7" i="63" s="1"/>
  <c r="L7" i="63" s="1"/>
  <c r="K8" i="63" s="1"/>
  <c r="L8" i="63" s="1"/>
  <c r="K9" i="63" s="1"/>
  <c r="L9" i="63" s="1"/>
  <c r="K10" i="63" s="1"/>
  <c r="G2" i="58"/>
  <c r="L10" i="58" s="1"/>
  <c r="Z46" i="52"/>
  <c r="AB72" i="53"/>
  <c r="Q33" i="53"/>
  <c r="Y66" i="54"/>
  <c r="AC12" i="55"/>
  <c r="AC12" i="60"/>
  <c r="Z75" i="63"/>
  <c r="Z27" i="63"/>
  <c r="AC65" i="59"/>
  <c r="Y72" i="63"/>
  <c r="AB77" i="52"/>
  <c r="Z49" i="52"/>
  <c r="Z64" i="54"/>
  <c r="Y63" i="54"/>
  <c r="T4" i="56"/>
  <c r="Z63" i="56"/>
  <c r="AB9" i="58"/>
  <c r="AC63" i="59"/>
  <c r="Z30" i="63"/>
  <c r="AC50" i="62"/>
  <c r="AC46" i="62"/>
  <c r="AC49" i="62"/>
  <c r="AC47" i="62"/>
  <c r="Y22" i="62"/>
  <c r="Y23" i="62"/>
  <c r="AC56" i="62"/>
  <c r="P33" i="62"/>
  <c r="X30" i="62" s="1"/>
  <c r="Y21" i="62"/>
  <c r="Y19" i="62"/>
  <c r="Z72" i="61"/>
  <c r="Z75" i="61"/>
  <c r="AB59" i="61"/>
  <c r="AC77" i="60"/>
  <c r="AC56" i="60"/>
  <c r="Y47" i="60"/>
  <c r="AC59" i="60"/>
  <c r="Z38" i="60"/>
  <c r="Y50" i="60"/>
  <c r="P12" i="60"/>
  <c r="Z36" i="60"/>
  <c r="AC75" i="60"/>
  <c r="Z41" i="60"/>
  <c r="Y36" i="59"/>
  <c r="AC46" i="59"/>
  <c r="AC47" i="59"/>
  <c r="Y40" i="59"/>
  <c r="AC45" i="59"/>
  <c r="AC49" i="59"/>
  <c r="Y38" i="59"/>
  <c r="Y41" i="59"/>
  <c r="P24" i="59"/>
  <c r="Z55" i="59"/>
  <c r="Y48" i="59"/>
  <c r="AA58" i="59"/>
  <c r="AC46" i="58"/>
  <c r="AB75" i="58"/>
  <c r="AC13" i="58"/>
  <c r="Y18" i="58"/>
  <c r="AF20" i="58"/>
  <c r="AC45" i="58"/>
  <c r="AC49" i="58"/>
  <c r="Z58" i="57"/>
  <c r="AC22" i="57"/>
  <c r="V2" i="57"/>
  <c r="S83" i="57" s="1"/>
  <c r="Z59" i="57"/>
  <c r="Z54" i="57"/>
  <c r="Z45" i="56"/>
  <c r="Z40" i="56"/>
  <c r="AB13" i="56"/>
  <c r="AB12" i="56"/>
  <c r="Z50" i="56"/>
  <c r="AC55" i="55"/>
  <c r="AC48" i="55"/>
  <c r="AB39" i="55"/>
  <c r="AA31" i="55"/>
  <c r="AB40" i="55"/>
  <c r="AC28" i="55"/>
  <c r="AA30" i="55"/>
  <c r="AC65" i="55"/>
  <c r="Z14" i="55"/>
  <c r="AC49" i="55"/>
  <c r="AC30" i="55"/>
  <c r="AC32" i="55"/>
  <c r="AB37" i="54"/>
  <c r="AB41" i="54"/>
  <c r="AB36" i="54"/>
  <c r="AB39" i="54"/>
  <c r="AC37" i="54"/>
  <c r="AB38" i="54"/>
  <c r="Y28" i="53"/>
  <c r="Y32" i="53"/>
  <c r="Y30" i="53"/>
  <c r="AC29" i="53"/>
  <c r="AA23" i="53"/>
  <c r="Z75" i="53"/>
  <c r="AC58" i="53"/>
  <c r="AA20" i="53"/>
  <c r="W3" i="53"/>
  <c r="Z40" i="53"/>
  <c r="AC10" i="53"/>
  <c r="Z2" i="53"/>
  <c r="AA19" i="53"/>
  <c r="AC58" i="52"/>
  <c r="AC55" i="52"/>
  <c r="AC30" i="52"/>
  <c r="AC76" i="52"/>
  <c r="AB46" i="52"/>
  <c r="Z59" i="52"/>
  <c r="AA32" i="52"/>
  <c r="AA23" i="52"/>
  <c r="AC72" i="52"/>
  <c r="Z50" i="52"/>
  <c r="AB50" i="52"/>
  <c r="AA18" i="52"/>
  <c r="AA21" i="52"/>
  <c r="R60" i="50"/>
  <c r="Z56" i="50" s="1"/>
  <c r="U42" i="50"/>
  <c r="U3" i="48"/>
  <c r="S11" i="47"/>
  <c r="R12" i="47" s="1"/>
  <c r="Z64" i="62"/>
  <c r="Z67" i="62"/>
  <c r="AB77" i="62"/>
  <c r="AA58" i="62"/>
  <c r="AC58" i="62"/>
  <c r="G2" i="62"/>
  <c r="L10" i="62" s="1"/>
  <c r="T3" i="62"/>
  <c r="V3" i="62" s="1"/>
  <c r="AC57" i="62"/>
  <c r="Z77" i="62"/>
  <c r="Z58" i="62"/>
  <c r="V2" i="62"/>
  <c r="X89" i="62" s="1"/>
  <c r="AC20" i="61"/>
  <c r="G2" i="61"/>
  <c r="Y50" i="61"/>
  <c r="AC18" i="61"/>
  <c r="AA41" i="60"/>
  <c r="Y54" i="60"/>
  <c r="Y45" i="60"/>
  <c r="AB20" i="60"/>
  <c r="Y74" i="60"/>
  <c r="Y72" i="60"/>
  <c r="AB64" i="60"/>
  <c r="Z57" i="59"/>
  <c r="Z54" i="59"/>
  <c r="P33" i="59"/>
  <c r="AB51" i="59"/>
  <c r="R15" i="59"/>
  <c r="Z11" i="59" s="1"/>
  <c r="AC59" i="58"/>
  <c r="Z31" i="58"/>
  <c r="Z21" i="58"/>
  <c r="AC54" i="58"/>
  <c r="Z30" i="58"/>
  <c r="Y21" i="58"/>
  <c r="Z32" i="58"/>
  <c r="AA19" i="58"/>
  <c r="AC55" i="58"/>
  <c r="AB54" i="58"/>
  <c r="Z27" i="58"/>
  <c r="Z23" i="58"/>
  <c r="AC21" i="57"/>
  <c r="Y47" i="57"/>
  <c r="Y68" i="56"/>
  <c r="Y66" i="56"/>
  <c r="AB77" i="56"/>
  <c r="Z50" i="55"/>
  <c r="Z48" i="55"/>
  <c r="Z13" i="55"/>
  <c r="R24" i="55"/>
  <c r="AA77" i="55"/>
  <c r="AB32" i="55"/>
  <c r="AB30" i="55"/>
  <c r="Z49" i="55"/>
  <c r="Y48" i="55"/>
  <c r="AB29" i="55"/>
  <c r="AB27" i="55"/>
  <c r="AC39" i="54"/>
  <c r="AC40" i="54"/>
  <c r="R15" i="54"/>
  <c r="Z14" i="54" s="1"/>
  <c r="AC38" i="54"/>
  <c r="Z30" i="54"/>
  <c r="AC41" i="54"/>
  <c r="AA22" i="54"/>
  <c r="AA24" i="53"/>
  <c r="AF21" i="53"/>
  <c r="Z3" i="53"/>
  <c r="Z76" i="53"/>
  <c r="AA67" i="53"/>
  <c r="AF19" i="53"/>
  <c r="AF18" i="53"/>
  <c r="Z77" i="53"/>
  <c r="Z72" i="53"/>
  <c r="AF23" i="53"/>
  <c r="AB75" i="52"/>
  <c r="AC42" i="52"/>
  <c r="AC67" i="52"/>
  <c r="R24" i="52"/>
  <c r="Z20" i="52" s="1"/>
  <c r="D9" i="64"/>
  <c r="H15" i="51"/>
  <c r="H13" i="51"/>
  <c r="H12" i="51"/>
  <c r="H14" i="51"/>
  <c r="H16" i="51"/>
  <c r="F12" i="51"/>
  <c r="D27" i="64"/>
  <c r="D29" i="51"/>
  <c r="D30" i="51"/>
  <c r="AM8" i="51"/>
  <c r="C27" i="64"/>
  <c r="F30" i="51"/>
  <c r="D33" i="64"/>
  <c r="H30" i="51"/>
  <c r="AL17" i="51"/>
  <c r="C21" i="64"/>
  <c r="W14" i="51"/>
  <c r="C33" i="64"/>
  <c r="D21" i="64"/>
  <c r="H22" i="51"/>
  <c r="H21" i="51"/>
  <c r="H23" i="51"/>
  <c r="W10" i="51"/>
  <c r="C9" i="64"/>
  <c r="AI8" i="51"/>
  <c r="C3" i="64"/>
  <c r="Z8" i="51"/>
  <c r="C15" i="64"/>
  <c r="G20" i="51"/>
  <c r="R60" i="51"/>
  <c r="Z56" i="51" s="1"/>
  <c r="D3" i="64"/>
  <c r="D14" i="51"/>
  <c r="D16" i="51"/>
  <c r="D11" i="51"/>
  <c r="D13" i="51"/>
  <c r="D12" i="51"/>
  <c r="D15" i="51"/>
  <c r="D15" i="64"/>
  <c r="D23" i="51"/>
  <c r="D21" i="51"/>
  <c r="D22" i="51"/>
  <c r="D20" i="51"/>
  <c r="W9" i="50"/>
  <c r="C39" i="64"/>
  <c r="Z8" i="50"/>
  <c r="C51" i="64"/>
  <c r="D57" i="64"/>
  <c r="H22" i="50"/>
  <c r="H21" i="50"/>
  <c r="H23" i="50"/>
  <c r="O10" i="50"/>
  <c r="C45" i="64"/>
  <c r="AM8" i="50"/>
  <c r="C63" i="64"/>
  <c r="D39" i="64"/>
  <c r="D15" i="50"/>
  <c r="D11" i="50"/>
  <c r="D16" i="50"/>
  <c r="D14" i="50"/>
  <c r="D13" i="50"/>
  <c r="D12" i="50"/>
  <c r="D51" i="64"/>
  <c r="D21" i="50"/>
  <c r="D22" i="50"/>
  <c r="D20" i="50"/>
  <c r="D23" i="50"/>
  <c r="D69" i="64"/>
  <c r="H30" i="50"/>
  <c r="D45" i="64"/>
  <c r="H14" i="50"/>
  <c r="H13" i="50"/>
  <c r="H15" i="50"/>
  <c r="H16" i="50"/>
  <c r="H12" i="50"/>
  <c r="AL17" i="50"/>
  <c r="C57" i="64"/>
  <c r="W14" i="50"/>
  <c r="C69" i="64"/>
  <c r="T24" i="50"/>
  <c r="T42" i="50"/>
  <c r="AB38" i="50" s="1"/>
  <c r="D63" i="64"/>
  <c r="D30" i="50"/>
  <c r="D29" i="50"/>
  <c r="O11" i="49"/>
  <c r="C87" i="64"/>
  <c r="D81" i="64"/>
  <c r="H13" i="49"/>
  <c r="H15" i="49"/>
  <c r="H14" i="49"/>
  <c r="H16" i="49"/>
  <c r="H12" i="49"/>
  <c r="W10" i="49"/>
  <c r="C81" i="64"/>
  <c r="D99" i="64"/>
  <c r="D30" i="49"/>
  <c r="D29" i="49"/>
  <c r="D105" i="64"/>
  <c r="H30" i="49"/>
  <c r="S33" i="49"/>
  <c r="AA28" i="49" s="1"/>
  <c r="D93" i="64"/>
  <c r="H21" i="49"/>
  <c r="H23" i="49"/>
  <c r="H22" i="49"/>
  <c r="AL17" i="49"/>
  <c r="C93" i="64"/>
  <c r="AN17" i="49"/>
  <c r="C105" i="64"/>
  <c r="D75" i="64"/>
  <c r="D16" i="49"/>
  <c r="D12" i="49"/>
  <c r="D14" i="49"/>
  <c r="D15" i="49"/>
  <c r="D11" i="49"/>
  <c r="D13" i="49"/>
  <c r="B20" i="49"/>
  <c r="D87" i="64"/>
  <c r="D23" i="49"/>
  <c r="D21" i="49"/>
  <c r="D22" i="49"/>
  <c r="D20" i="49"/>
  <c r="AM17" i="48"/>
  <c r="C26" i="64"/>
  <c r="H30" i="48"/>
  <c r="D32" i="64"/>
  <c r="AI17" i="48"/>
  <c r="C2" i="64"/>
  <c r="O12" i="48"/>
  <c r="C20" i="64"/>
  <c r="O14" i="48"/>
  <c r="C32" i="64"/>
  <c r="O11" i="48"/>
  <c r="C14" i="64"/>
  <c r="AL17" i="47"/>
  <c r="C56" i="64"/>
  <c r="F30" i="47"/>
  <c r="D68" i="64"/>
  <c r="H30" i="47"/>
  <c r="AJ17" i="47"/>
  <c r="C44" i="64"/>
  <c r="AK17" i="47"/>
  <c r="C50" i="64"/>
  <c r="S24" i="47"/>
  <c r="R60" i="47"/>
  <c r="Z59" i="47" s="1"/>
  <c r="D62" i="64"/>
  <c r="D30" i="47"/>
  <c r="D29" i="47"/>
  <c r="D56" i="64"/>
  <c r="H22" i="47"/>
  <c r="H21" i="47"/>
  <c r="H23" i="47"/>
  <c r="AC8" i="47"/>
  <c r="C68" i="64"/>
  <c r="D44" i="64"/>
  <c r="H16" i="47"/>
  <c r="H12" i="47"/>
  <c r="H15" i="47"/>
  <c r="H14" i="47"/>
  <c r="H13" i="47"/>
  <c r="AI17" i="47"/>
  <c r="C38" i="64"/>
  <c r="D38" i="64"/>
  <c r="D13" i="47"/>
  <c r="D16" i="47"/>
  <c r="D12" i="47"/>
  <c r="D15" i="47"/>
  <c r="D11" i="47"/>
  <c r="D14" i="47"/>
  <c r="D50" i="64"/>
  <c r="D21" i="47"/>
  <c r="D20" i="47"/>
  <c r="D23" i="47"/>
  <c r="D22" i="47"/>
  <c r="AC65" i="63"/>
  <c r="Y54" i="63"/>
  <c r="P33" i="63"/>
  <c r="Y49" i="63"/>
  <c r="Y47" i="63"/>
  <c r="AC63" i="63"/>
  <c r="AC69" i="63" s="1"/>
  <c r="Y57" i="63"/>
  <c r="Y46" i="63"/>
  <c r="T15" i="63"/>
  <c r="AB12" i="63" s="1"/>
  <c r="Z67" i="63"/>
  <c r="Z55" i="63"/>
  <c r="Y50" i="63"/>
  <c r="Y58" i="63"/>
  <c r="Y45" i="63"/>
  <c r="H23" i="48"/>
  <c r="H22" i="48"/>
  <c r="H21" i="48"/>
  <c r="T11" i="48"/>
  <c r="R13" i="48" s="1"/>
  <c r="D13" i="48"/>
  <c r="D16" i="48"/>
  <c r="D12" i="48"/>
  <c r="D15" i="48"/>
  <c r="D11" i="48"/>
  <c r="D14" i="48"/>
  <c r="D21" i="48"/>
  <c r="D20" i="48"/>
  <c r="D23" i="48"/>
  <c r="D22" i="48"/>
  <c r="H13" i="48"/>
  <c r="H16" i="48"/>
  <c r="H12" i="48"/>
  <c r="H15" i="48"/>
  <c r="H14" i="48"/>
  <c r="D30" i="48"/>
  <c r="D29" i="48"/>
  <c r="AC11" i="62"/>
  <c r="AC10" i="61"/>
  <c r="Z10" i="61"/>
  <c r="AB14" i="59"/>
  <c r="AB12" i="59"/>
  <c r="AA9" i="59"/>
  <c r="AA14" i="59"/>
  <c r="AA13" i="59"/>
  <c r="Z14" i="59"/>
  <c r="AC10" i="58"/>
  <c r="AC11" i="58"/>
  <c r="AC14" i="58"/>
  <c r="AC12" i="58"/>
  <c r="X11" i="58"/>
  <c r="X12" i="58"/>
  <c r="X14" i="58"/>
  <c r="Y46" i="54"/>
  <c r="Y45" i="54"/>
  <c r="U51" i="47"/>
  <c r="S69" i="47"/>
  <c r="AA65" i="47" s="1"/>
  <c r="U24" i="49"/>
  <c r="Z66" i="53"/>
  <c r="R15" i="53"/>
  <c r="Z9" i="53" s="1"/>
  <c r="Y74" i="54"/>
  <c r="Y75" i="54"/>
  <c r="Y28" i="54"/>
  <c r="Y27" i="54"/>
  <c r="Y30" i="54"/>
  <c r="Z72" i="55"/>
  <c r="Z75" i="55"/>
  <c r="AA13" i="57"/>
  <c r="AA10" i="57"/>
  <c r="F13" i="51"/>
  <c r="B22" i="51"/>
  <c r="AA31" i="53"/>
  <c r="AA32" i="53"/>
  <c r="AC73" i="55"/>
  <c r="AC75" i="55"/>
  <c r="AC74" i="55"/>
  <c r="AC76" i="55"/>
  <c r="Y55" i="59"/>
  <c r="Y57" i="59"/>
  <c r="S10" i="48"/>
  <c r="Y58" i="52"/>
  <c r="Y54" i="52"/>
  <c r="Y67" i="52"/>
  <c r="Y68" i="52"/>
  <c r="Y66" i="52"/>
  <c r="Z36" i="53"/>
  <c r="AA14" i="56"/>
  <c r="AA9" i="56"/>
  <c r="Y63" i="59"/>
  <c r="Y67" i="59"/>
  <c r="Z36" i="62"/>
  <c r="Z37" i="62"/>
  <c r="AB48" i="60"/>
  <c r="AB50" i="60"/>
  <c r="Y37" i="61"/>
  <c r="Y36" i="61"/>
  <c r="Y40" i="61"/>
  <c r="Y39" i="61"/>
  <c r="AC67" i="62"/>
  <c r="AC65" i="62"/>
  <c r="AC66" i="62"/>
  <c r="Y45" i="62"/>
  <c r="Y50" i="62"/>
  <c r="AC77" i="63"/>
  <c r="AC76" i="63"/>
  <c r="AC75" i="63"/>
  <c r="AC74" i="63"/>
  <c r="U51" i="51"/>
  <c r="AC50" i="51" s="1"/>
  <c r="AA24" i="52"/>
  <c r="AC51" i="53"/>
  <c r="AC76" i="56"/>
  <c r="AA40" i="56"/>
  <c r="Z22" i="57"/>
  <c r="AC39" i="58"/>
  <c r="AA76" i="59"/>
  <c r="Z49" i="59"/>
  <c r="AA40" i="59"/>
  <c r="Y47" i="62"/>
  <c r="AC73" i="63"/>
  <c r="AB11" i="63"/>
  <c r="AB9" i="63"/>
  <c r="AB10" i="63"/>
  <c r="AB14" i="63"/>
  <c r="AB13" i="63"/>
  <c r="AC39" i="62"/>
  <c r="AC36" i="62"/>
  <c r="AC40" i="62"/>
  <c r="AC37" i="62"/>
  <c r="AC38" i="62"/>
  <c r="Z65" i="60"/>
  <c r="Z64" i="60"/>
  <c r="Z63" i="60"/>
  <c r="Z67" i="60"/>
  <c r="Z66" i="60"/>
  <c r="AA12" i="62"/>
  <c r="AA9" i="62"/>
  <c r="AA11" i="62"/>
  <c r="AA14" i="62"/>
  <c r="AA10" i="62"/>
  <c r="AA11" i="59"/>
  <c r="AB51" i="53"/>
  <c r="Y27" i="53"/>
  <c r="AC75" i="54"/>
  <c r="AC74" i="54"/>
  <c r="AA76" i="54"/>
  <c r="R24" i="54"/>
  <c r="AC58" i="55"/>
  <c r="AC56" i="55"/>
  <c r="Y47" i="55"/>
  <c r="AC51" i="55"/>
  <c r="AC72" i="56"/>
  <c r="AC60" i="56"/>
  <c r="AC74" i="57"/>
  <c r="Y39" i="58"/>
  <c r="AA41" i="58"/>
  <c r="AB32" i="58"/>
  <c r="Y38" i="58"/>
  <c r="Z48" i="59"/>
  <c r="AC64" i="61"/>
  <c r="AC63" i="61"/>
  <c r="AC67" i="61"/>
  <c r="Y38" i="61"/>
  <c r="AA14" i="61"/>
  <c r="AA9" i="61"/>
  <c r="Z45" i="62"/>
  <c r="Z46" i="62"/>
  <c r="AA13" i="62"/>
  <c r="AB39" i="63"/>
  <c r="AB41" i="63"/>
  <c r="AB37" i="63"/>
  <c r="AB40" i="63"/>
  <c r="AB38" i="63"/>
  <c r="AB36" i="63"/>
  <c r="Y22" i="58"/>
  <c r="Y20" i="58"/>
  <c r="Z39" i="63"/>
  <c r="Z36" i="63"/>
  <c r="Z41" i="63"/>
  <c r="Z38" i="63"/>
  <c r="Z37" i="63"/>
  <c r="Z42" i="63" s="1"/>
  <c r="P10" i="62"/>
  <c r="P15" i="62" s="1"/>
  <c r="Q15" i="62"/>
  <c r="Y10" i="62" s="1"/>
  <c r="S69" i="49"/>
  <c r="AA65" i="49" s="1"/>
  <c r="P4" i="50"/>
  <c r="T2" i="50" s="1"/>
  <c r="Q56" i="51"/>
  <c r="S69" i="51"/>
  <c r="F23" i="50"/>
  <c r="F23" i="51"/>
  <c r="Z68" i="52"/>
  <c r="Z73" i="53"/>
  <c r="Z32" i="53"/>
  <c r="AC73" i="54"/>
  <c r="Z63" i="54"/>
  <c r="Z58" i="54"/>
  <c r="P42" i="54"/>
  <c r="X37" i="54" s="1"/>
  <c r="Y49" i="55"/>
  <c r="V2" i="56"/>
  <c r="X86" i="56" s="1"/>
  <c r="Y32" i="56"/>
  <c r="Z72" i="57"/>
  <c r="AC51" i="57"/>
  <c r="AC19" i="57"/>
  <c r="Y75" i="58"/>
  <c r="Y40" i="58"/>
  <c r="AC55" i="59"/>
  <c r="Z49" i="60"/>
  <c r="Z45" i="60"/>
  <c r="Z46" i="60"/>
  <c r="Z28" i="60"/>
  <c r="Z27" i="60"/>
  <c r="AC18" i="60"/>
  <c r="AB10" i="60"/>
  <c r="AB9" i="60"/>
  <c r="AB14" i="60"/>
  <c r="AA22" i="60"/>
  <c r="AA23" i="60"/>
  <c r="Y41" i="61"/>
  <c r="AB48" i="63"/>
  <c r="AB50" i="63"/>
  <c r="AA13" i="60"/>
  <c r="AA10" i="60"/>
  <c r="AB37" i="55"/>
  <c r="AB36" i="55"/>
  <c r="AA21" i="58"/>
  <c r="AA20" i="58"/>
  <c r="AA18" i="58"/>
  <c r="AA78" i="61"/>
  <c r="Y48" i="61"/>
  <c r="AC78" i="62"/>
  <c r="U4" i="62"/>
  <c r="AA3" i="59"/>
  <c r="AB3" i="59" s="1"/>
  <c r="AC29" i="60"/>
  <c r="Z42" i="60"/>
  <c r="Y45" i="61"/>
  <c r="AC21" i="61"/>
  <c r="Z33" i="61"/>
  <c r="AC20" i="63"/>
  <c r="AC24" i="63" s="1"/>
  <c r="T4" i="63"/>
  <c r="T4" i="58"/>
  <c r="T4" i="53"/>
  <c r="V2" i="53"/>
  <c r="R24" i="59"/>
  <c r="Z19" i="59" s="1"/>
  <c r="AA2" i="59"/>
  <c r="AB2" i="59" s="1"/>
  <c r="AB68" i="60"/>
  <c r="Y58" i="60"/>
  <c r="P33" i="60"/>
  <c r="AB45" i="61"/>
  <c r="AB30" i="61"/>
  <c r="T15" i="54"/>
  <c r="Z56" i="52"/>
  <c r="Z58" i="52"/>
  <c r="Z60" i="52" s="1"/>
  <c r="V3" i="56"/>
  <c r="Y9" i="63"/>
  <c r="Y11" i="63"/>
  <c r="Y9" i="54"/>
  <c r="T3" i="48"/>
  <c r="R51" i="48"/>
  <c r="Z46" i="48" s="1"/>
  <c r="AB9" i="53"/>
  <c r="AA10" i="52"/>
  <c r="Y11" i="52"/>
  <c r="AC12" i="52"/>
  <c r="AC11" i="52"/>
  <c r="Y12" i="52"/>
  <c r="L10" i="63"/>
  <c r="B16" i="48"/>
  <c r="X27" i="63"/>
  <c r="X30" i="63"/>
  <c r="X29" i="63"/>
  <c r="X28" i="63"/>
  <c r="AB58" i="63"/>
  <c r="AB56" i="63"/>
  <c r="AB55" i="63"/>
  <c r="AB54" i="63"/>
  <c r="AB57" i="63"/>
  <c r="AB28" i="63"/>
  <c r="AB29" i="63"/>
  <c r="AB31" i="63"/>
  <c r="AB27" i="63"/>
  <c r="AB30" i="63"/>
  <c r="Y19" i="63"/>
  <c r="Y22" i="63"/>
  <c r="Y18" i="63"/>
  <c r="Y21" i="63"/>
  <c r="Y20" i="63"/>
  <c r="AA75" i="63"/>
  <c r="AA74" i="63"/>
  <c r="AA72" i="63"/>
  <c r="AA73" i="63"/>
  <c r="Y77" i="63"/>
  <c r="Y74" i="63"/>
  <c r="Z65" i="63"/>
  <c r="Z66" i="63"/>
  <c r="P51" i="63"/>
  <c r="X46" i="63" s="1"/>
  <c r="AC50" i="63"/>
  <c r="AC49" i="63"/>
  <c r="AC48" i="63"/>
  <c r="Z51" i="63"/>
  <c r="Z31" i="63"/>
  <c r="Z29" i="63"/>
  <c r="X32" i="63"/>
  <c r="AB23" i="63"/>
  <c r="AA11" i="63"/>
  <c r="R24" i="63"/>
  <c r="AA77" i="63"/>
  <c r="Z76" i="63"/>
  <c r="Z74" i="63"/>
  <c r="Z72" i="63"/>
  <c r="P78" i="63"/>
  <c r="X73" i="63" s="1"/>
  <c r="Z77" i="63"/>
  <c r="Z68" i="63"/>
  <c r="P42" i="63"/>
  <c r="X37" i="63" s="1"/>
  <c r="AC42" i="63"/>
  <c r="AA10" i="63"/>
  <c r="P15" i="63"/>
  <c r="X13" i="63" s="1"/>
  <c r="AA39" i="63"/>
  <c r="AA38" i="63"/>
  <c r="AA37" i="63"/>
  <c r="AA36" i="63"/>
  <c r="Q42" i="63"/>
  <c r="Y38" i="63" s="1"/>
  <c r="Y12" i="63"/>
  <c r="S86" i="63"/>
  <c r="S89" i="63"/>
  <c r="X89" i="63"/>
  <c r="S83" i="63"/>
  <c r="X83" i="63"/>
  <c r="X86" i="63"/>
  <c r="V4" i="63"/>
  <c r="Y3" i="63"/>
  <c r="AA3" i="63" s="1"/>
  <c r="AB3" i="63" s="1"/>
  <c r="Y2" i="63"/>
  <c r="AA2" i="63" s="1"/>
  <c r="AB2" i="63" s="1"/>
  <c r="W2" i="63"/>
  <c r="W4" i="63" s="1"/>
  <c r="AA24" i="63"/>
  <c r="Y14" i="63"/>
  <c r="Y75" i="63"/>
  <c r="AC72" i="63"/>
  <c r="AA76" i="63"/>
  <c r="Y69" i="63"/>
  <c r="T78" i="63"/>
  <c r="AB77" i="63" s="1"/>
  <c r="P69" i="63"/>
  <c r="X64" i="63" s="1"/>
  <c r="AC60" i="63"/>
  <c r="Z58" i="63"/>
  <c r="Z56" i="63"/>
  <c r="Z57" i="63"/>
  <c r="AB49" i="63"/>
  <c r="AB46" i="63"/>
  <c r="AB45" i="63"/>
  <c r="AB47" i="63"/>
  <c r="Y56" i="63"/>
  <c r="AC45" i="63"/>
  <c r="P24" i="63"/>
  <c r="X18" i="63" s="1"/>
  <c r="AA9" i="63"/>
  <c r="AA12" i="63"/>
  <c r="Y23" i="63"/>
  <c r="Z11" i="63"/>
  <c r="Z10" i="63"/>
  <c r="AA40" i="63"/>
  <c r="AA28" i="63"/>
  <c r="AA29" i="63"/>
  <c r="AA30" i="63"/>
  <c r="AA27" i="63"/>
  <c r="AA14" i="63"/>
  <c r="Y13" i="63"/>
  <c r="Y76" i="63"/>
  <c r="T69" i="63"/>
  <c r="AB59" i="63"/>
  <c r="S69" i="63"/>
  <c r="P60" i="63"/>
  <c r="X56" i="63" s="1"/>
  <c r="X31" i="63"/>
  <c r="AC47" i="63"/>
  <c r="S60" i="63"/>
  <c r="S51" i="63"/>
  <c r="AC46" i="63"/>
  <c r="AB32" i="63"/>
  <c r="AC33" i="63"/>
  <c r="Z23" i="63"/>
  <c r="Z32" i="63"/>
  <c r="Q33" i="63"/>
  <c r="AB22" i="63"/>
  <c r="AB21" i="63"/>
  <c r="AB19" i="63"/>
  <c r="AC13" i="63"/>
  <c r="AC14" i="63"/>
  <c r="Z9" i="63"/>
  <c r="Z12" i="63"/>
  <c r="AB20" i="63"/>
  <c r="Z13" i="63"/>
  <c r="AB49" i="62"/>
  <c r="AB47" i="62"/>
  <c r="AB46" i="62"/>
  <c r="AB45" i="62"/>
  <c r="AB48" i="62"/>
  <c r="X27" i="62"/>
  <c r="X28" i="62"/>
  <c r="Z11" i="62"/>
  <c r="Z10" i="62"/>
  <c r="Z9" i="62"/>
  <c r="Z13" i="62"/>
  <c r="Z12" i="62"/>
  <c r="Y73" i="62"/>
  <c r="Y75" i="62"/>
  <c r="Y77" i="62"/>
  <c r="Y72" i="62"/>
  <c r="Y74" i="62"/>
  <c r="Z76" i="62"/>
  <c r="Z73" i="62"/>
  <c r="Z68" i="62"/>
  <c r="Z63" i="62"/>
  <c r="S69" i="62"/>
  <c r="AA67" i="62" s="1"/>
  <c r="AA57" i="62"/>
  <c r="AA56" i="62"/>
  <c r="AA55" i="62"/>
  <c r="AA54" i="62"/>
  <c r="Z50" i="62"/>
  <c r="Z20" i="62"/>
  <c r="Z19" i="62"/>
  <c r="AB14" i="62"/>
  <c r="Z18" i="62"/>
  <c r="Y13" i="62"/>
  <c r="Y76" i="62"/>
  <c r="P69" i="62"/>
  <c r="X64" i="62" s="1"/>
  <c r="S42" i="62"/>
  <c r="AA40" i="62" s="1"/>
  <c r="AB31" i="62"/>
  <c r="AB28" i="62"/>
  <c r="AB29" i="62"/>
  <c r="Z39" i="62"/>
  <c r="Z40" i="62"/>
  <c r="Z38" i="62"/>
  <c r="S33" i="62"/>
  <c r="AA31" i="62" s="1"/>
  <c r="AB13" i="62"/>
  <c r="AB12" i="62"/>
  <c r="AB11" i="62"/>
  <c r="AC10" i="62"/>
  <c r="Z75" i="62"/>
  <c r="Z74" i="62"/>
  <c r="AA75" i="62"/>
  <c r="AA74" i="62"/>
  <c r="AA73" i="62"/>
  <c r="AA72" i="62"/>
  <c r="T69" i="62"/>
  <c r="Z65" i="62"/>
  <c r="Z66" i="62"/>
  <c r="Z56" i="62"/>
  <c r="Z54" i="62"/>
  <c r="Z55" i="62"/>
  <c r="AB58" i="62"/>
  <c r="AB56" i="62"/>
  <c r="AB57" i="62"/>
  <c r="Z49" i="62"/>
  <c r="Z47" i="62"/>
  <c r="Z48" i="62"/>
  <c r="Y48" i="62"/>
  <c r="Y46" i="62"/>
  <c r="AC60" i="62"/>
  <c r="S51" i="62"/>
  <c r="AA49" i="62" s="1"/>
  <c r="Q42" i="62"/>
  <c r="AB27" i="62"/>
  <c r="AB32" i="62"/>
  <c r="AB19" i="62"/>
  <c r="AB21" i="62"/>
  <c r="AB22" i="62"/>
  <c r="AB20" i="62"/>
  <c r="AB18" i="62"/>
  <c r="AC33" i="62"/>
  <c r="Z22" i="62"/>
  <c r="Z23" i="62"/>
  <c r="AB9" i="62"/>
  <c r="AC24" i="62"/>
  <c r="Y24" i="62"/>
  <c r="AB10" i="62"/>
  <c r="S89" i="62"/>
  <c r="X86" i="62"/>
  <c r="S86" i="62"/>
  <c r="Y3" i="62"/>
  <c r="W2" i="62"/>
  <c r="AB76" i="62"/>
  <c r="AB74" i="62"/>
  <c r="AB72" i="62"/>
  <c r="AB75" i="62"/>
  <c r="AA76" i="62"/>
  <c r="P78" i="62"/>
  <c r="X77" i="62" s="1"/>
  <c r="AC68" i="62"/>
  <c r="AC64" i="62"/>
  <c r="AC63" i="62"/>
  <c r="P60" i="62"/>
  <c r="X55" i="62" s="1"/>
  <c r="Q69" i="62"/>
  <c r="AB54" i="62"/>
  <c r="AB50" i="62"/>
  <c r="Y49" i="62"/>
  <c r="AB55" i="62"/>
  <c r="Q60" i="62"/>
  <c r="P51" i="62"/>
  <c r="X47" i="62" s="1"/>
  <c r="Z41" i="62"/>
  <c r="P42" i="62"/>
  <c r="X38" i="62" s="1"/>
  <c r="AB30" i="62"/>
  <c r="P24" i="62"/>
  <c r="X23" i="62" s="1"/>
  <c r="Z14" i="62"/>
  <c r="T42" i="62"/>
  <c r="S24" i="62"/>
  <c r="Z21" i="62"/>
  <c r="AC9" i="62"/>
  <c r="Z33" i="62"/>
  <c r="Q33" i="62"/>
  <c r="Z20" i="61"/>
  <c r="Z18" i="61"/>
  <c r="Z19" i="61"/>
  <c r="Z21" i="61"/>
  <c r="AB67" i="61"/>
  <c r="AB65" i="61"/>
  <c r="AB64" i="61"/>
  <c r="AB63" i="61"/>
  <c r="AB66" i="61"/>
  <c r="Z38" i="61"/>
  <c r="Z37" i="61"/>
  <c r="Z36" i="61"/>
  <c r="Z39" i="61"/>
  <c r="Z40" i="61"/>
  <c r="Y64" i="61"/>
  <c r="Y66" i="61"/>
  <c r="Y67" i="61"/>
  <c r="AA56" i="61"/>
  <c r="AA55" i="61"/>
  <c r="AA54" i="61"/>
  <c r="AA57" i="61"/>
  <c r="Y10" i="61"/>
  <c r="Y9" i="61"/>
  <c r="Y13" i="61"/>
  <c r="AC75" i="61"/>
  <c r="AC77" i="61"/>
  <c r="AC72" i="61"/>
  <c r="AB76" i="61"/>
  <c r="AB74" i="61"/>
  <c r="AB72" i="61"/>
  <c r="AB73" i="61"/>
  <c r="S69" i="61"/>
  <c r="AB58" i="61"/>
  <c r="AB56" i="61"/>
  <c r="AB57" i="61"/>
  <c r="AB55" i="61"/>
  <c r="Y65" i="61"/>
  <c r="Z59" i="61"/>
  <c r="P51" i="61"/>
  <c r="AC42" i="61"/>
  <c r="Z49" i="61"/>
  <c r="X30" i="61"/>
  <c r="X49" i="61"/>
  <c r="AC28" i="61"/>
  <c r="AB27" i="61"/>
  <c r="Y22" i="61"/>
  <c r="AC23" i="61"/>
  <c r="AC19" i="61"/>
  <c r="AA48" i="61"/>
  <c r="AA47" i="61"/>
  <c r="AA46" i="61"/>
  <c r="AA45" i="61"/>
  <c r="X29" i="61"/>
  <c r="Y23" i="61"/>
  <c r="Y11" i="61"/>
  <c r="AA58" i="61"/>
  <c r="Z23" i="61"/>
  <c r="AA22" i="61"/>
  <c r="AA19" i="61"/>
  <c r="AA18" i="61"/>
  <c r="AA20" i="61"/>
  <c r="AA21" i="61"/>
  <c r="Z12" i="61"/>
  <c r="P42" i="61"/>
  <c r="X41" i="61" s="1"/>
  <c r="Z41" i="61"/>
  <c r="AC68" i="61"/>
  <c r="AC66" i="61"/>
  <c r="AC59" i="61"/>
  <c r="AC54" i="61"/>
  <c r="AC58" i="61"/>
  <c r="AC55" i="61"/>
  <c r="AC56" i="61"/>
  <c r="AB77" i="61"/>
  <c r="P78" i="61"/>
  <c r="AC51" i="61"/>
  <c r="S42" i="61"/>
  <c r="AA40" i="61" s="1"/>
  <c r="Y30" i="61"/>
  <c r="Y27" i="61"/>
  <c r="Y28" i="61"/>
  <c r="Y47" i="61"/>
  <c r="AB49" i="61"/>
  <c r="AB47" i="61"/>
  <c r="AB48" i="61"/>
  <c r="AB50" i="61"/>
  <c r="X32" i="61"/>
  <c r="AC32" i="61"/>
  <c r="AC30" i="61"/>
  <c r="AC27" i="61"/>
  <c r="AC29" i="61"/>
  <c r="Z22" i="61"/>
  <c r="P24" i="61"/>
  <c r="P15" i="61"/>
  <c r="X13" i="61" s="1"/>
  <c r="S33" i="61"/>
  <c r="AA31" i="61" s="1"/>
  <c r="AA13" i="61"/>
  <c r="Y31" i="61"/>
  <c r="Y21" i="61"/>
  <c r="AC14" i="61"/>
  <c r="AC12" i="61"/>
  <c r="AC11" i="61"/>
  <c r="AC9" i="61"/>
  <c r="X31" i="61"/>
  <c r="Z13" i="61"/>
  <c r="Y63" i="61"/>
  <c r="Q60" i="61"/>
  <c r="Y58" i="61" s="1"/>
  <c r="AB40" i="61"/>
  <c r="AB38" i="61"/>
  <c r="AB37" i="61"/>
  <c r="AB36" i="61"/>
  <c r="AB39" i="61"/>
  <c r="Z48" i="61"/>
  <c r="Z47" i="61"/>
  <c r="Z45" i="61"/>
  <c r="Z46" i="61"/>
  <c r="AA12" i="61"/>
  <c r="AA11" i="61"/>
  <c r="AA10" i="61"/>
  <c r="AB13" i="61"/>
  <c r="AB9" i="61"/>
  <c r="AB10" i="61"/>
  <c r="Y12" i="61"/>
  <c r="R69" i="61"/>
  <c r="Z76" i="61"/>
  <c r="Z74" i="61"/>
  <c r="AB68" i="61"/>
  <c r="P60" i="61"/>
  <c r="Z77" i="61"/>
  <c r="Q78" i="61"/>
  <c r="P69" i="61"/>
  <c r="X64" i="61" s="1"/>
  <c r="AC65" i="61"/>
  <c r="Y68" i="61"/>
  <c r="AA59" i="61"/>
  <c r="AC76" i="61"/>
  <c r="Z54" i="61"/>
  <c r="AB41" i="61"/>
  <c r="Y29" i="61"/>
  <c r="T24" i="61"/>
  <c r="Y49" i="61"/>
  <c r="X28" i="61"/>
  <c r="X33" i="61" s="1"/>
  <c r="AB29" i="61"/>
  <c r="AB31" i="61"/>
  <c r="AB28" i="61"/>
  <c r="Y18" i="61"/>
  <c r="AB12" i="61"/>
  <c r="AB11" i="61"/>
  <c r="Y32" i="61"/>
  <c r="Y20" i="61"/>
  <c r="S86" i="61"/>
  <c r="S89" i="61"/>
  <c r="X89" i="61"/>
  <c r="S83" i="61"/>
  <c r="X83" i="61"/>
  <c r="X86" i="61"/>
  <c r="W2" i="61"/>
  <c r="W4" i="61" s="1"/>
  <c r="V4" i="61"/>
  <c r="Y3" i="61"/>
  <c r="AA3" i="61" s="1"/>
  <c r="AB3" i="61" s="1"/>
  <c r="Y2" i="61"/>
  <c r="AA2" i="61" s="1"/>
  <c r="AB2" i="61" s="1"/>
  <c r="Y42" i="61"/>
  <c r="Y14" i="61"/>
  <c r="H2" i="58"/>
  <c r="L2" i="58" s="1"/>
  <c r="K3" i="58" s="1"/>
  <c r="L3" i="58" s="1"/>
  <c r="K4" i="58" s="1"/>
  <c r="L4" i="58" s="1"/>
  <c r="K5" i="58" s="1"/>
  <c r="L5" i="58" s="1"/>
  <c r="K6" i="58" s="1"/>
  <c r="L6" i="58" s="1"/>
  <c r="K7" i="58" s="1"/>
  <c r="L7" i="58" s="1"/>
  <c r="K8" i="58" s="1"/>
  <c r="L8" i="58" s="1"/>
  <c r="K9" i="58" s="1"/>
  <c r="L9" i="58" s="1"/>
  <c r="K10" i="58" s="1"/>
  <c r="G2" i="53"/>
  <c r="H2" i="53" s="1"/>
  <c r="L2" i="53" s="1"/>
  <c r="K3" i="53" s="1"/>
  <c r="L3" i="53" s="1"/>
  <c r="K4" i="53" s="1"/>
  <c r="L4" i="53" s="1"/>
  <c r="K5" i="53" s="1"/>
  <c r="L5" i="53" s="1"/>
  <c r="K6" i="53" s="1"/>
  <c r="L6" i="53" s="1"/>
  <c r="K7" i="53" s="1"/>
  <c r="L7" i="53" s="1"/>
  <c r="K8" i="53" s="1"/>
  <c r="L8" i="53" s="1"/>
  <c r="K9" i="53" s="1"/>
  <c r="L9" i="53" s="1"/>
  <c r="K10" i="53" s="1"/>
  <c r="G2" i="59"/>
  <c r="L10" i="59" s="1"/>
  <c r="Z74" i="60"/>
  <c r="Z76" i="60"/>
  <c r="Z75" i="60"/>
  <c r="Z73" i="60"/>
  <c r="Z72" i="60"/>
  <c r="X27" i="60"/>
  <c r="X30" i="60"/>
  <c r="X31" i="60"/>
  <c r="X28" i="60"/>
  <c r="Z58" i="60"/>
  <c r="Z56" i="60"/>
  <c r="Z57" i="60"/>
  <c r="Z55" i="60"/>
  <c r="Z54" i="60"/>
  <c r="Y66" i="60"/>
  <c r="AA28" i="60"/>
  <c r="AA29" i="60"/>
  <c r="AA27" i="60"/>
  <c r="AA30" i="60"/>
  <c r="Y75" i="60"/>
  <c r="Y78" i="60" s="1"/>
  <c r="AC50" i="60"/>
  <c r="AC49" i="60"/>
  <c r="AC46" i="60"/>
  <c r="AC45" i="60"/>
  <c r="AC48" i="60"/>
  <c r="AA69" i="60"/>
  <c r="Z31" i="60"/>
  <c r="Z30" i="60"/>
  <c r="Z29" i="60"/>
  <c r="AB40" i="60"/>
  <c r="AB38" i="60"/>
  <c r="AB41" i="60"/>
  <c r="AB39" i="60"/>
  <c r="AC32" i="60"/>
  <c r="AC28" i="60"/>
  <c r="Y18" i="60"/>
  <c r="AB13" i="60"/>
  <c r="AB12" i="60"/>
  <c r="G2" i="60"/>
  <c r="AB37" i="60"/>
  <c r="AC31" i="60"/>
  <c r="AA32" i="60"/>
  <c r="R24" i="60"/>
  <c r="Z22" i="60" s="1"/>
  <c r="AC30" i="60"/>
  <c r="AA14" i="60"/>
  <c r="AC66" i="60"/>
  <c r="AC67" i="60"/>
  <c r="AC65" i="60"/>
  <c r="AC68" i="60"/>
  <c r="S60" i="60"/>
  <c r="AA58" i="60" s="1"/>
  <c r="Y37" i="60"/>
  <c r="Y36" i="60"/>
  <c r="Y38" i="60"/>
  <c r="Y41" i="60"/>
  <c r="AB31" i="60"/>
  <c r="AB29" i="60"/>
  <c r="AB30" i="60"/>
  <c r="AB27" i="60"/>
  <c r="X32" i="60"/>
  <c r="V2" i="60"/>
  <c r="T78" i="60"/>
  <c r="AB77" i="60" s="1"/>
  <c r="AC78" i="60"/>
  <c r="Z77" i="60"/>
  <c r="AB58" i="60"/>
  <c r="AB56" i="60"/>
  <c r="AB55" i="60"/>
  <c r="AB54" i="60"/>
  <c r="AB57" i="60"/>
  <c r="Z59" i="60"/>
  <c r="AC42" i="60"/>
  <c r="Y67" i="60"/>
  <c r="AB49" i="60"/>
  <c r="AB47" i="60"/>
  <c r="AB46" i="60"/>
  <c r="AB45" i="60"/>
  <c r="AA39" i="60"/>
  <c r="AA38" i="60"/>
  <c r="AA37" i="60"/>
  <c r="AA36" i="60"/>
  <c r="S51" i="60"/>
  <c r="Z50" i="60"/>
  <c r="AC23" i="60"/>
  <c r="AC19" i="60"/>
  <c r="AC22" i="60"/>
  <c r="AC21" i="60"/>
  <c r="AA31" i="60"/>
  <c r="T3" i="60"/>
  <c r="V3" i="60" s="1"/>
  <c r="AB22" i="60"/>
  <c r="AB21" i="60"/>
  <c r="AB19" i="60"/>
  <c r="Y59" i="60"/>
  <c r="Y60" i="60" s="1"/>
  <c r="P51" i="60"/>
  <c r="X50" i="60" s="1"/>
  <c r="R13" i="60"/>
  <c r="AB11" i="60"/>
  <c r="AC9" i="60"/>
  <c r="Y64" i="60"/>
  <c r="Y63" i="60"/>
  <c r="Y65" i="60"/>
  <c r="Q33" i="60"/>
  <c r="AB32" i="60"/>
  <c r="AA9" i="60"/>
  <c r="AA11" i="60"/>
  <c r="AA12" i="60"/>
  <c r="AC63" i="60"/>
  <c r="S78" i="60"/>
  <c r="AA76" i="60" s="1"/>
  <c r="P69" i="60"/>
  <c r="X67" i="60" s="1"/>
  <c r="AB67" i="60"/>
  <c r="AB65" i="60"/>
  <c r="AB66" i="60"/>
  <c r="AB59" i="60"/>
  <c r="P42" i="60"/>
  <c r="X40" i="60" s="1"/>
  <c r="P60" i="60"/>
  <c r="X56" i="60" s="1"/>
  <c r="Z47" i="60"/>
  <c r="Z48" i="60"/>
  <c r="X29" i="60"/>
  <c r="P24" i="60"/>
  <c r="X21" i="60" s="1"/>
  <c r="Y19" i="60"/>
  <c r="Y22" i="60"/>
  <c r="Y21" i="60"/>
  <c r="Y40" i="60"/>
  <c r="AB23" i="60"/>
  <c r="Y20" i="60"/>
  <c r="AC10" i="60"/>
  <c r="P78" i="60"/>
  <c r="AC60" i="60"/>
  <c r="AA19" i="60"/>
  <c r="AA21" i="60"/>
  <c r="AA20" i="60"/>
  <c r="AA18" i="60"/>
  <c r="P10" i="60"/>
  <c r="Q15" i="60"/>
  <c r="Y9" i="60" s="1"/>
  <c r="Y48" i="60"/>
  <c r="Y51" i="60" s="1"/>
  <c r="Z18" i="59"/>
  <c r="X18" i="59"/>
  <c r="X23" i="59"/>
  <c r="X19" i="59"/>
  <c r="X21" i="59"/>
  <c r="X27" i="59"/>
  <c r="X28" i="59"/>
  <c r="X30" i="59"/>
  <c r="P78" i="59"/>
  <c r="X73" i="59" s="1"/>
  <c r="Y77" i="59"/>
  <c r="Z78" i="59"/>
  <c r="AA74" i="59"/>
  <c r="AA73" i="59"/>
  <c r="AA72" i="59"/>
  <c r="AA75" i="59"/>
  <c r="Y74" i="59"/>
  <c r="AC58" i="59"/>
  <c r="P42" i="59"/>
  <c r="AC54" i="59"/>
  <c r="AC51" i="59"/>
  <c r="T60" i="59"/>
  <c r="Y32" i="59"/>
  <c r="Y28" i="59"/>
  <c r="AB19" i="59"/>
  <c r="AB21" i="59"/>
  <c r="AB22" i="59"/>
  <c r="Z47" i="59"/>
  <c r="Z46" i="59"/>
  <c r="Z45" i="59"/>
  <c r="AC42" i="59"/>
  <c r="AA19" i="59"/>
  <c r="AA21" i="59"/>
  <c r="AB18" i="59"/>
  <c r="AA20" i="59"/>
  <c r="AA18" i="59"/>
  <c r="AA23" i="59"/>
  <c r="Z13" i="59"/>
  <c r="AA22" i="59"/>
  <c r="Y12" i="59"/>
  <c r="AC14" i="59"/>
  <c r="AC13" i="59"/>
  <c r="AC12" i="59"/>
  <c r="AC11" i="59"/>
  <c r="Y13" i="59"/>
  <c r="AB4" i="59"/>
  <c r="AE3" i="59" s="1"/>
  <c r="AE5" i="59" s="1"/>
  <c r="T78" i="59"/>
  <c r="Z69" i="59"/>
  <c r="P69" i="59"/>
  <c r="X64" i="59" s="1"/>
  <c r="AC56" i="59"/>
  <c r="Y58" i="59"/>
  <c r="Y54" i="59"/>
  <c r="Z59" i="59"/>
  <c r="P51" i="59"/>
  <c r="X46" i="59" s="1"/>
  <c r="X38" i="59"/>
  <c r="Z42" i="59"/>
  <c r="AB32" i="59"/>
  <c r="AA29" i="59"/>
  <c r="AA30" i="59"/>
  <c r="AA27" i="59"/>
  <c r="AA28" i="59"/>
  <c r="AA32" i="59"/>
  <c r="Y29" i="59"/>
  <c r="Z22" i="59"/>
  <c r="Y47" i="59"/>
  <c r="Y46" i="59"/>
  <c r="Y45" i="59"/>
  <c r="Y31" i="59"/>
  <c r="AC30" i="59"/>
  <c r="X22" i="59"/>
  <c r="X20" i="59"/>
  <c r="Y9" i="59"/>
  <c r="Z10" i="59"/>
  <c r="Z9" i="59"/>
  <c r="Q24" i="59"/>
  <c r="Y23" i="59" s="1"/>
  <c r="AB13" i="59"/>
  <c r="AB10" i="59"/>
  <c r="AB9" i="59"/>
  <c r="Z12" i="59"/>
  <c r="AC10" i="59"/>
  <c r="Y75" i="59"/>
  <c r="Y65" i="59"/>
  <c r="AC68" i="59"/>
  <c r="AC66" i="59"/>
  <c r="Z60" i="59"/>
  <c r="AA56" i="59"/>
  <c r="AA55" i="59"/>
  <c r="AA54" i="59"/>
  <c r="AA57" i="59"/>
  <c r="Y59" i="59"/>
  <c r="AA39" i="59"/>
  <c r="AA38" i="59"/>
  <c r="AA37" i="59"/>
  <c r="AA36" i="59"/>
  <c r="X32" i="59"/>
  <c r="AC29" i="59"/>
  <c r="X31" i="59"/>
  <c r="AB42" i="59"/>
  <c r="Y30" i="59"/>
  <c r="Z21" i="59"/>
  <c r="Y11" i="59"/>
  <c r="AB23" i="59"/>
  <c r="Y73" i="59"/>
  <c r="Y72" i="59"/>
  <c r="AC77" i="59"/>
  <c r="AC73" i="59"/>
  <c r="AC72" i="59"/>
  <c r="AC74" i="59"/>
  <c r="S69" i="59"/>
  <c r="AA67" i="59" s="1"/>
  <c r="T69" i="59"/>
  <c r="AB68" i="59" s="1"/>
  <c r="Y64" i="59"/>
  <c r="Y66" i="59"/>
  <c r="Y68" i="59"/>
  <c r="Y56" i="59"/>
  <c r="P60" i="59"/>
  <c r="X56" i="59" s="1"/>
  <c r="X40" i="59"/>
  <c r="AD40" i="59" s="1"/>
  <c r="AC31" i="59"/>
  <c r="AC28" i="59"/>
  <c r="AC32" i="59"/>
  <c r="AA46" i="59"/>
  <c r="AA45" i="59"/>
  <c r="AA48" i="59"/>
  <c r="AA47" i="59"/>
  <c r="X29" i="59"/>
  <c r="AB31" i="59"/>
  <c r="AB30" i="59"/>
  <c r="AB27" i="59"/>
  <c r="AB29" i="59"/>
  <c r="Y27" i="59"/>
  <c r="AC24" i="59"/>
  <c r="R33" i="59"/>
  <c r="Y14" i="59"/>
  <c r="P15" i="59"/>
  <c r="X12" i="59" s="1"/>
  <c r="AA12" i="59"/>
  <c r="AA10" i="59"/>
  <c r="AB22" i="58"/>
  <c r="AB19" i="58"/>
  <c r="AB21" i="58"/>
  <c r="AB20" i="58"/>
  <c r="AB18" i="58"/>
  <c r="AC77" i="58"/>
  <c r="AC73" i="58"/>
  <c r="AC72" i="58"/>
  <c r="AB67" i="58"/>
  <c r="AB65" i="58"/>
  <c r="AB64" i="58"/>
  <c r="AB63" i="58"/>
  <c r="P60" i="58"/>
  <c r="X55" i="58" s="1"/>
  <c r="P78" i="58"/>
  <c r="X73" i="58" s="1"/>
  <c r="AB68" i="58"/>
  <c r="Y66" i="58"/>
  <c r="Y64" i="58"/>
  <c r="S69" i="58"/>
  <c r="AA67" i="58" s="1"/>
  <c r="Y67" i="58"/>
  <c r="Z67" i="58"/>
  <c r="Z65" i="58"/>
  <c r="Z66" i="58"/>
  <c r="S51" i="58"/>
  <c r="AA49" i="58" s="1"/>
  <c r="AB40" i="58"/>
  <c r="AB38" i="58"/>
  <c r="AB37" i="58"/>
  <c r="AB36" i="58"/>
  <c r="Y31" i="58"/>
  <c r="Y29" i="58"/>
  <c r="Q15" i="58"/>
  <c r="Y11" i="58" s="1"/>
  <c r="X13" i="58"/>
  <c r="S78" i="58"/>
  <c r="AA76" i="58" s="1"/>
  <c r="Y76" i="58"/>
  <c r="AC68" i="58"/>
  <c r="AC66" i="58"/>
  <c r="Y74" i="58"/>
  <c r="Z64" i="58"/>
  <c r="Y72" i="58"/>
  <c r="AC63" i="58"/>
  <c r="P69" i="58"/>
  <c r="X65" i="58" s="1"/>
  <c r="AC65" i="58"/>
  <c r="Y68" i="58"/>
  <c r="AA57" i="58"/>
  <c r="AA56" i="58"/>
  <c r="AA55" i="58"/>
  <c r="AA54" i="58"/>
  <c r="Q60" i="58"/>
  <c r="Y58" i="58" s="1"/>
  <c r="R51" i="58"/>
  <c r="AC50" i="58"/>
  <c r="AC48" i="58"/>
  <c r="AC30" i="58"/>
  <c r="Q51" i="58"/>
  <c r="AA39" i="58"/>
  <c r="AA38" i="58"/>
  <c r="AA37" i="58"/>
  <c r="AA36" i="58"/>
  <c r="Y32" i="58"/>
  <c r="AB41" i="58"/>
  <c r="Y41" i="58"/>
  <c r="Z20" i="58"/>
  <c r="Z18" i="58"/>
  <c r="Z19" i="58"/>
  <c r="AA14" i="58"/>
  <c r="AB76" i="58"/>
  <c r="AB74" i="58"/>
  <c r="AB73" i="58"/>
  <c r="AB72" i="58"/>
  <c r="AC74" i="58"/>
  <c r="AC67" i="58"/>
  <c r="Y63" i="58"/>
  <c r="AC60" i="58"/>
  <c r="AB66" i="58"/>
  <c r="Y30" i="58"/>
  <c r="Y27" i="58"/>
  <c r="P51" i="58"/>
  <c r="X50" i="58" s="1"/>
  <c r="AC37" i="58"/>
  <c r="AC36" i="58"/>
  <c r="AC41" i="58"/>
  <c r="AC38" i="58"/>
  <c r="AB10" i="58"/>
  <c r="AB13" i="58"/>
  <c r="AB12" i="58"/>
  <c r="AB11" i="58"/>
  <c r="AB29" i="58"/>
  <c r="AB30" i="58"/>
  <c r="AB27" i="58"/>
  <c r="AB31" i="58"/>
  <c r="AA11" i="58"/>
  <c r="AC75" i="58"/>
  <c r="AC76" i="58"/>
  <c r="R78" i="58"/>
  <c r="Z77" i="58" s="1"/>
  <c r="Y65" i="58"/>
  <c r="Y77" i="58"/>
  <c r="Z68" i="58"/>
  <c r="AB58" i="58"/>
  <c r="AB56" i="58"/>
  <c r="AB59" i="58"/>
  <c r="AB57" i="58"/>
  <c r="T51" i="58"/>
  <c r="Z60" i="58"/>
  <c r="P42" i="58"/>
  <c r="X40" i="58" s="1"/>
  <c r="AC32" i="58"/>
  <c r="AC31" i="58"/>
  <c r="AC28" i="58"/>
  <c r="AB23" i="58"/>
  <c r="AB39" i="58"/>
  <c r="Z42" i="58"/>
  <c r="AC29" i="58"/>
  <c r="P33" i="58"/>
  <c r="X32" i="58" s="1"/>
  <c r="AC23" i="58"/>
  <c r="AC22" i="58"/>
  <c r="AC19" i="58"/>
  <c r="AC21" i="58"/>
  <c r="S33" i="58"/>
  <c r="AA32" i="58" s="1"/>
  <c r="AC20" i="58"/>
  <c r="AA9" i="58"/>
  <c r="P24" i="58"/>
  <c r="X19" i="58" s="1"/>
  <c r="Y12" i="58"/>
  <c r="X89" i="58"/>
  <c r="X86" i="58"/>
  <c r="X83" i="58"/>
  <c r="S89" i="58"/>
  <c r="S86" i="58"/>
  <c r="S83" i="58"/>
  <c r="V4" i="58"/>
  <c r="Y3" i="58"/>
  <c r="AA3" i="58" s="1"/>
  <c r="AB3" i="58" s="1"/>
  <c r="Y2" i="58"/>
  <c r="AA2" i="58" s="1"/>
  <c r="AB2" i="58" s="1"/>
  <c r="W2" i="58"/>
  <c r="W4" i="58" s="1"/>
  <c r="AA13" i="58"/>
  <c r="R15" i="58"/>
  <c r="AC18" i="58"/>
  <c r="X10" i="58"/>
  <c r="B14" i="49"/>
  <c r="F14" i="48"/>
  <c r="F2" i="51"/>
  <c r="B12" i="47"/>
  <c r="B12" i="48"/>
  <c r="AC8" i="49"/>
  <c r="G2" i="54"/>
  <c r="L10" i="54" s="1"/>
  <c r="Y66" i="57"/>
  <c r="Y67" i="57"/>
  <c r="Y64" i="57"/>
  <c r="Y63" i="57"/>
  <c r="Y68" i="57"/>
  <c r="Z47" i="57"/>
  <c r="Z48" i="57"/>
  <c r="Z45" i="57"/>
  <c r="Z49" i="57"/>
  <c r="Z46" i="57"/>
  <c r="X9" i="57"/>
  <c r="X10" i="57"/>
  <c r="X12" i="57"/>
  <c r="X14" i="57"/>
  <c r="X11" i="57"/>
  <c r="AB67" i="57"/>
  <c r="AB65" i="57"/>
  <c r="AB64" i="57"/>
  <c r="AB63" i="57"/>
  <c r="Z65" i="57"/>
  <c r="Z66" i="57"/>
  <c r="AB68" i="57"/>
  <c r="AB40" i="57"/>
  <c r="AB38" i="57"/>
  <c r="AB36" i="57"/>
  <c r="AB39" i="57"/>
  <c r="P33" i="57"/>
  <c r="X28" i="57" s="1"/>
  <c r="AB76" i="57"/>
  <c r="AB74" i="57"/>
  <c r="AB72" i="57"/>
  <c r="AB73" i="57"/>
  <c r="AB19" i="57"/>
  <c r="AB22" i="57"/>
  <c r="AB21" i="57"/>
  <c r="AB20" i="57"/>
  <c r="X89" i="57"/>
  <c r="X83" i="57"/>
  <c r="S89" i="57"/>
  <c r="Y3" i="57"/>
  <c r="AA3" i="57" s="1"/>
  <c r="AB3" i="57" s="1"/>
  <c r="Y2" i="57"/>
  <c r="AA2" i="57" s="1"/>
  <c r="AB2" i="57" s="1"/>
  <c r="Z11" i="57"/>
  <c r="Z10" i="57"/>
  <c r="Z9" i="57"/>
  <c r="AB75" i="57"/>
  <c r="P78" i="57"/>
  <c r="X77" i="57" s="1"/>
  <c r="AC68" i="57"/>
  <c r="AC64" i="57"/>
  <c r="AC63" i="57"/>
  <c r="AC67" i="57"/>
  <c r="Z76" i="57"/>
  <c r="Z74" i="57"/>
  <c r="Z63" i="57"/>
  <c r="AB55" i="57"/>
  <c r="AC66" i="57"/>
  <c r="Y55" i="57"/>
  <c r="Y54" i="57"/>
  <c r="Y56" i="57"/>
  <c r="S51" i="57"/>
  <c r="AA49" i="57" s="1"/>
  <c r="Y49" i="57"/>
  <c r="AC41" i="57"/>
  <c r="AC39" i="57"/>
  <c r="AC40" i="57"/>
  <c r="AC38" i="57"/>
  <c r="AC36" i="57"/>
  <c r="S69" i="57"/>
  <c r="AA67" i="57" s="1"/>
  <c r="P51" i="57"/>
  <c r="X47" i="57" s="1"/>
  <c r="AC37" i="57"/>
  <c r="AB18" i="57"/>
  <c r="G2" i="57"/>
  <c r="AB30" i="57"/>
  <c r="AB27" i="57"/>
  <c r="AB31" i="57"/>
  <c r="AB29" i="57"/>
  <c r="AB23" i="57"/>
  <c r="AC23" i="57"/>
  <c r="AC18" i="57"/>
  <c r="AA32" i="57"/>
  <c r="Z20" i="57"/>
  <c r="Z19" i="57"/>
  <c r="Z18" i="57"/>
  <c r="AA14" i="57"/>
  <c r="Y32" i="57"/>
  <c r="Z12" i="57"/>
  <c r="X74" i="57"/>
  <c r="Y65" i="57"/>
  <c r="P69" i="57"/>
  <c r="X68" i="57" s="1"/>
  <c r="Z67" i="57"/>
  <c r="Q42" i="57"/>
  <c r="Y40" i="57" s="1"/>
  <c r="AA29" i="57"/>
  <c r="AA30" i="57"/>
  <c r="AA27" i="57"/>
  <c r="AA28" i="57"/>
  <c r="AA57" i="57"/>
  <c r="AA56" i="57"/>
  <c r="AA54" i="57"/>
  <c r="AA55" i="57"/>
  <c r="Z28" i="57"/>
  <c r="Z29" i="57"/>
  <c r="Z31" i="57"/>
  <c r="X76" i="57"/>
  <c r="Y75" i="57"/>
  <c r="Y72" i="57"/>
  <c r="Y73" i="57"/>
  <c r="P60" i="57"/>
  <c r="X55" i="57" s="1"/>
  <c r="Z64" i="57"/>
  <c r="AB58" i="57"/>
  <c r="AB56" i="57"/>
  <c r="AB57" i="57"/>
  <c r="AA39" i="57"/>
  <c r="AA38" i="57"/>
  <c r="AA36" i="57"/>
  <c r="AA37" i="57"/>
  <c r="Z37" i="57"/>
  <c r="AA78" i="57"/>
  <c r="AC59" i="57"/>
  <c r="AC56" i="57"/>
  <c r="AC57" i="57"/>
  <c r="AC58" i="57"/>
  <c r="Z41" i="57"/>
  <c r="AC65" i="57"/>
  <c r="Y59" i="57"/>
  <c r="Y45" i="57"/>
  <c r="AB41" i="57"/>
  <c r="Z39" i="57"/>
  <c r="AC31" i="57"/>
  <c r="AC30" i="57"/>
  <c r="AC32" i="57"/>
  <c r="AC27" i="57"/>
  <c r="Q24" i="57"/>
  <c r="Y23" i="57" s="1"/>
  <c r="S24" i="57"/>
  <c r="AA23" i="57" s="1"/>
  <c r="Z36" i="57"/>
  <c r="AC9" i="57"/>
  <c r="AC14" i="57"/>
  <c r="AC10" i="57"/>
  <c r="Z23" i="57"/>
  <c r="Z13" i="57"/>
  <c r="Z50" i="57"/>
  <c r="X32" i="57"/>
  <c r="Z68" i="57"/>
  <c r="P24" i="57"/>
  <c r="X22" i="57" s="1"/>
  <c r="X13" i="57"/>
  <c r="Y28" i="57"/>
  <c r="Y27" i="57"/>
  <c r="Y30" i="57"/>
  <c r="AB13" i="57"/>
  <c r="AB12" i="57"/>
  <c r="AB11" i="57"/>
  <c r="AB10" i="57"/>
  <c r="AA9" i="57"/>
  <c r="AA12" i="57"/>
  <c r="AA11" i="57"/>
  <c r="AC75" i="57"/>
  <c r="AC77" i="57"/>
  <c r="AC73" i="57"/>
  <c r="AC72" i="57"/>
  <c r="Y76" i="57"/>
  <c r="AB77" i="57"/>
  <c r="X65" i="57"/>
  <c r="AB54" i="57"/>
  <c r="Y48" i="57"/>
  <c r="Y74" i="57"/>
  <c r="Y58" i="57"/>
  <c r="Z77" i="57"/>
  <c r="T51" i="57"/>
  <c r="AA41" i="57"/>
  <c r="P42" i="57"/>
  <c r="AC54" i="57"/>
  <c r="AB66" i="57"/>
  <c r="Z40" i="57"/>
  <c r="Z30" i="57"/>
  <c r="Z32" i="57"/>
  <c r="Y29" i="57"/>
  <c r="AB14" i="57"/>
  <c r="Z14" i="57"/>
  <c r="AB37" i="57"/>
  <c r="AB32" i="57"/>
  <c r="Y10" i="57"/>
  <c r="Y9" i="57"/>
  <c r="Y12" i="57"/>
  <c r="AC28" i="57"/>
  <c r="Y14" i="57"/>
  <c r="Y13" i="57"/>
  <c r="Z75" i="56"/>
  <c r="Z76" i="56"/>
  <c r="Z74" i="56"/>
  <c r="Z72" i="56"/>
  <c r="Z73" i="56"/>
  <c r="Y55" i="56"/>
  <c r="Y54" i="56"/>
  <c r="Y57" i="56"/>
  <c r="Y58" i="56"/>
  <c r="Y59" i="56"/>
  <c r="AB49" i="56"/>
  <c r="AB47" i="56"/>
  <c r="AB46" i="56"/>
  <c r="AB48" i="56"/>
  <c r="AB45" i="56"/>
  <c r="Y73" i="56"/>
  <c r="Y77" i="56"/>
  <c r="Y72" i="56"/>
  <c r="Y76" i="56"/>
  <c r="Y75" i="56"/>
  <c r="Y10" i="56"/>
  <c r="Y9" i="56"/>
  <c r="Y12" i="56"/>
  <c r="Y13" i="56"/>
  <c r="Y14" i="56"/>
  <c r="AB76" i="56"/>
  <c r="AB74" i="56"/>
  <c r="AB73" i="56"/>
  <c r="AA75" i="56"/>
  <c r="AA73" i="56"/>
  <c r="AA74" i="56"/>
  <c r="AA72" i="56"/>
  <c r="Y64" i="56"/>
  <c r="Y63" i="56"/>
  <c r="AC69" i="56"/>
  <c r="P60" i="56"/>
  <c r="AC42" i="56"/>
  <c r="S33" i="56"/>
  <c r="AA32" i="56" s="1"/>
  <c r="AB24" i="56"/>
  <c r="Z47" i="56"/>
  <c r="Z48" i="56"/>
  <c r="Z21" i="56"/>
  <c r="S51" i="56"/>
  <c r="AA39" i="56"/>
  <c r="AA38" i="56"/>
  <c r="AA37" i="56"/>
  <c r="AA36" i="56"/>
  <c r="Y31" i="56"/>
  <c r="Y23" i="56"/>
  <c r="Y22" i="56"/>
  <c r="Y18" i="56"/>
  <c r="Z77" i="56"/>
  <c r="AA65" i="56"/>
  <c r="AA64" i="56"/>
  <c r="AA63" i="56"/>
  <c r="AA66" i="56"/>
  <c r="S60" i="56"/>
  <c r="AA58" i="56" s="1"/>
  <c r="AB50" i="56"/>
  <c r="AC51" i="56"/>
  <c r="AC32" i="56"/>
  <c r="AC31" i="56"/>
  <c r="AC27" i="56"/>
  <c r="AC29" i="56"/>
  <c r="P33" i="56"/>
  <c r="X28" i="56" s="1"/>
  <c r="AB30" i="56"/>
  <c r="AB31" i="56"/>
  <c r="AB29" i="56"/>
  <c r="AB27" i="56"/>
  <c r="Z19" i="56"/>
  <c r="Z20" i="56"/>
  <c r="Z18" i="56"/>
  <c r="Y51" i="56"/>
  <c r="AC23" i="56"/>
  <c r="AC19" i="56"/>
  <c r="AC21" i="56"/>
  <c r="AA13" i="56"/>
  <c r="AC20" i="56"/>
  <c r="Z15" i="56"/>
  <c r="Y74" i="56"/>
  <c r="P78" i="56"/>
  <c r="X73" i="56" s="1"/>
  <c r="T69" i="56"/>
  <c r="AB68" i="56" s="1"/>
  <c r="AA67" i="56"/>
  <c r="Y65" i="56"/>
  <c r="Y56" i="56"/>
  <c r="T60" i="56"/>
  <c r="AB59" i="56" s="1"/>
  <c r="P51" i="56"/>
  <c r="X46" i="56" s="1"/>
  <c r="Z42" i="56"/>
  <c r="X29" i="56"/>
  <c r="AA19" i="56"/>
  <c r="AA21" i="56"/>
  <c r="AA20" i="56"/>
  <c r="AA18" i="56"/>
  <c r="Y11" i="56"/>
  <c r="X89" i="56"/>
  <c r="S83" i="56"/>
  <c r="Y2" i="56"/>
  <c r="Z23" i="56"/>
  <c r="AA22" i="56"/>
  <c r="Z22" i="56"/>
  <c r="AC75" i="56"/>
  <c r="X76" i="56"/>
  <c r="X74" i="56"/>
  <c r="AB72" i="56"/>
  <c r="AC74" i="56"/>
  <c r="AC78" i="56" s="1"/>
  <c r="Y67" i="56"/>
  <c r="P69" i="56"/>
  <c r="X68" i="56" s="1"/>
  <c r="Z66" i="56"/>
  <c r="Z65" i="56"/>
  <c r="P42" i="56"/>
  <c r="X37" i="56" s="1"/>
  <c r="R60" i="56"/>
  <c r="Q42" i="56"/>
  <c r="Y41" i="56" s="1"/>
  <c r="AC28" i="56"/>
  <c r="Z33" i="56"/>
  <c r="P24" i="56"/>
  <c r="X20" i="56" s="1"/>
  <c r="AA12" i="56"/>
  <c r="AA11" i="56"/>
  <c r="AA10" i="56"/>
  <c r="AB42" i="56"/>
  <c r="AB32" i="56"/>
  <c r="Y30" i="56"/>
  <c r="Y21" i="56"/>
  <c r="AC10" i="56"/>
  <c r="AC14" i="56"/>
  <c r="AC13" i="56"/>
  <c r="AC12" i="56"/>
  <c r="AC11" i="56"/>
  <c r="P15" i="56"/>
  <c r="Y20" i="56"/>
  <c r="Y29" i="56"/>
  <c r="Y75" i="55"/>
  <c r="Y73" i="55"/>
  <c r="Y72" i="55"/>
  <c r="Y76" i="55"/>
  <c r="Y77" i="55"/>
  <c r="X9" i="55"/>
  <c r="X14" i="55"/>
  <c r="X12" i="55"/>
  <c r="X10" i="55"/>
  <c r="X13" i="55"/>
  <c r="Y37" i="55"/>
  <c r="Y36" i="55"/>
  <c r="Y41" i="55"/>
  <c r="Y39" i="55"/>
  <c r="Y40" i="55"/>
  <c r="AB76" i="55"/>
  <c r="AB74" i="55"/>
  <c r="AB72" i="55"/>
  <c r="Z57" i="55"/>
  <c r="Z58" i="55"/>
  <c r="Z56" i="55"/>
  <c r="AB58" i="55"/>
  <c r="AB56" i="55"/>
  <c r="AB55" i="55"/>
  <c r="AB54" i="55"/>
  <c r="Y57" i="55"/>
  <c r="Y55" i="55"/>
  <c r="AB49" i="55"/>
  <c r="AB47" i="55"/>
  <c r="AB48" i="55"/>
  <c r="AC41" i="55"/>
  <c r="AC37" i="55"/>
  <c r="AC36" i="55"/>
  <c r="Y45" i="55"/>
  <c r="Y46" i="55"/>
  <c r="R33" i="55"/>
  <c r="Z32" i="55" s="1"/>
  <c r="Y18" i="55"/>
  <c r="Y22" i="55"/>
  <c r="Y19" i="55"/>
  <c r="AB21" i="55"/>
  <c r="AB20" i="55"/>
  <c r="AB18" i="55"/>
  <c r="AB22" i="55"/>
  <c r="AB19" i="55"/>
  <c r="AA10" i="55"/>
  <c r="Y21" i="55"/>
  <c r="S86" i="55"/>
  <c r="S89" i="55"/>
  <c r="X89" i="55"/>
  <c r="X86" i="55"/>
  <c r="S83" i="55"/>
  <c r="X83" i="55"/>
  <c r="W2" i="55"/>
  <c r="V4" i="55"/>
  <c r="Y2" i="55"/>
  <c r="Z76" i="55"/>
  <c r="Z74" i="55"/>
  <c r="Y64" i="55"/>
  <c r="Y66" i="55"/>
  <c r="S60" i="55"/>
  <c r="AA58" i="55" s="1"/>
  <c r="Z54" i="55"/>
  <c r="T69" i="55"/>
  <c r="AB68" i="55" s="1"/>
  <c r="AB45" i="55"/>
  <c r="S42" i="55"/>
  <c r="AA40" i="55" s="1"/>
  <c r="AA19" i="55"/>
  <c r="AA21" i="55"/>
  <c r="AC21" i="55"/>
  <c r="AC20" i="55"/>
  <c r="AC18" i="55"/>
  <c r="AC22" i="55"/>
  <c r="AC23" i="55"/>
  <c r="AA9" i="55"/>
  <c r="AA12" i="55"/>
  <c r="AA11" i="55"/>
  <c r="AC19" i="55"/>
  <c r="P42" i="55"/>
  <c r="X37" i="55" s="1"/>
  <c r="Z23" i="55"/>
  <c r="AC10" i="55"/>
  <c r="AC14" i="55"/>
  <c r="AC13" i="55"/>
  <c r="AC11" i="55"/>
  <c r="AF23" i="55"/>
  <c r="W3" i="55"/>
  <c r="AF21" i="55"/>
  <c r="AF20" i="55"/>
  <c r="AF18" i="55"/>
  <c r="AF22" i="55"/>
  <c r="Z3" i="55"/>
  <c r="AA3" i="55" s="1"/>
  <c r="AB3" i="55" s="1"/>
  <c r="Z2" i="55"/>
  <c r="AF19" i="55"/>
  <c r="Y20" i="55"/>
  <c r="T4" i="55"/>
  <c r="Y23" i="55"/>
  <c r="P24" i="55"/>
  <c r="X22" i="55" s="1"/>
  <c r="AB75" i="55"/>
  <c r="Y74" i="55"/>
  <c r="Z73" i="55"/>
  <c r="Z77" i="55"/>
  <c r="S69" i="55"/>
  <c r="AA67" i="55" s="1"/>
  <c r="P69" i="55"/>
  <c r="X64" i="55" s="1"/>
  <c r="Y68" i="55"/>
  <c r="AC68" i="55"/>
  <c r="AC66" i="55"/>
  <c r="Y65" i="55"/>
  <c r="AC67" i="55"/>
  <c r="R69" i="55"/>
  <c r="AB59" i="55"/>
  <c r="Y54" i="55"/>
  <c r="Y58" i="55"/>
  <c r="S51" i="55"/>
  <c r="AA50" i="55" s="1"/>
  <c r="AB46" i="55"/>
  <c r="AC38" i="55"/>
  <c r="Z19" i="55"/>
  <c r="Z20" i="55"/>
  <c r="AA18" i="55"/>
  <c r="X11" i="55"/>
  <c r="P33" i="55"/>
  <c r="X32" i="55" s="1"/>
  <c r="Z21" i="55"/>
  <c r="Q15" i="55"/>
  <c r="AB23" i="55"/>
  <c r="AA14" i="55"/>
  <c r="AB13" i="55"/>
  <c r="AB12" i="55"/>
  <c r="AB11" i="55"/>
  <c r="AB77" i="55"/>
  <c r="AA75" i="55"/>
  <c r="AA74" i="55"/>
  <c r="AA73" i="55"/>
  <c r="AA72" i="55"/>
  <c r="P78" i="55"/>
  <c r="X73" i="55" s="1"/>
  <c r="AB73" i="55"/>
  <c r="AC77" i="55"/>
  <c r="AC72" i="55"/>
  <c r="Y63" i="55"/>
  <c r="AC63" i="55"/>
  <c r="AB57" i="55"/>
  <c r="Z55" i="55"/>
  <c r="P60" i="55"/>
  <c r="X59" i="55" s="1"/>
  <c r="X45" i="55"/>
  <c r="X50" i="55"/>
  <c r="X48" i="55"/>
  <c r="Z59" i="55"/>
  <c r="AC59" i="55"/>
  <c r="AC57" i="55"/>
  <c r="X47" i="55"/>
  <c r="X49" i="55"/>
  <c r="AC40" i="55"/>
  <c r="AB33" i="55"/>
  <c r="Y38" i="55"/>
  <c r="Z39" i="55"/>
  <c r="Z40" i="55"/>
  <c r="Z38" i="55"/>
  <c r="AA20" i="55"/>
  <c r="Q33" i="55"/>
  <c r="Y31" i="55" s="1"/>
  <c r="Z18" i="55"/>
  <c r="G2" i="55"/>
  <c r="AA23" i="55"/>
  <c r="Z22" i="55"/>
  <c r="Z10" i="55"/>
  <c r="Z9" i="55"/>
  <c r="Z11" i="55"/>
  <c r="G2" i="52"/>
  <c r="H2" i="52" s="1"/>
  <c r="L2" i="52" s="1"/>
  <c r="K3" i="52" s="1"/>
  <c r="L3" i="52" s="1"/>
  <c r="K4" i="52" s="1"/>
  <c r="L4" i="52" s="1"/>
  <c r="K5" i="52" s="1"/>
  <c r="L5" i="52" s="1"/>
  <c r="K6" i="52" s="1"/>
  <c r="L6" i="52" s="1"/>
  <c r="K7" i="52" s="1"/>
  <c r="L7" i="52" s="1"/>
  <c r="K8" i="52" s="1"/>
  <c r="L8" i="52" s="1"/>
  <c r="K9" i="52" s="1"/>
  <c r="L9" i="52" s="1"/>
  <c r="K10" i="52" s="1"/>
  <c r="Y37" i="54"/>
  <c r="Y36" i="54"/>
  <c r="Y41" i="54"/>
  <c r="Y39" i="54"/>
  <c r="Y38" i="54"/>
  <c r="Y19" i="54"/>
  <c r="Y22" i="54"/>
  <c r="Y20" i="54"/>
  <c r="Y18" i="54"/>
  <c r="Y21" i="54"/>
  <c r="AB31" i="54"/>
  <c r="AB29" i="54"/>
  <c r="AB27" i="54"/>
  <c r="AB28" i="54"/>
  <c r="AB30" i="54"/>
  <c r="AB49" i="54"/>
  <c r="AB47" i="54"/>
  <c r="AB46" i="54"/>
  <c r="AB45" i="54"/>
  <c r="AB48" i="54"/>
  <c r="X36" i="54"/>
  <c r="Z19" i="54"/>
  <c r="Z20" i="54"/>
  <c r="Z18" i="54"/>
  <c r="Z21" i="54"/>
  <c r="Z78" i="54"/>
  <c r="AA64" i="54"/>
  <c r="AA63" i="54"/>
  <c r="AA66" i="54"/>
  <c r="AA65" i="54"/>
  <c r="AC60" i="54"/>
  <c r="Z65" i="54"/>
  <c r="Z67" i="54"/>
  <c r="AB58" i="54"/>
  <c r="AB56" i="54"/>
  <c r="AB57" i="54"/>
  <c r="Y65" i="54"/>
  <c r="AB59" i="54"/>
  <c r="Q60" i="54"/>
  <c r="Y58" i="54" s="1"/>
  <c r="S33" i="54"/>
  <c r="AA31" i="54" s="1"/>
  <c r="P24" i="54"/>
  <c r="X23" i="54" s="1"/>
  <c r="X19" i="54"/>
  <c r="AA9" i="54"/>
  <c r="AA12" i="54"/>
  <c r="AA10" i="54"/>
  <c r="AF22" i="54"/>
  <c r="AF21" i="54"/>
  <c r="Z3" i="54"/>
  <c r="AA3" i="54" s="1"/>
  <c r="AB3" i="54" s="1"/>
  <c r="Z2" i="54"/>
  <c r="AF20" i="54"/>
  <c r="AF18" i="54"/>
  <c r="AF23" i="54"/>
  <c r="W3" i="54"/>
  <c r="AF19" i="54"/>
  <c r="Y49" i="54"/>
  <c r="AA38" i="54"/>
  <c r="AA37" i="54"/>
  <c r="AA36" i="54"/>
  <c r="AA39" i="54"/>
  <c r="Y29" i="54"/>
  <c r="AA14" i="54"/>
  <c r="Y13" i="54"/>
  <c r="AC18" i="54"/>
  <c r="Z12" i="54"/>
  <c r="P78" i="54"/>
  <c r="X73" i="54" s="1"/>
  <c r="AA67" i="54"/>
  <c r="P60" i="54"/>
  <c r="X55" i="54" s="1"/>
  <c r="AA75" i="54"/>
  <c r="AA74" i="54"/>
  <c r="AA72" i="54"/>
  <c r="AA73" i="54"/>
  <c r="Z68" i="54"/>
  <c r="AA68" i="54"/>
  <c r="Y48" i="54"/>
  <c r="Z31" i="54"/>
  <c r="Z29" i="54"/>
  <c r="Z28" i="54"/>
  <c r="Y23" i="54"/>
  <c r="X89" i="54"/>
  <c r="X86" i="54"/>
  <c r="X83" i="54"/>
  <c r="S89" i="54"/>
  <c r="S86" i="54"/>
  <c r="S83" i="54"/>
  <c r="V4" i="54"/>
  <c r="Y2" i="54"/>
  <c r="AA2" i="54" s="1"/>
  <c r="AB2" i="54" s="1"/>
  <c r="W2" i="54"/>
  <c r="W4" i="54" s="1"/>
  <c r="AB76" i="54"/>
  <c r="AB75" i="54"/>
  <c r="AB74" i="54"/>
  <c r="AB73" i="54"/>
  <c r="AB72" i="54"/>
  <c r="AB77" i="54"/>
  <c r="Y73" i="54"/>
  <c r="Y72" i="54"/>
  <c r="Y76" i="54"/>
  <c r="AB67" i="54"/>
  <c r="AB66" i="54"/>
  <c r="AB65" i="54"/>
  <c r="AB64" i="54"/>
  <c r="AB63" i="54"/>
  <c r="AC69" i="54"/>
  <c r="X77" i="54"/>
  <c r="Z56" i="54"/>
  <c r="Z55" i="54"/>
  <c r="Z54" i="54"/>
  <c r="Z51" i="54"/>
  <c r="AB42" i="54"/>
  <c r="AB55" i="54"/>
  <c r="Z42" i="54"/>
  <c r="Y47" i="54"/>
  <c r="X41" i="54"/>
  <c r="P33" i="54"/>
  <c r="X31" i="54" s="1"/>
  <c r="Z23" i="54"/>
  <c r="Z32" i="54"/>
  <c r="Y31" i="54"/>
  <c r="AC32" i="54"/>
  <c r="AC30" i="54"/>
  <c r="AC28" i="54"/>
  <c r="AA11" i="54"/>
  <c r="AC10" i="54"/>
  <c r="AA13" i="54"/>
  <c r="T4" i="54"/>
  <c r="Y14" i="54"/>
  <c r="Y77" i="54"/>
  <c r="X59" i="54"/>
  <c r="AC77" i="54"/>
  <c r="AC76" i="54"/>
  <c r="P69" i="54"/>
  <c r="X67" i="54" s="1"/>
  <c r="X58" i="54"/>
  <c r="AC51" i="54"/>
  <c r="AB32" i="54"/>
  <c r="Y67" i="54"/>
  <c r="AA57" i="54"/>
  <c r="AA56" i="54"/>
  <c r="AA55" i="54"/>
  <c r="AA54" i="54"/>
  <c r="AB50" i="54"/>
  <c r="P51" i="54"/>
  <c r="X49" i="54" s="1"/>
  <c r="S51" i="54"/>
  <c r="AA49" i="54" s="1"/>
  <c r="Y50" i="54"/>
  <c r="Y40" i="54"/>
  <c r="AC23" i="54"/>
  <c r="AC19" i="54"/>
  <c r="AC22" i="54"/>
  <c r="AC21" i="54"/>
  <c r="X20" i="54"/>
  <c r="P15" i="54"/>
  <c r="X10" i="54" s="1"/>
  <c r="T24" i="54"/>
  <c r="AB23" i="54" s="1"/>
  <c r="Z22" i="54"/>
  <c r="Y12" i="54"/>
  <c r="AA19" i="54"/>
  <c r="AA21" i="54"/>
  <c r="AA20" i="54"/>
  <c r="AA18" i="54"/>
  <c r="AB40" i="53"/>
  <c r="AB38" i="53"/>
  <c r="AB37" i="53"/>
  <c r="AB36" i="53"/>
  <c r="AB39" i="53"/>
  <c r="AB58" i="53"/>
  <c r="AB56" i="53"/>
  <c r="AB55" i="53"/>
  <c r="AB57" i="53"/>
  <c r="AB54" i="53"/>
  <c r="AA66" i="53"/>
  <c r="AA65" i="53"/>
  <c r="AA64" i="53"/>
  <c r="AA63" i="53"/>
  <c r="Z64" i="53"/>
  <c r="AA57" i="53"/>
  <c r="AA56" i="53"/>
  <c r="AA55" i="53"/>
  <c r="AA54" i="53"/>
  <c r="P51" i="53"/>
  <c r="X46" i="53" s="1"/>
  <c r="P42" i="53"/>
  <c r="X38" i="53" s="1"/>
  <c r="Z19" i="53"/>
  <c r="Z20" i="53"/>
  <c r="Z18" i="53"/>
  <c r="Z38" i="53"/>
  <c r="Z39" i="53"/>
  <c r="AB22" i="53"/>
  <c r="AB19" i="53"/>
  <c r="AB21" i="53"/>
  <c r="P15" i="53"/>
  <c r="X12" i="53" s="1"/>
  <c r="AB12" i="53"/>
  <c r="AB11" i="53"/>
  <c r="Z23" i="53"/>
  <c r="Z21" i="53"/>
  <c r="AB76" i="53"/>
  <c r="AB75" i="53"/>
  <c r="AB74" i="53"/>
  <c r="Y64" i="53"/>
  <c r="Y63" i="53"/>
  <c r="AC66" i="53"/>
  <c r="AC68" i="53"/>
  <c r="AC65" i="53"/>
  <c r="AC64" i="53"/>
  <c r="AC63" i="53"/>
  <c r="S78" i="53"/>
  <c r="Y66" i="53"/>
  <c r="Y67" i="53"/>
  <c r="T69" i="53"/>
  <c r="Y68" i="53"/>
  <c r="P60" i="53"/>
  <c r="X55" i="53" s="1"/>
  <c r="AC42" i="53"/>
  <c r="AB29" i="53"/>
  <c r="AB30" i="53"/>
  <c r="AB27" i="53"/>
  <c r="AB31" i="53"/>
  <c r="Z41" i="53"/>
  <c r="Y42" i="53"/>
  <c r="Y29" i="53"/>
  <c r="Z22" i="53"/>
  <c r="Z12" i="53"/>
  <c r="Y10" i="53"/>
  <c r="Y9" i="53"/>
  <c r="AB18" i="53"/>
  <c r="Y12" i="53"/>
  <c r="AA15" i="53"/>
  <c r="Y14" i="53"/>
  <c r="Y72" i="53"/>
  <c r="Y73" i="53"/>
  <c r="P69" i="53"/>
  <c r="X64" i="53" s="1"/>
  <c r="AC67" i="53"/>
  <c r="Z67" i="53"/>
  <c r="Z65" i="53"/>
  <c r="R60" i="53"/>
  <c r="AB41" i="53"/>
  <c r="Z68" i="53"/>
  <c r="Q60" i="53"/>
  <c r="Y59" i="53" s="1"/>
  <c r="X47" i="53"/>
  <c r="P33" i="53"/>
  <c r="X28" i="53" s="1"/>
  <c r="Z11" i="53"/>
  <c r="Z47" i="53"/>
  <c r="Z46" i="53"/>
  <c r="Z45" i="53"/>
  <c r="AC23" i="53"/>
  <c r="AC21" i="53"/>
  <c r="AC22" i="53"/>
  <c r="AC20" i="53"/>
  <c r="AC18" i="53"/>
  <c r="AC9" i="53"/>
  <c r="AC14" i="53"/>
  <c r="AC13" i="53"/>
  <c r="AA48" i="53"/>
  <c r="AA47" i="53"/>
  <c r="AA46" i="53"/>
  <c r="AA45" i="53"/>
  <c r="Y31" i="53"/>
  <c r="P24" i="53"/>
  <c r="X21" i="53" s="1"/>
  <c r="AA28" i="53"/>
  <c r="AA29" i="53"/>
  <c r="AA30" i="53"/>
  <c r="AA27" i="53"/>
  <c r="P78" i="53"/>
  <c r="X76" i="53" s="1"/>
  <c r="AC77" i="53"/>
  <c r="AC76" i="53"/>
  <c r="AC74" i="53"/>
  <c r="AC72" i="53"/>
  <c r="AC73" i="53"/>
  <c r="Y76" i="53"/>
  <c r="AC75" i="53"/>
  <c r="Y74" i="53"/>
  <c r="AB59" i="53"/>
  <c r="AB77" i="53"/>
  <c r="Y77" i="53"/>
  <c r="AC59" i="53"/>
  <c r="AC57" i="53"/>
  <c r="AC54" i="53"/>
  <c r="AA59" i="53"/>
  <c r="AC55" i="53"/>
  <c r="AB32" i="53"/>
  <c r="Z31" i="53"/>
  <c r="Z29" i="53"/>
  <c r="Q24" i="53"/>
  <c r="Y23" i="53" s="1"/>
  <c r="AC12" i="53"/>
  <c r="AA49" i="53"/>
  <c r="Z50" i="53"/>
  <c r="Q51" i="53"/>
  <c r="S42" i="53"/>
  <c r="AA41" i="53" s="1"/>
  <c r="AC32" i="53"/>
  <c r="AC31" i="53"/>
  <c r="AC28" i="53"/>
  <c r="AB23" i="53"/>
  <c r="AB10" i="53"/>
  <c r="AB13" i="53"/>
  <c r="Z13" i="53"/>
  <c r="AB20" i="53"/>
  <c r="Y11" i="53"/>
  <c r="AB58" i="52"/>
  <c r="AB56" i="52"/>
  <c r="AB55" i="52"/>
  <c r="AB54" i="52"/>
  <c r="AB57" i="52"/>
  <c r="Z77" i="52"/>
  <c r="AA77" i="52"/>
  <c r="S69" i="52"/>
  <c r="AA67" i="52" s="1"/>
  <c r="P69" i="52"/>
  <c r="X68" i="52" s="1"/>
  <c r="P78" i="52"/>
  <c r="X76" i="52" s="1"/>
  <c r="AC68" i="52"/>
  <c r="AC63" i="52"/>
  <c r="AC64" i="52"/>
  <c r="P51" i="52"/>
  <c r="X49" i="52" s="1"/>
  <c r="AA50" i="52"/>
  <c r="Z76" i="52"/>
  <c r="Z74" i="52"/>
  <c r="Z73" i="52"/>
  <c r="Z72" i="52"/>
  <c r="AB74" i="52"/>
  <c r="AB76" i="52"/>
  <c r="P60" i="52"/>
  <c r="Q78" i="52"/>
  <c r="Y76" i="52" s="1"/>
  <c r="AA47" i="52"/>
  <c r="AA46" i="52"/>
  <c r="AA45" i="52"/>
  <c r="AA48" i="52"/>
  <c r="Y55" i="52"/>
  <c r="Y57" i="52"/>
  <c r="Y56" i="52"/>
  <c r="Z18" i="52"/>
  <c r="AA75" i="52"/>
  <c r="AA74" i="52"/>
  <c r="AA73" i="52"/>
  <c r="AA72" i="52"/>
  <c r="AB72" i="52"/>
  <c r="T69" i="52"/>
  <c r="Q51" i="52"/>
  <c r="Y65" i="52"/>
  <c r="Z11" i="52"/>
  <c r="Z10" i="52"/>
  <c r="Z9" i="52"/>
  <c r="Z12" i="52"/>
  <c r="Z13" i="52"/>
  <c r="X21" i="52"/>
  <c r="X18" i="52"/>
  <c r="X22" i="52"/>
  <c r="X23" i="52"/>
  <c r="X19" i="52"/>
  <c r="Z75" i="52"/>
  <c r="AC77" i="52"/>
  <c r="AC75" i="52"/>
  <c r="AA76" i="52"/>
  <c r="Y63" i="52"/>
  <c r="Y64" i="52"/>
  <c r="AB59" i="52"/>
  <c r="AC65" i="52"/>
  <c r="Y59" i="52"/>
  <c r="Z67" i="52"/>
  <c r="Z65" i="52"/>
  <c r="Z66" i="52"/>
  <c r="AB48" i="52"/>
  <c r="AB47" i="52"/>
  <c r="AB49" i="52"/>
  <c r="AC50" i="52"/>
  <c r="AC49" i="52"/>
  <c r="AC47" i="52"/>
  <c r="AC46" i="52"/>
  <c r="AC45" i="52"/>
  <c r="AB9" i="52"/>
  <c r="S42" i="52"/>
  <c r="AA40" i="52" s="1"/>
  <c r="P42" i="52"/>
  <c r="X37" i="52" s="1"/>
  <c r="Y19" i="52"/>
  <c r="Y18" i="52"/>
  <c r="Y22" i="52"/>
  <c r="R33" i="52"/>
  <c r="Z32" i="52" s="1"/>
  <c r="AB10" i="52"/>
  <c r="Y9" i="52"/>
  <c r="AC57" i="52"/>
  <c r="AC59" i="52"/>
  <c r="Y41" i="52"/>
  <c r="AA13" i="52"/>
  <c r="V2" i="52"/>
  <c r="T4" i="52"/>
  <c r="Z64" i="52"/>
  <c r="Z48" i="52"/>
  <c r="Z47" i="52"/>
  <c r="Y40" i="52"/>
  <c r="AB31" i="52"/>
  <c r="AB29" i="52"/>
  <c r="AB30" i="52"/>
  <c r="AB27" i="52"/>
  <c r="AB32" i="52"/>
  <c r="Y32" i="52"/>
  <c r="Y30" i="52"/>
  <c r="Y27" i="52"/>
  <c r="Y36" i="52"/>
  <c r="Y23" i="52"/>
  <c r="AB28" i="52"/>
  <c r="AC54" i="52"/>
  <c r="AA30" i="52"/>
  <c r="AA28" i="52"/>
  <c r="AA29" i="52"/>
  <c r="AA27" i="52"/>
  <c r="AA60" i="52"/>
  <c r="Y20" i="52"/>
  <c r="AF22" i="52"/>
  <c r="AF19" i="52"/>
  <c r="AF23" i="52"/>
  <c r="AF18" i="52"/>
  <c r="AF20" i="52"/>
  <c r="W3" i="52"/>
  <c r="Z3" i="52"/>
  <c r="AF21" i="52"/>
  <c r="Z2" i="52"/>
  <c r="AB40" i="52"/>
  <c r="AB38" i="52"/>
  <c r="AB37" i="52"/>
  <c r="AB36" i="52"/>
  <c r="Z38" i="52"/>
  <c r="Z37" i="52"/>
  <c r="Z36" i="52"/>
  <c r="Z39" i="52"/>
  <c r="AB39" i="52"/>
  <c r="AB13" i="52"/>
  <c r="AB12" i="52"/>
  <c r="AB11" i="52"/>
  <c r="P15" i="52"/>
  <c r="X10" i="52" s="1"/>
  <c r="AB22" i="52"/>
  <c r="AB19" i="52"/>
  <c r="AB21" i="52"/>
  <c r="AB18" i="52"/>
  <c r="AB20" i="52"/>
  <c r="X20" i="52"/>
  <c r="Y13" i="52"/>
  <c r="P33" i="52"/>
  <c r="X28" i="52" s="1"/>
  <c r="AB41" i="52"/>
  <c r="Z41" i="52"/>
  <c r="AC23" i="52"/>
  <c r="AC21" i="52"/>
  <c r="AC20" i="52"/>
  <c r="AC18" i="52"/>
  <c r="AC22" i="52"/>
  <c r="Z14" i="52"/>
  <c r="Y31" i="52"/>
  <c r="Y29" i="52"/>
  <c r="AB23" i="52"/>
  <c r="AC14" i="52"/>
  <c r="AC13" i="52"/>
  <c r="AC10" i="52"/>
  <c r="AC19" i="52"/>
  <c r="AA9" i="52"/>
  <c r="AA12" i="52"/>
  <c r="AA11" i="52"/>
  <c r="AC32" i="52"/>
  <c r="AC28" i="52"/>
  <c r="AC31" i="52"/>
  <c r="AC29" i="52"/>
  <c r="Y14" i="52"/>
  <c r="F21" i="49"/>
  <c r="B21" i="49"/>
  <c r="F22" i="47"/>
  <c r="R8" i="48"/>
  <c r="F30" i="50"/>
  <c r="B11" i="51"/>
  <c r="B12" i="49"/>
  <c r="B22" i="47"/>
  <c r="B15" i="48"/>
  <c r="R8" i="50"/>
  <c r="T4" i="48"/>
  <c r="T3" i="51"/>
  <c r="V3" i="51" s="1"/>
  <c r="T2" i="51"/>
  <c r="V3" i="48"/>
  <c r="Z3" i="48" s="1"/>
  <c r="Q23" i="49"/>
  <c r="Q24" i="49" s="1"/>
  <c r="U3" i="50"/>
  <c r="P11" i="50"/>
  <c r="U51" i="50"/>
  <c r="U15" i="51"/>
  <c r="AC11" i="51" s="1"/>
  <c r="T33" i="51"/>
  <c r="AB27" i="51" s="1"/>
  <c r="T51" i="51"/>
  <c r="AB47" i="51" s="1"/>
  <c r="Z54" i="51"/>
  <c r="Z58" i="51"/>
  <c r="B21" i="48"/>
  <c r="T3" i="47"/>
  <c r="V3" i="47" s="1"/>
  <c r="AF21" i="47" s="1"/>
  <c r="T60" i="47"/>
  <c r="AB57" i="47" s="1"/>
  <c r="R69" i="47"/>
  <c r="Z65" i="47" s="1"/>
  <c r="T78" i="47"/>
  <c r="AB76" i="47" s="1"/>
  <c r="R78" i="48"/>
  <c r="U2" i="49"/>
  <c r="U4" i="49" s="1"/>
  <c r="AK8" i="50"/>
  <c r="T15" i="50"/>
  <c r="AB14" i="50" s="1"/>
  <c r="S11" i="50"/>
  <c r="R12" i="50" s="1"/>
  <c r="R15" i="50" s="1"/>
  <c r="U69" i="50"/>
  <c r="U2" i="51"/>
  <c r="U4" i="51" s="1"/>
  <c r="P50" i="51"/>
  <c r="R51" i="47"/>
  <c r="Z49" i="47" s="1"/>
  <c r="U33" i="49"/>
  <c r="R51" i="49"/>
  <c r="Z48" i="49" s="1"/>
  <c r="Q9" i="50"/>
  <c r="P10" i="50" s="1"/>
  <c r="R42" i="50"/>
  <c r="Z38" i="50" s="1"/>
  <c r="Q60" i="50"/>
  <c r="Q69" i="50"/>
  <c r="G18" i="51"/>
  <c r="P56" i="51"/>
  <c r="B22" i="50"/>
  <c r="S15" i="49"/>
  <c r="AA11" i="49" s="1"/>
  <c r="P12" i="49"/>
  <c r="B22" i="48"/>
  <c r="X8" i="48"/>
  <c r="O9" i="48"/>
  <c r="AN17" i="48"/>
  <c r="B14" i="48"/>
  <c r="AL8" i="49"/>
  <c r="W12" i="49"/>
  <c r="AJ17" i="49"/>
  <c r="B14" i="50"/>
  <c r="F3" i="50"/>
  <c r="S8" i="51"/>
  <c r="AC8" i="51"/>
  <c r="W12" i="51"/>
  <c r="O10" i="51"/>
  <c r="W13" i="51"/>
  <c r="AB8" i="48"/>
  <c r="S8" i="49"/>
  <c r="O14" i="49"/>
  <c r="F2" i="50"/>
  <c r="T8" i="51"/>
  <c r="AL8" i="51"/>
  <c r="B21" i="51"/>
  <c r="AK8" i="48"/>
  <c r="Y8" i="49"/>
  <c r="O10" i="49"/>
  <c r="B23" i="49"/>
  <c r="F14" i="50"/>
  <c r="Y8" i="51"/>
  <c r="O14" i="51"/>
  <c r="Q15" i="51"/>
  <c r="AC14" i="51"/>
  <c r="AC10" i="51"/>
  <c r="C27" i="51"/>
  <c r="T11" i="51"/>
  <c r="T15" i="51" s="1"/>
  <c r="AB9" i="51" s="1"/>
  <c r="AB45" i="51"/>
  <c r="B12" i="51"/>
  <c r="B15" i="51"/>
  <c r="F3" i="51"/>
  <c r="AK8" i="51"/>
  <c r="R8" i="51"/>
  <c r="AK17" i="51"/>
  <c r="O11" i="51"/>
  <c r="AB8" i="51"/>
  <c r="O13" i="51"/>
  <c r="W9" i="51"/>
  <c r="W11" i="51"/>
  <c r="AI17" i="51"/>
  <c r="S24" i="51"/>
  <c r="AA23" i="51" s="1"/>
  <c r="P8" i="51"/>
  <c r="B20" i="51"/>
  <c r="B23" i="51"/>
  <c r="B30" i="51"/>
  <c r="B29" i="51"/>
  <c r="P11" i="51"/>
  <c r="B14" i="51"/>
  <c r="P14" i="51"/>
  <c r="B16" i="51"/>
  <c r="AM17" i="51"/>
  <c r="P22" i="51"/>
  <c r="R22" i="51"/>
  <c r="T24" i="51"/>
  <c r="AB18" i="51" s="1"/>
  <c r="O9" i="51"/>
  <c r="X8" i="51"/>
  <c r="F15" i="51"/>
  <c r="F16" i="51"/>
  <c r="B13" i="51"/>
  <c r="P12" i="51"/>
  <c r="S15" i="51"/>
  <c r="AA11" i="51" s="1"/>
  <c r="P32" i="51"/>
  <c r="Q29" i="51"/>
  <c r="Q33" i="51" s="1"/>
  <c r="Y31" i="51" s="1"/>
  <c r="U33" i="51"/>
  <c r="AC31" i="51" s="1"/>
  <c r="U42" i="51"/>
  <c r="AC37" i="51" s="1"/>
  <c r="P41" i="51"/>
  <c r="AJ17" i="51"/>
  <c r="AN17" i="51"/>
  <c r="F22" i="51"/>
  <c r="Q24" i="51"/>
  <c r="Y18" i="51" s="1"/>
  <c r="U24" i="51"/>
  <c r="AC20" i="51" s="1"/>
  <c r="Q59" i="51"/>
  <c r="S60" i="51"/>
  <c r="AA58" i="51" s="1"/>
  <c r="Q8" i="51"/>
  <c r="U8" i="51"/>
  <c r="AA8" i="51"/>
  <c r="AJ8" i="51"/>
  <c r="AN8" i="51"/>
  <c r="O12" i="51"/>
  <c r="AC12" i="51"/>
  <c r="AC13" i="51"/>
  <c r="F14" i="51"/>
  <c r="P19" i="51"/>
  <c r="F21" i="51"/>
  <c r="R23" i="51"/>
  <c r="R33" i="51"/>
  <c r="Z30" i="51" s="1"/>
  <c r="AC29" i="51"/>
  <c r="P31" i="51"/>
  <c r="S33" i="51"/>
  <c r="AA32" i="51" s="1"/>
  <c r="R42" i="51"/>
  <c r="Z38" i="51" s="1"/>
  <c r="Q40" i="51"/>
  <c r="Q38" i="51"/>
  <c r="S42" i="51"/>
  <c r="AA41" i="51" s="1"/>
  <c r="Q47" i="51"/>
  <c r="T60" i="51"/>
  <c r="AB59" i="51" s="1"/>
  <c r="P58" i="51"/>
  <c r="AA66" i="51"/>
  <c r="AA65" i="51"/>
  <c r="AA64" i="51"/>
  <c r="AA63" i="51"/>
  <c r="P13" i="51"/>
  <c r="P21" i="51"/>
  <c r="P29" i="51"/>
  <c r="P40" i="51"/>
  <c r="T41" i="51"/>
  <c r="T42" i="51" s="1"/>
  <c r="P49" i="51"/>
  <c r="U60" i="51"/>
  <c r="P59" i="51"/>
  <c r="P64" i="51"/>
  <c r="AA67" i="51"/>
  <c r="AA68" i="51"/>
  <c r="AC45" i="51"/>
  <c r="R50" i="51"/>
  <c r="AC47" i="51"/>
  <c r="S49" i="51"/>
  <c r="AC49" i="51"/>
  <c r="R69" i="51"/>
  <c r="Z63" i="51" s="1"/>
  <c r="T68" i="51"/>
  <c r="R78" i="51"/>
  <c r="Z77" i="51" s="1"/>
  <c r="P74" i="51"/>
  <c r="Q76" i="51"/>
  <c r="Q78" i="51" s="1"/>
  <c r="S78" i="51"/>
  <c r="AA76" i="51" s="1"/>
  <c r="P37" i="51"/>
  <c r="P47" i="51"/>
  <c r="AC46" i="51"/>
  <c r="AC48" i="51"/>
  <c r="S50" i="51"/>
  <c r="AB55" i="51"/>
  <c r="Z57" i="51"/>
  <c r="T78" i="51"/>
  <c r="AB72" i="51" s="1"/>
  <c r="P76" i="51"/>
  <c r="P55" i="51"/>
  <c r="Z59" i="51"/>
  <c r="Q60" i="51"/>
  <c r="U69" i="51"/>
  <c r="AC63" i="51" s="1"/>
  <c r="P68" i="51"/>
  <c r="Q68" i="51"/>
  <c r="U78" i="51"/>
  <c r="P77" i="51"/>
  <c r="P65" i="51"/>
  <c r="P73" i="51"/>
  <c r="AB21" i="50"/>
  <c r="AB22" i="50"/>
  <c r="AB20" i="50"/>
  <c r="AB18" i="50"/>
  <c r="AB19" i="50"/>
  <c r="AB23" i="50"/>
  <c r="Q8" i="50"/>
  <c r="U8" i="50"/>
  <c r="AA8" i="50"/>
  <c r="AJ8" i="50"/>
  <c r="AN8" i="50"/>
  <c r="W10" i="50"/>
  <c r="O11" i="50"/>
  <c r="O12" i="50"/>
  <c r="O13" i="50"/>
  <c r="S13" i="50"/>
  <c r="O14" i="50"/>
  <c r="U15" i="50"/>
  <c r="AC13" i="50" s="1"/>
  <c r="B16" i="50"/>
  <c r="AI17" i="50"/>
  <c r="AM17" i="50"/>
  <c r="B21" i="50"/>
  <c r="F22" i="50"/>
  <c r="Q23" i="50"/>
  <c r="Q24" i="50" s="1"/>
  <c r="Y19" i="50" s="1"/>
  <c r="U24" i="50"/>
  <c r="AC20" i="50" s="1"/>
  <c r="T33" i="50"/>
  <c r="AB27" i="50" s="1"/>
  <c r="P31" i="50"/>
  <c r="Z40" i="50"/>
  <c r="AB41" i="50"/>
  <c r="X8" i="50"/>
  <c r="AB8" i="50"/>
  <c r="O9" i="50"/>
  <c r="B12" i="50"/>
  <c r="P13" i="50"/>
  <c r="B15" i="50"/>
  <c r="F16" i="50"/>
  <c r="AJ17" i="50"/>
  <c r="AN17" i="50"/>
  <c r="P22" i="50"/>
  <c r="B23" i="50"/>
  <c r="R23" i="50"/>
  <c r="R24" i="50" s="1"/>
  <c r="Z22" i="50" s="1"/>
  <c r="U33" i="50"/>
  <c r="AC27" i="50" s="1"/>
  <c r="P32" i="50"/>
  <c r="S32" i="50"/>
  <c r="S33" i="50" s="1"/>
  <c r="AB40" i="50"/>
  <c r="V2" i="50"/>
  <c r="S8" i="50"/>
  <c r="Y8" i="50"/>
  <c r="AC8" i="50"/>
  <c r="AL8" i="50"/>
  <c r="B11" i="50"/>
  <c r="W11" i="50"/>
  <c r="W12" i="50"/>
  <c r="B13" i="50"/>
  <c r="W13" i="50"/>
  <c r="F15" i="50"/>
  <c r="AK17" i="50"/>
  <c r="P19" i="50"/>
  <c r="F21" i="50"/>
  <c r="S24" i="50"/>
  <c r="AA23" i="50" s="1"/>
  <c r="AC41" i="50"/>
  <c r="AC39" i="50"/>
  <c r="AC40" i="50"/>
  <c r="AC38" i="50"/>
  <c r="B30" i="50"/>
  <c r="B29" i="50"/>
  <c r="P8" i="50"/>
  <c r="T8" i="50"/>
  <c r="AI8" i="50"/>
  <c r="F12" i="50"/>
  <c r="F13" i="50"/>
  <c r="B20" i="50"/>
  <c r="AC22" i="50"/>
  <c r="R33" i="50"/>
  <c r="Z32" i="50" s="1"/>
  <c r="P29" i="50"/>
  <c r="Q29" i="50"/>
  <c r="Q33" i="50" s="1"/>
  <c r="P38" i="50"/>
  <c r="Q41" i="50"/>
  <c r="Q42" i="50" s="1"/>
  <c r="Y40" i="50" s="1"/>
  <c r="Q51" i="50"/>
  <c r="Y47" i="50" s="1"/>
  <c r="P46" i="50"/>
  <c r="S50" i="50"/>
  <c r="Y55" i="50"/>
  <c r="Y54" i="50"/>
  <c r="Y56" i="50"/>
  <c r="Z59" i="50"/>
  <c r="S60" i="50"/>
  <c r="AA58" i="50" s="1"/>
  <c r="S42" i="50"/>
  <c r="AA41" i="50" s="1"/>
  <c r="R51" i="50"/>
  <c r="Z46" i="50" s="1"/>
  <c r="P50" i="50"/>
  <c r="T50" i="50"/>
  <c r="T51" i="50" s="1"/>
  <c r="AB48" i="50" s="1"/>
  <c r="Y58" i="50"/>
  <c r="AC31" i="50"/>
  <c r="AB32" i="50"/>
  <c r="P37" i="50"/>
  <c r="AB37" i="50"/>
  <c r="P40" i="50"/>
  <c r="P47" i="50"/>
  <c r="AC47" i="50"/>
  <c r="AC49" i="50"/>
  <c r="Y59" i="50"/>
  <c r="AC36" i="50"/>
  <c r="AC37" i="50"/>
  <c r="P41" i="50"/>
  <c r="AC48" i="50"/>
  <c r="T60" i="50"/>
  <c r="AB59" i="50" s="1"/>
  <c r="Z54" i="50"/>
  <c r="Z55" i="50"/>
  <c r="P56" i="50"/>
  <c r="Y66" i="50"/>
  <c r="Y64" i="50"/>
  <c r="Y63" i="50"/>
  <c r="Y65" i="50"/>
  <c r="Y57" i="50"/>
  <c r="Z58" i="50"/>
  <c r="R69" i="50"/>
  <c r="Z68" i="50" s="1"/>
  <c r="Y67" i="50"/>
  <c r="P55" i="50"/>
  <c r="Z57" i="50"/>
  <c r="P58" i="50"/>
  <c r="U60" i="50"/>
  <c r="AC57" i="50" s="1"/>
  <c r="Y68" i="50"/>
  <c r="AC68" i="50"/>
  <c r="AC64" i="50"/>
  <c r="AC63" i="50"/>
  <c r="P64" i="50"/>
  <c r="P67" i="50"/>
  <c r="S68" i="50"/>
  <c r="S69" i="50" s="1"/>
  <c r="P76" i="50"/>
  <c r="P68" i="50"/>
  <c r="T68" i="50"/>
  <c r="T69" i="50" s="1"/>
  <c r="U78" i="50"/>
  <c r="AC77" i="50" s="1"/>
  <c r="P77" i="50"/>
  <c r="R77" i="50"/>
  <c r="R78" i="50" s="1"/>
  <c r="P65" i="50"/>
  <c r="AC65" i="50"/>
  <c r="AC67" i="50"/>
  <c r="Q78" i="50"/>
  <c r="Y74" i="50" s="1"/>
  <c r="P73" i="50"/>
  <c r="AC66" i="50"/>
  <c r="P74" i="50"/>
  <c r="S77" i="50"/>
  <c r="S78" i="50" s="1"/>
  <c r="T77" i="50"/>
  <c r="F14" i="49"/>
  <c r="F13" i="49"/>
  <c r="F12" i="49"/>
  <c r="F16" i="49"/>
  <c r="F15" i="49"/>
  <c r="AI17" i="49"/>
  <c r="O9" i="49"/>
  <c r="X8" i="49"/>
  <c r="W9" i="49"/>
  <c r="AI8" i="49"/>
  <c r="P8" i="49"/>
  <c r="B22" i="49"/>
  <c r="B29" i="49"/>
  <c r="F22" i="49"/>
  <c r="B30" i="49"/>
  <c r="Q15" i="49"/>
  <c r="Y10" i="49" s="1"/>
  <c r="AC23" i="49"/>
  <c r="AC19" i="49"/>
  <c r="R41" i="49"/>
  <c r="R42" i="49" s="1"/>
  <c r="U42" i="49"/>
  <c r="AC39" i="49" s="1"/>
  <c r="S40" i="49"/>
  <c r="T41" i="49"/>
  <c r="R78" i="49"/>
  <c r="Z74" i="49" s="1"/>
  <c r="P74" i="49"/>
  <c r="Q31" i="49"/>
  <c r="Q33" i="49" s="1"/>
  <c r="B11" i="49"/>
  <c r="B13" i="49"/>
  <c r="B16" i="49"/>
  <c r="B15" i="49"/>
  <c r="F3" i="49"/>
  <c r="F2" i="49"/>
  <c r="AK8" i="49"/>
  <c r="R8" i="49"/>
  <c r="AK17" i="49"/>
  <c r="W11" i="49"/>
  <c r="Z8" i="49"/>
  <c r="AC31" i="49"/>
  <c r="AC30" i="49"/>
  <c r="AC32" i="49"/>
  <c r="AA29" i="49"/>
  <c r="W13" i="49"/>
  <c r="AB8" i="49"/>
  <c r="T8" i="49"/>
  <c r="AM17" i="49"/>
  <c r="O13" i="49"/>
  <c r="AM8" i="49"/>
  <c r="Z47" i="49"/>
  <c r="S77" i="49"/>
  <c r="P4" i="49"/>
  <c r="T2" i="49" s="1"/>
  <c r="P10" i="49"/>
  <c r="U15" i="49"/>
  <c r="AC11" i="49" s="1"/>
  <c r="P14" i="49"/>
  <c r="R14" i="49"/>
  <c r="P22" i="49"/>
  <c r="AC27" i="49"/>
  <c r="P11" i="49"/>
  <c r="P23" i="49"/>
  <c r="AC18" i="49"/>
  <c r="P28" i="49"/>
  <c r="AA66" i="49"/>
  <c r="Q8" i="49"/>
  <c r="U8" i="49"/>
  <c r="AA8" i="49"/>
  <c r="AJ8" i="49"/>
  <c r="AN8" i="49"/>
  <c r="W14" i="49"/>
  <c r="R22" i="49"/>
  <c r="P29" i="49"/>
  <c r="P37" i="49"/>
  <c r="P50" i="49"/>
  <c r="Q50" i="49"/>
  <c r="Q76" i="49"/>
  <c r="Q78" i="49" s="1"/>
  <c r="Y77" i="49" s="1"/>
  <c r="P19" i="49"/>
  <c r="AC28" i="49"/>
  <c r="AC29" i="49"/>
  <c r="R32" i="49"/>
  <c r="T51" i="49"/>
  <c r="AB46" i="49" s="1"/>
  <c r="T78" i="49"/>
  <c r="AB72" i="49" s="1"/>
  <c r="P76" i="49"/>
  <c r="F23" i="49"/>
  <c r="T15" i="49"/>
  <c r="AB11" i="49" s="1"/>
  <c r="R13" i="49"/>
  <c r="O12" i="49"/>
  <c r="P13" i="49"/>
  <c r="P20" i="49"/>
  <c r="AC20" i="49"/>
  <c r="AC21" i="49"/>
  <c r="S23" i="49"/>
  <c r="S24" i="49" s="1"/>
  <c r="T23" i="49"/>
  <c r="AC22" i="49"/>
  <c r="R23" i="49"/>
  <c r="T33" i="49"/>
  <c r="P38" i="49"/>
  <c r="Q38" i="49"/>
  <c r="P49" i="49"/>
  <c r="U51" i="49"/>
  <c r="P21" i="49"/>
  <c r="P31" i="49"/>
  <c r="S51" i="49"/>
  <c r="AA49" i="49" s="1"/>
  <c r="U60" i="49"/>
  <c r="AC54" i="49" s="1"/>
  <c r="P64" i="49"/>
  <c r="AA67" i="49"/>
  <c r="P32" i="49"/>
  <c r="Q60" i="49"/>
  <c r="Y54" i="49" s="1"/>
  <c r="P55" i="49"/>
  <c r="R59" i="49"/>
  <c r="R60" i="49" s="1"/>
  <c r="S58" i="49"/>
  <c r="R69" i="49"/>
  <c r="Z64" i="49" s="1"/>
  <c r="T68" i="49"/>
  <c r="T60" i="49"/>
  <c r="P58" i="49"/>
  <c r="U69" i="49"/>
  <c r="AC67" i="49" s="1"/>
  <c r="P68" i="49"/>
  <c r="Q68" i="49"/>
  <c r="U78" i="49"/>
  <c r="AC76" i="49" s="1"/>
  <c r="P77" i="49"/>
  <c r="P65" i="49"/>
  <c r="P73" i="49"/>
  <c r="Z75" i="49"/>
  <c r="U15" i="48"/>
  <c r="AC14" i="48" s="1"/>
  <c r="G18" i="48"/>
  <c r="V2" i="48"/>
  <c r="U4" i="48"/>
  <c r="Z2" i="48"/>
  <c r="F22" i="48"/>
  <c r="F23" i="48"/>
  <c r="F21" i="48"/>
  <c r="T15" i="48"/>
  <c r="AB14" i="48" s="1"/>
  <c r="Q24" i="48"/>
  <c r="Y19" i="48" s="1"/>
  <c r="Q12" i="48"/>
  <c r="Q15" i="48" s="1"/>
  <c r="Y14" i="48" s="1"/>
  <c r="W10" i="48"/>
  <c r="AJ8" i="48"/>
  <c r="Q8" i="48"/>
  <c r="AJ17" i="48"/>
  <c r="O10" i="48"/>
  <c r="Y8" i="48"/>
  <c r="F30" i="48"/>
  <c r="B23" i="48"/>
  <c r="F16" i="48"/>
  <c r="S14" i="48"/>
  <c r="P13" i="48"/>
  <c r="F3" i="48"/>
  <c r="R14" i="48"/>
  <c r="S8" i="48"/>
  <c r="AC8" i="48"/>
  <c r="AL8" i="48"/>
  <c r="B11" i="48"/>
  <c r="W11" i="48"/>
  <c r="W12" i="48"/>
  <c r="B13" i="48"/>
  <c r="W13" i="48"/>
  <c r="W14" i="48"/>
  <c r="F15" i="48"/>
  <c r="AK17" i="48"/>
  <c r="P19" i="48"/>
  <c r="S23" i="48"/>
  <c r="T24" i="48"/>
  <c r="T33" i="48"/>
  <c r="AB30" i="48" s="1"/>
  <c r="Q41" i="48"/>
  <c r="Q42" i="48" s="1"/>
  <c r="Y40" i="48" s="1"/>
  <c r="S42" i="48"/>
  <c r="AA40" i="48" s="1"/>
  <c r="T51" i="48"/>
  <c r="P49" i="48"/>
  <c r="B30" i="48"/>
  <c r="B29" i="48"/>
  <c r="P8" i="48"/>
  <c r="T8" i="48"/>
  <c r="Z8" i="48"/>
  <c r="AI8" i="48"/>
  <c r="AM8" i="48"/>
  <c r="W9" i="48"/>
  <c r="P10" i="48"/>
  <c r="S11" i="48"/>
  <c r="F12" i="48"/>
  <c r="F13" i="48"/>
  <c r="AL17" i="48"/>
  <c r="S24" i="48"/>
  <c r="B20" i="48"/>
  <c r="P21" i="48"/>
  <c r="R22" i="48"/>
  <c r="P23" i="48"/>
  <c r="U24" i="48"/>
  <c r="Q33" i="48"/>
  <c r="Y29" i="48" s="1"/>
  <c r="P41" i="48"/>
  <c r="U42" i="48"/>
  <c r="AC40" i="48" s="1"/>
  <c r="Z45" i="48"/>
  <c r="S32" i="48"/>
  <c r="S33" i="48" s="1"/>
  <c r="AA31" i="48" s="1"/>
  <c r="F2" i="48"/>
  <c r="U8" i="48"/>
  <c r="AA8" i="48"/>
  <c r="AN8" i="48"/>
  <c r="O13" i="48"/>
  <c r="P32" i="48"/>
  <c r="U33" i="48"/>
  <c r="AC27" i="48" s="1"/>
  <c r="Q50" i="48"/>
  <c r="P37" i="48"/>
  <c r="P40" i="48"/>
  <c r="T41" i="48"/>
  <c r="T42" i="48" s="1"/>
  <c r="U51" i="48"/>
  <c r="AC46" i="48" s="1"/>
  <c r="P50" i="48"/>
  <c r="Q60" i="48"/>
  <c r="Y55" i="48" s="1"/>
  <c r="P55" i="48"/>
  <c r="R68" i="48"/>
  <c r="R69" i="48" s="1"/>
  <c r="U69" i="48"/>
  <c r="AC66" i="48" s="1"/>
  <c r="R32" i="48"/>
  <c r="R33" i="48" s="1"/>
  <c r="R42" i="48"/>
  <c r="Z41" i="48" s="1"/>
  <c r="T59" i="48"/>
  <c r="T60" i="48" s="1"/>
  <c r="P31" i="48"/>
  <c r="P38" i="48"/>
  <c r="Q49" i="48"/>
  <c r="Z49" i="48"/>
  <c r="Y58" i="48"/>
  <c r="R59" i="48"/>
  <c r="R60" i="48" s="1"/>
  <c r="S58" i="48"/>
  <c r="T69" i="48"/>
  <c r="Z74" i="48"/>
  <c r="Z73" i="48"/>
  <c r="Z72" i="48"/>
  <c r="S51" i="48"/>
  <c r="AA49" i="48" s="1"/>
  <c r="Q77" i="48"/>
  <c r="Q78" i="48" s="1"/>
  <c r="Y73" i="48" s="1"/>
  <c r="P46" i="48"/>
  <c r="P64" i="48"/>
  <c r="S68" i="48"/>
  <c r="S69" i="48" s="1"/>
  <c r="AA67" i="48" s="1"/>
  <c r="U78" i="48"/>
  <c r="AC72" i="48" s="1"/>
  <c r="P77" i="48"/>
  <c r="U60" i="48"/>
  <c r="AC57" i="48" s="1"/>
  <c r="P65" i="48"/>
  <c r="Q65" i="48"/>
  <c r="P73" i="48"/>
  <c r="Z76" i="48"/>
  <c r="P74" i="48"/>
  <c r="P67" i="48"/>
  <c r="T78" i="48"/>
  <c r="AB77" i="48" s="1"/>
  <c r="P76" i="48"/>
  <c r="Z77" i="48"/>
  <c r="S78" i="48"/>
  <c r="AA77" i="48" s="1"/>
  <c r="Z75" i="48"/>
  <c r="F2" i="47"/>
  <c r="B11" i="47"/>
  <c r="F3" i="47"/>
  <c r="AF22" i="47"/>
  <c r="AF23" i="47"/>
  <c r="W3" i="47"/>
  <c r="R15" i="47"/>
  <c r="Z14" i="47" s="1"/>
  <c r="W13" i="47"/>
  <c r="AM17" i="47"/>
  <c r="O13" i="47"/>
  <c r="S8" i="47"/>
  <c r="Y8" i="47"/>
  <c r="AL8" i="47"/>
  <c r="U15" i="47"/>
  <c r="AC13" i="47" s="1"/>
  <c r="O10" i="47"/>
  <c r="Q11" i="47"/>
  <c r="W11" i="47"/>
  <c r="Q12" i="47"/>
  <c r="W12" i="47"/>
  <c r="P13" i="47"/>
  <c r="AA23" i="47"/>
  <c r="V2" i="47"/>
  <c r="F15" i="47"/>
  <c r="F16" i="47"/>
  <c r="B14" i="47"/>
  <c r="B13" i="47"/>
  <c r="B16" i="47"/>
  <c r="B30" i="47"/>
  <c r="B29" i="47"/>
  <c r="P8" i="47"/>
  <c r="T8" i="47"/>
  <c r="Z8" i="47"/>
  <c r="AI8" i="47"/>
  <c r="AM8" i="47"/>
  <c r="W9" i="47"/>
  <c r="P10" i="47"/>
  <c r="F12" i="47"/>
  <c r="F14" i="47"/>
  <c r="B20" i="47"/>
  <c r="B23" i="47"/>
  <c r="W14" i="47"/>
  <c r="AN17" i="47"/>
  <c r="O14" i="47"/>
  <c r="Q8" i="47"/>
  <c r="U8" i="47"/>
  <c r="AA8" i="47"/>
  <c r="AJ8" i="47"/>
  <c r="AN8" i="47"/>
  <c r="W10" i="47"/>
  <c r="O11" i="47"/>
  <c r="O12" i="47"/>
  <c r="B15" i="47"/>
  <c r="F23" i="47"/>
  <c r="F21" i="47"/>
  <c r="B21" i="47"/>
  <c r="R8" i="47"/>
  <c r="X8" i="47"/>
  <c r="AB8" i="47"/>
  <c r="AK8" i="47"/>
  <c r="O9" i="47"/>
  <c r="T15" i="47"/>
  <c r="AB14" i="47" s="1"/>
  <c r="P12" i="47"/>
  <c r="S14" i="47"/>
  <c r="S15" i="47" s="1"/>
  <c r="F13" i="47"/>
  <c r="AA19" i="47"/>
  <c r="AA21" i="47"/>
  <c r="AA18" i="47"/>
  <c r="AA22" i="47"/>
  <c r="S33" i="47"/>
  <c r="R22" i="47"/>
  <c r="P23" i="47"/>
  <c r="T23" i="47"/>
  <c r="Q31" i="47"/>
  <c r="Q33" i="47" s="1"/>
  <c r="P32" i="47"/>
  <c r="T32" i="47"/>
  <c r="T33" i="47" s="1"/>
  <c r="AB27" i="47" s="1"/>
  <c r="U33" i="47"/>
  <c r="R42" i="47"/>
  <c r="Z38" i="47" s="1"/>
  <c r="P38" i="47"/>
  <c r="AB49" i="47"/>
  <c r="AB47" i="47"/>
  <c r="AB46" i="47"/>
  <c r="AB45" i="47"/>
  <c r="AA20" i="47"/>
  <c r="R21" i="47"/>
  <c r="Q23" i="47"/>
  <c r="Q24" i="47" s="1"/>
  <c r="U24" i="47"/>
  <c r="AC31" i="47"/>
  <c r="T42" i="47"/>
  <c r="AB36" i="47" s="1"/>
  <c r="P40" i="47"/>
  <c r="AC50" i="47"/>
  <c r="AC48" i="47"/>
  <c r="Z57" i="47"/>
  <c r="P19" i="47"/>
  <c r="R23" i="47"/>
  <c r="R32" i="47"/>
  <c r="U42" i="47"/>
  <c r="AC36" i="47" s="1"/>
  <c r="P41" i="47"/>
  <c r="Q38" i="47"/>
  <c r="AB50" i="47"/>
  <c r="P21" i="47"/>
  <c r="P31" i="47"/>
  <c r="S51" i="47"/>
  <c r="P37" i="47"/>
  <c r="S41" i="47"/>
  <c r="Z46" i="47"/>
  <c r="P47" i="47"/>
  <c r="AC47" i="47"/>
  <c r="AB48" i="47"/>
  <c r="AC49" i="47"/>
  <c r="Q50" i="47"/>
  <c r="Q60" i="47"/>
  <c r="Y56" i="47" s="1"/>
  <c r="P55" i="47"/>
  <c r="P58" i="47"/>
  <c r="P46" i="47"/>
  <c r="Z48" i="47"/>
  <c r="P49" i="47"/>
  <c r="Z55" i="47"/>
  <c r="P56" i="47"/>
  <c r="S59" i="47"/>
  <c r="AC45" i="47"/>
  <c r="AC46" i="47"/>
  <c r="P50" i="47"/>
  <c r="U60" i="47"/>
  <c r="P59" i="47"/>
  <c r="Z58" i="47"/>
  <c r="AA66" i="47"/>
  <c r="AA63" i="47"/>
  <c r="T69" i="47"/>
  <c r="AB68" i="47" s="1"/>
  <c r="P67" i="47"/>
  <c r="Z67" i="47"/>
  <c r="U78" i="47"/>
  <c r="P77" i="47"/>
  <c r="AA67" i="47"/>
  <c r="U69" i="47"/>
  <c r="AC66" i="47" s="1"/>
  <c r="Q74" i="47"/>
  <c r="Z64" i="47"/>
  <c r="P65" i="47"/>
  <c r="P68" i="47"/>
  <c r="R78" i="47"/>
  <c r="Z74" i="47" s="1"/>
  <c r="P74" i="47"/>
  <c r="S78" i="47"/>
  <c r="AA76" i="47" s="1"/>
  <c r="Z63" i="47"/>
  <c r="AB64" i="47"/>
  <c r="Z66" i="47"/>
  <c r="Q67" i="47"/>
  <c r="Z68" i="47"/>
  <c r="AB75" i="47"/>
  <c r="P73" i="47"/>
  <c r="AB73" i="47"/>
  <c r="P76" i="47"/>
  <c r="U76" i="42"/>
  <c r="U67" i="42"/>
  <c r="U58" i="42"/>
  <c r="U49" i="42"/>
  <c r="U40" i="42"/>
  <c r="U75" i="42"/>
  <c r="T75" i="42"/>
  <c r="U66" i="42"/>
  <c r="T66" i="42"/>
  <c r="U57" i="42"/>
  <c r="T57" i="42"/>
  <c r="U48" i="42"/>
  <c r="T48" i="42"/>
  <c r="U39" i="42"/>
  <c r="T39" i="42"/>
  <c r="U74" i="42"/>
  <c r="U65" i="42"/>
  <c r="U56" i="42"/>
  <c r="U47" i="42"/>
  <c r="U38" i="42"/>
  <c r="U73" i="42"/>
  <c r="T73" i="42"/>
  <c r="R73" i="42"/>
  <c r="U64" i="42"/>
  <c r="T64" i="42"/>
  <c r="R64" i="42"/>
  <c r="U55" i="42"/>
  <c r="T55" i="42"/>
  <c r="R55" i="42"/>
  <c r="U46" i="42"/>
  <c r="T46" i="42"/>
  <c r="R46" i="42"/>
  <c r="U37" i="42"/>
  <c r="T37" i="42"/>
  <c r="R37" i="42"/>
  <c r="U72" i="42"/>
  <c r="T72" i="42"/>
  <c r="R72" i="42"/>
  <c r="Q72" i="42"/>
  <c r="U63" i="42"/>
  <c r="T63" i="42"/>
  <c r="R63" i="42"/>
  <c r="Q63" i="42"/>
  <c r="U54" i="42"/>
  <c r="T54" i="42"/>
  <c r="R54" i="42"/>
  <c r="Q54" i="42"/>
  <c r="U45" i="42"/>
  <c r="T45" i="42"/>
  <c r="R45" i="42"/>
  <c r="Q45" i="42"/>
  <c r="U36" i="42"/>
  <c r="T36" i="42"/>
  <c r="R36" i="42"/>
  <c r="Q36" i="42"/>
  <c r="U27" i="42"/>
  <c r="T27" i="42"/>
  <c r="R27" i="42"/>
  <c r="Q27" i="42"/>
  <c r="U29" i="42"/>
  <c r="R32" i="42" s="1"/>
  <c r="U30" i="42"/>
  <c r="T30" i="42"/>
  <c r="U28" i="42"/>
  <c r="T28" i="42"/>
  <c r="R28" i="42"/>
  <c r="U18" i="42"/>
  <c r="Y11" i="54" l="1"/>
  <c r="Z9" i="54"/>
  <c r="Z10" i="54"/>
  <c r="Z11" i="54"/>
  <c r="AC15" i="54"/>
  <c r="AB12" i="50"/>
  <c r="AB10" i="50"/>
  <c r="L10" i="53"/>
  <c r="AC15" i="63"/>
  <c r="AB15" i="56"/>
  <c r="Z64" i="50"/>
  <c r="Z76" i="51"/>
  <c r="Z66" i="51"/>
  <c r="X67" i="53"/>
  <c r="AC78" i="54"/>
  <c r="X31" i="55"/>
  <c r="Y60" i="55"/>
  <c r="Y57" i="47"/>
  <c r="AD40" i="58"/>
  <c r="AC51" i="62"/>
  <c r="Z63" i="49"/>
  <c r="AC33" i="54"/>
  <c r="G2" i="51"/>
  <c r="L10" i="51" s="1"/>
  <c r="Y30" i="49"/>
  <c r="Y27" i="49"/>
  <c r="Y29" i="49"/>
  <c r="Z78" i="53"/>
  <c r="Y21" i="48"/>
  <c r="AB13" i="50"/>
  <c r="AA22" i="51"/>
  <c r="AB31" i="51"/>
  <c r="Y69" i="55"/>
  <c r="X47" i="56"/>
  <c r="X74" i="58"/>
  <c r="AC69" i="61"/>
  <c r="X55" i="63"/>
  <c r="Y60" i="63"/>
  <c r="X77" i="63"/>
  <c r="X76" i="63"/>
  <c r="AC33" i="55"/>
  <c r="AA33" i="55"/>
  <c r="AB11" i="50"/>
  <c r="AB9" i="50"/>
  <c r="Z75" i="51"/>
  <c r="AB28" i="51"/>
  <c r="AC9" i="51"/>
  <c r="X32" i="53"/>
  <c r="AD41" i="54"/>
  <c r="Z42" i="55"/>
  <c r="AC51" i="58"/>
  <c r="Y51" i="63"/>
  <c r="AC42" i="54"/>
  <c r="Z51" i="55"/>
  <c r="Y24" i="58"/>
  <c r="Y42" i="59"/>
  <c r="AC67" i="48"/>
  <c r="AC38" i="48"/>
  <c r="AB55" i="50"/>
  <c r="P33" i="50"/>
  <c r="X27" i="50" s="1"/>
  <c r="Q15" i="50"/>
  <c r="Z73" i="51"/>
  <c r="AB77" i="51"/>
  <c r="X29" i="54"/>
  <c r="X38" i="55"/>
  <c r="X73" i="57"/>
  <c r="AA24" i="58"/>
  <c r="AC15" i="58"/>
  <c r="Z33" i="58"/>
  <c r="Z60" i="57"/>
  <c r="X14" i="62"/>
  <c r="X12" i="62"/>
  <c r="Y2" i="62"/>
  <c r="X83" i="62"/>
  <c r="X29" i="62"/>
  <c r="AC42" i="62"/>
  <c r="X31" i="62"/>
  <c r="X32" i="62"/>
  <c r="S83" i="62"/>
  <c r="H2" i="62"/>
  <c r="L2" i="62" s="1"/>
  <c r="K3" i="62" s="1"/>
  <c r="L3" i="62" s="1"/>
  <c r="K4" i="62" s="1"/>
  <c r="L4" i="62" s="1"/>
  <c r="K5" i="62" s="1"/>
  <c r="L5" i="62" s="1"/>
  <c r="K6" i="62" s="1"/>
  <c r="L6" i="62" s="1"/>
  <c r="K7" i="62" s="1"/>
  <c r="L7" i="62" s="1"/>
  <c r="K8" i="62" s="1"/>
  <c r="L8" i="62" s="1"/>
  <c r="K9" i="62" s="1"/>
  <c r="L9" i="62" s="1"/>
  <c r="K10" i="62" s="1"/>
  <c r="AB60" i="61"/>
  <c r="AB69" i="60"/>
  <c r="Z23" i="60"/>
  <c r="X64" i="60"/>
  <c r="AD64" i="60" s="1"/>
  <c r="AJ63" i="60" s="1"/>
  <c r="Z20" i="59"/>
  <c r="Z23" i="59"/>
  <c r="X59" i="58"/>
  <c r="AD19" i="58"/>
  <c r="Y42" i="58"/>
  <c r="AC60" i="57"/>
  <c r="AA68" i="57"/>
  <c r="AD55" i="57"/>
  <c r="AJ58" i="57" s="1"/>
  <c r="V4" i="57"/>
  <c r="X86" i="57"/>
  <c r="W2" i="57"/>
  <c r="W4" i="57" s="1"/>
  <c r="S86" i="57"/>
  <c r="AB78" i="56"/>
  <c r="Y3" i="56"/>
  <c r="S86" i="56"/>
  <c r="S89" i="56"/>
  <c r="V4" i="56"/>
  <c r="X83" i="56"/>
  <c r="AD76" i="56"/>
  <c r="W2" i="56"/>
  <c r="Z51" i="56"/>
  <c r="AB42" i="55"/>
  <c r="AB60" i="54"/>
  <c r="Z33" i="53"/>
  <c r="Z14" i="53"/>
  <c r="X41" i="53"/>
  <c r="AD41" i="53" s="1"/>
  <c r="Z10" i="53"/>
  <c r="AA69" i="53"/>
  <c r="X47" i="52"/>
  <c r="Y60" i="52"/>
  <c r="Z22" i="52"/>
  <c r="X32" i="52"/>
  <c r="Z23" i="52"/>
  <c r="Z19" i="52"/>
  <c r="Z21" i="52"/>
  <c r="AC65" i="51"/>
  <c r="Q42" i="51"/>
  <c r="Y41" i="51" s="1"/>
  <c r="Z41" i="50"/>
  <c r="Z36" i="50"/>
  <c r="AB36" i="50"/>
  <c r="AB39" i="50"/>
  <c r="Z37" i="50"/>
  <c r="Z45" i="50"/>
  <c r="Z39" i="50"/>
  <c r="AA63" i="49"/>
  <c r="Z50" i="49"/>
  <c r="AA13" i="49"/>
  <c r="AA64" i="49"/>
  <c r="AA69" i="49" s="1"/>
  <c r="Z46" i="49"/>
  <c r="AA68" i="49"/>
  <c r="Z49" i="49"/>
  <c r="Z45" i="49"/>
  <c r="Z51" i="49" s="1"/>
  <c r="Z45" i="47"/>
  <c r="Z50" i="47"/>
  <c r="Z2" i="47"/>
  <c r="AF18" i="47"/>
  <c r="AB77" i="47"/>
  <c r="AA68" i="47"/>
  <c r="AB74" i="47"/>
  <c r="AA64" i="47"/>
  <c r="Z54" i="47"/>
  <c r="AB56" i="47"/>
  <c r="Z47" i="47"/>
  <c r="Z56" i="47"/>
  <c r="Z60" i="47" s="1"/>
  <c r="Z3" i="47"/>
  <c r="AF20" i="47"/>
  <c r="AB72" i="47"/>
  <c r="AB78" i="47" s="1"/>
  <c r="AF19" i="47"/>
  <c r="AF22" i="62"/>
  <c r="AF18" i="62"/>
  <c r="AF21" i="62"/>
  <c r="W3" i="62"/>
  <c r="W4" i="62" s="1"/>
  <c r="Z2" i="62"/>
  <c r="V4" i="62"/>
  <c r="AF20" i="62"/>
  <c r="AF23" i="62"/>
  <c r="AF19" i="62"/>
  <c r="Z3" i="62"/>
  <c r="T4" i="62"/>
  <c r="AA3" i="62"/>
  <c r="AB3" i="62" s="1"/>
  <c r="X20" i="62"/>
  <c r="Y11" i="62"/>
  <c r="Z78" i="61"/>
  <c r="AC60" i="61"/>
  <c r="H2" i="61"/>
  <c r="L2" i="61" s="1"/>
  <c r="K3" i="61" s="1"/>
  <c r="L3" i="61" s="1"/>
  <c r="K4" i="61" s="1"/>
  <c r="L4" i="61" s="1"/>
  <c r="K5" i="61" s="1"/>
  <c r="L5" i="61" s="1"/>
  <c r="K6" i="61" s="1"/>
  <c r="L6" i="61" s="1"/>
  <c r="K7" i="61" s="1"/>
  <c r="L7" i="61" s="1"/>
  <c r="K8" i="61" s="1"/>
  <c r="L8" i="61" s="1"/>
  <c r="K9" i="61" s="1"/>
  <c r="L9" i="61" s="1"/>
  <c r="K10" i="61" s="1"/>
  <c r="L10" i="61"/>
  <c r="AC24" i="61"/>
  <c r="X55" i="60"/>
  <c r="AD67" i="60"/>
  <c r="X46" i="60"/>
  <c r="X67" i="59"/>
  <c r="X68" i="59"/>
  <c r="X74" i="59"/>
  <c r="AB60" i="58"/>
  <c r="X58" i="58"/>
  <c r="AB4" i="57"/>
  <c r="AE3" i="57" s="1"/>
  <c r="AE5" i="57" s="1"/>
  <c r="AA60" i="57"/>
  <c r="AA33" i="57"/>
  <c r="AB24" i="57"/>
  <c r="X64" i="57"/>
  <c r="AC24" i="56"/>
  <c r="X38" i="56"/>
  <c r="AC60" i="55"/>
  <c r="AC78" i="55"/>
  <c r="AC15" i="55"/>
  <c r="X55" i="55"/>
  <c r="AB15" i="55"/>
  <c r="AD49" i="54"/>
  <c r="AM49" i="54" s="1"/>
  <c r="X32" i="54"/>
  <c r="X40" i="54"/>
  <c r="X39" i="54"/>
  <c r="X42" i="54" s="1"/>
  <c r="H2" i="54"/>
  <c r="L2" i="54" s="1"/>
  <c r="K3" i="54" s="1"/>
  <c r="L3" i="54" s="1"/>
  <c r="K4" i="54" s="1"/>
  <c r="L4" i="54" s="1"/>
  <c r="K5" i="54" s="1"/>
  <c r="L5" i="54" s="1"/>
  <c r="K6" i="54" s="1"/>
  <c r="L6" i="54" s="1"/>
  <c r="K7" i="54" s="1"/>
  <c r="L7" i="54" s="1"/>
  <c r="K8" i="54" s="1"/>
  <c r="L8" i="54" s="1"/>
  <c r="K9" i="54" s="1"/>
  <c r="L9" i="54" s="1"/>
  <c r="K10" i="54" s="1"/>
  <c r="AD67" i="54"/>
  <c r="X38" i="54"/>
  <c r="AD38" i="54" s="1"/>
  <c r="Z13" i="54"/>
  <c r="Z15" i="54" s="1"/>
  <c r="X65" i="53"/>
  <c r="AB78" i="53"/>
  <c r="Z42" i="53"/>
  <c r="Y33" i="53"/>
  <c r="AC33" i="53"/>
  <c r="AB51" i="52"/>
  <c r="AC78" i="52"/>
  <c r="L10" i="52"/>
  <c r="AB50" i="51"/>
  <c r="Z64" i="51"/>
  <c r="AB48" i="51"/>
  <c r="AB46" i="51"/>
  <c r="AB49" i="51"/>
  <c r="AB30" i="51"/>
  <c r="AA10" i="51"/>
  <c r="AB32" i="51"/>
  <c r="AB29" i="51"/>
  <c r="Z55" i="51"/>
  <c r="AC12" i="50"/>
  <c r="AC30" i="50"/>
  <c r="Y19" i="49"/>
  <c r="Y22" i="49"/>
  <c r="Y21" i="49"/>
  <c r="Y18" i="49"/>
  <c r="Y20" i="49"/>
  <c r="Z77" i="49"/>
  <c r="AA31" i="49"/>
  <c r="AA27" i="49"/>
  <c r="Y23" i="49"/>
  <c r="AA10" i="49"/>
  <c r="AA32" i="49"/>
  <c r="AA30" i="49"/>
  <c r="AA14" i="49"/>
  <c r="AA12" i="49"/>
  <c r="Z73" i="49"/>
  <c r="AB45" i="49"/>
  <c r="Z37" i="48"/>
  <c r="AB11" i="48"/>
  <c r="AF18" i="48"/>
  <c r="AB54" i="47"/>
  <c r="AB59" i="47"/>
  <c r="AB58" i="47"/>
  <c r="AB55" i="47"/>
  <c r="Y78" i="63"/>
  <c r="X50" i="63"/>
  <c r="X49" i="63"/>
  <c r="AB4" i="63"/>
  <c r="AE3" i="63" s="1"/>
  <c r="AE5" i="63" s="1"/>
  <c r="X47" i="63"/>
  <c r="Z50" i="48"/>
  <c r="Y27" i="48"/>
  <c r="Z47" i="48"/>
  <c r="AF20" i="48"/>
  <c r="AF19" i="48"/>
  <c r="Z48" i="48"/>
  <c r="AF22" i="48"/>
  <c r="AF21" i="48"/>
  <c r="AF23" i="48"/>
  <c r="W3" i="48"/>
  <c r="AB15" i="63"/>
  <c r="X10" i="63"/>
  <c r="AD10" i="63" s="1"/>
  <c r="AA15" i="61"/>
  <c r="AD13" i="61"/>
  <c r="AM10" i="61" s="1"/>
  <c r="X10" i="61"/>
  <c r="AB15" i="58"/>
  <c r="AA15" i="56"/>
  <c r="Y28" i="47"/>
  <c r="Y30" i="47"/>
  <c r="AA77" i="47"/>
  <c r="AB41" i="47"/>
  <c r="Q15" i="47"/>
  <c r="Y10" i="47" s="1"/>
  <c r="AC65" i="49"/>
  <c r="AB42" i="50"/>
  <c r="AC64" i="51"/>
  <c r="AC55" i="51"/>
  <c r="AC54" i="51"/>
  <c r="AB37" i="47"/>
  <c r="AB77" i="49"/>
  <c r="AC56" i="49"/>
  <c r="AC76" i="50"/>
  <c r="AB54" i="50"/>
  <c r="AB30" i="50"/>
  <c r="AC18" i="50"/>
  <c r="AA77" i="51"/>
  <c r="X55" i="52"/>
  <c r="AD55" i="52" s="1"/>
  <c r="AJ59" i="52" s="1"/>
  <c r="X56" i="52"/>
  <c r="AD56" i="52" s="1"/>
  <c r="S94" i="52" s="1"/>
  <c r="Q121" i="52" s="1"/>
  <c r="X58" i="52"/>
  <c r="AD58" i="52" s="1"/>
  <c r="AM59" i="52" s="1"/>
  <c r="X59" i="52"/>
  <c r="AD59" i="52" s="1"/>
  <c r="AD68" i="56"/>
  <c r="AA40" i="50"/>
  <c r="Y10" i="51"/>
  <c r="Y12" i="51"/>
  <c r="Z69" i="54"/>
  <c r="AD20" i="56"/>
  <c r="AD32" i="57"/>
  <c r="P97" i="57" s="1"/>
  <c r="V118" i="57" s="1"/>
  <c r="AC42" i="57"/>
  <c r="X58" i="57"/>
  <c r="AD58" i="57" s="1"/>
  <c r="AM56" i="57" s="1"/>
  <c r="AC33" i="58"/>
  <c r="AD46" i="59"/>
  <c r="AJ47" i="59" s="1"/>
  <c r="Z78" i="62"/>
  <c r="Y3" i="53"/>
  <c r="AA3" i="53" s="1"/>
  <c r="AB3" i="53" s="1"/>
  <c r="Y2" i="53"/>
  <c r="AA2" i="53" s="1"/>
  <c r="AB2" i="53" s="1"/>
  <c r="X83" i="53"/>
  <c r="V4" i="53"/>
  <c r="S86" i="53"/>
  <c r="X86" i="53"/>
  <c r="S89" i="53"/>
  <c r="W2" i="53"/>
  <c r="W4" i="53" s="1"/>
  <c r="S83" i="53"/>
  <c r="X89" i="53"/>
  <c r="X56" i="53"/>
  <c r="Z33" i="54"/>
  <c r="AD73" i="54"/>
  <c r="AJ77" i="54" s="1"/>
  <c r="AA42" i="54"/>
  <c r="AD73" i="55"/>
  <c r="X22" i="56"/>
  <c r="X50" i="56"/>
  <c r="Z78" i="56"/>
  <c r="X29" i="57"/>
  <c r="X31" i="57"/>
  <c r="Z42" i="57"/>
  <c r="AC33" i="57"/>
  <c r="Z33" i="57"/>
  <c r="X59" i="57"/>
  <c r="AD59" i="57" s="1"/>
  <c r="Y33" i="59"/>
  <c r="X77" i="59"/>
  <c r="AB15" i="60"/>
  <c r="AC24" i="60"/>
  <c r="AB42" i="61"/>
  <c r="AC15" i="62"/>
  <c r="X65" i="62"/>
  <c r="Y12" i="62"/>
  <c r="AA60" i="62"/>
  <c r="AB24" i="63"/>
  <c r="Z33" i="63"/>
  <c r="X22" i="63"/>
  <c r="X41" i="63"/>
  <c r="AB42" i="63"/>
  <c r="AA15" i="62"/>
  <c r="AA33" i="52"/>
  <c r="AC60" i="52"/>
  <c r="AC51" i="52"/>
  <c r="X65" i="52"/>
  <c r="X49" i="53"/>
  <c r="X50" i="53"/>
  <c r="X59" i="53"/>
  <c r="Z69" i="53"/>
  <c r="X28" i="54"/>
  <c r="Y33" i="54"/>
  <c r="AC69" i="55"/>
  <c r="Z78" i="55"/>
  <c r="Y33" i="56"/>
  <c r="AD13" i="57"/>
  <c r="AM14" i="57" s="1"/>
  <c r="AD68" i="57"/>
  <c r="Z24" i="57"/>
  <c r="X28" i="58"/>
  <c r="Z69" i="58"/>
  <c r="AD12" i="59"/>
  <c r="AL12" i="59" s="1"/>
  <c r="X11" i="59"/>
  <c r="AD11" i="59" s="1"/>
  <c r="AK13" i="59" s="1"/>
  <c r="AB33" i="59"/>
  <c r="AB15" i="59"/>
  <c r="X76" i="59"/>
  <c r="X37" i="60"/>
  <c r="AD37" i="60" s="1"/>
  <c r="AJ40" i="60" s="1"/>
  <c r="X68" i="60"/>
  <c r="AD68" i="60" s="1"/>
  <c r="AN65" i="60" s="1"/>
  <c r="AC33" i="60"/>
  <c r="AB42" i="60"/>
  <c r="Z33" i="60"/>
  <c r="AC51" i="60"/>
  <c r="X41" i="62"/>
  <c r="AB15" i="62"/>
  <c r="Y51" i="62"/>
  <c r="Z51" i="62"/>
  <c r="X68" i="62"/>
  <c r="AA15" i="63"/>
  <c r="AC78" i="63"/>
  <c r="AB13" i="54"/>
  <c r="AB9" i="54"/>
  <c r="AB12" i="54"/>
  <c r="AB10" i="54"/>
  <c r="AD10" i="54" s="1"/>
  <c r="AB11" i="54"/>
  <c r="AB14" i="54"/>
  <c r="T3" i="50"/>
  <c r="T4" i="50" s="1"/>
  <c r="Z69" i="60"/>
  <c r="AC33" i="52"/>
  <c r="Z51" i="52"/>
  <c r="Z69" i="52"/>
  <c r="AA51" i="52"/>
  <c r="AA60" i="54"/>
  <c r="Y69" i="54"/>
  <c r="AD31" i="54"/>
  <c r="AM31" i="54" s="1"/>
  <c r="Y51" i="54"/>
  <c r="Z15" i="55"/>
  <c r="AD22" i="55"/>
  <c r="AM22" i="55" s="1"/>
  <c r="Y51" i="55"/>
  <c r="AC15" i="56"/>
  <c r="X19" i="56"/>
  <c r="AD19" i="56" s="1"/>
  <c r="Z69" i="56"/>
  <c r="AD73" i="56"/>
  <c r="AB15" i="57"/>
  <c r="Z78" i="57"/>
  <c r="AD32" i="58"/>
  <c r="AC42" i="58"/>
  <c r="Z24" i="58"/>
  <c r="X64" i="58"/>
  <c r="AA15" i="59"/>
  <c r="AC33" i="59"/>
  <c r="X49" i="59"/>
  <c r="AD49" i="59" s="1"/>
  <c r="R96" i="59" s="1"/>
  <c r="V111" i="59" s="1"/>
  <c r="Y69" i="59"/>
  <c r="AA60" i="59"/>
  <c r="AC69" i="59"/>
  <c r="AC15" i="59"/>
  <c r="Y51" i="59"/>
  <c r="Z51" i="59"/>
  <c r="Z51" i="60"/>
  <c r="AD40" i="60"/>
  <c r="AM38" i="60" s="1"/>
  <c r="AC69" i="60"/>
  <c r="AB24" i="60"/>
  <c r="Y51" i="61"/>
  <c r="Z60" i="61"/>
  <c r="AB51" i="61"/>
  <c r="Z15" i="61"/>
  <c r="AB33" i="61"/>
  <c r="AB60" i="62"/>
  <c r="AD77" i="62"/>
  <c r="AN77" i="62" s="1"/>
  <c r="Y9" i="62"/>
  <c r="Y14" i="62"/>
  <c r="AD14" i="62" s="1"/>
  <c r="Z42" i="62"/>
  <c r="X19" i="63"/>
  <c r="AB51" i="63"/>
  <c r="Z60" i="63"/>
  <c r="X38" i="63"/>
  <c r="Z78" i="63"/>
  <c r="Z69" i="63"/>
  <c r="AF21" i="56"/>
  <c r="AF22" i="56"/>
  <c r="AF19" i="56"/>
  <c r="AF20" i="56"/>
  <c r="Z3" i="56"/>
  <c r="AA3" i="56" s="1"/>
  <c r="AB3" i="56" s="1"/>
  <c r="AF18" i="56"/>
  <c r="Z2" i="56"/>
  <c r="AA2" i="56" s="1"/>
  <c r="AB2" i="56" s="1"/>
  <c r="W3" i="56"/>
  <c r="W4" i="56" s="1"/>
  <c r="AF23" i="56"/>
  <c r="Y15" i="63"/>
  <c r="Y15" i="54"/>
  <c r="X14" i="54"/>
  <c r="AD14" i="54" s="1"/>
  <c r="Y14" i="51"/>
  <c r="Y9" i="51"/>
  <c r="Y11" i="51"/>
  <c r="Y32" i="48"/>
  <c r="AB15" i="53"/>
  <c r="Z15" i="53"/>
  <c r="AC15" i="52"/>
  <c r="X14" i="52"/>
  <c r="Z15" i="63"/>
  <c r="AD38" i="63"/>
  <c r="X23" i="63"/>
  <c r="AD23" i="63" s="1"/>
  <c r="Z19" i="63"/>
  <c r="Z20" i="63"/>
  <c r="Z18" i="63"/>
  <c r="AD18" i="63" s="1"/>
  <c r="Z21" i="63"/>
  <c r="Z22" i="63"/>
  <c r="AA55" i="63"/>
  <c r="AD55" i="63" s="1"/>
  <c r="AA54" i="63"/>
  <c r="AA57" i="63"/>
  <c r="AA56" i="63"/>
  <c r="AD56" i="63" s="1"/>
  <c r="AA58" i="63"/>
  <c r="X54" i="63"/>
  <c r="X57" i="63"/>
  <c r="AD57" i="63" s="1"/>
  <c r="AA33" i="63"/>
  <c r="AC51" i="63"/>
  <c r="AD77" i="63"/>
  <c r="X9" i="63"/>
  <c r="X11" i="63"/>
  <c r="AD11" i="63" s="1"/>
  <c r="X12" i="63"/>
  <c r="AD12" i="63" s="1"/>
  <c r="X20" i="63"/>
  <c r="X39" i="63"/>
  <c r="X36" i="63"/>
  <c r="X72" i="63"/>
  <c r="X75" i="63"/>
  <c r="X14" i="63"/>
  <c r="AD14" i="63" s="1"/>
  <c r="X40" i="63"/>
  <c r="X59" i="63"/>
  <c r="Y24" i="63"/>
  <c r="Y30" i="63"/>
  <c r="AD30" i="63" s="1"/>
  <c r="Y27" i="63"/>
  <c r="AD27" i="63" s="1"/>
  <c r="Y28" i="63"/>
  <c r="AD28" i="63" s="1"/>
  <c r="Y32" i="63"/>
  <c r="AD32" i="63" s="1"/>
  <c r="Y31" i="63"/>
  <c r="AD31" i="63" s="1"/>
  <c r="AA48" i="63"/>
  <c r="AA47" i="63"/>
  <c r="AA46" i="63"/>
  <c r="AD46" i="63" s="1"/>
  <c r="AA45" i="63"/>
  <c r="AA50" i="63"/>
  <c r="AD50" i="63" s="1"/>
  <c r="AA64" i="63"/>
  <c r="AA63" i="63"/>
  <c r="AA66" i="63"/>
  <c r="AA65" i="63"/>
  <c r="AA67" i="63"/>
  <c r="AB67" i="63"/>
  <c r="AB65" i="63"/>
  <c r="AB64" i="63"/>
  <c r="AB63" i="63"/>
  <c r="AB66" i="63"/>
  <c r="AB68" i="63"/>
  <c r="X66" i="63"/>
  <c r="X63" i="63"/>
  <c r="Y37" i="63"/>
  <c r="AD37" i="63" s="1"/>
  <c r="Y36" i="63"/>
  <c r="Y40" i="63"/>
  <c r="Y39" i="63"/>
  <c r="Y41" i="63"/>
  <c r="AD13" i="63"/>
  <c r="Y29" i="63"/>
  <c r="AD29" i="63" s="1"/>
  <c r="AA59" i="63"/>
  <c r="X67" i="63"/>
  <c r="X45" i="63"/>
  <c r="X48" i="63"/>
  <c r="AD48" i="63" s="1"/>
  <c r="AA68" i="63"/>
  <c r="AB33" i="63"/>
  <c r="AA49" i="63"/>
  <c r="AD49" i="63" s="1"/>
  <c r="AB76" i="63"/>
  <c r="AD76" i="63" s="1"/>
  <c r="AB74" i="63"/>
  <c r="AB73" i="63"/>
  <c r="AD73" i="63" s="1"/>
  <c r="AB72" i="63"/>
  <c r="AB75" i="63"/>
  <c r="AA42" i="63"/>
  <c r="X21" i="63"/>
  <c r="X58" i="63"/>
  <c r="AD58" i="63" s="1"/>
  <c r="X68" i="63"/>
  <c r="AA78" i="63"/>
  <c r="X65" i="63"/>
  <c r="AD65" i="63" s="1"/>
  <c r="X74" i="63"/>
  <c r="AB60" i="63"/>
  <c r="X33" i="63"/>
  <c r="AN73" i="62"/>
  <c r="Y28" i="62"/>
  <c r="Y27" i="62"/>
  <c r="Y30" i="62"/>
  <c r="Y31" i="62"/>
  <c r="Y32" i="62"/>
  <c r="AB40" i="62"/>
  <c r="AB38" i="62"/>
  <c r="AB37" i="62"/>
  <c r="AB36" i="62"/>
  <c r="AB39" i="62"/>
  <c r="Y55" i="62"/>
  <c r="AD55" i="62" s="1"/>
  <c r="Y54" i="62"/>
  <c r="Y59" i="62"/>
  <c r="Y56" i="62"/>
  <c r="Y57" i="62"/>
  <c r="X73" i="62"/>
  <c r="AD73" i="62" s="1"/>
  <c r="X22" i="62"/>
  <c r="Y37" i="62"/>
  <c r="Y39" i="62"/>
  <c r="Y40" i="62"/>
  <c r="Y41" i="62"/>
  <c r="Y36" i="62"/>
  <c r="Z60" i="62"/>
  <c r="X11" i="62"/>
  <c r="Y38" i="62"/>
  <c r="Y78" i="62"/>
  <c r="X33" i="62"/>
  <c r="AA19" i="62"/>
  <c r="AA21" i="62"/>
  <c r="AA18" i="62"/>
  <c r="AA20" i="62"/>
  <c r="AD20" i="62" s="1"/>
  <c r="AA22" i="62"/>
  <c r="X37" i="62"/>
  <c r="X46" i="62"/>
  <c r="AC69" i="62"/>
  <c r="AA78" i="62"/>
  <c r="X9" i="62"/>
  <c r="X10" i="62"/>
  <c r="AD10" i="62" s="1"/>
  <c r="AA23" i="62"/>
  <c r="AD23" i="62" s="1"/>
  <c r="Y29" i="62"/>
  <c r="X63" i="62"/>
  <c r="X67" i="62"/>
  <c r="X66" i="62"/>
  <c r="Z24" i="62"/>
  <c r="Y64" i="62"/>
  <c r="Y68" i="62"/>
  <c r="Y66" i="62"/>
  <c r="Y67" i="62"/>
  <c r="Y63" i="62"/>
  <c r="X54" i="62"/>
  <c r="X57" i="62"/>
  <c r="X56" i="62"/>
  <c r="X75" i="62"/>
  <c r="AD75" i="62" s="1"/>
  <c r="X72" i="62"/>
  <c r="X74" i="62"/>
  <c r="AD74" i="62" s="1"/>
  <c r="AB33" i="62"/>
  <c r="AB41" i="62"/>
  <c r="AB67" i="62"/>
  <c r="AB64" i="62"/>
  <c r="AB65" i="62"/>
  <c r="AB63" i="62"/>
  <c r="AB66" i="62"/>
  <c r="AA29" i="62"/>
  <c r="AD29" i="62" s="1"/>
  <c r="AA30" i="62"/>
  <c r="AA27" i="62"/>
  <c r="AA28" i="62"/>
  <c r="AA32" i="62"/>
  <c r="AD32" i="62" s="1"/>
  <c r="AA39" i="62"/>
  <c r="AA38" i="62"/>
  <c r="AA37" i="62"/>
  <c r="AA36" i="62"/>
  <c r="AA41" i="62"/>
  <c r="X58" i="62"/>
  <c r="AB68" i="62"/>
  <c r="AA64" i="62"/>
  <c r="AA66" i="62"/>
  <c r="AA63" i="62"/>
  <c r="AA65" i="62"/>
  <c r="AA68" i="62"/>
  <c r="Z15" i="62"/>
  <c r="X18" i="62"/>
  <c r="X19" i="62"/>
  <c r="AD19" i="62" s="1"/>
  <c r="X21" i="62"/>
  <c r="AD21" i="62" s="1"/>
  <c r="X39" i="62"/>
  <c r="X36" i="62"/>
  <c r="X40" i="62"/>
  <c r="AD40" i="62" s="1"/>
  <c r="X45" i="62"/>
  <c r="X49" i="62"/>
  <c r="AD49" i="62" s="1"/>
  <c r="X48" i="62"/>
  <c r="X50" i="62"/>
  <c r="X59" i="62"/>
  <c r="AD59" i="62" s="1"/>
  <c r="AB78" i="62"/>
  <c r="AB24" i="62"/>
  <c r="AA46" i="62"/>
  <c r="AA45" i="62"/>
  <c r="AA48" i="62"/>
  <c r="AA47" i="62"/>
  <c r="AD47" i="62" s="1"/>
  <c r="AA50" i="62"/>
  <c r="Y65" i="62"/>
  <c r="X76" i="62"/>
  <c r="AD76" i="62" s="1"/>
  <c r="Y58" i="62"/>
  <c r="X13" i="62"/>
  <c r="AD13" i="62" s="1"/>
  <c r="Z69" i="62"/>
  <c r="AB51" i="62"/>
  <c r="AM13" i="61"/>
  <c r="AE13" i="61"/>
  <c r="AM14" i="61"/>
  <c r="AM11" i="61"/>
  <c r="X54" i="61"/>
  <c r="X57" i="61"/>
  <c r="X59" i="61"/>
  <c r="X55" i="61"/>
  <c r="AB15" i="61"/>
  <c r="X18" i="61"/>
  <c r="X20" i="61"/>
  <c r="X22" i="61"/>
  <c r="X72" i="61"/>
  <c r="X75" i="61"/>
  <c r="X76" i="61"/>
  <c r="X73" i="61"/>
  <c r="X21" i="61"/>
  <c r="Y24" i="61"/>
  <c r="X63" i="61"/>
  <c r="X66" i="61"/>
  <c r="X65" i="61"/>
  <c r="X67" i="61"/>
  <c r="Z65" i="61"/>
  <c r="Z67" i="61"/>
  <c r="Z66" i="61"/>
  <c r="Z64" i="61"/>
  <c r="Z63" i="61"/>
  <c r="Y54" i="61"/>
  <c r="Y56" i="61"/>
  <c r="Y55" i="61"/>
  <c r="Y59" i="61"/>
  <c r="Y57" i="61"/>
  <c r="Y69" i="61"/>
  <c r="X19" i="61"/>
  <c r="AC33" i="61"/>
  <c r="X68" i="61"/>
  <c r="X39" i="61"/>
  <c r="X36" i="61"/>
  <c r="X40" i="61"/>
  <c r="AD40" i="61" s="1"/>
  <c r="X37" i="61"/>
  <c r="AA24" i="61"/>
  <c r="AA66" i="61"/>
  <c r="AA65" i="61"/>
  <c r="AA64" i="61"/>
  <c r="AA63" i="61"/>
  <c r="AA68" i="61"/>
  <c r="AC78" i="61"/>
  <c r="AA60" i="61"/>
  <c r="X38" i="61"/>
  <c r="X58" i="61"/>
  <c r="AD58" i="61" s="1"/>
  <c r="AD10" i="61"/>
  <c r="X56" i="61"/>
  <c r="AD49" i="61"/>
  <c r="X45" i="61"/>
  <c r="X48" i="61"/>
  <c r="AD48" i="61" s="1"/>
  <c r="X47" i="61"/>
  <c r="AD47" i="61" s="1"/>
  <c r="AB19" i="61"/>
  <c r="AB21" i="61"/>
  <c r="AB22" i="61"/>
  <c r="AB18" i="61"/>
  <c r="AB20" i="61"/>
  <c r="Y73" i="61"/>
  <c r="Y75" i="61"/>
  <c r="Y72" i="61"/>
  <c r="Y76" i="61"/>
  <c r="Y77" i="61"/>
  <c r="Z51" i="61"/>
  <c r="AB23" i="61"/>
  <c r="AD31" i="61"/>
  <c r="X9" i="61"/>
  <c r="X12" i="61"/>
  <c r="AD12" i="61" s="1"/>
  <c r="X14" i="61"/>
  <c r="AD14" i="61" s="1"/>
  <c r="X11" i="61"/>
  <c r="AD11" i="61" s="1"/>
  <c r="X74" i="61"/>
  <c r="Z68" i="61"/>
  <c r="AA51" i="61"/>
  <c r="X46" i="61"/>
  <c r="AD46" i="61" s="1"/>
  <c r="Y15" i="61"/>
  <c r="Z24" i="61"/>
  <c r="AB4" i="61"/>
  <c r="AE3" i="61" s="1"/>
  <c r="AE5" i="61" s="1"/>
  <c r="X23" i="61"/>
  <c r="X50" i="61"/>
  <c r="AD50" i="61" s="1"/>
  <c r="X77" i="61"/>
  <c r="AC15" i="61"/>
  <c r="AA28" i="61"/>
  <c r="AD28" i="61" s="1"/>
  <c r="AA29" i="61"/>
  <c r="AD29" i="61" s="1"/>
  <c r="AA30" i="61"/>
  <c r="AD30" i="61" s="1"/>
  <c r="AA27" i="61"/>
  <c r="AA32" i="61"/>
  <c r="AD32" i="61" s="1"/>
  <c r="Y33" i="61"/>
  <c r="AA37" i="61"/>
  <c r="AA36" i="61"/>
  <c r="AA39" i="61"/>
  <c r="AA38" i="61"/>
  <c r="AA41" i="61"/>
  <c r="AD41" i="61" s="1"/>
  <c r="AA67" i="61"/>
  <c r="AB78" i="61"/>
  <c r="Y74" i="61"/>
  <c r="Z42" i="61"/>
  <c r="AB69" i="61"/>
  <c r="H2" i="59"/>
  <c r="L2" i="59" s="1"/>
  <c r="K3" i="59" s="1"/>
  <c r="L3" i="59" s="1"/>
  <c r="K4" i="59" s="1"/>
  <c r="L4" i="59" s="1"/>
  <c r="K5" i="59" s="1"/>
  <c r="L5" i="59" s="1"/>
  <c r="K6" i="59" s="1"/>
  <c r="L6" i="59" s="1"/>
  <c r="K7" i="59" s="1"/>
  <c r="L7" i="59" s="1"/>
  <c r="K8" i="59" s="1"/>
  <c r="L8" i="59" s="1"/>
  <c r="K9" i="59" s="1"/>
  <c r="L9" i="59" s="1"/>
  <c r="K10" i="59" s="1"/>
  <c r="L10" i="56"/>
  <c r="H2" i="56"/>
  <c r="L2" i="56" s="1"/>
  <c r="K3" i="56" s="1"/>
  <c r="L3" i="56" s="1"/>
  <c r="K4" i="56" s="1"/>
  <c r="L4" i="56" s="1"/>
  <c r="K5" i="56" s="1"/>
  <c r="L5" i="56" s="1"/>
  <c r="K6" i="56" s="1"/>
  <c r="L6" i="56" s="1"/>
  <c r="K7" i="56" s="1"/>
  <c r="L7" i="56" s="1"/>
  <c r="K8" i="56" s="1"/>
  <c r="L8" i="56" s="1"/>
  <c r="K9" i="56" s="1"/>
  <c r="L9" i="56" s="1"/>
  <c r="K10" i="56" s="1"/>
  <c r="Q96" i="60"/>
  <c r="V110" i="60" s="1"/>
  <c r="AM40" i="60"/>
  <c r="AE40" i="60"/>
  <c r="AM39" i="60"/>
  <c r="AM36" i="60"/>
  <c r="AM41" i="60"/>
  <c r="P15" i="60"/>
  <c r="X10" i="60" s="1"/>
  <c r="X72" i="60"/>
  <c r="X73" i="60"/>
  <c r="X75" i="60"/>
  <c r="T93" i="60"/>
  <c r="Q113" i="60" s="1"/>
  <c r="AJ64" i="60"/>
  <c r="AJ65" i="60"/>
  <c r="AJ68" i="60"/>
  <c r="X76" i="60"/>
  <c r="AD46" i="60"/>
  <c r="AA48" i="60"/>
  <c r="AA46" i="60"/>
  <c r="AA45" i="60"/>
  <c r="AA47" i="60"/>
  <c r="AA50" i="60"/>
  <c r="AD50" i="60" s="1"/>
  <c r="AB60" i="60"/>
  <c r="T96" i="60"/>
  <c r="V113" i="60" s="1"/>
  <c r="AM67" i="60"/>
  <c r="AM65" i="60"/>
  <c r="AE67" i="60"/>
  <c r="AM66" i="60"/>
  <c r="AM68" i="60"/>
  <c r="AM64" i="60"/>
  <c r="AM63" i="60"/>
  <c r="L10" i="60"/>
  <c r="H2" i="60"/>
  <c r="L2" i="60" s="1"/>
  <c r="K3" i="60" s="1"/>
  <c r="L3" i="60" s="1"/>
  <c r="K4" i="60" s="1"/>
  <c r="L4" i="60" s="1"/>
  <c r="K5" i="60" s="1"/>
  <c r="L5" i="60" s="1"/>
  <c r="K6" i="60" s="1"/>
  <c r="L6" i="60" s="1"/>
  <c r="K7" i="60" s="1"/>
  <c r="L7" i="60" s="1"/>
  <c r="K8" i="60" s="1"/>
  <c r="L8" i="60" s="1"/>
  <c r="K9" i="60" s="1"/>
  <c r="L9" i="60" s="1"/>
  <c r="K10" i="60" s="1"/>
  <c r="X18" i="60"/>
  <c r="X23" i="60"/>
  <c r="AD23" i="60" s="1"/>
  <c r="X20" i="60"/>
  <c r="X54" i="60"/>
  <c r="X58" i="60"/>
  <c r="AD58" i="60" s="1"/>
  <c r="X57" i="60"/>
  <c r="Q93" i="60"/>
  <c r="Q110" i="60" s="1"/>
  <c r="AJ37" i="60"/>
  <c r="AJ36" i="60"/>
  <c r="AE37" i="60"/>
  <c r="AJ38" i="60"/>
  <c r="AJ41" i="60"/>
  <c r="AJ39" i="60"/>
  <c r="AA15" i="60"/>
  <c r="Y69" i="60"/>
  <c r="X22" i="60"/>
  <c r="AD22" i="60" s="1"/>
  <c r="AF22" i="60"/>
  <c r="AF21" i="60"/>
  <c r="Z3" i="60"/>
  <c r="Z2" i="60"/>
  <c r="AF20" i="60"/>
  <c r="AF18" i="60"/>
  <c r="AF23" i="60"/>
  <c r="W3" i="60"/>
  <c r="AF19" i="60"/>
  <c r="AA49" i="60"/>
  <c r="Y42" i="60"/>
  <c r="AA55" i="60"/>
  <c r="AD55" i="60" s="1"/>
  <c r="AA54" i="60"/>
  <c r="AA57" i="60"/>
  <c r="AA56" i="60"/>
  <c r="AD56" i="60" s="1"/>
  <c r="AA59" i="60"/>
  <c r="X74" i="60"/>
  <c r="Z60" i="60"/>
  <c r="X33" i="60"/>
  <c r="X19" i="60"/>
  <c r="X63" i="60"/>
  <c r="X66" i="60"/>
  <c r="AD66" i="60" s="1"/>
  <c r="X65" i="60"/>
  <c r="AD65" i="60" s="1"/>
  <c r="Y28" i="60"/>
  <c r="AD28" i="60" s="1"/>
  <c r="Y30" i="60"/>
  <c r="AD30" i="60" s="1"/>
  <c r="Y32" i="60"/>
  <c r="AD32" i="60" s="1"/>
  <c r="Y27" i="60"/>
  <c r="Y31" i="60"/>
  <c r="AD31" i="60" s="1"/>
  <c r="R15" i="60"/>
  <c r="Z13" i="60" s="1"/>
  <c r="X45" i="60"/>
  <c r="X47" i="60"/>
  <c r="X48" i="60"/>
  <c r="AA42" i="60"/>
  <c r="X59" i="60"/>
  <c r="AB76" i="60"/>
  <c r="AB74" i="60"/>
  <c r="AB73" i="60"/>
  <c r="AB72" i="60"/>
  <c r="AB75" i="60"/>
  <c r="T4" i="60"/>
  <c r="Z19" i="60"/>
  <c r="Z18" i="60"/>
  <c r="Z20" i="60"/>
  <c r="Z21" i="60"/>
  <c r="AD21" i="60" s="1"/>
  <c r="AA33" i="60"/>
  <c r="Z78" i="60"/>
  <c r="Y10" i="60"/>
  <c r="Y12" i="60"/>
  <c r="Y14" i="60"/>
  <c r="Y13" i="60"/>
  <c r="Y11" i="60"/>
  <c r="AA24" i="60"/>
  <c r="X36" i="60"/>
  <c r="X39" i="60"/>
  <c r="AD39" i="60" s="1"/>
  <c r="X38" i="60"/>
  <c r="AD38" i="60" s="1"/>
  <c r="AE68" i="60"/>
  <c r="AN66" i="60"/>
  <c r="AN67" i="60"/>
  <c r="AN64" i="60"/>
  <c r="AA73" i="60"/>
  <c r="AA72" i="60"/>
  <c r="AA75" i="60"/>
  <c r="AA77" i="60"/>
  <c r="AA74" i="60"/>
  <c r="Y29" i="60"/>
  <c r="AD29" i="60" s="1"/>
  <c r="AC15" i="60"/>
  <c r="AB51" i="60"/>
  <c r="S86" i="60"/>
  <c r="S89" i="60"/>
  <c r="X89" i="60"/>
  <c r="X86" i="60"/>
  <c r="S83" i="60"/>
  <c r="X83" i="60"/>
  <c r="V4" i="60"/>
  <c r="Y2" i="60"/>
  <c r="W2" i="60"/>
  <c r="Y3" i="60"/>
  <c r="AB33" i="60"/>
  <c r="Y24" i="60"/>
  <c r="X49" i="60"/>
  <c r="X41" i="60"/>
  <c r="AD41" i="60" s="1"/>
  <c r="X77" i="60"/>
  <c r="R93" i="59"/>
  <c r="Q111" i="59" s="1"/>
  <c r="AE46" i="59"/>
  <c r="AJ45" i="59"/>
  <c r="AJ49" i="59"/>
  <c r="P86" i="59"/>
  <c r="Y83" i="59" s="1"/>
  <c r="Z83" i="59" s="1"/>
  <c r="AL13" i="59"/>
  <c r="Y78" i="59"/>
  <c r="X59" i="59"/>
  <c r="Y15" i="59"/>
  <c r="AD38" i="59"/>
  <c r="X50" i="59"/>
  <c r="AD50" i="59" s="1"/>
  <c r="X65" i="59"/>
  <c r="AD23" i="59"/>
  <c r="Z29" i="59"/>
  <c r="AD29" i="59" s="1"/>
  <c r="Z30" i="59"/>
  <c r="AD30" i="59" s="1"/>
  <c r="Z27" i="59"/>
  <c r="AD27" i="59" s="1"/>
  <c r="Z28" i="59"/>
  <c r="AD28" i="59" s="1"/>
  <c r="Z31" i="59"/>
  <c r="AD31" i="59" s="1"/>
  <c r="Q96" i="59"/>
  <c r="V110" i="59" s="1"/>
  <c r="AM40" i="59"/>
  <c r="AM38" i="59"/>
  <c r="AE40" i="59"/>
  <c r="AM37" i="59"/>
  <c r="AM36" i="59"/>
  <c r="AM41" i="59"/>
  <c r="AM39" i="59"/>
  <c r="AB67" i="59"/>
  <c r="AD67" i="59" s="1"/>
  <c r="AB65" i="59"/>
  <c r="AB64" i="59"/>
  <c r="AB63" i="59"/>
  <c r="AB66" i="59"/>
  <c r="Z15" i="59"/>
  <c r="AB76" i="59"/>
  <c r="AD76" i="59" s="1"/>
  <c r="AB74" i="59"/>
  <c r="AB75" i="59"/>
  <c r="AB73" i="59"/>
  <c r="AD73" i="59" s="1"/>
  <c r="AB72" i="59"/>
  <c r="AA24" i="59"/>
  <c r="X36" i="59"/>
  <c r="X39" i="59"/>
  <c r="AD39" i="59" s="1"/>
  <c r="AA78" i="59"/>
  <c r="X24" i="59"/>
  <c r="Z24" i="59"/>
  <c r="X9" i="59"/>
  <c r="X14" i="59"/>
  <c r="AD14" i="59" s="1"/>
  <c r="X13" i="59"/>
  <c r="AD13" i="59" s="1"/>
  <c r="X10" i="59"/>
  <c r="AD10" i="59" s="1"/>
  <c r="AA51" i="59"/>
  <c r="AA66" i="59"/>
  <c r="AA65" i="59"/>
  <c r="AA64" i="59"/>
  <c r="AA63" i="59"/>
  <c r="AA68" i="59"/>
  <c r="AD68" i="59" s="1"/>
  <c r="AC78" i="59"/>
  <c r="AA42" i="59"/>
  <c r="Y22" i="59"/>
  <c r="AD22" i="59" s="1"/>
  <c r="Y20" i="59"/>
  <c r="AD20" i="59" s="1"/>
  <c r="Y18" i="59"/>
  <c r="Y19" i="59"/>
  <c r="AD19" i="59" s="1"/>
  <c r="Y21" i="59"/>
  <c r="AD21" i="59" s="1"/>
  <c r="AA33" i="59"/>
  <c r="AB77" i="59"/>
  <c r="AB24" i="59"/>
  <c r="AC60" i="59"/>
  <c r="X41" i="59"/>
  <c r="AD41" i="59" s="1"/>
  <c r="X72" i="59"/>
  <c r="X75" i="59"/>
  <c r="AD75" i="59" s="1"/>
  <c r="X33" i="59"/>
  <c r="P85" i="59"/>
  <c r="T89" i="59" s="1"/>
  <c r="U89" i="59" s="1"/>
  <c r="AE11" i="59"/>
  <c r="AK9" i="59"/>
  <c r="AK10" i="59"/>
  <c r="AM49" i="59"/>
  <c r="AM47" i="59"/>
  <c r="AM50" i="59"/>
  <c r="AM45" i="59"/>
  <c r="X54" i="59"/>
  <c r="X57" i="59"/>
  <c r="X55" i="59"/>
  <c r="X58" i="59"/>
  <c r="AD77" i="59"/>
  <c r="X48" i="59"/>
  <c r="AD48" i="59" s="1"/>
  <c r="X45" i="59"/>
  <c r="X47" i="59"/>
  <c r="AD47" i="59" s="1"/>
  <c r="Y60" i="59"/>
  <c r="X66" i="59"/>
  <c r="X63" i="59"/>
  <c r="Z32" i="59"/>
  <c r="AD32" i="59" s="1"/>
  <c r="AB58" i="59"/>
  <c r="AB56" i="59"/>
  <c r="AD56" i="59" s="1"/>
  <c r="AB57" i="59"/>
  <c r="AB55" i="59"/>
  <c r="AB54" i="59"/>
  <c r="X37" i="59"/>
  <c r="AD37" i="59" s="1"/>
  <c r="AB59" i="59"/>
  <c r="P97" i="58"/>
  <c r="V118" i="58" s="1"/>
  <c r="AN32" i="58"/>
  <c r="AN31" i="58"/>
  <c r="AE32" i="58"/>
  <c r="AN28" i="58"/>
  <c r="AN27" i="58"/>
  <c r="AN29" i="58"/>
  <c r="AN30" i="58"/>
  <c r="Q96" i="58"/>
  <c r="V110" i="58" s="1"/>
  <c r="AM40" i="58"/>
  <c r="AM38" i="58"/>
  <c r="AE40" i="58"/>
  <c r="AM37" i="58"/>
  <c r="AM36" i="58"/>
  <c r="AM41" i="58"/>
  <c r="AM39" i="58"/>
  <c r="X18" i="58"/>
  <c r="X21" i="58"/>
  <c r="AD21" i="58" s="1"/>
  <c r="X20" i="58"/>
  <c r="AD20" i="58" s="1"/>
  <c r="X22" i="58"/>
  <c r="AD22" i="58" s="1"/>
  <c r="X38" i="58"/>
  <c r="AD38" i="58" s="1"/>
  <c r="X37" i="58"/>
  <c r="AD37" i="58" s="1"/>
  <c r="AB49" i="58"/>
  <c r="AB47" i="58"/>
  <c r="AB46" i="58"/>
  <c r="AB45" i="58"/>
  <c r="AB48" i="58"/>
  <c r="X46" i="58"/>
  <c r="Y33" i="58"/>
  <c r="AB78" i="58"/>
  <c r="Z49" i="58"/>
  <c r="Z47" i="58"/>
  <c r="Z45" i="58"/>
  <c r="Z46" i="58"/>
  <c r="Z48" i="58"/>
  <c r="AA60" i="58"/>
  <c r="AC69" i="58"/>
  <c r="AA48" i="58"/>
  <c r="AA47" i="58"/>
  <c r="AA46" i="58"/>
  <c r="AA45" i="58"/>
  <c r="AA50" i="58"/>
  <c r="AC24" i="58"/>
  <c r="AB4" i="58"/>
  <c r="AE3" i="58" s="1"/>
  <c r="AE5" i="58" s="1"/>
  <c r="AA15" i="58"/>
  <c r="AA28" i="58"/>
  <c r="AD28" i="58" s="1"/>
  <c r="AA29" i="58"/>
  <c r="AA30" i="58"/>
  <c r="AA27" i="58"/>
  <c r="AA31" i="58"/>
  <c r="X30" i="58"/>
  <c r="X27" i="58"/>
  <c r="AB33" i="58"/>
  <c r="AD58" i="58"/>
  <c r="Y69" i="58"/>
  <c r="Y55" i="58"/>
  <c r="AD55" i="58" s="1"/>
  <c r="Y54" i="58"/>
  <c r="Y56" i="58"/>
  <c r="Y57" i="58"/>
  <c r="Y59" i="58"/>
  <c r="AD59" i="58" s="1"/>
  <c r="Y78" i="58"/>
  <c r="AA73" i="58"/>
  <c r="AA72" i="58"/>
  <c r="AA75" i="58"/>
  <c r="AA74" i="58"/>
  <c r="AA77" i="58"/>
  <c r="X31" i="58"/>
  <c r="X54" i="58"/>
  <c r="X57" i="58"/>
  <c r="X56" i="58"/>
  <c r="AD56" i="58" s="1"/>
  <c r="Z11" i="58"/>
  <c r="AD11" i="58" s="1"/>
  <c r="Z12" i="58"/>
  <c r="AD12" i="58" s="1"/>
  <c r="Z13" i="58"/>
  <c r="Z9" i="58"/>
  <c r="Z10" i="58"/>
  <c r="X36" i="58"/>
  <c r="X41" i="58"/>
  <c r="AD41" i="58" s="1"/>
  <c r="X39" i="58"/>
  <c r="AD39" i="58" s="1"/>
  <c r="X45" i="58"/>
  <c r="X49" i="58"/>
  <c r="X48" i="58"/>
  <c r="Z14" i="58"/>
  <c r="Y46" i="58"/>
  <c r="Y48" i="58"/>
  <c r="Y45" i="58"/>
  <c r="Y49" i="58"/>
  <c r="Y47" i="58"/>
  <c r="Y50" i="58"/>
  <c r="X47" i="58"/>
  <c r="AB50" i="58"/>
  <c r="AA64" i="58"/>
  <c r="AD64" i="58" s="1"/>
  <c r="AA63" i="58"/>
  <c r="AA66" i="58"/>
  <c r="AA65" i="58"/>
  <c r="AD65" i="58" s="1"/>
  <c r="AA68" i="58"/>
  <c r="X72" i="58"/>
  <c r="X76" i="58"/>
  <c r="X77" i="58"/>
  <c r="X75" i="58"/>
  <c r="AB69" i="58"/>
  <c r="AC78" i="58"/>
  <c r="AJ20" i="58"/>
  <c r="AG19" i="58"/>
  <c r="AJ19" i="58"/>
  <c r="AE19" i="58"/>
  <c r="AJ22" i="58"/>
  <c r="AJ21" i="58"/>
  <c r="AJ23" i="58"/>
  <c r="AJ18" i="58"/>
  <c r="Z76" i="58"/>
  <c r="Z74" i="58"/>
  <c r="Z75" i="58"/>
  <c r="Z73" i="58"/>
  <c r="Z72" i="58"/>
  <c r="X15" i="58"/>
  <c r="X23" i="58"/>
  <c r="AD23" i="58" s="1"/>
  <c r="AA42" i="58"/>
  <c r="X63" i="58"/>
  <c r="X68" i="58"/>
  <c r="AD68" i="58" s="1"/>
  <c r="X66" i="58"/>
  <c r="X67" i="58"/>
  <c r="AD67" i="58" s="1"/>
  <c r="Y9" i="58"/>
  <c r="Y10" i="58"/>
  <c r="Y13" i="58"/>
  <c r="Y14" i="58"/>
  <c r="X29" i="58"/>
  <c r="AB42" i="58"/>
  <c r="Z50" i="58"/>
  <c r="AB24" i="58"/>
  <c r="G2" i="49"/>
  <c r="H2" i="49" s="1"/>
  <c r="L2" i="49" s="1"/>
  <c r="K3" i="49" s="1"/>
  <c r="L3" i="49" s="1"/>
  <c r="K4" i="49" s="1"/>
  <c r="L4" i="49" s="1"/>
  <c r="K5" i="49" s="1"/>
  <c r="L5" i="49" s="1"/>
  <c r="K6" i="49" s="1"/>
  <c r="L6" i="49" s="1"/>
  <c r="K7" i="49" s="1"/>
  <c r="L7" i="49" s="1"/>
  <c r="K8" i="49" s="1"/>
  <c r="L8" i="49" s="1"/>
  <c r="K9" i="49" s="1"/>
  <c r="L9" i="49" s="1"/>
  <c r="K10" i="49" s="1"/>
  <c r="T97" i="57"/>
  <c r="V122" i="57" s="1"/>
  <c r="AE68" i="57"/>
  <c r="AN68" i="57"/>
  <c r="AN64" i="57"/>
  <c r="AN63" i="57"/>
  <c r="AN65" i="57"/>
  <c r="AN66" i="57"/>
  <c r="AN67" i="57"/>
  <c r="X36" i="57"/>
  <c r="X39" i="57"/>
  <c r="X38" i="57"/>
  <c r="AA42" i="57"/>
  <c r="S93" i="57"/>
  <c r="Q112" i="57" s="1"/>
  <c r="AJ55" i="57"/>
  <c r="AJ56" i="57"/>
  <c r="AJ59" i="57"/>
  <c r="Y78" i="57"/>
  <c r="X45" i="57"/>
  <c r="X49" i="57"/>
  <c r="X50" i="57"/>
  <c r="X48" i="57"/>
  <c r="AM58" i="57"/>
  <c r="AM59" i="57"/>
  <c r="Z15" i="57"/>
  <c r="AD12" i="57"/>
  <c r="Y69" i="57"/>
  <c r="Y15" i="57"/>
  <c r="AD29" i="57"/>
  <c r="X40" i="57"/>
  <c r="AD40" i="57" s="1"/>
  <c r="X18" i="57"/>
  <c r="X20" i="57"/>
  <c r="Y18" i="57"/>
  <c r="Y19" i="57"/>
  <c r="Y22" i="57"/>
  <c r="Y20" i="57"/>
  <c r="Y21" i="57"/>
  <c r="AD77" i="57"/>
  <c r="Y37" i="57"/>
  <c r="Y36" i="57"/>
  <c r="Y39" i="57"/>
  <c r="AB33" i="57"/>
  <c r="AD73" i="57"/>
  <c r="AD28" i="57"/>
  <c r="X41" i="57"/>
  <c r="Y41" i="57"/>
  <c r="AB69" i="57"/>
  <c r="AD10" i="57"/>
  <c r="Z51" i="57"/>
  <c r="X37" i="57"/>
  <c r="AB49" i="57"/>
  <c r="AB47" i="57"/>
  <c r="AB46" i="57"/>
  <c r="AB45" i="57"/>
  <c r="AB48" i="57"/>
  <c r="Y33" i="57"/>
  <c r="P87" i="57"/>
  <c r="Y86" i="57" s="1"/>
  <c r="Z86" i="57" s="1"/>
  <c r="AM11" i="57"/>
  <c r="AD31" i="57"/>
  <c r="AA19" i="57"/>
  <c r="AA20" i="57"/>
  <c r="AA22" i="57"/>
  <c r="AA21" i="57"/>
  <c r="AA18" i="57"/>
  <c r="X54" i="57"/>
  <c r="X57" i="57"/>
  <c r="AD57" i="57" s="1"/>
  <c r="X56" i="57"/>
  <c r="AD56" i="57" s="1"/>
  <c r="X23" i="57"/>
  <c r="AD23" i="57" s="1"/>
  <c r="AD74" i="57"/>
  <c r="L10" i="57"/>
  <c r="H2" i="57"/>
  <c r="L2" i="57" s="1"/>
  <c r="K3" i="57" s="1"/>
  <c r="L3" i="57" s="1"/>
  <c r="K4" i="57" s="1"/>
  <c r="L4" i="57" s="1"/>
  <c r="K5" i="57" s="1"/>
  <c r="L5" i="57" s="1"/>
  <c r="K6" i="57" s="1"/>
  <c r="L6" i="57" s="1"/>
  <c r="K7" i="57" s="1"/>
  <c r="L7" i="57" s="1"/>
  <c r="K8" i="57" s="1"/>
  <c r="L8" i="57" s="1"/>
  <c r="K9" i="57" s="1"/>
  <c r="L9" i="57" s="1"/>
  <c r="K10" i="57" s="1"/>
  <c r="X46" i="57"/>
  <c r="AA64" i="57"/>
  <c r="AD64" i="57" s="1"/>
  <c r="AA63" i="57"/>
  <c r="AA66" i="57"/>
  <c r="AA65" i="57"/>
  <c r="AD65" i="57" s="1"/>
  <c r="AA46" i="57"/>
  <c r="AA45" i="57"/>
  <c r="AA48" i="57"/>
  <c r="AA47" i="57"/>
  <c r="AD47" i="57" s="1"/>
  <c r="Y60" i="57"/>
  <c r="Z69" i="57"/>
  <c r="AC69" i="57"/>
  <c r="AB42" i="57"/>
  <c r="AD11" i="57"/>
  <c r="X15" i="57"/>
  <c r="AD9" i="57"/>
  <c r="AB60" i="57"/>
  <c r="AC78" i="57"/>
  <c r="AA15" i="57"/>
  <c r="X19" i="57"/>
  <c r="AC15" i="57"/>
  <c r="Y51" i="57"/>
  <c r="AD76" i="57"/>
  <c r="Y38" i="57"/>
  <c r="AA50" i="57"/>
  <c r="X63" i="57"/>
  <c r="X66" i="57"/>
  <c r="X67" i="57"/>
  <c r="AD67" i="57" s="1"/>
  <c r="X21" i="57"/>
  <c r="AC24" i="57"/>
  <c r="X72" i="57"/>
  <c r="X75" i="57"/>
  <c r="AD75" i="57" s="1"/>
  <c r="AB78" i="57"/>
  <c r="X30" i="57"/>
  <c r="AD30" i="57" s="1"/>
  <c r="X27" i="57"/>
  <c r="AB50" i="57"/>
  <c r="AD14" i="57"/>
  <c r="U93" i="56"/>
  <c r="Q114" i="56" s="1"/>
  <c r="AE73" i="56"/>
  <c r="AJ73" i="56"/>
  <c r="AJ77" i="56"/>
  <c r="AJ76" i="56"/>
  <c r="AJ72" i="56"/>
  <c r="AJ75" i="56"/>
  <c r="AJ74" i="56"/>
  <c r="AG20" i="56"/>
  <c r="AK20" i="56"/>
  <c r="AE20" i="56"/>
  <c r="AK19" i="56"/>
  <c r="AK22" i="56"/>
  <c r="AK18" i="56"/>
  <c r="AK21" i="56"/>
  <c r="AK23" i="56"/>
  <c r="U96" i="56"/>
  <c r="V114" i="56" s="1"/>
  <c r="AM76" i="56"/>
  <c r="AM74" i="56"/>
  <c r="AE76" i="56"/>
  <c r="AM75" i="56"/>
  <c r="AM72" i="56"/>
  <c r="AM77" i="56"/>
  <c r="AM73" i="56"/>
  <c r="T97" i="56"/>
  <c r="V122" i="56" s="1"/>
  <c r="AN68" i="56"/>
  <c r="AE68" i="56"/>
  <c r="AN64" i="56"/>
  <c r="AN63" i="56"/>
  <c r="AN67" i="56"/>
  <c r="AN65" i="56"/>
  <c r="AN66" i="56"/>
  <c r="X9" i="56"/>
  <c r="X14" i="56"/>
  <c r="AD14" i="56" s="1"/>
  <c r="X10" i="56"/>
  <c r="AD10" i="56" s="1"/>
  <c r="AD22" i="56"/>
  <c r="X36" i="56"/>
  <c r="X39" i="56"/>
  <c r="X63" i="56"/>
  <c r="X66" i="56"/>
  <c r="X64" i="56"/>
  <c r="AD74" i="56"/>
  <c r="AA24" i="56"/>
  <c r="X45" i="56"/>
  <c r="X49" i="56"/>
  <c r="X48" i="56"/>
  <c r="X41" i="56"/>
  <c r="AD41" i="56" s="1"/>
  <c r="AB67" i="56"/>
  <c r="AB65" i="56"/>
  <c r="AB66" i="56"/>
  <c r="AB64" i="56"/>
  <c r="AB63" i="56"/>
  <c r="AB33" i="56"/>
  <c r="AC33" i="56"/>
  <c r="X40" i="56"/>
  <c r="AA57" i="56"/>
  <c r="AA56" i="56"/>
  <c r="AA55" i="56"/>
  <c r="AA54" i="56"/>
  <c r="AA59" i="56"/>
  <c r="Y69" i="56"/>
  <c r="AB51" i="56"/>
  <c r="Y60" i="56"/>
  <c r="AJ19" i="56"/>
  <c r="AE19" i="56"/>
  <c r="AG19" i="56"/>
  <c r="AJ18" i="56"/>
  <c r="AJ21" i="56"/>
  <c r="AJ22" i="56"/>
  <c r="AJ20" i="56"/>
  <c r="AB58" i="56"/>
  <c r="AB56" i="56"/>
  <c r="AB55" i="56"/>
  <c r="AB54" i="56"/>
  <c r="AB57" i="56"/>
  <c r="AJ23" i="56"/>
  <c r="X54" i="56"/>
  <c r="X57" i="56"/>
  <c r="X13" i="56"/>
  <c r="AD13" i="56" s="1"/>
  <c r="X18" i="56"/>
  <c r="X23" i="56"/>
  <c r="AD23" i="56" s="1"/>
  <c r="X21" i="56"/>
  <c r="AD21" i="56" s="1"/>
  <c r="Z58" i="56"/>
  <c r="Z56" i="56"/>
  <c r="Z57" i="56"/>
  <c r="Z54" i="56"/>
  <c r="Z55" i="56"/>
  <c r="X12" i="56"/>
  <c r="AD12" i="56" s="1"/>
  <c r="Z24" i="56"/>
  <c r="X59" i="56"/>
  <c r="Y24" i="56"/>
  <c r="AA42" i="56"/>
  <c r="AA46" i="56"/>
  <c r="AD46" i="56" s="1"/>
  <c r="AA45" i="56"/>
  <c r="AA48" i="56"/>
  <c r="AA47" i="56"/>
  <c r="AD47" i="56" s="1"/>
  <c r="AA49" i="56"/>
  <c r="X11" i="56"/>
  <c r="AD11" i="56" s="1"/>
  <c r="AA50" i="56"/>
  <c r="X55" i="56"/>
  <c r="X56" i="56"/>
  <c r="Y15" i="56"/>
  <c r="Y78" i="56"/>
  <c r="Y37" i="56"/>
  <c r="AD37" i="56" s="1"/>
  <c r="Y39" i="56"/>
  <c r="Y40" i="56"/>
  <c r="Y38" i="56"/>
  <c r="Y36" i="56"/>
  <c r="AD38" i="56"/>
  <c r="Z59" i="56"/>
  <c r="AD50" i="56"/>
  <c r="X65" i="56"/>
  <c r="X58" i="56"/>
  <c r="X72" i="56"/>
  <c r="X75" i="56"/>
  <c r="AD75" i="56" s="1"/>
  <c r="X27" i="56"/>
  <c r="X30" i="56"/>
  <c r="AA69" i="56"/>
  <c r="X31" i="56"/>
  <c r="AA30" i="56"/>
  <c r="AA27" i="56"/>
  <c r="AA28" i="56"/>
  <c r="AD28" i="56" s="1"/>
  <c r="AA29" i="56"/>
  <c r="AD29" i="56" s="1"/>
  <c r="AA31" i="56"/>
  <c r="X32" i="56"/>
  <c r="AD32" i="56" s="1"/>
  <c r="X77" i="56"/>
  <c r="AD77" i="56" s="1"/>
  <c r="AA78" i="56"/>
  <c r="X67" i="56"/>
  <c r="AD67" i="56" s="1"/>
  <c r="AE22" i="55"/>
  <c r="AM23" i="55"/>
  <c r="H2" i="55"/>
  <c r="L2" i="55" s="1"/>
  <c r="K3" i="55" s="1"/>
  <c r="L3" i="55" s="1"/>
  <c r="K4" i="55" s="1"/>
  <c r="L4" i="55" s="1"/>
  <c r="K5" i="55" s="1"/>
  <c r="L5" i="55" s="1"/>
  <c r="K6" i="55" s="1"/>
  <c r="L6" i="55" s="1"/>
  <c r="K7" i="55" s="1"/>
  <c r="L7" i="55" s="1"/>
  <c r="K8" i="55" s="1"/>
  <c r="L8" i="55" s="1"/>
  <c r="K9" i="55" s="1"/>
  <c r="L9" i="55" s="1"/>
  <c r="K10" i="55" s="1"/>
  <c r="L10" i="55"/>
  <c r="X51" i="55"/>
  <c r="X72" i="55"/>
  <c r="X75" i="55"/>
  <c r="AD75" i="55" s="1"/>
  <c r="X28" i="55"/>
  <c r="X63" i="55"/>
  <c r="X67" i="55"/>
  <c r="X66" i="55"/>
  <c r="X77" i="55"/>
  <c r="AD77" i="55" s="1"/>
  <c r="X36" i="55"/>
  <c r="X39" i="55"/>
  <c r="X40" i="55"/>
  <c r="AD40" i="55" s="1"/>
  <c r="X41" i="55"/>
  <c r="AA55" i="55"/>
  <c r="AA57" i="55"/>
  <c r="AA56" i="55"/>
  <c r="AA54" i="55"/>
  <c r="AA59" i="55"/>
  <c r="AD59" i="55" s="1"/>
  <c r="AB24" i="55"/>
  <c r="AC42" i="55"/>
  <c r="X65" i="55"/>
  <c r="Y42" i="55"/>
  <c r="AA78" i="55"/>
  <c r="X76" i="55"/>
  <c r="AD76" i="55" s="1"/>
  <c r="Y10" i="55"/>
  <c r="AD10" i="55" s="1"/>
  <c r="Y11" i="55"/>
  <c r="AD11" i="55" s="1"/>
  <c r="Y14" i="55"/>
  <c r="AD14" i="55" s="1"/>
  <c r="Y12" i="55"/>
  <c r="AD12" i="55" s="1"/>
  <c r="Y9" i="55"/>
  <c r="AD9" i="55" s="1"/>
  <c r="AA24" i="55"/>
  <c r="X56" i="55"/>
  <c r="AA66" i="55"/>
  <c r="AA65" i="55"/>
  <c r="AA64" i="55"/>
  <c r="AA63" i="55"/>
  <c r="AA68" i="55"/>
  <c r="AC24" i="55"/>
  <c r="W4" i="55"/>
  <c r="Y24" i="55"/>
  <c r="Y13" i="55"/>
  <c r="AD13" i="55" s="1"/>
  <c r="AB60" i="55"/>
  <c r="Y78" i="55"/>
  <c r="Z24" i="55"/>
  <c r="U93" i="55"/>
  <c r="Q114" i="55" s="1"/>
  <c r="AJ75" i="55"/>
  <c r="AE73" i="55"/>
  <c r="AJ72" i="55"/>
  <c r="AJ73" i="55"/>
  <c r="AJ77" i="55"/>
  <c r="AJ76" i="55"/>
  <c r="X30" i="55"/>
  <c r="X27" i="55"/>
  <c r="Z65" i="55"/>
  <c r="Z67" i="55"/>
  <c r="Z63" i="55"/>
  <c r="Z66" i="55"/>
  <c r="Z64" i="55"/>
  <c r="X18" i="55"/>
  <c r="X21" i="55"/>
  <c r="AD21" i="55" s="1"/>
  <c r="X23" i="55"/>
  <c r="AD23" i="55" s="1"/>
  <c r="X19" i="55"/>
  <c r="AD19" i="55" s="1"/>
  <c r="AA15" i="55"/>
  <c r="AA39" i="55"/>
  <c r="AA38" i="55"/>
  <c r="AD38" i="55" s="1"/>
  <c r="AA37" i="55"/>
  <c r="AD37" i="55" s="1"/>
  <c r="AA36" i="55"/>
  <c r="AA41" i="55"/>
  <c r="AB67" i="55"/>
  <c r="AB65" i="55"/>
  <c r="AB64" i="55"/>
  <c r="AB63" i="55"/>
  <c r="AB66" i="55"/>
  <c r="AB78" i="55"/>
  <c r="X15" i="55"/>
  <c r="Y28" i="55"/>
  <c r="Y32" i="55"/>
  <c r="AD32" i="55" s="1"/>
  <c r="Y30" i="55"/>
  <c r="Y27" i="55"/>
  <c r="Y29" i="55"/>
  <c r="AD50" i="55"/>
  <c r="X54" i="55"/>
  <c r="X58" i="55"/>
  <c r="AD58" i="55" s="1"/>
  <c r="X57" i="55"/>
  <c r="AA47" i="55"/>
  <c r="AD47" i="55" s="1"/>
  <c r="AA46" i="55"/>
  <c r="AD46" i="55" s="1"/>
  <c r="AA45" i="55"/>
  <c r="AA48" i="55"/>
  <c r="AD48" i="55" s="1"/>
  <c r="AA49" i="55"/>
  <c r="AD49" i="55" s="1"/>
  <c r="AJ74" i="55"/>
  <c r="X29" i="55"/>
  <c r="AB51" i="55"/>
  <c r="Z60" i="55"/>
  <c r="X68" i="55"/>
  <c r="Z68" i="55"/>
  <c r="AA2" i="55"/>
  <c r="AB2" i="55" s="1"/>
  <c r="AB4" i="55" s="1"/>
  <c r="AE3" i="55" s="1"/>
  <c r="AE5" i="55" s="1"/>
  <c r="Z29" i="55"/>
  <c r="Z28" i="55"/>
  <c r="Z27" i="55"/>
  <c r="Z31" i="55"/>
  <c r="AD31" i="55" s="1"/>
  <c r="Z30" i="55"/>
  <c r="X20" i="55"/>
  <c r="AD20" i="55" s="1"/>
  <c r="X74" i="55"/>
  <c r="AD74" i="55" s="1"/>
  <c r="T96" i="54"/>
  <c r="V113" i="54" s="1"/>
  <c r="AE67" i="54"/>
  <c r="AM67" i="54"/>
  <c r="AM66" i="54"/>
  <c r="AM65" i="54"/>
  <c r="AM64" i="54"/>
  <c r="AM63" i="54"/>
  <c r="AM68" i="54"/>
  <c r="R96" i="54"/>
  <c r="V111" i="54" s="1"/>
  <c r="AM46" i="54"/>
  <c r="X47" i="54"/>
  <c r="AD23" i="54"/>
  <c r="X68" i="54"/>
  <c r="AD68" i="54" s="1"/>
  <c r="X54" i="54"/>
  <c r="X57" i="54"/>
  <c r="X56" i="54"/>
  <c r="X75" i="54"/>
  <c r="AD75" i="54" s="1"/>
  <c r="X72" i="54"/>
  <c r="X74" i="54"/>
  <c r="AD74" i="54" s="1"/>
  <c r="AC24" i="54"/>
  <c r="X18" i="54"/>
  <c r="X22" i="54"/>
  <c r="X21" i="54"/>
  <c r="AD36" i="54"/>
  <c r="AA24" i="54"/>
  <c r="X9" i="54"/>
  <c r="X11" i="54"/>
  <c r="AD11" i="54" s="1"/>
  <c r="X12" i="54"/>
  <c r="X46" i="54"/>
  <c r="AD58" i="54"/>
  <c r="X64" i="54"/>
  <c r="AD64" i="54" s="1"/>
  <c r="X13" i="54"/>
  <c r="X27" i="54"/>
  <c r="X30" i="54"/>
  <c r="Z60" i="54"/>
  <c r="AD77" i="54"/>
  <c r="AB69" i="54"/>
  <c r="AA78" i="54"/>
  <c r="X76" i="54"/>
  <c r="AD76" i="54" s="1"/>
  <c r="AA30" i="54"/>
  <c r="AA28" i="54"/>
  <c r="AA29" i="54"/>
  <c r="AD29" i="54" s="1"/>
  <c r="AA27" i="54"/>
  <c r="AA32" i="54"/>
  <c r="AD32" i="54" s="1"/>
  <c r="X65" i="54"/>
  <c r="AD65" i="54" s="1"/>
  <c r="AA48" i="54"/>
  <c r="AA47" i="54"/>
  <c r="AA46" i="54"/>
  <c r="AA45" i="54"/>
  <c r="AA50" i="54"/>
  <c r="U93" i="54"/>
  <c r="Q114" i="54" s="1"/>
  <c r="AJ73" i="54"/>
  <c r="AJ72" i="54"/>
  <c r="AE73" i="54"/>
  <c r="AJ76" i="54"/>
  <c r="AJ75" i="54"/>
  <c r="AJ74" i="54"/>
  <c r="AA15" i="54"/>
  <c r="Y55" i="54"/>
  <c r="AD55" i="54" s="1"/>
  <c r="Y54" i="54"/>
  <c r="Y56" i="54"/>
  <c r="Y59" i="54"/>
  <c r="AD59" i="54" s="1"/>
  <c r="Y57" i="54"/>
  <c r="AB51" i="54"/>
  <c r="Y42" i="54"/>
  <c r="AB22" i="54"/>
  <c r="AB21" i="54"/>
  <c r="AB19" i="54"/>
  <c r="AB18" i="54"/>
  <c r="AB20" i="54"/>
  <c r="AD20" i="54" s="1"/>
  <c r="X45" i="54"/>
  <c r="X48" i="54"/>
  <c r="X66" i="54"/>
  <c r="AD66" i="54" s="1"/>
  <c r="X63" i="54"/>
  <c r="P88" i="54"/>
  <c r="Y89" i="54" s="1"/>
  <c r="Z89" i="54" s="1"/>
  <c r="AE14" i="54"/>
  <c r="AN14" i="54"/>
  <c r="AN12" i="54"/>
  <c r="AN13" i="54"/>
  <c r="AN10" i="54"/>
  <c r="AN9" i="54"/>
  <c r="AN11" i="54"/>
  <c r="AD28" i="54"/>
  <c r="Q97" i="54"/>
  <c r="V119" i="54" s="1"/>
  <c r="AN41" i="54"/>
  <c r="AN40" i="54"/>
  <c r="AE41" i="54"/>
  <c r="AN37" i="54"/>
  <c r="AN36" i="54"/>
  <c r="AN38" i="54"/>
  <c r="AN39" i="54"/>
  <c r="AD40" i="54"/>
  <c r="Y78" i="54"/>
  <c r="AB78" i="54"/>
  <c r="AB4" i="54"/>
  <c r="AE3" i="54" s="1"/>
  <c r="AE5" i="54" s="1"/>
  <c r="X50" i="54"/>
  <c r="AD19" i="54"/>
  <c r="AA69" i="54"/>
  <c r="Z24" i="54"/>
  <c r="AD37" i="54"/>
  <c r="AB33" i="54"/>
  <c r="Y24" i="54"/>
  <c r="AA37" i="53"/>
  <c r="AA36" i="53"/>
  <c r="AA39" i="53"/>
  <c r="AA38" i="53"/>
  <c r="AD38" i="53" s="1"/>
  <c r="AA40" i="53"/>
  <c r="AC60" i="53"/>
  <c r="X73" i="53"/>
  <c r="X18" i="53"/>
  <c r="X19" i="53"/>
  <c r="AD32" i="53"/>
  <c r="AA51" i="53"/>
  <c r="Z51" i="53"/>
  <c r="X27" i="53"/>
  <c r="X30" i="53"/>
  <c r="AD30" i="53" s="1"/>
  <c r="X63" i="53"/>
  <c r="X66" i="53"/>
  <c r="Y78" i="53"/>
  <c r="X54" i="53"/>
  <c r="X57" i="53"/>
  <c r="X40" i="53"/>
  <c r="AB42" i="53"/>
  <c r="AA33" i="53"/>
  <c r="AD12" i="53"/>
  <c r="Y55" i="53"/>
  <c r="Y57" i="53"/>
  <c r="Y58" i="53"/>
  <c r="Y54" i="53"/>
  <c r="Y56" i="53"/>
  <c r="X77" i="53"/>
  <c r="AB33" i="53"/>
  <c r="X31" i="53"/>
  <c r="AD31" i="53" s="1"/>
  <c r="AA75" i="53"/>
  <c r="AA74" i="53"/>
  <c r="AA73" i="53"/>
  <c r="AA72" i="53"/>
  <c r="AA76" i="53"/>
  <c r="AD76" i="53" s="1"/>
  <c r="Y69" i="53"/>
  <c r="AA77" i="53"/>
  <c r="X37" i="53"/>
  <c r="X68" i="53"/>
  <c r="AB60" i="53"/>
  <c r="Y46" i="53"/>
  <c r="AD46" i="53" s="1"/>
  <c r="Y48" i="53"/>
  <c r="Y45" i="53"/>
  <c r="Y47" i="53"/>
  <c r="Y49" i="53"/>
  <c r="AD49" i="53" s="1"/>
  <c r="AC78" i="53"/>
  <c r="X72" i="53"/>
  <c r="X75" i="53"/>
  <c r="AC15" i="53"/>
  <c r="AD28" i="53"/>
  <c r="Z58" i="53"/>
  <c r="Z56" i="53"/>
  <c r="Z54" i="53"/>
  <c r="Z57" i="53"/>
  <c r="Z55" i="53"/>
  <c r="X74" i="53"/>
  <c r="AB24" i="53"/>
  <c r="X22" i="53"/>
  <c r="AB67" i="53"/>
  <c r="AD67" i="53" s="1"/>
  <c r="AB65" i="53"/>
  <c r="AD65" i="53" s="1"/>
  <c r="AB66" i="53"/>
  <c r="AB64" i="53"/>
  <c r="AD64" i="53" s="1"/>
  <c r="AB63" i="53"/>
  <c r="AC69" i="53"/>
  <c r="X9" i="53"/>
  <c r="X13" i="53"/>
  <c r="AD13" i="53" s="1"/>
  <c r="X14" i="53"/>
  <c r="AD14" i="53" s="1"/>
  <c r="X10" i="53"/>
  <c r="X20" i="53"/>
  <c r="X29" i="53"/>
  <c r="AD29" i="53" s="1"/>
  <c r="Y50" i="53"/>
  <c r="AD50" i="53" s="1"/>
  <c r="X45" i="53"/>
  <c r="X48" i="53"/>
  <c r="Y19" i="53"/>
  <c r="Y22" i="53"/>
  <c r="Y20" i="53"/>
  <c r="Y18" i="53"/>
  <c r="Y21" i="53"/>
  <c r="AD21" i="53" s="1"/>
  <c r="AC24" i="53"/>
  <c r="AD47" i="53"/>
  <c r="Y15" i="53"/>
  <c r="Z59" i="53"/>
  <c r="AB68" i="53"/>
  <c r="X23" i="53"/>
  <c r="AD23" i="53" s="1"/>
  <c r="X11" i="53"/>
  <c r="AD11" i="53" s="1"/>
  <c r="Z24" i="53"/>
  <c r="X36" i="53"/>
  <c r="X39" i="53"/>
  <c r="AD39" i="53" s="1"/>
  <c r="AA60" i="53"/>
  <c r="X58" i="53"/>
  <c r="AD14" i="52"/>
  <c r="X9" i="52"/>
  <c r="X12" i="52"/>
  <c r="AD12" i="52" s="1"/>
  <c r="X13" i="52"/>
  <c r="AD13" i="52" s="1"/>
  <c r="Z42" i="52"/>
  <c r="Y33" i="52"/>
  <c r="X41" i="52"/>
  <c r="Y69" i="52"/>
  <c r="X24" i="52"/>
  <c r="AD18" i="52"/>
  <c r="Z15" i="52"/>
  <c r="Y45" i="52"/>
  <c r="Y46" i="52"/>
  <c r="Y49" i="52"/>
  <c r="AD49" i="52" s="1"/>
  <c r="Y48" i="52"/>
  <c r="Y50" i="52"/>
  <c r="S96" i="52"/>
  <c r="V112" i="52" s="1"/>
  <c r="AM58" i="52"/>
  <c r="AM56" i="52"/>
  <c r="AE58" i="52"/>
  <c r="AM55" i="52"/>
  <c r="AM54" i="52"/>
  <c r="AM57" i="52"/>
  <c r="X54" i="52"/>
  <c r="X57" i="52"/>
  <c r="AD57" i="52" s="1"/>
  <c r="X45" i="52"/>
  <c r="X48" i="52"/>
  <c r="AD48" i="52" s="1"/>
  <c r="X50" i="52"/>
  <c r="X46" i="52"/>
  <c r="X72" i="52"/>
  <c r="X74" i="52"/>
  <c r="X75" i="52"/>
  <c r="X73" i="52"/>
  <c r="X63" i="52"/>
  <c r="X66" i="52"/>
  <c r="X67" i="52"/>
  <c r="X77" i="52"/>
  <c r="AB60" i="52"/>
  <c r="AC24" i="52"/>
  <c r="X30" i="52"/>
  <c r="X27" i="52"/>
  <c r="AD10" i="52"/>
  <c r="X29" i="52"/>
  <c r="Y42" i="52"/>
  <c r="AB33" i="52"/>
  <c r="X11" i="52"/>
  <c r="AD11" i="52" s="1"/>
  <c r="AK56" i="52"/>
  <c r="AK55" i="52"/>
  <c r="AD19" i="52"/>
  <c r="AD21" i="52"/>
  <c r="Y47" i="52"/>
  <c r="AD47" i="52" s="1"/>
  <c r="AB78" i="52"/>
  <c r="Z24" i="52"/>
  <c r="Y73" i="52"/>
  <c r="Y72" i="52"/>
  <c r="Y75" i="52"/>
  <c r="Y74" i="52"/>
  <c r="Y77" i="52"/>
  <c r="X64" i="52"/>
  <c r="AA66" i="52"/>
  <c r="AA65" i="52"/>
  <c r="AA64" i="52"/>
  <c r="AA63" i="52"/>
  <c r="AA68" i="52"/>
  <c r="AD32" i="52"/>
  <c r="AB24" i="52"/>
  <c r="S86" i="52"/>
  <c r="X89" i="52"/>
  <c r="X86" i="52"/>
  <c r="S89" i="52"/>
  <c r="S83" i="52"/>
  <c r="X83" i="52"/>
  <c r="V4" i="52"/>
  <c r="Y3" i="52"/>
  <c r="AA3" i="52" s="1"/>
  <c r="AB3" i="52" s="1"/>
  <c r="Y2" i="52"/>
  <c r="AA2" i="52" s="1"/>
  <c r="AB2" i="52" s="1"/>
  <c r="W2" i="52"/>
  <c r="W4" i="52" s="1"/>
  <c r="Y15" i="52"/>
  <c r="Z30" i="52"/>
  <c r="Z29" i="52"/>
  <c r="Z28" i="52"/>
  <c r="AD28" i="52" s="1"/>
  <c r="Z31" i="52"/>
  <c r="Z27" i="52"/>
  <c r="X39" i="52"/>
  <c r="X36" i="52"/>
  <c r="X40" i="52"/>
  <c r="AD40" i="52" s="1"/>
  <c r="X38" i="52"/>
  <c r="AA37" i="52"/>
  <c r="AD37" i="52" s="1"/>
  <c r="AA36" i="52"/>
  <c r="AA39" i="52"/>
  <c r="AA38" i="52"/>
  <c r="AA41" i="52"/>
  <c r="AD23" i="52"/>
  <c r="S93" i="52"/>
  <c r="Q112" i="52" s="1"/>
  <c r="AJ55" i="52"/>
  <c r="AJ57" i="52"/>
  <c r="AE55" i="52"/>
  <c r="AJ56" i="52"/>
  <c r="AJ58" i="52"/>
  <c r="AJ54" i="52"/>
  <c r="AC69" i="52"/>
  <c r="AD76" i="52"/>
  <c r="AA15" i="52"/>
  <c r="S97" i="52"/>
  <c r="V121" i="52" s="1"/>
  <c r="AE59" i="52"/>
  <c r="AN57" i="52"/>
  <c r="AN59" i="52"/>
  <c r="AN54" i="52"/>
  <c r="AN56" i="52"/>
  <c r="AN55" i="52"/>
  <c r="AN58" i="52"/>
  <c r="AD20" i="52"/>
  <c r="AB42" i="52"/>
  <c r="Y24" i="52"/>
  <c r="AB15" i="52"/>
  <c r="X31" i="52"/>
  <c r="AD22" i="52"/>
  <c r="AB67" i="52"/>
  <c r="AB64" i="52"/>
  <c r="AB65" i="52"/>
  <c r="AB63" i="52"/>
  <c r="AB66" i="52"/>
  <c r="AB68" i="52"/>
  <c r="AA78" i="52"/>
  <c r="Z78" i="52"/>
  <c r="G2" i="50"/>
  <c r="Z13" i="50"/>
  <c r="Z9" i="50"/>
  <c r="Z11" i="50"/>
  <c r="Z14" i="50"/>
  <c r="Z10" i="50"/>
  <c r="Z12" i="50"/>
  <c r="Y22" i="47"/>
  <c r="Y18" i="47"/>
  <c r="Z28" i="48"/>
  <c r="Z30" i="48"/>
  <c r="Z27" i="48"/>
  <c r="Z75" i="50"/>
  <c r="Z73" i="50"/>
  <c r="Y75" i="48"/>
  <c r="AC31" i="48"/>
  <c r="AC9" i="48"/>
  <c r="AC63" i="49"/>
  <c r="Z66" i="49"/>
  <c r="Y56" i="49"/>
  <c r="Y59" i="49"/>
  <c r="AB73" i="49"/>
  <c r="AA59" i="50"/>
  <c r="AA69" i="51"/>
  <c r="AA14" i="51"/>
  <c r="V2" i="51"/>
  <c r="Z73" i="47"/>
  <c r="AC64" i="47"/>
  <c r="AA69" i="47"/>
  <c r="Z76" i="47"/>
  <c r="Y32" i="47"/>
  <c r="AC58" i="48"/>
  <c r="AC30" i="48"/>
  <c r="AC13" i="48"/>
  <c r="AC10" i="48"/>
  <c r="Z76" i="49"/>
  <c r="Z72" i="49"/>
  <c r="Z60" i="51"/>
  <c r="Z27" i="51"/>
  <c r="Z41" i="51"/>
  <c r="Y27" i="51"/>
  <c r="Z39" i="51"/>
  <c r="Z28" i="51"/>
  <c r="AC50" i="50"/>
  <c r="AC45" i="50"/>
  <c r="AC46" i="50"/>
  <c r="T4" i="51"/>
  <c r="Y60" i="50"/>
  <c r="T4" i="47"/>
  <c r="U4" i="50"/>
  <c r="Z77" i="47"/>
  <c r="AC51" i="47"/>
  <c r="AB51" i="47"/>
  <c r="AA24" i="47"/>
  <c r="Y74" i="48"/>
  <c r="Q51" i="48"/>
  <c r="AB12" i="48"/>
  <c r="AC11" i="48"/>
  <c r="AC12" i="48"/>
  <c r="Z27" i="50"/>
  <c r="AC9" i="49"/>
  <c r="AC13" i="49"/>
  <c r="AA9" i="49"/>
  <c r="R15" i="49"/>
  <c r="Y11" i="49"/>
  <c r="Y12" i="49"/>
  <c r="Y13" i="49"/>
  <c r="Y9" i="49"/>
  <c r="G2" i="47"/>
  <c r="L10" i="47" s="1"/>
  <c r="Y72" i="51"/>
  <c r="Y74" i="51"/>
  <c r="Y73" i="51"/>
  <c r="Y77" i="51"/>
  <c r="Y75" i="51"/>
  <c r="P78" i="51"/>
  <c r="X73" i="51" s="1"/>
  <c r="AC77" i="51"/>
  <c r="AC75" i="51"/>
  <c r="AC74" i="51"/>
  <c r="AC72" i="51"/>
  <c r="AC73" i="51"/>
  <c r="P42" i="51"/>
  <c r="X37" i="51" s="1"/>
  <c r="S51" i="51"/>
  <c r="AA49" i="51" s="1"/>
  <c r="AC76" i="51"/>
  <c r="Y55" i="51"/>
  <c r="Y56" i="51"/>
  <c r="Y36" i="51"/>
  <c r="Y39" i="51"/>
  <c r="Y37" i="51"/>
  <c r="AB40" i="51"/>
  <c r="AB38" i="51"/>
  <c r="AB41" i="51"/>
  <c r="AB36" i="51"/>
  <c r="AB56" i="51"/>
  <c r="AB58" i="51"/>
  <c r="AB57" i="51"/>
  <c r="Y40" i="51"/>
  <c r="AA29" i="51"/>
  <c r="AA30" i="51"/>
  <c r="AA28" i="51"/>
  <c r="AA27" i="51"/>
  <c r="Z31" i="51"/>
  <c r="Z29" i="51"/>
  <c r="AB39" i="51"/>
  <c r="Y30" i="51"/>
  <c r="Y28" i="51"/>
  <c r="AA31" i="51"/>
  <c r="Y19" i="51"/>
  <c r="Y22" i="51"/>
  <c r="AC32" i="51"/>
  <c r="AC28" i="51"/>
  <c r="AC30" i="51"/>
  <c r="AB22" i="51"/>
  <c r="AB21" i="51"/>
  <c r="AB19" i="51"/>
  <c r="AC23" i="51"/>
  <c r="AC19" i="51"/>
  <c r="AC22" i="51"/>
  <c r="AC21" i="51"/>
  <c r="AB13" i="51"/>
  <c r="AB12" i="51"/>
  <c r="AC66" i="51"/>
  <c r="AC68" i="51"/>
  <c r="P60" i="51"/>
  <c r="X59" i="51" s="1"/>
  <c r="AB76" i="51"/>
  <c r="AB74" i="51"/>
  <c r="AB73" i="51"/>
  <c r="Z74" i="51"/>
  <c r="Z72" i="51"/>
  <c r="T69" i="51"/>
  <c r="Z67" i="51"/>
  <c r="Z65" i="51"/>
  <c r="AC51" i="51"/>
  <c r="Q69" i="51"/>
  <c r="Y68" i="51" s="1"/>
  <c r="AB54" i="51"/>
  <c r="AA39" i="51"/>
  <c r="AA38" i="51"/>
  <c r="AA36" i="51"/>
  <c r="AA37" i="51"/>
  <c r="AA40" i="51"/>
  <c r="Y38" i="51"/>
  <c r="Z36" i="51"/>
  <c r="P24" i="51"/>
  <c r="X21" i="51" s="1"/>
  <c r="Z68" i="51"/>
  <c r="AA57" i="51"/>
  <c r="AA59" i="51"/>
  <c r="AA56" i="51"/>
  <c r="AA54" i="51"/>
  <c r="AA55" i="51"/>
  <c r="P51" i="51"/>
  <c r="Z40" i="51"/>
  <c r="Z37" i="51"/>
  <c r="AC27" i="51"/>
  <c r="AB23" i="51"/>
  <c r="Y20" i="51"/>
  <c r="AB10" i="51"/>
  <c r="AF22" i="51"/>
  <c r="AF21" i="51"/>
  <c r="Z3" i="51"/>
  <c r="Z2" i="51"/>
  <c r="AF20" i="51"/>
  <c r="AF18" i="51"/>
  <c r="AF23" i="51"/>
  <c r="W3" i="51"/>
  <c r="AF19" i="51"/>
  <c r="Y23" i="51"/>
  <c r="Y32" i="51"/>
  <c r="AB20" i="51"/>
  <c r="Y21" i="51"/>
  <c r="Y76" i="51"/>
  <c r="AC41" i="51"/>
  <c r="AC40" i="51"/>
  <c r="AC39" i="51"/>
  <c r="AC36" i="51"/>
  <c r="AC38" i="51"/>
  <c r="AB51" i="51"/>
  <c r="AB11" i="51"/>
  <c r="R13" i="51"/>
  <c r="AB14" i="51"/>
  <c r="Y54" i="51"/>
  <c r="Y57" i="51"/>
  <c r="R51" i="51"/>
  <c r="AA75" i="51"/>
  <c r="AA74" i="51"/>
  <c r="AA73" i="51"/>
  <c r="AA72" i="51"/>
  <c r="AC67" i="51"/>
  <c r="AB75" i="51"/>
  <c r="P69" i="51"/>
  <c r="Y58" i="51"/>
  <c r="AC59" i="51"/>
  <c r="AC56" i="51"/>
  <c r="AC58" i="51"/>
  <c r="AC57" i="51"/>
  <c r="AB37" i="51"/>
  <c r="Y59" i="51"/>
  <c r="Q51" i="51"/>
  <c r="Y29" i="51"/>
  <c r="AC18" i="51"/>
  <c r="AA12" i="51"/>
  <c r="AA9" i="51"/>
  <c r="AA13" i="51"/>
  <c r="P15" i="51"/>
  <c r="X12" i="51" s="1"/>
  <c r="Z32" i="51"/>
  <c r="P33" i="51"/>
  <c r="X29" i="51" s="1"/>
  <c r="AC15" i="51"/>
  <c r="AA19" i="51"/>
  <c r="AA21" i="51"/>
  <c r="AA20" i="51"/>
  <c r="AA18" i="51"/>
  <c r="R24" i="51"/>
  <c r="Z22" i="51" s="1"/>
  <c r="Y13" i="51"/>
  <c r="Y30" i="50"/>
  <c r="Y27" i="50"/>
  <c r="AD27" i="50" s="1"/>
  <c r="Y28" i="50"/>
  <c r="Y32" i="50"/>
  <c r="Y31" i="50"/>
  <c r="AA75" i="50"/>
  <c r="AA72" i="50"/>
  <c r="AA74" i="50"/>
  <c r="AA73" i="50"/>
  <c r="AA76" i="50"/>
  <c r="AB67" i="50"/>
  <c r="AB65" i="50"/>
  <c r="AB64" i="50"/>
  <c r="AB63" i="50"/>
  <c r="AB66" i="50"/>
  <c r="AA28" i="50"/>
  <c r="AA29" i="50"/>
  <c r="AA30" i="50"/>
  <c r="AA27" i="50"/>
  <c r="AA31" i="50"/>
  <c r="AA64" i="50"/>
  <c r="AA63" i="50"/>
  <c r="AA66" i="50"/>
  <c r="AA65" i="50"/>
  <c r="AA67" i="50"/>
  <c r="Z63" i="50"/>
  <c r="Y77" i="50"/>
  <c r="Y76" i="50"/>
  <c r="P60" i="50"/>
  <c r="X55" i="50" s="1"/>
  <c r="Y69" i="50"/>
  <c r="AC42" i="50"/>
  <c r="P42" i="50"/>
  <c r="X37" i="50" s="1"/>
  <c r="Y38" i="50"/>
  <c r="X28" i="50"/>
  <c r="X29" i="50"/>
  <c r="S86" i="50"/>
  <c r="S89" i="50"/>
  <c r="X89" i="50"/>
  <c r="S83" i="50"/>
  <c r="X83" i="50"/>
  <c r="X86" i="50"/>
  <c r="W2" i="50"/>
  <c r="Y3" i="50"/>
  <c r="Y2" i="50"/>
  <c r="Y50" i="50"/>
  <c r="X32" i="50"/>
  <c r="Z23" i="50"/>
  <c r="Z21" i="50"/>
  <c r="Y49" i="50"/>
  <c r="X31" i="50"/>
  <c r="AC21" i="50"/>
  <c r="Y10" i="50"/>
  <c r="Y9" i="50"/>
  <c r="Y11" i="50"/>
  <c r="Y21" i="50"/>
  <c r="Y20" i="50"/>
  <c r="AC75" i="50"/>
  <c r="AC72" i="50"/>
  <c r="AC73" i="50"/>
  <c r="Y75" i="50"/>
  <c r="Y73" i="50"/>
  <c r="Y72" i="50"/>
  <c r="AC74" i="50"/>
  <c r="P69" i="50"/>
  <c r="X65" i="50" s="1"/>
  <c r="AC55" i="50"/>
  <c r="AC54" i="50"/>
  <c r="AC59" i="50"/>
  <c r="AC58" i="50"/>
  <c r="AC56" i="50"/>
  <c r="Z60" i="50"/>
  <c r="AA39" i="50"/>
  <c r="AA38" i="50"/>
  <c r="AA37" i="50"/>
  <c r="AA36" i="50"/>
  <c r="Y41" i="50"/>
  <c r="Z31" i="50"/>
  <c r="Z30" i="50"/>
  <c r="Z29" i="50"/>
  <c r="AA19" i="50"/>
  <c r="AA21" i="50"/>
  <c r="AA22" i="50"/>
  <c r="AA20" i="50"/>
  <c r="AA18" i="50"/>
  <c r="P24" i="50"/>
  <c r="X19" i="50" s="1"/>
  <c r="AC32" i="50"/>
  <c r="AC29" i="50"/>
  <c r="AC28" i="50"/>
  <c r="S51" i="50"/>
  <c r="AB29" i="50"/>
  <c r="AB31" i="50"/>
  <c r="AB28" i="50"/>
  <c r="Y23" i="50"/>
  <c r="Y12" i="50"/>
  <c r="Y18" i="50"/>
  <c r="Y14" i="50"/>
  <c r="P78" i="50"/>
  <c r="X77" i="50" s="1"/>
  <c r="AB68" i="50"/>
  <c r="Z67" i="50"/>
  <c r="Z65" i="50"/>
  <c r="Z66" i="50"/>
  <c r="AB58" i="50"/>
  <c r="AB56" i="50"/>
  <c r="AB57" i="50"/>
  <c r="Z49" i="50"/>
  <c r="Z47" i="50"/>
  <c r="Z48" i="50"/>
  <c r="P51" i="50"/>
  <c r="X30" i="50"/>
  <c r="Z50" i="50"/>
  <c r="Z28" i="50"/>
  <c r="AC23" i="50"/>
  <c r="AC19" i="50"/>
  <c r="AC24" i="50" s="1"/>
  <c r="Z18" i="50"/>
  <c r="AB24" i="50"/>
  <c r="AA77" i="50"/>
  <c r="Z76" i="50"/>
  <c r="Z74" i="50"/>
  <c r="Z72" i="50"/>
  <c r="Z77" i="50"/>
  <c r="T78" i="50"/>
  <c r="AB77" i="50" s="1"/>
  <c r="AA68" i="50"/>
  <c r="AC69" i="50"/>
  <c r="AB49" i="50"/>
  <c r="AB47" i="50"/>
  <c r="AB46" i="50"/>
  <c r="AB45" i="50"/>
  <c r="AB50" i="50"/>
  <c r="AA57" i="50"/>
  <c r="AA56" i="50"/>
  <c r="AA55" i="50"/>
  <c r="AA54" i="50"/>
  <c r="Y48" i="50"/>
  <c r="Y46" i="50"/>
  <c r="Y45" i="50"/>
  <c r="Y37" i="50"/>
  <c r="Y36" i="50"/>
  <c r="Y39" i="50"/>
  <c r="Y29" i="50"/>
  <c r="AA32" i="50"/>
  <c r="Z19" i="50"/>
  <c r="Z20" i="50"/>
  <c r="Z42" i="50"/>
  <c r="AC10" i="50"/>
  <c r="AC9" i="50"/>
  <c r="AC14" i="50"/>
  <c r="AC11" i="50"/>
  <c r="Y13" i="50"/>
  <c r="Y22" i="50"/>
  <c r="S15" i="50"/>
  <c r="AA13" i="50" s="1"/>
  <c r="P15" i="50"/>
  <c r="X13" i="50" s="1"/>
  <c r="Z55" i="49"/>
  <c r="Z54" i="49"/>
  <c r="Z56" i="49"/>
  <c r="Z57" i="49"/>
  <c r="Z58" i="49"/>
  <c r="Z11" i="49"/>
  <c r="Z12" i="49"/>
  <c r="Z10" i="49"/>
  <c r="Z9" i="49"/>
  <c r="AA19" i="49"/>
  <c r="AA22" i="49"/>
  <c r="AA21" i="49"/>
  <c r="AA20" i="49"/>
  <c r="AA18" i="49"/>
  <c r="AC66" i="49"/>
  <c r="AC68" i="49"/>
  <c r="AB58" i="49"/>
  <c r="AB56" i="49"/>
  <c r="AB54" i="49"/>
  <c r="AB55" i="49"/>
  <c r="Z67" i="49"/>
  <c r="Z65" i="49"/>
  <c r="AB57" i="49"/>
  <c r="P60" i="49"/>
  <c r="X58" i="49" s="1"/>
  <c r="Q69" i="49"/>
  <c r="Y68" i="49" s="1"/>
  <c r="P51" i="49"/>
  <c r="Q42" i="49"/>
  <c r="Y38" i="49" s="1"/>
  <c r="AB13" i="49"/>
  <c r="AB9" i="49"/>
  <c r="P24" i="49"/>
  <c r="X18" i="49" s="1"/>
  <c r="Y76" i="49"/>
  <c r="T69" i="49"/>
  <c r="AB50" i="49"/>
  <c r="X23" i="49"/>
  <c r="X22" i="49"/>
  <c r="AB10" i="49"/>
  <c r="Y31" i="49"/>
  <c r="AC41" i="49"/>
  <c r="AC37" i="49"/>
  <c r="AC36" i="49"/>
  <c r="Z59" i="49"/>
  <c r="P69" i="49"/>
  <c r="X65" i="49" s="1"/>
  <c r="AA48" i="49"/>
  <c r="AA47" i="49"/>
  <c r="AA46" i="49"/>
  <c r="AA50" i="49"/>
  <c r="AA45" i="49"/>
  <c r="AC50" i="49"/>
  <c r="AC47" i="49"/>
  <c r="AC49" i="49"/>
  <c r="Z40" i="49"/>
  <c r="Z38" i="49"/>
  <c r="Z39" i="49"/>
  <c r="AB31" i="49"/>
  <c r="AB27" i="49"/>
  <c r="AB30" i="49"/>
  <c r="AB32" i="49"/>
  <c r="AB29" i="49"/>
  <c r="Z68" i="49"/>
  <c r="AC45" i="49"/>
  <c r="P42" i="49"/>
  <c r="AB12" i="49"/>
  <c r="AC46" i="49"/>
  <c r="AC14" i="49"/>
  <c r="AC12" i="49"/>
  <c r="AC10" i="49"/>
  <c r="T3" i="49"/>
  <c r="V3" i="49" s="1"/>
  <c r="S78" i="49"/>
  <c r="AC40" i="49"/>
  <c r="AC38" i="49"/>
  <c r="P78" i="49"/>
  <c r="X77" i="49" s="1"/>
  <c r="AC77" i="49"/>
  <c r="AC73" i="49"/>
  <c r="AC72" i="49"/>
  <c r="AC74" i="49"/>
  <c r="AC64" i="49"/>
  <c r="Y75" i="49"/>
  <c r="AC57" i="49"/>
  <c r="AC58" i="49"/>
  <c r="AC59" i="49"/>
  <c r="AC55" i="49"/>
  <c r="Z37" i="49"/>
  <c r="Z36" i="49"/>
  <c r="AB76" i="49"/>
  <c r="AB74" i="49"/>
  <c r="AB75" i="49"/>
  <c r="AB49" i="49"/>
  <c r="AB48" i="49"/>
  <c r="AB47" i="49"/>
  <c r="AB14" i="49"/>
  <c r="P33" i="49"/>
  <c r="X29" i="49" s="1"/>
  <c r="P15" i="49"/>
  <c r="X10" i="49" s="1"/>
  <c r="R24" i="49"/>
  <c r="Z22" i="49" s="1"/>
  <c r="Q51" i="49"/>
  <c r="Y50" i="49" s="1"/>
  <c r="AB28" i="49"/>
  <c r="S42" i="49"/>
  <c r="AA40" i="49" s="1"/>
  <c r="R33" i="49"/>
  <c r="Y14" i="49"/>
  <c r="Y72" i="49"/>
  <c r="Y73" i="49"/>
  <c r="Y74" i="49"/>
  <c r="S60" i="49"/>
  <c r="Y55" i="49"/>
  <c r="Y57" i="49"/>
  <c r="AC48" i="49"/>
  <c r="AA23" i="49"/>
  <c r="X20" i="49"/>
  <c r="Z13" i="49"/>
  <c r="Y58" i="49"/>
  <c r="X50" i="49"/>
  <c r="Y28" i="49"/>
  <c r="Y32" i="49"/>
  <c r="AC24" i="49"/>
  <c r="AC33" i="49"/>
  <c r="Z14" i="49"/>
  <c r="V2" i="49"/>
  <c r="AC75" i="49"/>
  <c r="T24" i="49"/>
  <c r="AB59" i="49"/>
  <c r="T42" i="49"/>
  <c r="Z41" i="49"/>
  <c r="S15" i="48"/>
  <c r="AA9" i="48" s="1"/>
  <c r="AB9" i="48"/>
  <c r="G2" i="48"/>
  <c r="H2" i="48" s="1"/>
  <c r="L2" i="48" s="1"/>
  <c r="K3" i="48" s="1"/>
  <c r="L3" i="48" s="1"/>
  <c r="K4" i="48" s="1"/>
  <c r="L4" i="48" s="1"/>
  <c r="K5" i="48" s="1"/>
  <c r="L5" i="48" s="1"/>
  <c r="K6" i="48" s="1"/>
  <c r="L6" i="48" s="1"/>
  <c r="K7" i="48" s="1"/>
  <c r="L7" i="48" s="1"/>
  <c r="K8" i="48" s="1"/>
  <c r="L8" i="48" s="1"/>
  <c r="K9" i="48" s="1"/>
  <c r="L9" i="48" s="1"/>
  <c r="K10" i="48" s="1"/>
  <c r="Y46" i="48"/>
  <c r="Y45" i="48"/>
  <c r="Y47" i="48"/>
  <c r="Y48" i="48"/>
  <c r="Z66" i="48"/>
  <c r="Z65" i="48"/>
  <c r="Z56" i="48"/>
  <c r="Z57" i="48"/>
  <c r="AB65" i="48"/>
  <c r="AB67" i="48"/>
  <c r="AB64" i="48"/>
  <c r="AB63" i="48"/>
  <c r="Z39" i="48"/>
  <c r="AC23" i="48"/>
  <c r="AC19" i="48"/>
  <c r="AA22" i="48"/>
  <c r="AA19" i="48"/>
  <c r="AA21" i="48"/>
  <c r="AA20" i="48"/>
  <c r="AA18" i="48"/>
  <c r="AB49" i="48"/>
  <c r="AB47" i="48"/>
  <c r="AB48" i="48"/>
  <c r="AB50" i="48"/>
  <c r="AB40" i="48"/>
  <c r="AB38" i="48"/>
  <c r="AB37" i="48"/>
  <c r="P24" i="48"/>
  <c r="X23" i="48" s="1"/>
  <c r="Y10" i="48"/>
  <c r="Y9" i="48"/>
  <c r="AA76" i="48"/>
  <c r="Z67" i="48"/>
  <c r="P78" i="48"/>
  <c r="X76" i="48" s="1"/>
  <c r="AB66" i="48"/>
  <c r="Z63" i="48"/>
  <c r="Z58" i="48"/>
  <c r="AC59" i="48"/>
  <c r="AC55" i="48"/>
  <c r="AC54" i="48"/>
  <c r="P69" i="48"/>
  <c r="X64" i="48" s="1"/>
  <c r="Z54" i="48"/>
  <c r="P51" i="48"/>
  <c r="Z78" i="48"/>
  <c r="AC56" i="48"/>
  <c r="AB46" i="48"/>
  <c r="AB39" i="48"/>
  <c r="AA28" i="48"/>
  <c r="AA29" i="48"/>
  <c r="AA27" i="48"/>
  <c r="AA30" i="48"/>
  <c r="AC68" i="48"/>
  <c r="AC64" i="48"/>
  <c r="AC63" i="48"/>
  <c r="P60" i="48"/>
  <c r="X55" i="48" s="1"/>
  <c r="AC45" i="48"/>
  <c r="AB41" i="48"/>
  <c r="AB36" i="48"/>
  <c r="Y76" i="48"/>
  <c r="Y37" i="48"/>
  <c r="Y36" i="48"/>
  <c r="Y39" i="48"/>
  <c r="Y59" i="48"/>
  <c r="Z51" i="48"/>
  <c r="AC41" i="48"/>
  <c r="AC39" i="48"/>
  <c r="AC36" i="48"/>
  <c r="AB45" i="48"/>
  <c r="AC37" i="48"/>
  <c r="AB19" i="48"/>
  <c r="AB21" i="48"/>
  <c r="AB22" i="48"/>
  <c r="AB23" i="48"/>
  <c r="Y23" i="48"/>
  <c r="AA75" i="48"/>
  <c r="AA74" i="48"/>
  <c r="AA72" i="48"/>
  <c r="AA73" i="48"/>
  <c r="S60" i="48"/>
  <c r="AA58" i="48" s="1"/>
  <c r="Z40" i="48"/>
  <c r="Z38" i="48"/>
  <c r="Z68" i="48"/>
  <c r="AC50" i="48"/>
  <c r="AC48" i="48"/>
  <c r="AC49" i="48"/>
  <c r="AC47" i="48"/>
  <c r="Y50" i="48"/>
  <c r="P33" i="48"/>
  <c r="R12" i="48"/>
  <c r="AB29" i="48"/>
  <c r="AB27" i="48"/>
  <c r="AB31" i="48"/>
  <c r="Y13" i="48"/>
  <c r="AB76" i="48"/>
  <c r="AB75" i="48"/>
  <c r="AB74" i="48"/>
  <c r="AB73" i="48"/>
  <c r="Y72" i="48"/>
  <c r="AB72" i="48"/>
  <c r="Z64" i="48"/>
  <c r="Y57" i="48"/>
  <c r="AA68" i="48"/>
  <c r="AB58" i="48"/>
  <c r="AB56" i="48"/>
  <c r="AB55" i="48"/>
  <c r="AB54" i="48"/>
  <c r="Y77" i="48"/>
  <c r="AA48" i="48"/>
  <c r="AA47" i="48"/>
  <c r="AA45" i="48"/>
  <c r="AA46" i="48"/>
  <c r="AB57" i="48"/>
  <c r="Z36" i="48"/>
  <c r="AB28" i="48"/>
  <c r="AB59" i="48"/>
  <c r="Y56" i="48"/>
  <c r="Z32" i="48"/>
  <c r="AC65" i="48"/>
  <c r="Y54" i="48"/>
  <c r="AA50" i="48"/>
  <c r="Y38" i="48"/>
  <c r="Y11" i="48"/>
  <c r="AB32" i="48"/>
  <c r="AA32" i="48"/>
  <c r="Y30" i="48"/>
  <c r="Y28" i="48"/>
  <c r="AC22" i="48"/>
  <c r="AC20" i="48"/>
  <c r="AC18" i="48"/>
  <c r="P15" i="48"/>
  <c r="X13" i="48" s="1"/>
  <c r="Y31" i="48"/>
  <c r="AA39" i="48"/>
  <c r="AA38" i="48"/>
  <c r="AA36" i="48"/>
  <c r="AA41" i="48"/>
  <c r="AA37" i="48"/>
  <c r="AA23" i="48"/>
  <c r="AB20" i="48"/>
  <c r="AB18" i="48"/>
  <c r="Y20" i="48"/>
  <c r="Y12" i="48"/>
  <c r="AC77" i="48"/>
  <c r="AC74" i="48"/>
  <c r="AC76" i="48"/>
  <c r="AC75" i="48"/>
  <c r="X77" i="48"/>
  <c r="Q69" i="48"/>
  <c r="Z55" i="48"/>
  <c r="AC73" i="48"/>
  <c r="AA64" i="48"/>
  <c r="AA63" i="48"/>
  <c r="AA66" i="48"/>
  <c r="AA65" i="48"/>
  <c r="Z59" i="48"/>
  <c r="Y49" i="48"/>
  <c r="AB68" i="48"/>
  <c r="P42" i="48"/>
  <c r="X38" i="48" s="1"/>
  <c r="Z31" i="48"/>
  <c r="Z29" i="48"/>
  <c r="AC29" i="48"/>
  <c r="AC32" i="48"/>
  <c r="AC28" i="48"/>
  <c r="Y18" i="48"/>
  <c r="R24" i="48"/>
  <c r="Y41" i="48"/>
  <c r="Y22" i="48"/>
  <c r="AA14" i="48"/>
  <c r="AC21" i="48"/>
  <c r="AB13" i="48"/>
  <c r="AB10" i="48"/>
  <c r="S89" i="48"/>
  <c r="X86" i="48"/>
  <c r="X89" i="48"/>
  <c r="X83" i="48"/>
  <c r="S83" i="48"/>
  <c r="S86" i="48"/>
  <c r="V4" i="48"/>
  <c r="Y3" i="48"/>
  <c r="AA3" i="48" s="1"/>
  <c r="AB3" i="48" s="1"/>
  <c r="Y2" i="48"/>
  <c r="AA2" i="48" s="1"/>
  <c r="AB2" i="48" s="1"/>
  <c r="W2" i="48"/>
  <c r="W4" i="48" s="1"/>
  <c r="Z12" i="47"/>
  <c r="Z13" i="47"/>
  <c r="Z10" i="47"/>
  <c r="Y9" i="47"/>
  <c r="Y13" i="47"/>
  <c r="AA10" i="47"/>
  <c r="AA12" i="47"/>
  <c r="AA11" i="47"/>
  <c r="AA13" i="47"/>
  <c r="AA9" i="47"/>
  <c r="AC32" i="47"/>
  <c r="AC28" i="47"/>
  <c r="AA28" i="47"/>
  <c r="AA29" i="47"/>
  <c r="AA30" i="47"/>
  <c r="AA27" i="47"/>
  <c r="P33" i="47"/>
  <c r="X31" i="47" s="1"/>
  <c r="R24" i="47"/>
  <c r="Z21" i="47" s="1"/>
  <c r="AB29" i="47"/>
  <c r="AB31" i="47"/>
  <c r="P15" i="47"/>
  <c r="X12" i="47" s="1"/>
  <c r="AA32" i="47"/>
  <c r="AC14" i="47"/>
  <c r="AC9" i="47"/>
  <c r="AC11" i="47"/>
  <c r="AC10" i="47"/>
  <c r="P51" i="47"/>
  <c r="X46" i="47" s="1"/>
  <c r="Z40" i="47"/>
  <c r="AC27" i="47"/>
  <c r="P24" i="47"/>
  <c r="X19" i="47" s="1"/>
  <c r="AC23" i="47"/>
  <c r="AC19" i="47"/>
  <c r="Y31" i="47"/>
  <c r="AA31" i="47"/>
  <c r="AC12" i="47"/>
  <c r="AC20" i="47"/>
  <c r="Y12" i="47"/>
  <c r="AC77" i="47"/>
  <c r="AC74" i="47"/>
  <c r="AC75" i="47"/>
  <c r="AC73" i="47"/>
  <c r="AC76" i="47"/>
  <c r="AB67" i="47"/>
  <c r="AB66" i="47"/>
  <c r="AB65" i="47"/>
  <c r="Y55" i="47"/>
  <c r="Y54" i="47"/>
  <c r="Z51" i="47"/>
  <c r="AC72" i="47"/>
  <c r="Z69" i="47"/>
  <c r="AB63" i="47"/>
  <c r="AC59" i="47"/>
  <c r="AC58" i="47"/>
  <c r="AC56" i="47"/>
  <c r="AC55" i="47"/>
  <c r="AC54" i="47"/>
  <c r="P60" i="47"/>
  <c r="X55" i="47" s="1"/>
  <c r="P42" i="47"/>
  <c r="X37" i="47" s="1"/>
  <c r="AA48" i="47"/>
  <c r="AA47" i="47"/>
  <c r="AA46" i="47"/>
  <c r="AA45" i="47"/>
  <c r="AC29" i="47"/>
  <c r="Y59" i="47"/>
  <c r="Q51" i="47"/>
  <c r="Y50" i="47" s="1"/>
  <c r="Z37" i="47"/>
  <c r="Y27" i="47"/>
  <c r="AB30" i="47"/>
  <c r="Y20" i="47"/>
  <c r="Y19" i="47"/>
  <c r="Z41" i="47"/>
  <c r="Z36" i="47"/>
  <c r="AC21" i="47"/>
  <c r="Y29" i="47"/>
  <c r="S89" i="47"/>
  <c r="X86" i="47"/>
  <c r="X89" i="47"/>
  <c r="S86" i="47"/>
  <c r="S83" i="47"/>
  <c r="X83" i="47"/>
  <c r="V4" i="47"/>
  <c r="Y3" i="47"/>
  <c r="AA3" i="47" s="1"/>
  <c r="AB3" i="47" s="1"/>
  <c r="Y2" i="47"/>
  <c r="AA2" i="47" s="1"/>
  <c r="AB2" i="47" s="1"/>
  <c r="W2" i="47"/>
  <c r="W4" i="47" s="1"/>
  <c r="AC41" i="47"/>
  <c r="AC40" i="47"/>
  <c r="AC38" i="47"/>
  <c r="AC37" i="47"/>
  <c r="Q69" i="47"/>
  <c r="Y67" i="47" s="1"/>
  <c r="Q78" i="47"/>
  <c r="P78" i="47"/>
  <c r="X74" i="47" s="1"/>
  <c r="AA74" i="47"/>
  <c r="AA72" i="47"/>
  <c r="AA75" i="47"/>
  <c r="AA73" i="47"/>
  <c r="Z72" i="47"/>
  <c r="P69" i="47"/>
  <c r="Z75" i="47"/>
  <c r="AC67" i="47"/>
  <c r="AC68" i="47"/>
  <c r="AC65" i="47"/>
  <c r="AC63" i="47"/>
  <c r="AC57" i="47"/>
  <c r="AC39" i="47"/>
  <c r="Z39" i="47"/>
  <c r="AA49" i="47"/>
  <c r="Q42" i="47"/>
  <c r="AB28" i="47"/>
  <c r="AC30" i="47"/>
  <c r="Z23" i="47"/>
  <c r="Y58" i="47"/>
  <c r="AB39" i="47"/>
  <c r="AB40" i="47"/>
  <c r="AB38" i="47"/>
  <c r="Y23" i="47"/>
  <c r="S60" i="47"/>
  <c r="AA50" i="47"/>
  <c r="S42" i="47"/>
  <c r="AA41" i="47" s="1"/>
  <c r="AB32" i="47"/>
  <c r="T24" i="47"/>
  <c r="AC22" i="47"/>
  <c r="Y21" i="47"/>
  <c r="AA14" i="47"/>
  <c r="AB10" i="47"/>
  <c r="AB9" i="47"/>
  <c r="AB13" i="47"/>
  <c r="AC18" i="47"/>
  <c r="AB12" i="47"/>
  <c r="AB11" i="47"/>
  <c r="R33" i="47"/>
  <c r="Z32" i="47" s="1"/>
  <c r="Y11" i="47"/>
  <c r="Z11" i="47"/>
  <c r="Z9" i="47"/>
  <c r="T77" i="42"/>
  <c r="P77" i="42"/>
  <c r="R76" i="42"/>
  <c r="S77" i="42"/>
  <c r="S76" i="42"/>
  <c r="R75" i="42"/>
  <c r="Q75" i="42"/>
  <c r="P75" i="42"/>
  <c r="R77" i="42"/>
  <c r="Q74" i="42"/>
  <c r="Q77" i="42"/>
  <c r="Q76" i="42"/>
  <c r="U78" i="42"/>
  <c r="AC74" i="42" s="1"/>
  <c r="P76" i="42"/>
  <c r="P73" i="42"/>
  <c r="W71" i="42"/>
  <c r="T68" i="42"/>
  <c r="R68" i="42"/>
  <c r="P68" i="42"/>
  <c r="R67" i="42"/>
  <c r="S68" i="42"/>
  <c r="S67" i="42"/>
  <c r="R66" i="42"/>
  <c r="Q66" i="42"/>
  <c r="P66" i="42"/>
  <c r="Q65" i="42"/>
  <c r="Q68" i="42"/>
  <c r="Q67" i="42"/>
  <c r="U69" i="42"/>
  <c r="AC63" i="42" s="1"/>
  <c r="P67" i="42"/>
  <c r="P64" i="42"/>
  <c r="W62" i="42"/>
  <c r="T59" i="42"/>
  <c r="T60" i="42" s="1"/>
  <c r="AB56" i="42" s="1"/>
  <c r="Q59" i="42"/>
  <c r="P59" i="42"/>
  <c r="S58" i="42"/>
  <c r="R58" i="42"/>
  <c r="Q58" i="42"/>
  <c r="S59" i="42"/>
  <c r="R57" i="42"/>
  <c r="Q57" i="42"/>
  <c r="P57" i="42"/>
  <c r="R59" i="42"/>
  <c r="Q56" i="42"/>
  <c r="U60" i="42"/>
  <c r="AC55" i="42" s="1"/>
  <c r="P58" i="42"/>
  <c r="W53" i="42"/>
  <c r="S50" i="42"/>
  <c r="R49" i="42"/>
  <c r="P49" i="42"/>
  <c r="S49" i="42"/>
  <c r="R48" i="42"/>
  <c r="Q48" i="42"/>
  <c r="P48" i="42"/>
  <c r="R50" i="42"/>
  <c r="P47" i="42"/>
  <c r="Q50" i="42"/>
  <c r="Q49" i="42"/>
  <c r="Q47" i="42"/>
  <c r="U51" i="42"/>
  <c r="AC45" i="42" s="1"/>
  <c r="W44" i="42"/>
  <c r="T41" i="42"/>
  <c r="P41" i="42"/>
  <c r="R40" i="42"/>
  <c r="S41" i="42"/>
  <c r="S40" i="42"/>
  <c r="R39" i="42"/>
  <c r="Q39" i="42"/>
  <c r="P39" i="42"/>
  <c r="R41" i="42"/>
  <c r="Q38" i="42"/>
  <c r="Q41" i="42"/>
  <c r="Q40" i="42"/>
  <c r="U42" i="42"/>
  <c r="AC38" i="42" s="1"/>
  <c r="P40" i="42"/>
  <c r="W35" i="42"/>
  <c r="W26" i="42"/>
  <c r="S32" i="42"/>
  <c r="U31" i="42"/>
  <c r="T32" i="42" s="1"/>
  <c r="T33" i="42" s="1"/>
  <c r="AB27" i="42" s="1"/>
  <c r="R31" i="42"/>
  <c r="P31" i="42"/>
  <c r="S31" i="42"/>
  <c r="S33" i="42" s="1"/>
  <c r="AA29" i="42" s="1"/>
  <c r="R30" i="42"/>
  <c r="Q30" i="42"/>
  <c r="P30" i="42"/>
  <c r="P29" i="42"/>
  <c r="Q32" i="42"/>
  <c r="Q31" i="42"/>
  <c r="Q29" i="42"/>
  <c r="U22" i="42"/>
  <c r="T23" i="42" s="1"/>
  <c r="S22" i="42"/>
  <c r="Q22" i="42"/>
  <c r="U21" i="42"/>
  <c r="S23" i="42" s="1"/>
  <c r="Q21" i="42"/>
  <c r="U20" i="42"/>
  <c r="R23" i="42" s="1"/>
  <c r="T20" i="42"/>
  <c r="R22" i="42" s="1"/>
  <c r="S20" i="42"/>
  <c r="R21" i="42" s="1"/>
  <c r="Q20" i="42"/>
  <c r="U19" i="42"/>
  <c r="Q23" i="42" s="1"/>
  <c r="T18" i="42"/>
  <c r="S18" i="42"/>
  <c r="R18" i="42"/>
  <c r="P20" i="42" s="1"/>
  <c r="Q18" i="42"/>
  <c r="G29" i="42"/>
  <c r="G28" i="42"/>
  <c r="C28" i="42"/>
  <c r="G27" i="42"/>
  <c r="G26" i="42"/>
  <c r="C26" i="42"/>
  <c r="G25" i="42"/>
  <c r="C25" i="42"/>
  <c r="C22" i="42"/>
  <c r="C27" i="42" s="1"/>
  <c r="C21" i="42"/>
  <c r="G20" i="42" s="1"/>
  <c r="G19" i="42"/>
  <c r="C19" i="42"/>
  <c r="G18" i="42"/>
  <c r="C18" i="42"/>
  <c r="U13" i="42"/>
  <c r="T14" i="42" s="1"/>
  <c r="U12" i="42"/>
  <c r="S14" i="42" s="1"/>
  <c r="T12" i="42"/>
  <c r="S13" i="42" s="1"/>
  <c r="C12" i="42"/>
  <c r="G11" i="42" s="1"/>
  <c r="U11" i="42"/>
  <c r="U10" i="42"/>
  <c r="Q14" i="42" s="1"/>
  <c r="T10" i="42"/>
  <c r="Q13" i="42" s="1"/>
  <c r="S10" i="42"/>
  <c r="R10" i="42"/>
  <c r="U9" i="42"/>
  <c r="P14" i="42" s="1"/>
  <c r="T9" i="42"/>
  <c r="P13" i="42" s="1"/>
  <c r="S9" i="42"/>
  <c r="P12" i="42" s="1"/>
  <c r="R9" i="42"/>
  <c r="C7" i="42"/>
  <c r="B23" i="42" s="1"/>
  <c r="C104" i="64"/>
  <c r="C6" i="42"/>
  <c r="C98" i="64"/>
  <c r="C5" i="42"/>
  <c r="C92" i="64"/>
  <c r="Q4" i="42"/>
  <c r="U3" i="42" s="1"/>
  <c r="C86" i="64"/>
  <c r="P3" i="42"/>
  <c r="P4" i="42" s="1"/>
  <c r="T2" i="42" s="1"/>
  <c r="C3" i="42"/>
  <c r="C80" i="64"/>
  <c r="U2" i="42"/>
  <c r="C2" i="42"/>
  <c r="C74" i="64"/>
  <c r="AB15" i="50" l="1"/>
  <c r="H2" i="51"/>
  <c r="L2" i="51" s="1"/>
  <c r="K3" i="51" s="1"/>
  <c r="L3" i="51" s="1"/>
  <c r="K4" i="51" s="1"/>
  <c r="L4" i="51" s="1"/>
  <c r="K5" i="51" s="1"/>
  <c r="L5" i="51" s="1"/>
  <c r="K6" i="51" s="1"/>
  <c r="L6" i="51" s="1"/>
  <c r="K7" i="51" s="1"/>
  <c r="L7" i="51" s="1"/>
  <c r="K8" i="51" s="1"/>
  <c r="L8" i="51" s="1"/>
  <c r="K9" i="51" s="1"/>
  <c r="L9" i="51" s="1"/>
  <c r="K10" i="51" s="1"/>
  <c r="AD77" i="61"/>
  <c r="AD20" i="63"/>
  <c r="R33" i="42"/>
  <c r="Z30" i="42" s="1"/>
  <c r="AD65" i="56"/>
  <c r="AA2" i="60"/>
  <c r="AB2" i="60" s="1"/>
  <c r="AB33" i="51"/>
  <c r="X38" i="47"/>
  <c r="AA50" i="51"/>
  <c r="AD65" i="52"/>
  <c r="AD31" i="52"/>
  <c r="AD37" i="57"/>
  <c r="AD74" i="58"/>
  <c r="L10" i="49"/>
  <c r="X49" i="47"/>
  <c r="AD77" i="48"/>
  <c r="AB33" i="50"/>
  <c r="X40" i="51"/>
  <c r="AD41" i="57"/>
  <c r="AD77" i="60"/>
  <c r="AD47" i="60"/>
  <c r="AB4" i="56"/>
  <c r="AE3" i="56" s="1"/>
  <c r="AE5" i="56" s="1"/>
  <c r="AD12" i="62"/>
  <c r="AB60" i="47"/>
  <c r="X50" i="47"/>
  <c r="X76" i="50"/>
  <c r="Z15" i="50"/>
  <c r="AD59" i="60"/>
  <c r="AD41" i="63"/>
  <c r="AA15" i="49"/>
  <c r="X41" i="47"/>
  <c r="X47" i="47"/>
  <c r="X41" i="51"/>
  <c r="X77" i="51"/>
  <c r="AB4" i="52"/>
  <c r="AE3" i="52" s="1"/>
  <c r="AE5" i="52" s="1"/>
  <c r="AD48" i="53"/>
  <c r="W4" i="60"/>
  <c r="AD74" i="63"/>
  <c r="AD47" i="63"/>
  <c r="AB4" i="53"/>
  <c r="AE3" i="53" s="1"/>
  <c r="AE5" i="53" s="1"/>
  <c r="AA2" i="62"/>
  <c r="AB2" i="62" s="1"/>
  <c r="AB4" i="62" s="1"/>
  <c r="AE3" i="62" s="1"/>
  <c r="AE5" i="62" s="1"/>
  <c r="AD41" i="62"/>
  <c r="AD56" i="62"/>
  <c r="AD11" i="62"/>
  <c r="AD31" i="62"/>
  <c r="AN76" i="62"/>
  <c r="AD49" i="60"/>
  <c r="AN68" i="60"/>
  <c r="T97" i="60"/>
  <c r="V122" i="60" s="1"/>
  <c r="AE64" i="60"/>
  <c r="AA3" i="60"/>
  <c r="AB3" i="60" s="1"/>
  <c r="AA78" i="60"/>
  <c r="AN63" i="60"/>
  <c r="AD48" i="60"/>
  <c r="AL48" i="60" s="1"/>
  <c r="AJ67" i="60"/>
  <c r="AJ66" i="60"/>
  <c r="AM37" i="60"/>
  <c r="AK12" i="59"/>
  <c r="AM46" i="59"/>
  <c r="AM48" i="59"/>
  <c r="AK14" i="59"/>
  <c r="AJ50" i="59"/>
  <c r="AJ46" i="59"/>
  <c r="AE49" i="59"/>
  <c r="AK11" i="59"/>
  <c r="AD74" i="59"/>
  <c r="AJ48" i="59"/>
  <c r="AM12" i="57"/>
  <c r="AM57" i="57"/>
  <c r="S96" i="57"/>
  <c r="V112" i="57" s="1"/>
  <c r="AM9" i="57"/>
  <c r="AM13" i="57"/>
  <c r="AM54" i="57"/>
  <c r="AE58" i="57"/>
  <c r="AE55" i="57"/>
  <c r="AE13" i="57"/>
  <c r="AM10" i="57"/>
  <c r="AM55" i="57"/>
  <c r="AJ57" i="57"/>
  <c r="AJ54" i="57"/>
  <c r="AM20" i="55"/>
  <c r="AM19" i="55"/>
  <c r="AD55" i="55"/>
  <c r="AD68" i="55"/>
  <c r="T97" i="55" s="1"/>
  <c r="V122" i="55" s="1"/>
  <c r="AM18" i="55"/>
  <c r="AG22" i="55"/>
  <c r="AM21" i="55"/>
  <c r="AM50" i="54"/>
  <c r="AE49" i="54"/>
  <c r="AM27" i="54"/>
  <c r="AB24" i="54"/>
  <c r="AM45" i="54"/>
  <c r="AM47" i="54"/>
  <c r="P96" i="54"/>
  <c r="V109" i="54" s="1"/>
  <c r="AD12" i="54"/>
  <c r="AL9" i="54" s="1"/>
  <c r="AM48" i="54"/>
  <c r="AD10" i="53"/>
  <c r="AE10" i="53" s="1"/>
  <c r="AD58" i="53"/>
  <c r="AD59" i="53"/>
  <c r="AD56" i="53"/>
  <c r="AK56" i="53" s="1"/>
  <c r="AD40" i="53"/>
  <c r="AD37" i="53"/>
  <c r="AC60" i="51"/>
  <c r="Z69" i="51"/>
  <c r="X55" i="51"/>
  <c r="AD30" i="50"/>
  <c r="AL32" i="50" s="1"/>
  <c r="X22" i="50"/>
  <c r="Z33" i="50"/>
  <c r="X56" i="50"/>
  <c r="Z78" i="49"/>
  <c r="AC69" i="49"/>
  <c r="AA33" i="49"/>
  <c r="Y24" i="49"/>
  <c r="AA13" i="48"/>
  <c r="X13" i="47"/>
  <c r="Y14" i="47"/>
  <c r="H2" i="47"/>
  <c r="L2" i="47" s="1"/>
  <c r="K3" i="47" s="1"/>
  <c r="L3" i="47" s="1"/>
  <c r="K4" i="47" s="1"/>
  <c r="L4" i="47" s="1"/>
  <c r="K5" i="47" s="1"/>
  <c r="L5" i="47" s="1"/>
  <c r="K6" i="47" s="1"/>
  <c r="L6" i="47" s="1"/>
  <c r="K7" i="47" s="1"/>
  <c r="L7" i="47" s="1"/>
  <c r="K8" i="47" s="1"/>
  <c r="L8" i="47" s="1"/>
  <c r="K9" i="47" s="1"/>
  <c r="L9" i="47" s="1"/>
  <c r="K10" i="47" s="1"/>
  <c r="X58" i="47"/>
  <c r="U33" i="42"/>
  <c r="AC27" i="42" s="1"/>
  <c r="S11" i="42"/>
  <c r="R12" i="42" s="1"/>
  <c r="R60" i="42"/>
  <c r="Z54" i="42" s="1"/>
  <c r="AD64" i="62"/>
  <c r="AN74" i="62"/>
  <c r="AE77" i="62"/>
  <c r="AD30" i="62"/>
  <c r="AD38" i="62"/>
  <c r="AD28" i="62"/>
  <c r="AN72" i="62"/>
  <c r="U97" i="62"/>
  <c r="V123" i="62" s="1"/>
  <c r="AD68" i="62"/>
  <c r="AN75" i="62"/>
  <c r="AD65" i="61"/>
  <c r="AM9" i="61"/>
  <c r="P87" i="61"/>
  <c r="Y86" i="61" s="1"/>
  <c r="Z86" i="61" s="1"/>
  <c r="AM12" i="61"/>
  <c r="AD66" i="59"/>
  <c r="AL65" i="59" s="1"/>
  <c r="AD14" i="58"/>
  <c r="AA33" i="56"/>
  <c r="AD57" i="55"/>
  <c r="AD64" i="55"/>
  <c r="T93" i="55" s="1"/>
  <c r="Q113" i="55" s="1"/>
  <c r="AA42" i="55"/>
  <c r="AK40" i="54"/>
  <c r="AK41" i="54"/>
  <c r="AK36" i="54"/>
  <c r="Q94" i="54"/>
  <c r="Q119" i="54" s="1"/>
  <c r="AK39" i="54"/>
  <c r="AK38" i="54"/>
  <c r="AE38" i="54"/>
  <c r="AK37" i="54"/>
  <c r="AJ13" i="54"/>
  <c r="AJ14" i="54"/>
  <c r="AJ10" i="54"/>
  <c r="P84" i="54"/>
  <c r="T86" i="54" s="1"/>
  <c r="U86" i="54" s="1"/>
  <c r="AJ11" i="54"/>
  <c r="AJ12" i="54"/>
  <c r="AE10" i="54"/>
  <c r="AJ9" i="54"/>
  <c r="AD13" i="54"/>
  <c r="AM13" i="54" s="1"/>
  <c r="AM32" i="54"/>
  <c r="AM29" i="54"/>
  <c r="AD39" i="54"/>
  <c r="AM28" i="54"/>
  <c r="AE31" i="54"/>
  <c r="AM30" i="54"/>
  <c r="AD55" i="53"/>
  <c r="AK54" i="52"/>
  <c r="AK58" i="52"/>
  <c r="Z33" i="52"/>
  <c r="AK59" i="52"/>
  <c r="AE56" i="52"/>
  <c r="AK57" i="52"/>
  <c r="AC24" i="51"/>
  <c r="X11" i="51"/>
  <c r="X76" i="51"/>
  <c r="X19" i="51"/>
  <c r="Y15" i="51"/>
  <c r="AA42" i="50"/>
  <c r="AC51" i="50"/>
  <c r="AD22" i="50"/>
  <c r="X40" i="50"/>
  <c r="AD40" i="50" s="1"/>
  <c r="X68" i="50"/>
  <c r="AD68" i="50" s="1"/>
  <c r="T4" i="49"/>
  <c r="Y33" i="49"/>
  <c r="X37" i="48"/>
  <c r="X65" i="48"/>
  <c r="X41" i="48"/>
  <c r="X67" i="48"/>
  <c r="AC15" i="48"/>
  <c r="AB4" i="47"/>
  <c r="AE3" i="47" s="1"/>
  <c r="AE5" i="47" s="1"/>
  <c r="D98" i="64"/>
  <c r="D30" i="42"/>
  <c r="D29" i="42"/>
  <c r="D22" i="42"/>
  <c r="D80" i="64"/>
  <c r="H16" i="42"/>
  <c r="H13" i="42"/>
  <c r="H12" i="42"/>
  <c r="H14" i="42"/>
  <c r="H15" i="42"/>
  <c r="F21" i="42"/>
  <c r="D92" i="64"/>
  <c r="H21" i="42"/>
  <c r="H22" i="42"/>
  <c r="H23" i="42"/>
  <c r="D21" i="42"/>
  <c r="B15" i="42"/>
  <c r="D74" i="64"/>
  <c r="D15" i="42"/>
  <c r="D16" i="42"/>
  <c r="D12" i="42"/>
  <c r="D14" i="42"/>
  <c r="D11" i="42"/>
  <c r="D13" i="42"/>
  <c r="F30" i="42"/>
  <c r="D104" i="64"/>
  <c r="H30" i="42"/>
  <c r="D23" i="42"/>
  <c r="AD21" i="63"/>
  <c r="AD66" i="63"/>
  <c r="AD22" i="63"/>
  <c r="AD19" i="63"/>
  <c r="AG19" i="63" s="1"/>
  <c r="Z33" i="48"/>
  <c r="AN29" i="57"/>
  <c r="AE32" i="57"/>
  <c r="AN27" i="57"/>
  <c r="AN32" i="57"/>
  <c r="AN31" i="57"/>
  <c r="AN28" i="57"/>
  <c r="AN30" i="57"/>
  <c r="AL14" i="59"/>
  <c r="AL10" i="59"/>
  <c r="AL11" i="59"/>
  <c r="AE12" i="59"/>
  <c r="AL9" i="59"/>
  <c r="AD13" i="58"/>
  <c r="AM10" i="58" s="1"/>
  <c r="AN13" i="62"/>
  <c r="AN14" i="62"/>
  <c r="AN10" i="62"/>
  <c r="AE14" i="62"/>
  <c r="AN11" i="62"/>
  <c r="P88" i="62"/>
  <c r="Y89" i="62" s="1"/>
  <c r="Z89" i="62" s="1"/>
  <c r="AN9" i="62"/>
  <c r="AN12" i="62"/>
  <c r="AE12" i="62"/>
  <c r="AL14" i="62"/>
  <c r="AL11" i="62"/>
  <c r="AL10" i="62"/>
  <c r="P86" i="62"/>
  <c r="Y83" i="62" s="1"/>
  <c r="Z83" i="62" s="1"/>
  <c r="AL9" i="62"/>
  <c r="AL12" i="62"/>
  <c r="AL13" i="62"/>
  <c r="AB15" i="51"/>
  <c r="Z60" i="53"/>
  <c r="AD20" i="57"/>
  <c r="AK19" i="57" s="1"/>
  <c r="Y15" i="60"/>
  <c r="AD39" i="62"/>
  <c r="AD64" i="63"/>
  <c r="AJ67" i="63" s="1"/>
  <c r="Y15" i="62"/>
  <c r="AA10" i="48"/>
  <c r="X68" i="49"/>
  <c r="AB78" i="49"/>
  <c r="Z78" i="50"/>
  <c r="AB24" i="51"/>
  <c r="AC33" i="51"/>
  <c r="AD56" i="55"/>
  <c r="AD31" i="56"/>
  <c r="AD56" i="56"/>
  <c r="AD22" i="57"/>
  <c r="AD10" i="58"/>
  <c r="AE10" i="58" s="1"/>
  <c r="Z78" i="58"/>
  <c r="AD47" i="58"/>
  <c r="AE47" i="58" s="1"/>
  <c r="Y51" i="58"/>
  <c r="AD49" i="58"/>
  <c r="AA33" i="58"/>
  <c r="AB60" i="59"/>
  <c r="AD57" i="59"/>
  <c r="S95" i="59" s="1"/>
  <c r="V103" i="59" s="1"/>
  <c r="Y24" i="59"/>
  <c r="AA69" i="59"/>
  <c r="AB4" i="60"/>
  <c r="AE3" i="60" s="1"/>
  <c r="AE5" i="60" s="1"/>
  <c r="AD57" i="60"/>
  <c r="AL55" i="60" s="1"/>
  <c r="AD23" i="61"/>
  <c r="AD64" i="61"/>
  <c r="AD59" i="61"/>
  <c r="AD57" i="62"/>
  <c r="X24" i="63"/>
  <c r="AA11" i="48"/>
  <c r="Z69" i="49"/>
  <c r="AB60" i="50"/>
  <c r="AC33" i="50"/>
  <c r="AD65" i="50"/>
  <c r="X33" i="50"/>
  <c r="AC69" i="51"/>
  <c r="AD68" i="52"/>
  <c r="Y78" i="52"/>
  <c r="AD50" i="54"/>
  <c r="AD48" i="54"/>
  <c r="AD58" i="56"/>
  <c r="Y42" i="56"/>
  <c r="AD55" i="56"/>
  <c r="AD29" i="58"/>
  <c r="AD73" i="58"/>
  <c r="AD77" i="58"/>
  <c r="U97" i="58" s="1"/>
  <c r="V123" i="58" s="1"/>
  <c r="AD50" i="58"/>
  <c r="AE50" i="58" s="1"/>
  <c r="AD31" i="58"/>
  <c r="AD64" i="59"/>
  <c r="AD65" i="62"/>
  <c r="AD50" i="62"/>
  <c r="AA33" i="62"/>
  <c r="AA51" i="63"/>
  <c r="AB4" i="48"/>
  <c r="AE3" i="48" s="1"/>
  <c r="AE5" i="48" s="1"/>
  <c r="AD50" i="52"/>
  <c r="R97" i="52" s="1"/>
  <c r="V120" i="52" s="1"/>
  <c r="Z33" i="55"/>
  <c r="AA60" i="55"/>
  <c r="AD30" i="56"/>
  <c r="AB69" i="56"/>
  <c r="AB69" i="59"/>
  <c r="AB15" i="54"/>
  <c r="V3" i="50"/>
  <c r="X21" i="48"/>
  <c r="X19" i="48"/>
  <c r="AC33" i="48"/>
  <c r="AB15" i="48"/>
  <c r="AA78" i="48"/>
  <c r="F16" i="42"/>
  <c r="AJ63" i="63"/>
  <c r="U93" i="63"/>
  <c r="Q114" i="63" s="1"/>
  <c r="AE73" i="63"/>
  <c r="AJ73" i="63"/>
  <c r="AJ75" i="63"/>
  <c r="AJ74" i="63"/>
  <c r="AJ77" i="63"/>
  <c r="AJ72" i="63"/>
  <c r="AJ76" i="63"/>
  <c r="Q97" i="63"/>
  <c r="V119" i="63" s="1"/>
  <c r="AN40" i="63"/>
  <c r="AN38" i="63"/>
  <c r="AE41" i="63"/>
  <c r="AN37" i="63"/>
  <c r="AN36" i="63"/>
  <c r="AN41" i="63"/>
  <c r="AN39" i="63"/>
  <c r="R97" i="63"/>
  <c r="V120" i="63" s="1"/>
  <c r="AE50" i="63"/>
  <c r="AN50" i="63"/>
  <c r="AN49" i="63"/>
  <c r="AN48" i="63"/>
  <c r="AN45" i="63"/>
  <c r="AN46" i="63"/>
  <c r="AN47" i="63"/>
  <c r="R96" i="63"/>
  <c r="V111" i="63" s="1"/>
  <c r="AM49" i="63"/>
  <c r="AE49" i="63"/>
  <c r="AM46" i="63"/>
  <c r="AM47" i="63"/>
  <c r="AM50" i="63"/>
  <c r="AM48" i="63"/>
  <c r="AM45" i="63"/>
  <c r="P94" i="63"/>
  <c r="Q118" i="63" s="1"/>
  <c r="AK31" i="63"/>
  <c r="AE29" i="63"/>
  <c r="AK29" i="63"/>
  <c r="AK28" i="63"/>
  <c r="AK27" i="63"/>
  <c r="AK32" i="63"/>
  <c r="AK30" i="63"/>
  <c r="P96" i="63"/>
  <c r="V109" i="63" s="1"/>
  <c r="AE31" i="63"/>
  <c r="AM28" i="63"/>
  <c r="AM29" i="63"/>
  <c r="AM31" i="63"/>
  <c r="AM27" i="63"/>
  <c r="AM30" i="63"/>
  <c r="AM32" i="63"/>
  <c r="P95" i="63"/>
  <c r="V100" i="63" s="1"/>
  <c r="AL28" i="63"/>
  <c r="AL29" i="63"/>
  <c r="AL30" i="63"/>
  <c r="AE30" i="63"/>
  <c r="AL27" i="63"/>
  <c r="AL32" i="63"/>
  <c r="AL31" i="63"/>
  <c r="AE22" i="63"/>
  <c r="AM19" i="63"/>
  <c r="AM22" i="63"/>
  <c r="AM21" i="63"/>
  <c r="AG22" i="63"/>
  <c r="AM18" i="63"/>
  <c r="AM20" i="63"/>
  <c r="AM23" i="63"/>
  <c r="AJ22" i="63"/>
  <c r="AJ20" i="63"/>
  <c r="P93" i="63"/>
  <c r="Q109" i="63" s="1"/>
  <c r="AJ30" i="63"/>
  <c r="AE28" i="63"/>
  <c r="AJ27" i="63"/>
  <c r="AJ28" i="63"/>
  <c r="AJ32" i="63"/>
  <c r="AJ31" i="63"/>
  <c r="AJ29" i="63"/>
  <c r="U96" i="63"/>
  <c r="V114" i="63" s="1"/>
  <c r="AM76" i="63"/>
  <c r="AM74" i="63"/>
  <c r="AE76" i="63"/>
  <c r="AM72" i="63"/>
  <c r="AM73" i="63"/>
  <c r="AM75" i="63"/>
  <c r="AM77" i="63"/>
  <c r="R93" i="63"/>
  <c r="Q111" i="63" s="1"/>
  <c r="AJ48" i="63"/>
  <c r="AE46" i="63"/>
  <c r="AJ46" i="63"/>
  <c r="AJ47" i="63"/>
  <c r="AJ50" i="63"/>
  <c r="AJ45" i="63"/>
  <c r="AJ49" i="63"/>
  <c r="P97" i="63"/>
  <c r="V118" i="63" s="1"/>
  <c r="AN29" i="63"/>
  <c r="AN32" i="63"/>
  <c r="AN30" i="63"/>
  <c r="AN27" i="63"/>
  <c r="AE32" i="63"/>
  <c r="AN28" i="63"/>
  <c r="AN31" i="63"/>
  <c r="S94" i="63"/>
  <c r="Q121" i="63" s="1"/>
  <c r="AK56" i="63"/>
  <c r="AK57" i="63"/>
  <c r="AE56" i="63"/>
  <c r="AK54" i="63"/>
  <c r="AK59" i="63"/>
  <c r="AK58" i="63"/>
  <c r="AK55" i="63"/>
  <c r="U94" i="63"/>
  <c r="Q123" i="63" s="1"/>
  <c r="AE74" i="63"/>
  <c r="AK74" i="63"/>
  <c r="AK72" i="63"/>
  <c r="AK75" i="63"/>
  <c r="AK73" i="63"/>
  <c r="AK77" i="63"/>
  <c r="AK76" i="63"/>
  <c r="T94" i="63"/>
  <c r="Q122" i="63" s="1"/>
  <c r="AK65" i="63"/>
  <c r="AK66" i="63"/>
  <c r="AE65" i="63"/>
  <c r="AK63" i="63"/>
  <c r="AK68" i="63"/>
  <c r="AK64" i="63"/>
  <c r="AK67" i="63"/>
  <c r="AB78" i="63"/>
  <c r="S93" i="63"/>
  <c r="Q112" i="63" s="1"/>
  <c r="AE55" i="63"/>
  <c r="AJ55" i="63"/>
  <c r="AJ56" i="63"/>
  <c r="AJ57" i="63"/>
  <c r="AJ58" i="63"/>
  <c r="AJ59" i="63"/>
  <c r="AJ54" i="63"/>
  <c r="R95" i="63"/>
  <c r="V102" i="63" s="1"/>
  <c r="AL48" i="63"/>
  <c r="AE48" i="63"/>
  <c r="AL47" i="63"/>
  <c r="AL46" i="63"/>
  <c r="AL45" i="63"/>
  <c r="AL50" i="63"/>
  <c r="AL49" i="63"/>
  <c r="AD67" i="63"/>
  <c r="AB69" i="63"/>
  <c r="AA69" i="63"/>
  <c r="AD75" i="63"/>
  <c r="AG20" i="63"/>
  <c r="AK20" i="63"/>
  <c r="AE20" i="63"/>
  <c r="AK19" i="63"/>
  <c r="AK18" i="63"/>
  <c r="AK21" i="63"/>
  <c r="AK23" i="63"/>
  <c r="AK22" i="63"/>
  <c r="U97" i="63"/>
  <c r="V123" i="63" s="1"/>
  <c r="AN77" i="63"/>
  <c r="AE77" i="63"/>
  <c r="AN76" i="63"/>
  <c r="AN74" i="63"/>
  <c r="AN73" i="63"/>
  <c r="AN75" i="63"/>
  <c r="AN72" i="63"/>
  <c r="AN23" i="63"/>
  <c r="AE23" i="63"/>
  <c r="AG23" i="63"/>
  <c r="AN18" i="63"/>
  <c r="AN20" i="63"/>
  <c r="AN21" i="63"/>
  <c r="AN19" i="63"/>
  <c r="AN22" i="63"/>
  <c r="S96" i="63"/>
  <c r="V112" i="63" s="1"/>
  <c r="AM58" i="63"/>
  <c r="AM56" i="63"/>
  <c r="AE58" i="63"/>
  <c r="AM55" i="63"/>
  <c r="AM54" i="63"/>
  <c r="AM57" i="63"/>
  <c r="AM59" i="63"/>
  <c r="P92" i="63"/>
  <c r="Q100" i="63" s="1"/>
  <c r="AD33" i="63"/>
  <c r="AE33" i="63" s="1"/>
  <c r="AI27" i="63"/>
  <c r="AO27" i="63" s="1"/>
  <c r="AP27" i="63" s="1"/>
  <c r="AE27" i="63"/>
  <c r="AI28" i="63"/>
  <c r="AI30" i="63"/>
  <c r="AI29" i="63"/>
  <c r="AI32" i="63"/>
  <c r="AI31" i="63"/>
  <c r="AE21" i="63"/>
  <c r="AL19" i="63"/>
  <c r="AL21" i="63"/>
  <c r="AG21" i="63"/>
  <c r="AL20" i="63"/>
  <c r="AL23" i="63"/>
  <c r="AL22" i="63"/>
  <c r="AL18" i="63"/>
  <c r="X51" i="63"/>
  <c r="AD45" i="63"/>
  <c r="P87" i="63"/>
  <c r="Y86" i="63" s="1"/>
  <c r="Z86" i="63" s="1"/>
  <c r="AM13" i="63"/>
  <c r="AM12" i="63"/>
  <c r="AM11" i="63"/>
  <c r="AE13" i="63"/>
  <c r="AM9" i="63"/>
  <c r="AM14" i="63"/>
  <c r="AM10" i="63"/>
  <c r="Y42" i="63"/>
  <c r="AD59" i="63"/>
  <c r="AD40" i="63"/>
  <c r="X78" i="63"/>
  <c r="AD72" i="63"/>
  <c r="P86" i="63"/>
  <c r="Y83" i="63" s="1"/>
  <c r="Z83" i="63" s="1"/>
  <c r="AL9" i="63"/>
  <c r="AL12" i="63"/>
  <c r="AE12" i="63"/>
  <c r="AL10" i="63"/>
  <c r="AL11" i="63"/>
  <c r="AL13" i="63"/>
  <c r="AL14" i="63"/>
  <c r="AA60" i="63"/>
  <c r="Z24" i="63"/>
  <c r="AD68" i="63"/>
  <c r="P84" i="63"/>
  <c r="T86" i="63" s="1"/>
  <c r="U86" i="63" s="1"/>
  <c r="AE10" i="63"/>
  <c r="AJ10" i="63"/>
  <c r="AJ14" i="63"/>
  <c r="AJ11" i="63"/>
  <c r="AJ9" i="63"/>
  <c r="AJ12" i="63"/>
  <c r="AJ13" i="63"/>
  <c r="X69" i="63"/>
  <c r="AD63" i="63"/>
  <c r="Y33" i="63"/>
  <c r="X42" i="63"/>
  <c r="AD36" i="63"/>
  <c r="P85" i="63"/>
  <c r="T89" i="63" s="1"/>
  <c r="U89" i="63" s="1"/>
  <c r="AK11" i="63"/>
  <c r="AK10" i="63"/>
  <c r="AE11" i="63"/>
  <c r="AK9" i="63"/>
  <c r="AK14" i="63"/>
  <c r="AK13" i="63"/>
  <c r="AK12" i="63"/>
  <c r="AG18" i="63"/>
  <c r="AE18" i="63"/>
  <c r="AI18" i="63"/>
  <c r="AI21" i="63"/>
  <c r="AI22" i="63"/>
  <c r="AI23" i="63"/>
  <c r="AI20" i="63"/>
  <c r="AI19" i="63"/>
  <c r="S95" i="63"/>
  <c r="V103" i="63" s="1"/>
  <c r="AL55" i="63"/>
  <c r="AL54" i="63"/>
  <c r="AL57" i="63"/>
  <c r="AE57" i="63"/>
  <c r="AL56" i="63"/>
  <c r="AL58" i="63"/>
  <c r="AL59" i="63"/>
  <c r="Q93" i="63"/>
  <c r="Q110" i="63" s="1"/>
  <c r="AJ37" i="63"/>
  <c r="AJ36" i="63"/>
  <c r="AE37" i="63"/>
  <c r="AJ41" i="63"/>
  <c r="AJ39" i="63"/>
  <c r="AJ40" i="63"/>
  <c r="AJ38" i="63"/>
  <c r="T95" i="63"/>
  <c r="V104" i="63" s="1"/>
  <c r="AL64" i="63"/>
  <c r="AL63" i="63"/>
  <c r="AL66" i="63"/>
  <c r="AE66" i="63"/>
  <c r="AL65" i="63"/>
  <c r="AL67" i="63"/>
  <c r="AL68" i="63"/>
  <c r="P88" i="63"/>
  <c r="Y89" i="63" s="1"/>
  <c r="Z89" i="63" s="1"/>
  <c r="AE14" i="63"/>
  <c r="AN14" i="63"/>
  <c r="AN9" i="63"/>
  <c r="AN13" i="63"/>
  <c r="AN10" i="63"/>
  <c r="AN12" i="63"/>
  <c r="AN11" i="63"/>
  <c r="AD39" i="63"/>
  <c r="X15" i="63"/>
  <c r="AD9" i="63"/>
  <c r="X60" i="63"/>
  <c r="AD54" i="63"/>
  <c r="R94" i="63"/>
  <c r="Q120" i="63" s="1"/>
  <c r="AE47" i="63"/>
  <c r="AK47" i="63"/>
  <c r="AK45" i="63"/>
  <c r="AK50" i="63"/>
  <c r="AK48" i="63"/>
  <c r="AK49" i="63"/>
  <c r="AK46" i="63"/>
  <c r="Q94" i="63"/>
  <c r="Q119" i="63" s="1"/>
  <c r="AE38" i="63"/>
  <c r="AK38" i="63"/>
  <c r="AK41" i="63"/>
  <c r="AK39" i="63"/>
  <c r="AK40" i="63"/>
  <c r="AK37" i="63"/>
  <c r="AK36" i="63"/>
  <c r="Q97" i="62"/>
  <c r="V119" i="62" s="1"/>
  <c r="AE41" i="62"/>
  <c r="AN41" i="62"/>
  <c r="AN39" i="62"/>
  <c r="AN38" i="62"/>
  <c r="AN40" i="62"/>
  <c r="AN36" i="62"/>
  <c r="AN37" i="62"/>
  <c r="P95" i="62"/>
  <c r="V100" i="62" s="1"/>
  <c r="AL29" i="62"/>
  <c r="AL30" i="62"/>
  <c r="AE30" i="62"/>
  <c r="AL27" i="62"/>
  <c r="AL28" i="62"/>
  <c r="AL32" i="62"/>
  <c r="AL31" i="62"/>
  <c r="S93" i="62"/>
  <c r="Q112" i="62" s="1"/>
  <c r="AJ55" i="62"/>
  <c r="AJ54" i="62"/>
  <c r="AE55" i="62"/>
  <c r="AJ59" i="62"/>
  <c r="AJ57" i="62"/>
  <c r="AJ56" i="62"/>
  <c r="AJ58" i="62"/>
  <c r="R94" i="62"/>
  <c r="Q120" i="62" s="1"/>
  <c r="AK49" i="62"/>
  <c r="AK47" i="62"/>
  <c r="AE47" i="62"/>
  <c r="AK48" i="62"/>
  <c r="AK45" i="62"/>
  <c r="AK46" i="62"/>
  <c r="AK50" i="62"/>
  <c r="P97" i="62"/>
  <c r="V118" i="62" s="1"/>
  <c r="AE32" i="62"/>
  <c r="AN28" i="62"/>
  <c r="AN29" i="62"/>
  <c r="AN32" i="62"/>
  <c r="AN31" i="62"/>
  <c r="AN30" i="62"/>
  <c r="AN27" i="62"/>
  <c r="Q94" i="62"/>
  <c r="Q119" i="62" s="1"/>
  <c r="AK39" i="62"/>
  <c r="AE38" i="62"/>
  <c r="AK40" i="62"/>
  <c r="AK38" i="62"/>
  <c r="AK37" i="62"/>
  <c r="AK36" i="62"/>
  <c r="AK41" i="62"/>
  <c r="AN23" i="62"/>
  <c r="AE23" i="62"/>
  <c r="AG23" i="62"/>
  <c r="AN21" i="62"/>
  <c r="AN18" i="62"/>
  <c r="AN19" i="62"/>
  <c r="AN22" i="62"/>
  <c r="AN20" i="62"/>
  <c r="T94" i="62"/>
  <c r="Q122" i="62" s="1"/>
  <c r="AK65" i="62"/>
  <c r="AE65" i="62"/>
  <c r="AK66" i="62"/>
  <c r="AK63" i="62"/>
  <c r="AK64" i="62"/>
  <c r="AK67" i="62"/>
  <c r="AK68" i="62"/>
  <c r="AA51" i="62"/>
  <c r="AM49" i="62"/>
  <c r="AM47" i="62"/>
  <c r="R96" i="62"/>
  <c r="V111" i="62" s="1"/>
  <c r="AE49" i="62"/>
  <c r="AM46" i="62"/>
  <c r="AM45" i="62"/>
  <c r="AM48" i="62"/>
  <c r="AM50" i="62"/>
  <c r="Q95" i="62"/>
  <c r="V101" i="62" s="1"/>
  <c r="AL39" i="62"/>
  <c r="AE39" i="62"/>
  <c r="AL38" i="62"/>
  <c r="AL37" i="62"/>
  <c r="AL36" i="62"/>
  <c r="AL41" i="62"/>
  <c r="AL40" i="62"/>
  <c r="AK19" i="62"/>
  <c r="AG20" i="62"/>
  <c r="AK20" i="62"/>
  <c r="AE20" i="62"/>
  <c r="AK23" i="62"/>
  <c r="AK22" i="62"/>
  <c r="AK18" i="62"/>
  <c r="AK21" i="62"/>
  <c r="AB69" i="62"/>
  <c r="U94" i="62"/>
  <c r="Q123" i="62" s="1"/>
  <c r="AK75" i="62"/>
  <c r="AE74" i="62"/>
  <c r="AK74" i="62"/>
  <c r="AK73" i="62"/>
  <c r="AK72" i="62"/>
  <c r="AK77" i="62"/>
  <c r="AK76" i="62"/>
  <c r="S95" i="62"/>
  <c r="V103" i="62" s="1"/>
  <c r="AL57" i="62"/>
  <c r="AE57" i="62"/>
  <c r="AL56" i="62"/>
  <c r="AL55" i="62"/>
  <c r="AL54" i="62"/>
  <c r="AL58" i="62"/>
  <c r="AL59" i="62"/>
  <c r="X69" i="62"/>
  <c r="AD63" i="62"/>
  <c r="X15" i="62"/>
  <c r="AD9" i="62"/>
  <c r="AD37" i="62"/>
  <c r="AA24" i="62"/>
  <c r="AD27" i="62"/>
  <c r="AB42" i="62"/>
  <c r="S97" i="62"/>
  <c r="V121" i="62" s="1"/>
  <c r="AE59" i="62"/>
  <c r="AN59" i="62"/>
  <c r="AN58" i="62"/>
  <c r="AN56" i="62"/>
  <c r="AN57" i="62"/>
  <c r="AN54" i="62"/>
  <c r="AN55" i="62"/>
  <c r="X51" i="62"/>
  <c r="AD45" i="62"/>
  <c r="AL21" i="62"/>
  <c r="AG21" i="62"/>
  <c r="AL22" i="62"/>
  <c r="AE21" i="62"/>
  <c r="AL19" i="62"/>
  <c r="AL20" i="62"/>
  <c r="AL18" i="62"/>
  <c r="AL23" i="62"/>
  <c r="P93" i="62"/>
  <c r="Q109" i="62" s="1"/>
  <c r="AJ28" i="62"/>
  <c r="AE28" i="62"/>
  <c r="AJ30" i="62"/>
  <c r="AJ31" i="62"/>
  <c r="AJ32" i="62"/>
  <c r="AJ27" i="62"/>
  <c r="AJ29" i="62"/>
  <c r="AA69" i="62"/>
  <c r="AA42" i="62"/>
  <c r="X78" i="62"/>
  <c r="AD72" i="62"/>
  <c r="X60" i="62"/>
  <c r="AD54" i="62"/>
  <c r="P94" i="62"/>
  <c r="Q118" i="62" s="1"/>
  <c r="AE29" i="62"/>
  <c r="AK29" i="62"/>
  <c r="AK30" i="62"/>
  <c r="AK27" i="62"/>
  <c r="AK32" i="62"/>
  <c r="AK31" i="62"/>
  <c r="AK28" i="62"/>
  <c r="P87" i="62"/>
  <c r="Y86" i="62" s="1"/>
  <c r="Z86" i="62" s="1"/>
  <c r="AM13" i="62"/>
  <c r="AM12" i="62"/>
  <c r="AE13" i="62"/>
  <c r="AM11" i="62"/>
  <c r="AM10" i="62"/>
  <c r="AM9" i="62"/>
  <c r="AM14" i="62"/>
  <c r="U96" i="62"/>
  <c r="V114" i="62" s="1"/>
  <c r="AM76" i="62"/>
  <c r="AM74" i="62"/>
  <c r="AE76" i="62"/>
  <c r="AM75" i="62"/>
  <c r="AM72" i="62"/>
  <c r="AM77" i="62"/>
  <c r="AM73" i="62"/>
  <c r="R97" i="62"/>
  <c r="V120" i="62" s="1"/>
  <c r="AN50" i="62"/>
  <c r="AN48" i="62"/>
  <c r="AE50" i="62"/>
  <c r="AN47" i="62"/>
  <c r="AN46" i="62"/>
  <c r="AN49" i="62"/>
  <c r="AN45" i="62"/>
  <c r="Q96" i="62"/>
  <c r="V110" i="62" s="1"/>
  <c r="AM40" i="62"/>
  <c r="AM38" i="62"/>
  <c r="AE40" i="62"/>
  <c r="AM37" i="62"/>
  <c r="AM36" i="62"/>
  <c r="AM39" i="62"/>
  <c r="AM41" i="62"/>
  <c r="AJ19" i="62"/>
  <c r="AE19" i="62"/>
  <c r="AJ21" i="62"/>
  <c r="AG19" i="62"/>
  <c r="AJ18" i="62"/>
  <c r="AJ20" i="62"/>
  <c r="AJ22" i="62"/>
  <c r="AJ23" i="62"/>
  <c r="U95" i="62"/>
  <c r="V105" i="62" s="1"/>
  <c r="AL75" i="62"/>
  <c r="AE75" i="62"/>
  <c r="AL74" i="62"/>
  <c r="AL73" i="62"/>
  <c r="AL72" i="62"/>
  <c r="AL77" i="62"/>
  <c r="AL76" i="62"/>
  <c r="Y69" i="62"/>
  <c r="P96" i="62"/>
  <c r="V109" i="62" s="1"/>
  <c r="AM31" i="62"/>
  <c r="AE31" i="62"/>
  <c r="AM28" i="62"/>
  <c r="AM29" i="62"/>
  <c r="AM27" i="62"/>
  <c r="AM30" i="62"/>
  <c r="AM32" i="62"/>
  <c r="AD66" i="62"/>
  <c r="Y42" i="62"/>
  <c r="T93" i="62"/>
  <c r="Q113" i="62" s="1"/>
  <c r="AE64" i="62"/>
  <c r="AJ64" i="62"/>
  <c r="AJ63" i="62"/>
  <c r="AJ67" i="62"/>
  <c r="AJ66" i="62"/>
  <c r="AJ68" i="62"/>
  <c r="AJ65" i="62"/>
  <c r="T97" i="62"/>
  <c r="V122" i="62" s="1"/>
  <c r="AN68" i="62"/>
  <c r="AE68" i="62"/>
  <c r="AN64" i="62"/>
  <c r="AN67" i="62"/>
  <c r="AN65" i="62"/>
  <c r="AN66" i="62"/>
  <c r="AN63" i="62"/>
  <c r="AD48" i="62"/>
  <c r="X42" i="62"/>
  <c r="AD36" i="62"/>
  <c r="AD18" i="62"/>
  <c r="X24" i="62"/>
  <c r="AD58" i="62"/>
  <c r="S94" i="62"/>
  <c r="Q121" i="62" s="1"/>
  <c r="AE56" i="62"/>
  <c r="AK56" i="62"/>
  <c r="AK54" i="62"/>
  <c r="AK55" i="62"/>
  <c r="AK57" i="62"/>
  <c r="AK59" i="62"/>
  <c r="AK58" i="62"/>
  <c r="AD67" i="62"/>
  <c r="P84" i="62"/>
  <c r="T86" i="62" s="1"/>
  <c r="U86" i="62" s="1"/>
  <c r="AE10" i="62"/>
  <c r="AJ10" i="62"/>
  <c r="AJ11" i="62"/>
  <c r="AJ14" i="62"/>
  <c r="AJ9" i="62"/>
  <c r="AJ12" i="62"/>
  <c r="AJ13" i="62"/>
  <c r="AD46" i="62"/>
  <c r="P85" i="62"/>
  <c r="T89" i="62" s="1"/>
  <c r="U89" i="62" s="1"/>
  <c r="AK11" i="62"/>
  <c r="AK10" i="62"/>
  <c r="AE11" i="62"/>
  <c r="AK13" i="62"/>
  <c r="AK9" i="62"/>
  <c r="AK12" i="62"/>
  <c r="AK14" i="62"/>
  <c r="AD22" i="62"/>
  <c r="U93" i="62"/>
  <c r="Q114" i="62" s="1"/>
  <c r="AJ73" i="62"/>
  <c r="AE73" i="62"/>
  <c r="AJ74" i="62"/>
  <c r="AJ72" i="62"/>
  <c r="AJ75" i="62"/>
  <c r="AJ77" i="62"/>
  <c r="AJ76" i="62"/>
  <c r="Y60" i="62"/>
  <c r="Y33" i="62"/>
  <c r="Q97" i="61"/>
  <c r="V119" i="61" s="1"/>
  <c r="AN41" i="61"/>
  <c r="AE41" i="61"/>
  <c r="AN38" i="61"/>
  <c r="AN36" i="61"/>
  <c r="AN37" i="61"/>
  <c r="AN40" i="61"/>
  <c r="AN39" i="61"/>
  <c r="P94" i="61"/>
  <c r="Q118" i="61" s="1"/>
  <c r="AK31" i="61"/>
  <c r="AE29" i="61"/>
  <c r="AK29" i="61"/>
  <c r="AK27" i="61"/>
  <c r="AK30" i="61"/>
  <c r="AK28" i="61"/>
  <c r="AK32" i="61"/>
  <c r="P97" i="61"/>
  <c r="V118" i="61" s="1"/>
  <c r="AE32" i="61"/>
  <c r="AN32" i="61"/>
  <c r="AN30" i="61"/>
  <c r="AN27" i="61"/>
  <c r="AN29" i="61"/>
  <c r="AN31" i="61"/>
  <c r="AN28" i="61"/>
  <c r="P93" i="61"/>
  <c r="Q109" i="61" s="1"/>
  <c r="AJ30" i="61"/>
  <c r="AE28" i="61"/>
  <c r="AJ27" i="61"/>
  <c r="AJ28" i="61"/>
  <c r="AJ31" i="61"/>
  <c r="AJ32" i="61"/>
  <c r="AJ29" i="61"/>
  <c r="P95" i="61"/>
  <c r="V100" i="61" s="1"/>
  <c r="AL28" i="61"/>
  <c r="AL29" i="61"/>
  <c r="AL30" i="61"/>
  <c r="AE30" i="61"/>
  <c r="AL27" i="61"/>
  <c r="AL32" i="61"/>
  <c r="AL31" i="61"/>
  <c r="T93" i="61"/>
  <c r="Q113" i="61" s="1"/>
  <c r="AJ64" i="61"/>
  <c r="AJ66" i="61"/>
  <c r="AE64" i="61"/>
  <c r="AJ65" i="61"/>
  <c r="AJ67" i="61"/>
  <c r="AJ63" i="61"/>
  <c r="AJ68" i="61"/>
  <c r="R97" i="61"/>
  <c r="V120" i="61" s="1"/>
  <c r="AE50" i="61"/>
  <c r="AN46" i="61"/>
  <c r="AN45" i="61"/>
  <c r="AN50" i="61"/>
  <c r="AN49" i="61"/>
  <c r="AN47" i="61"/>
  <c r="AN48" i="61"/>
  <c r="R93" i="61"/>
  <c r="Q111" i="61" s="1"/>
  <c r="AJ46" i="61"/>
  <c r="AE46" i="61"/>
  <c r="AJ45" i="61"/>
  <c r="AJ47" i="61"/>
  <c r="AJ50" i="61"/>
  <c r="AJ48" i="61"/>
  <c r="AJ49" i="61"/>
  <c r="P85" i="61"/>
  <c r="T89" i="61" s="1"/>
  <c r="U89" i="61" s="1"/>
  <c r="AE11" i="61"/>
  <c r="AK11" i="61"/>
  <c r="AK13" i="61"/>
  <c r="AK14" i="61"/>
  <c r="AK10" i="61"/>
  <c r="AK9" i="61"/>
  <c r="AK12" i="61"/>
  <c r="R95" i="61"/>
  <c r="V102" i="61" s="1"/>
  <c r="AL48" i="61"/>
  <c r="AE48" i="61"/>
  <c r="AL47" i="61"/>
  <c r="AL46" i="61"/>
  <c r="AL45" i="61"/>
  <c r="AL49" i="61"/>
  <c r="AL50" i="61"/>
  <c r="AM49" i="61"/>
  <c r="AM47" i="61"/>
  <c r="AE49" i="61"/>
  <c r="R96" i="61"/>
  <c r="V111" i="61" s="1"/>
  <c r="AM48" i="61"/>
  <c r="AM45" i="61"/>
  <c r="AM50" i="61"/>
  <c r="AM46" i="61"/>
  <c r="AD39" i="61"/>
  <c r="T94" i="61"/>
  <c r="Q122" i="61" s="1"/>
  <c r="AK65" i="61"/>
  <c r="AE65" i="61"/>
  <c r="AK67" i="61"/>
  <c r="AK63" i="61"/>
  <c r="AK66" i="61"/>
  <c r="AK64" i="61"/>
  <c r="AK68" i="61"/>
  <c r="AD75" i="61"/>
  <c r="X24" i="61"/>
  <c r="AD18" i="61"/>
  <c r="S97" i="61"/>
  <c r="V121" i="61" s="1"/>
  <c r="AN59" i="61"/>
  <c r="AE59" i="61"/>
  <c r="AN54" i="61"/>
  <c r="AN56" i="61"/>
  <c r="AN55" i="61"/>
  <c r="AN58" i="61"/>
  <c r="AN57" i="61"/>
  <c r="AA42" i="61"/>
  <c r="AA33" i="61"/>
  <c r="P88" i="61"/>
  <c r="Y89" i="61" s="1"/>
  <c r="Z89" i="61" s="1"/>
  <c r="AE14" i="61"/>
  <c r="AN14" i="61"/>
  <c r="AN12" i="61"/>
  <c r="AN11" i="61"/>
  <c r="AN9" i="61"/>
  <c r="AN13" i="61"/>
  <c r="AN10" i="61"/>
  <c r="P96" i="61"/>
  <c r="V109" i="61" s="1"/>
  <c r="AM29" i="61"/>
  <c r="AM31" i="61"/>
  <c r="AM28" i="61"/>
  <c r="AE31" i="61"/>
  <c r="AM27" i="61"/>
  <c r="AM32" i="61"/>
  <c r="AM30" i="61"/>
  <c r="X51" i="61"/>
  <c r="AD45" i="61"/>
  <c r="AD56" i="61"/>
  <c r="AD37" i="61"/>
  <c r="AD68" i="61"/>
  <c r="Y60" i="61"/>
  <c r="AD66" i="61"/>
  <c r="AD21" i="61"/>
  <c r="X78" i="61"/>
  <c r="AD72" i="61"/>
  <c r="AD57" i="61"/>
  <c r="U97" i="61"/>
  <c r="V123" i="61" s="1"/>
  <c r="AE77" i="61"/>
  <c r="AN75" i="61"/>
  <c r="AN72" i="61"/>
  <c r="AN77" i="61"/>
  <c r="AN76" i="61"/>
  <c r="AN73" i="61"/>
  <c r="AN74" i="61"/>
  <c r="P86" i="61"/>
  <c r="Y83" i="61" s="1"/>
  <c r="Z83" i="61" s="1"/>
  <c r="AL12" i="61"/>
  <c r="AE12" i="61"/>
  <c r="AL10" i="61"/>
  <c r="AL11" i="61"/>
  <c r="AL9" i="61"/>
  <c r="AL14" i="61"/>
  <c r="AL13" i="61"/>
  <c r="P84" i="61"/>
  <c r="T86" i="61" s="1"/>
  <c r="U86" i="61" s="1"/>
  <c r="AJ10" i="61"/>
  <c r="AE10" i="61"/>
  <c r="AJ9" i="61"/>
  <c r="AJ12" i="61"/>
  <c r="AJ13" i="61"/>
  <c r="AJ14" i="61"/>
  <c r="AJ11" i="61"/>
  <c r="S96" i="61"/>
  <c r="V112" i="61" s="1"/>
  <c r="AE58" i="61"/>
  <c r="AM58" i="61"/>
  <c r="AM56" i="61"/>
  <c r="AM57" i="61"/>
  <c r="AM54" i="61"/>
  <c r="AM59" i="61"/>
  <c r="AM55" i="61"/>
  <c r="Q96" i="61"/>
  <c r="V110" i="61" s="1"/>
  <c r="AM40" i="61"/>
  <c r="AM38" i="61"/>
  <c r="AE40" i="61"/>
  <c r="AM37" i="61"/>
  <c r="AM36" i="61"/>
  <c r="AM39" i="61"/>
  <c r="AM41" i="61"/>
  <c r="Z69" i="61"/>
  <c r="AD63" i="61"/>
  <c r="X69" i="61"/>
  <c r="AD73" i="61"/>
  <c r="AD22" i="61"/>
  <c r="X60" i="61"/>
  <c r="AD54" i="61"/>
  <c r="AG23" i="61"/>
  <c r="AN23" i="61"/>
  <c r="AE23" i="61"/>
  <c r="AN20" i="61"/>
  <c r="AN21" i="61"/>
  <c r="AN19" i="61"/>
  <c r="AN18" i="61"/>
  <c r="AN22" i="61"/>
  <c r="AD74" i="61"/>
  <c r="X15" i="61"/>
  <c r="AD9" i="61"/>
  <c r="Y78" i="61"/>
  <c r="AB24" i="61"/>
  <c r="R94" i="61"/>
  <c r="Q120" i="61" s="1"/>
  <c r="AK48" i="61"/>
  <c r="AE47" i="61"/>
  <c r="AK47" i="61"/>
  <c r="AK45" i="61"/>
  <c r="AK46" i="61"/>
  <c r="AK50" i="61"/>
  <c r="AK49" i="61"/>
  <c r="AD38" i="61"/>
  <c r="AA69" i="61"/>
  <c r="X42" i="61"/>
  <c r="AD36" i="61"/>
  <c r="AD19" i="61"/>
  <c r="AD67" i="61"/>
  <c r="AD76" i="61"/>
  <c r="AD20" i="61"/>
  <c r="AD55" i="61"/>
  <c r="AD27" i="61"/>
  <c r="P94" i="60"/>
  <c r="Q118" i="60" s="1"/>
  <c r="AK30" i="60"/>
  <c r="AE29" i="60"/>
  <c r="AK29" i="60"/>
  <c r="AK32" i="60"/>
  <c r="AK31" i="60"/>
  <c r="AK28" i="60"/>
  <c r="AK27" i="60"/>
  <c r="P95" i="60"/>
  <c r="V100" i="60" s="1"/>
  <c r="AL28" i="60"/>
  <c r="AL29" i="60"/>
  <c r="AE30" i="60"/>
  <c r="AL27" i="60"/>
  <c r="AL30" i="60"/>
  <c r="AL31" i="60"/>
  <c r="AL32" i="60"/>
  <c r="AE21" i="60"/>
  <c r="AL19" i="60"/>
  <c r="AG21" i="60"/>
  <c r="AL21" i="60"/>
  <c r="AL22" i="60"/>
  <c r="AL18" i="60"/>
  <c r="AL23" i="60"/>
  <c r="AL20" i="60"/>
  <c r="S93" i="60"/>
  <c r="Q112" i="60" s="1"/>
  <c r="AE55" i="60"/>
  <c r="AJ55" i="60"/>
  <c r="AJ59" i="60"/>
  <c r="AJ58" i="60"/>
  <c r="AJ54" i="60"/>
  <c r="AJ57" i="60"/>
  <c r="AJ56" i="60"/>
  <c r="S94" i="60"/>
  <c r="Q121" i="60" s="1"/>
  <c r="AK56" i="60"/>
  <c r="AK57" i="60"/>
  <c r="AE56" i="60"/>
  <c r="AK54" i="60"/>
  <c r="AK58" i="60"/>
  <c r="AK55" i="60"/>
  <c r="AK59" i="60"/>
  <c r="P97" i="60"/>
  <c r="V118" i="60" s="1"/>
  <c r="AN32" i="60"/>
  <c r="AE32" i="60"/>
  <c r="AN28" i="60"/>
  <c r="AN27" i="60"/>
  <c r="AN30" i="60"/>
  <c r="AN31" i="60"/>
  <c r="AN29" i="60"/>
  <c r="U97" i="60"/>
  <c r="V123" i="60" s="1"/>
  <c r="AN77" i="60"/>
  <c r="AE77" i="60"/>
  <c r="AN73" i="60"/>
  <c r="AN72" i="60"/>
  <c r="AN75" i="60"/>
  <c r="AN76" i="60"/>
  <c r="AN74" i="60"/>
  <c r="AM49" i="60"/>
  <c r="AE49" i="60"/>
  <c r="R96" i="60"/>
  <c r="V111" i="60" s="1"/>
  <c r="AM47" i="60"/>
  <c r="AM46" i="60"/>
  <c r="AM45" i="60"/>
  <c r="AM48" i="60"/>
  <c r="AM50" i="60"/>
  <c r="X42" i="60"/>
  <c r="AD36" i="60"/>
  <c r="P93" i="60"/>
  <c r="Q109" i="60" s="1"/>
  <c r="AE28" i="60"/>
  <c r="AJ28" i="60"/>
  <c r="AJ30" i="60"/>
  <c r="AJ27" i="60"/>
  <c r="AJ32" i="60"/>
  <c r="AJ31" i="60"/>
  <c r="AJ29" i="60"/>
  <c r="X51" i="60"/>
  <c r="AD45" i="60"/>
  <c r="X69" i="60"/>
  <c r="AD63" i="60"/>
  <c r="AA60" i="60"/>
  <c r="X60" i="60"/>
  <c r="AD54" i="60"/>
  <c r="AG23" i="60"/>
  <c r="AE23" i="60"/>
  <c r="AN23" i="60"/>
  <c r="AN18" i="60"/>
  <c r="AN21" i="60"/>
  <c r="AN22" i="60"/>
  <c r="AN20" i="60"/>
  <c r="AN19" i="60"/>
  <c r="P96" i="60"/>
  <c r="V109" i="60" s="1"/>
  <c r="AM31" i="60"/>
  <c r="AM29" i="60"/>
  <c r="AM30" i="60"/>
  <c r="AM27" i="60"/>
  <c r="AE31" i="60"/>
  <c r="AM28" i="60"/>
  <c r="AM32" i="60"/>
  <c r="Z24" i="60"/>
  <c r="Z11" i="60"/>
  <c r="Z10" i="60"/>
  <c r="AD10" i="60" s="1"/>
  <c r="Z14" i="60"/>
  <c r="Z9" i="60"/>
  <c r="Z12" i="60"/>
  <c r="Y33" i="60"/>
  <c r="AD27" i="60"/>
  <c r="AD74" i="60"/>
  <c r="R97" i="60"/>
  <c r="V120" i="60" s="1"/>
  <c r="AE50" i="60"/>
  <c r="AN50" i="60"/>
  <c r="AN49" i="60"/>
  <c r="AN46" i="60"/>
  <c r="AN45" i="60"/>
  <c r="AN48" i="60"/>
  <c r="AN47" i="60"/>
  <c r="X24" i="60"/>
  <c r="AD18" i="60"/>
  <c r="AD75" i="60"/>
  <c r="Q94" i="60"/>
  <c r="Q119" i="60" s="1"/>
  <c r="AE38" i="60"/>
  <c r="AK38" i="60"/>
  <c r="AK36" i="60"/>
  <c r="AK37" i="60"/>
  <c r="AK39" i="60"/>
  <c r="AK41" i="60"/>
  <c r="AK40" i="60"/>
  <c r="R95" i="60"/>
  <c r="V102" i="60" s="1"/>
  <c r="AL45" i="60"/>
  <c r="T94" i="60"/>
  <c r="Q122" i="60" s="1"/>
  <c r="AE65" i="60"/>
  <c r="AK65" i="60"/>
  <c r="AK63" i="60"/>
  <c r="AK64" i="60"/>
  <c r="AK66" i="60"/>
  <c r="AK68" i="60"/>
  <c r="AK67" i="60"/>
  <c r="S95" i="60"/>
  <c r="V103" i="60" s="1"/>
  <c r="AL57" i="60"/>
  <c r="AE57" i="60"/>
  <c r="AL58" i="60"/>
  <c r="R93" i="60"/>
  <c r="Q111" i="60" s="1"/>
  <c r="AE46" i="60"/>
  <c r="AJ48" i="60"/>
  <c r="AJ46" i="60"/>
  <c r="AJ49" i="60"/>
  <c r="AJ50" i="60"/>
  <c r="AJ47" i="60"/>
  <c r="AJ45" i="60"/>
  <c r="AD73" i="60"/>
  <c r="X9" i="60"/>
  <c r="X12" i="60"/>
  <c r="AD12" i="60" s="1"/>
  <c r="X14" i="60"/>
  <c r="X13" i="60"/>
  <c r="AD13" i="60" s="1"/>
  <c r="X11" i="60"/>
  <c r="AD11" i="60" s="1"/>
  <c r="Q97" i="60"/>
  <c r="V119" i="60" s="1"/>
  <c r="AE41" i="60"/>
  <c r="AN41" i="60"/>
  <c r="AN39" i="60"/>
  <c r="AN40" i="60"/>
  <c r="AN38" i="60"/>
  <c r="AN37" i="60"/>
  <c r="AN36" i="60"/>
  <c r="Q95" i="60"/>
  <c r="V101" i="60" s="1"/>
  <c r="AL39" i="60"/>
  <c r="AE39" i="60"/>
  <c r="AL38" i="60"/>
  <c r="AL37" i="60"/>
  <c r="AL36" i="60"/>
  <c r="AL40" i="60"/>
  <c r="AL41" i="60"/>
  <c r="AB78" i="60"/>
  <c r="S97" i="60"/>
  <c r="V121" i="60" s="1"/>
  <c r="AN59" i="60"/>
  <c r="AE59" i="60"/>
  <c r="AN55" i="60"/>
  <c r="AN54" i="60"/>
  <c r="AN57" i="60"/>
  <c r="AN58" i="60"/>
  <c r="AN56" i="60"/>
  <c r="R94" i="60"/>
  <c r="Q120" i="60" s="1"/>
  <c r="AK47" i="60"/>
  <c r="AE47" i="60"/>
  <c r="AK45" i="60"/>
  <c r="AK49" i="60"/>
  <c r="AK48" i="60"/>
  <c r="AK46" i="60"/>
  <c r="AK50" i="60"/>
  <c r="T95" i="60"/>
  <c r="V104" i="60" s="1"/>
  <c r="AL66" i="60"/>
  <c r="AE66" i="60"/>
  <c r="AL65" i="60"/>
  <c r="AL64" i="60"/>
  <c r="AL63" i="60"/>
  <c r="AL67" i="60"/>
  <c r="AL68" i="60"/>
  <c r="AD19" i="60"/>
  <c r="AE22" i="60"/>
  <c r="AM19" i="60"/>
  <c r="AM22" i="60"/>
  <c r="AM21" i="60"/>
  <c r="AG22" i="60"/>
  <c r="AM18" i="60"/>
  <c r="AM20" i="60"/>
  <c r="AM23" i="60"/>
  <c r="S96" i="60"/>
  <c r="V112" i="60" s="1"/>
  <c r="AM58" i="60"/>
  <c r="AM56" i="60"/>
  <c r="AE58" i="60"/>
  <c r="AM55" i="60"/>
  <c r="AM54" i="60"/>
  <c r="AM57" i="60"/>
  <c r="AM59" i="60"/>
  <c r="AD20" i="60"/>
  <c r="AA51" i="60"/>
  <c r="AD76" i="60"/>
  <c r="X78" i="60"/>
  <c r="AD72" i="60"/>
  <c r="U94" i="59"/>
  <c r="Q123" i="59" s="1"/>
  <c r="AK75" i="59"/>
  <c r="AE74" i="59"/>
  <c r="AK74" i="59"/>
  <c r="AK72" i="59"/>
  <c r="AK76" i="59"/>
  <c r="AK73" i="59"/>
  <c r="AK77" i="59"/>
  <c r="S94" i="59"/>
  <c r="Q121" i="59" s="1"/>
  <c r="AE56" i="59"/>
  <c r="AK56" i="59"/>
  <c r="AK57" i="59"/>
  <c r="AK54" i="59"/>
  <c r="AK59" i="59"/>
  <c r="AK55" i="59"/>
  <c r="AK58" i="59"/>
  <c r="U93" i="59"/>
  <c r="Q114" i="59" s="1"/>
  <c r="AE73" i="59"/>
  <c r="AJ73" i="59"/>
  <c r="AJ72" i="59"/>
  <c r="AJ76" i="59"/>
  <c r="AJ74" i="59"/>
  <c r="AJ77" i="59"/>
  <c r="AJ75" i="59"/>
  <c r="P97" i="59"/>
  <c r="V118" i="59" s="1"/>
  <c r="AE32" i="59"/>
  <c r="AN31" i="59"/>
  <c r="AN28" i="59"/>
  <c r="AN32" i="59"/>
  <c r="AN29" i="59"/>
  <c r="AN27" i="59"/>
  <c r="AN30" i="59"/>
  <c r="AK19" i="59"/>
  <c r="AG20" i="59"/>
  <c r="AK20" i="59"/>
  <c r="AE20" i="59"/>
  <c r="AK18" i="59"/>
  <c r="AK23" i="59"/>
  <c r="AK22" i="59"/>
  <c r="AK21" i="59"/>
  <c r="T93" i="59"/>
  <c r="Q113" i="59" s="1"/>
  <c r="AJ64" i="59"/>
  <c r="AE64" i="59"/>
  <c r="AJ67" i="59"/>
  <c r="AJ63" i="59"/>
  <c r="AJ66" i="59"/>
  <c r="AJ68" i="59"/>
  <c r="AJ65" i="59"/>
  <c r="T97" i="59"/>
  <c r="V122" i="59" s="1"/>
  <c r="AE68" i="59"/>
  <c r="AN68" i="59"/>
  <c r="AN66" i="59"/>
  <c r="AN64" i="59"/>
  <c r="AN65" i="59"/>
  <c r="AN67" i="59"/>
  <c r="AN63" i="59"/>
  <c r="X51" i="59"/>
  <c r="AD45" i="59"/>
  <c r="AM22" i="59"/>
  <c r="AG22" i="59"/>
  <c r="AM19" i="59"/>
  <c r="AE22" i="59"/>
  <c r="AM21" i="59"/>
  <c r="AM18" i="59"/>
  <c r="AM20" i="59"/>
  <c r="AM23" i="59"/>
  <c r="AD58" i="59"/>
  <c r="AL54" i="59"/>
  <c r="AL58" i="59"/>
  <c r="U95" i="59"/>
  <c r="V105" i="59" s="1"/>
  <c r="AL74" i="59"/>
  <c r="AL73" i="59"/>
  <c r="AL72" i="59"/>
  <c r="AL75" i="59"/>
  <c r="AE75" i="59"/>
  <c r="AL76" i="59"/>
  <c r="AL77" i="59"/>
  <c r="Q97" i="59"/>
  <c r="V119" i="59" s="1"/>
  <c r="AE41" i="59"/>
  <c r="AN37" i="59"/>
  <c r="AN36" i="59"/>
  <c r="AN41" i="59"/>
  <c r="AN38" i="59"/>
  <c r="AN40" i="59"/>
  <c r="AN39" i="59"/>
  <c r="P84" i="59"/>
  <c r="T86" i="59" s="1"/>
  <c r="U86" i="59" s="1"/>
  <c r="AJ10" i="59"/>
  <c r="AE10" i="59"/>
  <c r="AJ13" i="59"/>
  <c r="AJ9" i="59"/>
  <c r="AJ11" i="59"/>
  <c r="AJ12" i="59"/>
  <c r="AJ14" i="59"/>
  <c r="AB78" i="59"/>
  <c r="P95" i="59"/>
  <c r="V100" i="59" s="1"/>
  <c r="AL29" i="59"/>
  <c r="AL30" i="59"/>
  <c r="AE30" i="59"/>
  <c r="AL27" i="59"/>
  <c r="AL28" i="59"/>
  <c r="AL32" i="59"/>
  <c r="AL31" i="59"/>
  <c r="R97" i="59"/>
  <c r="V120" i="59" s="1"/>
  <c r="AN50" i="59"/>
  <c r="AN48" i="59"/>
  <c r="AN49" i="59"/>
  <c r="AN47" i="59"/>
  <c r="AE50" i="59"/>
  <c r="AN45" i="59"/>
  <c r="AN46" i="59"/>
  <c r="AJ19" i="59"/>
  <c r="AE19" i="59"/>
  <c r="AG19" i="59"/>
  <c r="AJ22" i="59"/>
  <c r="AJ18" i="59"/>
  <c r="AJ20" i="59"/>
  <c r="AJ21" i="59"/>
  <c r="AJ23" i="59"/>
  <c r="R95" i="59"/>
  <c r="V102" i="59" s="1"/>
  <c r="AL46" i="59"/>
  <c r="AL45" i="59"/>
  <c r="AL48" i="59"/>
  <c r="AE48" i="59"/>
  <c r="AL47" i="59"/>
  <c r="AL50" i="59"/>
  <c r="AL49" i="59"/>
  <c r="X60" i="59"/>
  <c r="AD54" i="59"/>
  <c r="AL21" i="59"/>
  <c r="AG21" i="59"/>
  <c r="AL22" i="59"/>
  <c r="AE21" i="59"/>
  <c r="AL19" i="59"/>
  <c r="AL23" i="59"/>
  <c r="AL18" i="59"/>
  <c r="AL20" i="59"/>
  <c r="X78" i="59"/>
  <c r="AD72" i="59"/>
  <c r="P87" i="59"/>
  <c r="Y86" i="59" s="1"/>
  <c r="Z86" i="59" s="1"/>
  <c r="AM13" i="59"/>
  <c r="AE13" i="59"/>
  <c r="AM9" i="59"/>
  <c r="AM11" i="59"/>
  <c r="AM10" i="59"/>
  <c r="AM12" i="59"/>
  <c r="AM14" i="59"/>
  <c r="AD18" i="59"/>
  <c r="Q95" i="59"/>
  <c r="V101" i="59" s="1"/>
  <c r="AL39" i="59"/>
  <c r="AE39" i="59"/>
  <c r="AL38" i="59"/>
  <c r="AL37" i="59"/>
  <c r="AL36" i="59"/>
  <c r="AL41" i="59"/>
  <c r="AL40" i="59"/>
  <c r="P96" i="59"/>
  <c r="V109" i="59" s="1"/>
  <c r="AM31" i="59"/>
  <c r="AE31" i="59"/>
  <c r="AM30" i="59"/>
  <c r="AM27" i="59"/>
  <c r="AM29" i="59"/>
  <c r="AM32" i="59"/>
  <c r="AM28" i="59"/>
  <c r="Z33" i="59"/>
  <c r="AD59" i="59"/>
  <c r="X69" i="59"/>
  <c r="AD63" i="59"/>
  <c r="U97" i="59"/>
  <c r="V123" i="59" s="1"/>
  <c r="AN77" i="59"/>
  <c r="AE77" i="59"/>
  <c r="AN73" i="59"/>
  <c r="AN72" i="59"/>
  <c r="AN76" i="59"/>
  <c r="AN74" i="59"/>
  <c r="AN75" i="59"/>
  <c r="P92" i="59"/>
  <c r="Q100" i="59" s="1"/>
  <c r="AD33" i="59"/>
  <c r="AE33" i="59" s="1"/>
  <c r="AI27" i="59"/>
  <c r="AE27" i="59"/>
  <c r="AI30" i="59"/>
  <c r="AI28" i="59"/>
  <c r="AI29" i="59"/>
  <c r="AI31" i="59"/>
  <c r="AI32" i="59"/>
  <c r="U96" i="59"/>
  <c r="V114" i="59" s="1"/>
  <c r="AE76" i="59"/>
  <c r="AM76" i="59"/>
  <c r="AM74" i="59"/>
  <c r="AM75" i="59"/>
  <c r="AM73" i="59"/>
  <c r="AM72" i="59"/>
  <c r="AM77" i="59"/>
  <c r="P94" i="59"/>
  <c r="Q118" i="59" s="1"/>
  <c r="AE29" i="59"/>
  <c r="AK29" i="59"/>
  <c r="AK30" i="59"/>
  <c r="AK27" i="59"/>
  <c r="AK28" i="59"/>
  <c r="AK31" i="59"/>
  <c r="AK32" i="59"/>
  <c r="P88" i="59"/>
  <c r="Y89" i="59" s="1"/>
  <c r="Z89" i="59" s="1"/>
  <c r="AN14" i="59"/>
  <c r="AN13" i="59"/>
  <c r="AE14" i="59"/>
  <c r="AN12" i="59"/>
  <c r="AN11" i="59"/>
  <c r="AN9" i="59"/>
  <c r="AN10" i="59"/>
  <c r="P93" i="59"/>
  <c r="Q109" i="59" s="1"/>
  <c r="AJ32" i="59"/>
  <c r="AJ28" i="59"/>
  <c r="AE28" i="59"/>
  <c r="AJ27" i="59"/>
  <c r="AJ30" i="59"/>
  <c r="AJ31" i="59"/>
  <c r="AJ29" i="59"/>
  <c r="X42" i="59"/>
  <c r="AD36" i="59"/>
  <c r="Q93" i="59"/>
  <c r="Q110" i="59" s="1"/>
  <c r="AJ37" i="59"/>
  <c r="AE37" i="59"/>
  <c r="AJ40" i="59"/>
  <c r="AJ39" i="59"/>
  <c r="AJ38" i="59"/>
  <c r="AJ36" i="59"/>
  <c r="AJ41" i="59"/>
  <c r="AL66" i="59"/>
  <c r="AE66" i="59"/>
  <c r="AL63" i="59"/>
  <c r="AL68" i="59"/>
  <c r="R94" i="59"/>
  <c r="Q120" i="59" s="1"/>
  <c r="AK47" i="59"/>
  <c r="AK46" i="59"/>
  <c r="AK45" i="59"/>
  <c r="AE47" i="59"/>
  <c r="AK48" i="59"/>
  <c r="AK49" i="59"/>
  <c r="AK50" i="59"/>
  <c r="AD55" i="59"/>
  <c r="T96" i="59"/>
  <c r="V113" i="59" s="1"/>
  <c r="AM67" i="59"/>
  <c r="AM65" i="59"/>
  <c r="AE67" i="59"/>
  <c r="AM64" i="59"/>
  <c r="AM66" i="59"/>
  <c r="AM63" i="59"/>
  <c r="AM68" i="59"/>
  <c r="AD9" i="59"/>
  <c r="X15" i="59"/>
  <c r="AN23" i="59"/>
  <c r="AE23" i="59"/>
  <c r="AG23" i="59"/>
  <c r="AN20" i="59"/>
  <c r="AN18" i="59"/>
  <c r="AN19" i="59"/>
  <c r="AN22" i="59"/>
  <c r="AN21" i="59"/>
  <c r="AD65" i="59"/>
  <c r="Q94" i="59"/>
  <c r="Q119" i="59" s="1"/>
  <c r="AK39" i="59"/>
  <c r="AE38" i="59"/>
  <c r="AK38" i="59"/>
  <c r="AK37" i="59"/>
  <c r="AK40" i="59"/>
  <c r="AK41" i="59"/>
  <c r="AK36" i="59"/>
  <c r="P87" i="58"/>
  <c r="Y86" i="58" s="1"/>
  <c r="Z86" i="58" s="1"/>
  <c r="AM14" i="58"/>
  <c r="U94" i="58"/>
  <c r="Q123" i="58" s="1"/>
  <c r="AK74" i="58"/>
  <c r="AK75" i="58"/>
  <c r="AE74" i="58"/>
  <c r="AK76" i="58"/>
  <c r="AK73" i="58"/>
  <c r="AK72" i="58"/>
  <c r="AK77" i="58"/>
  <c r="P85" i="58"/>
  <c r="T89" i="58" s="1"/>
  <c r="U89" i="58" s="1"/>
  <c r="AK11" i="58"/>
  <c r="AE11" i="58"/>
  <c r="AK12" i="58"/>
  <c r="AK13" i="58"/>
  <c r="AK9" i="58"/>
  <c r="AK10" i="58"/>
  <c r="AK14" i="58"/>
  <c r="AJ66" i="58"/>
  <c r="AE64" i="58"/>
  <c r="T93" i="58"/>
  <c r="Q113" i="58" s="1"/>
  <c r="AJ64" i="58"/>
  <c r="AJ65" i="58"/>
  <c r="AJ63" i="58"/>
  <c r="AJ67" i="58"/>
  <c r="AJ68" i="58"/>
  <c r="S97" i="58"/>
  <c r="V121" i="58" s="1"/>
  <c r="AE59" i="58"/>
  <c r="AN55" i="58"/>
  <c r="AN54" i="58"/>
  <c r="AN59" i="58"/>
  <c r="AN56" i="58"/>
  <c r="AN58" i="58"/>
  <c r="AN57" i="58"/>
  <c r="U93" i="58"/>
  <c r="Q114" i="58" s="1"/>
  <c r="AE73" i="58"/>
  <c r="AJ73" i="58"/>
  <c r="AJ75" i="58"/>
  <c r="AJ72" i="58"/>
  <c r="AJ74" i="58"/>
  <c r="AJ76" i="58"/>
  <c r="AJ77" i="58"/>
  <c r="T94" i="58"/>
  <c r="Q122" i="58" s="1"/>
  <c r="AK67" i="58"/>
  <c r="AK65" i="58"/>
  <c r="AK66" i="58"/>
  <c r="AE65" i="58"/>
  <c r="AK64" i="58"/>
  <c r="AK63" i="58"/>
  <c r="AK68" i="58"/>
  <c r="R97" i="58"/>
  <c r="V120" i="58" s="1"/>
  <c r="AN45" i="58"/>
  <c r="P86" i="58"/>
  <c r="Y83" i="58" s="1"/>
  <c r="Z83" i="58" s="1"/>
  <c r="AL12" i="58"/>
  <c r="AE12" i="58"/>
  <c r="AL14" i="58"/>
  <c r="AL9" i="58"/>
  <c r="AL10" i="58"/>
  <c r="AL11" i="58"/>
  <c r="AL13" i="58"/>
  <c r="P88" i="58"/>
  <c r="Y89" i="58" s="1"/>
  <c r="Z89" i="58" s="1"/>
  <c r="AN9" i="58"/>
  <c r="AN14" i="58"/>
  <c r="AE14" i="58"/>
  <c r="AN10" i="58"/>
  <c r="AN13" i="58"/>
  <c r="AN11" i="58"/>
  <c r="AN12" i="58"/>
  <c r="AD66" i="58"/>
  <c r="X78" i="58"/>
  <c r="AD72" i="58"/>
  <c r="AA69" i="58"/>
  <c r="X42" i="58"/>
  <c r="AD36" i="58"/>
  <c r="S94" i="58"/>
  <c r="Q121" i="58" s="1"/>
  <c r="AE56" i="58"/>
  <c r="AK56" i="58"/>
  <c r="AK54" i="58"/>
  <c r="AK55" i="58"/>
  <c r="AK57" i="58"/>
  <c r="AK58" i="58"/>
  <c r="AK59" i="58"/>
  <c r="S96" i="58"/>
  <c r="V112" i="58" s="1"/>
  <c r="AM58" i="58"/>
  <c r="AM56" i="58"/>
  <c r="AE58" i="58"/>
  <c r="AM57" i="58"/>
  <c r="AM59" i="58"/>
  <c r="AM55" i="58"/>
  <c r="AM54" i="58"/>
  <c r="AD30" i="58"/>
  <c r="AD46" i="58"/>
  <c r="AE21" i="58"/>
  <c r="AL21" i="58"/>
  <c r="AL19" i="58"/>
  <c r="AG21" i="58"/>
  <c r="AL18" i="58"/>
  <c r="AL20" i="58"/>
  <c r="AL23" i="58"/>
  <c r="AL22" i="58"/>
  <c r="AE68" i="58"/>
  <c r="T97" i="58"/>
  <c r="V122" i="58" s="1"/>
  <c r="AN68" i="58"/>
  <c r="AN66" i="58"/>
  <c r="AN65" i="58"/>
  <c r="AN64" i="58"/>
  <c r="AN67" i="58"/>
  <c r="AN63" i="58"/>
  <c r="AD75" i="58"/>
  <c r="AD48" i="58"/>
  <c r="Z15" i="58"/>
  <c r="AD57" i="58"/>
  <c r="Y60" i="58"/>
  <c r="Q94" i="58"/>
  <c r="Q119" i="58" s="1"/>
  <c r="AK39" i="58"/>
  <c r="AE38" i="58"/>
  <c r="AK38" i="58"/>
  <c r="AK41" i="58"/>
  <c r="AK36" i="58"/>
  <c r="AK40" i="58"/>
  <c r="AK37" i="58"/>
  <c r="X24" i="58"/>
  <c r="AD18" i="58"/>
  <c r="S93" i="58"/>
  <c r="Q112" i="58" s="1"/>
  <c r="AJ55" i="58"/>
  <c r="AJ54" i="58"/>
  <c r="AE55" i="58"/>
  <c r="AJ56" i="58"/>
  <c r="AJ57" i="58"/>
  <c r="AJ59" i="58"/>
  <c r="AJ58" i="58"/>
  <c r="AD63" i="58"/>
  <c r="X69" i="58"/>
  <c r="P119" i="58"/>
  <c r="U119" i="58"/>
  <c r="U110" i="58"/>
  <c r="W110" i="58" s="1"/>
  <c r="U101" i="58"/>
  <c r="P101" i="58"/>
  <c r="P110" i="58"/>
  <c r="AN72" i="58"/>
  <c r="AN76" i="58"/>
  <c r="AK49" i="58"/>
  <c r="AK45" i="58"/>
  <c r="R96" i="58"/>
  <c r="V111" i="58" s="1"/>
  <c r="AM49" i="58"/>
  <c r="AE49" i="58"/>
  <c r="AM47" i="58"/>
  <c r="AM46" i="58"/>
  <c r="AM45" i="58"/>
  <c r="AM48" i="58"/>
  <c r="AM50" i="58"/>
  <c r="Q95" i="58"/>
  <c r="V101" i="58" s="1"/>
  <c r="AL39" i="58"/>
  <c r="AE39" i="58"/>
  <c r="AL38" i="58"/>
  <c r="AL37" i="58"/>
  <c r="AL36" i="58"/>
  <c r="AL41" i="58"/>
  <c r="AL40" i="58"/>
  <c r="X60" i="58"/>
  <c r="AD54" i="58"/>
  <c r="P96" i="58"/>
  <c r="V109" i="58" s="1"/>
  <c r="AM29" i="58"/>
  <c r="AM30" i="58"/>
  <c r="AM27" i="58"/>
  <c r="AM31" i="58"/>
  <c r="AE31" i="58"/>
  <c r="AM32" i="58"/>
  <c r="AM28" i="58"/>
  <c r="Z51" i="58"/>
  <c r="AB51" i="58"/>
  <c r="Q93" i="58"/>
  <c r="Q110" i="58" s="1"/>
  <c r="AJ37" i="58"/>
  <c r="AE37" i="58"/>
  <c r="AJ41" i="58"/>
  <c r="AJ36" i="58"/>
  <c r="AJ38" i="58"/>
  <c r="AJ40" i="58"/>
  <c r="AJ39" i="58"/>
  <c r="AE22" i="58"/>
  <c r="AM21" i="58"/>
  <c r="AM22" i="58"/>
  <c r="AG22" i="58"/>
  <c r="AM19" i="58"/>
  <c r="AM20" i="58"/>
  <c r="AM18" i="58"/>
  <c r="AM23" i="58"/>
  <c r="P94" i="58"/>
  <c r="Q118" i="58" s="1"/>
  <c r="AE29" i="58"/>
  <c r="AK28" i="58"/>
  <c r="AK29" i="58"/>
  <c r="AK32" i="58"/>
  <c r="AK30" i="58"/>
  <c r="AK31" i="58"/>
  <c r="AK27" i="58"/>
  <c r="Y15" i="58"/>
  <c r="AD9" i="58"/>
  <c r="T96" i="58"/>
  <c r="V113" i="58" s="1"/>
  <c r="AM67" i="58"/>
  <c r="AM65" i="58"/>
  <c r="AE67" i="58"/>
  <c r="AM64" i="58"/>
  <c r="AM63" i="58"/>
  <c r="AM66" i="58"/>
  <c r="AM68" i="58"/>
  <c r="AG23" i="58"/>
  <c r="AN23" i="58"/>
  <c r="AE23" i="58"/>
  <c r="AN18" i="58"/>
  <c r="AN20" i="58"/>
  <c r="AN19" i="58"/>
  <c r="AN21" i="58"/>
  <c r="AN22" i="58"/>
  <c r="P93" i="58"/>
  <c r="Q109" i="58" s="1"/>
  <c r="AE28" i="58"/>
  <c r="AJ28" i="58"/>
  <c r="AJ27" i="58"/>
  <c r="AJ32" i="58"/>
  <c r="AJ30" i="58"/>
  <c r="AJ29" i="58"/>
  <c r="AJ31" i="58"/>
  <c r="AD76" i="58"/>
  <c r="X51" i="58"/>
  <c r="AD45" i="58"/>
  <c r="Q97" i="58"/>
  <c r="V119" i="58" s="1"/>
  <c r="AE41" i="58"/>
  <c r="AN37" i="58"/>
  <c r="AN36" i="58"/>
  <c r="AN41" i="58"/>
  <c r="AN38" i="58"/>
  <c r="AN39" i="58"/>
  <c r="AN40" i="58"/>
  <c r="AA78" i="58"/>
  <c r="X33" i="58"/>
  <c r="AD27" i="58"/>
  <c r="AA51" i="58"/>
  <c r="AE20" i="58"/>
  <c r="AK19" i="58"/>
  <c r="AG20" i="58"/>
  <c r="AK20" i="58"/>
  <c r="AK22" i="58"/>
  <c r="AK23" i="58"/>
  <c r="AK18" i="58"/>
  <c r="AK21" i="58"/>
  <c r="R94" i="57"/>
  <c r="Q120" i="57" s="1"/>
  <c r="AK47" i="57"/>
  <c r="AK48" i="57"/>
  <c r="AE47" i="57"/>
  <c r="AK45" i="57"/>
  <c r="AK46" i="57"/>
  <c r="AK49" i="57"/>
  <c r="AK50" i="57"/>
  <c r="AG22" i="57"/>
  <c r="AE22" i="57"/>
  <c r="AM22" i="57"/>
  <c r="AM21" i="57"/>
  <c r="AM19" i="57"/>
  <c r="AM18" i="57"/>
  <c r="AM20" i="57"/>
  <c r="AM23" i="57"/>
  <c r="T93" i="57"/>
  <c r="Q113" i="57" s="1"/>
  <c r="AJ66" i="57"/>
  <c r="AE64" i="57"/>
  <c r="AJ64" i="57"/>
  <c r="AJ63" i="57"/>
  <c r="AJ68" i="57"/>
  <c r="AJ67" i="57"/>
  <c r="AJ65" i="57"/>
  <c r="T96" i="57"/>
  <c r="V113" i="57" s="1"/>
  <c r="AM67" i="57"/>
  <c r="AE67" i="57"/>
  <c r="AM65" i="57"/>
  <c r="AM64" i="57"/>
  <c r="AM63" i="57"/>
  <c r="AM68" i="57"/>
  <c r="AM66" i="57"/>
  <c r="P83" i="57"/>
  <c r="T83" i="57" s="1"/>
  <c r="U83" i="57" s="1"/>
  <c r="AI9" i="57"/>
  <c r="AE9" i="57"/>
  <c r="AD15" i="57"/>
  <c r="AE15" i="57" s="1"/>
  <c r="AI11" i="57"/>
  <c r="AI10" i="57"/>
  <c r="AI14" i="57"/>
  <c r="AI12" i="57"/>
  <c r="AI13" i="57"/>
  <c r="AB51" i="57"/>
  <c r="Q96" i="57"/>
  <c r="V110" i="57" s="1"/>
  <c r="AM40" i="57"/>
  <c r="AM38" i="57"/>
  <c r="AE40" i="57"/>
  <c r="AM36" i="57"/>
  <c r="AM39" i="57"/>
  <c r="AM41" i="57"/>
  <c r="AM37" i="57"/>
  <c r="X33" i="57"/>
  <c r="AD27" i="57"/>
  <c r="AD66" i="57"/>
  <c r="AD19" i="57"/>
  <c r="AA51" i="57"/>
  <c r="AA69" i="57"/>
  <c r="S95" i="57"/>
  <c r="V103" i="57" s="1"/>
  <c r="AL57" i="57"/>
  <c r="AE57" i="57"/>
  <c r="AL56" i="57"/>
  <c r="AL54" i="57"/>
  <c r="AL55" i="57"/>
  <c r="AL58" i="57"/>
  <c r="AL59" i="57"/>
  <c r="U97" i="57"/>
  <c r="V123" i="57" s="1"/>
  <c r="AE77" i="57"/>
  <c r="AN75" i="57"/>
  <c r="AN73" i="57"/>
  <c r="AN72" i="57"/>
  <c r="AN77" i="57"/>
  <c r="AN74" i="57"/>
  <c r="AN76" i="57"/>
  <c r="X24" i="57"/>
  <c r="AD18" i="57"/>
  <c r="P94" i="57"/>
  <c r="Q118" i="57" s="1"/>
  <c r="AE29" i="57"/>
  <c r="AK28" i="57"/>
  <c r="AK29" i="57"/>
  <c r="AK31" i="57"/>
  <c r="AK30" i="57"/>
  <c r="AK27" i="57"/>
  <c r="AK32" i="57"/>
  <c r="AD48" i="57"/>
  <c r="AD39" i="57"/>
  <c r="P86" i="57"/>
  <c r="Y83" i="57" s="1"/>
  <c r="Z83" i="57" s="1"/>
  <c r="AL9" i="57"/>
  <c r="AL12" i="57"/>
  <c r="AE12" i="57"/>
  <c r="AL11" i="57"/>
  <c r="AL10" i="57"/>
  <c r="AL13" i="57"/>
  <c r="AL14" i="57"/>
  <c r="X51" i="57"/>
  <c r="AD45" i="57"/>
  <c r="P95" i="57"/>
  <c r="V100" i="57" s="1"/>
  <c r="AL29" i="57"/>
  <c r="AL30" i="57"/>
  <c r="AE30" i="57"/>
  <c r="AL27" i="57"/>
  <c r="AL28" i="57"/>
  <c r="AL31" i="57"/>
  <c r="AL32" i="57"/>
  <c r="AD63" i="57"/>
  <c r="X69" i="57"/>
  <c r="U96" i="57"/>
  <c r="V114" i="57" s="1"/>
  <c r="AM76" i="57"/>
  <c r="AM74" i="57"/>
  <c r="AM72" i="57"/>
  <c r="AE76" i="57"/>
  <c r="AM73" i="57"/>
  <c r="AM75" i="57"/>
  <c r="AM77" i="57"/>
  <c r="P85" i="57"/>
  <c r="T89" i="57" s="1"/>
  <c r="U89" i="57" s="1"/>
  <c r="AK10" i="57"/>
  <c r="AE11" i="57"/>
  <c r="AK9" i="57"/>
  <c r="AK11" i="57"/>
  <c r="AK12" i="57"/>
  <c r="AK13" i="57"/>
  <c r="AK14" i="57"/>
  <c r="U94" i="57"/>
  <c r="Q123" i="57" s="1"/>
  <c r="AE74" i="57"/>
  <c r="AK76" i="57"/>
  <c r="AK74" i="57"/>
  <c r="AK72" i="57"/>
  <c r="AK77" i="57"/>
  <c r="AK75" i="57"/>
  <c r="AK73" i="57"/>
  <c r="X60" i="57"/>
  <c r="AD54" i="57"/>
  <c r="AA24" i="57"/>
  <c r="T94" i="57"/>
  <c r="Q122" i="57" s="1"/>
  <c r="AK65" i="57"/>
  <c r="AK67" i="57"/>
  <c r="AK66" i="57"/>
  <c r="AE65" i="57"/>
  <c r="AK64" i="57"/>
  <c r="AK63" i="57"/>
  <c r="AK68" i="57"/>
  <c r="P84" i="57"/>
  <c r="T86" i="57" s="1"/>
  <c r="U86" i="57" s="1"/>
  <c r="AE10" i="57"/>
  <c r="AJ9" i="57"/>
  <c r="AJ10" i="57"/>
  <c r="AJ13" i="57"/>
  <c r="AJ14" i="57"/>
  <c r="AJ11" i="57"/>
  <c r="AJ12" i="57"/>
  <c r="Q97" i="57"/>
  <c r="V119" i="57" s="1"/>
  <c r="AE41" i="57"/>
  <c r="AN41" i="57"/>
  <c r="AN40" i="57"/>
  <c r="AN39" i="57"/>
  <c r="AN38" i="57"/>
  <c r="AN36" i="57"/>
  <c r="AN37" i="57"/>
  <c r="Y24" i="57"/>
  <c r="AD50" i="57"/>
  <c r="X42" i="57"/>
  <c r="AD36" i="57"/>
  <c r="X78" i="57"/>
  <c r="AD72" i="57"/>
  <c r="S94" i="57"/>
  <c r="Q121" i="57" s="1"/>
  <c r="AE56" i="57"/>
  <c r="AK56" i="57"/>
  <c r="AK54" i="57"/>
  <c r="AK55" i="57"/>
  <c r="AK58" i="57"/>
  <c r="AK57" i="57"/>
  <c r="AK59" i="57"/>
  <c r="Q93" i="57"/>
  <c r="Q110" i="57" s="1"/>
  <c r="AJ37" i="57"/>
  <c r="AE37" i="57"/>
  <c r="AJ36" i="57"/>
  <c r="AJ39" i="57"/>
  <c r="AJ41" i="57"/>
  <c r="AJ40" i="57"/>
  <c r="AJ38" i="57"/>
  <c r="S97" i="57"/>
  <c r="V121" i="57" s="1"/>
  <c r="AE59" i="57"/>
  <c r="AN59" i="57"/>
  <c r="AN56" i="57"/>
  <c r="AN58" i="57"/>
  <c r="AN57" i="57"/>
  <c r="AN55" i="57"/>
  <c r="AN54" i="57"/>
  <c r="AK20" i="57"/>
  <c r="AK21" i="57"/>
  <c r="AD38" i="57"/>
  <c r="P88" i="57"/>
  <c r="Y89" i="57" s="1"/>
  <c r="Z89" i="57" s="1"/>
  <c r="AE14" i="57"/>
  <c r="AN9" i="57"/>
  <c r="AN14" i="57"/>
  <c r="AN10" i="57"/>
  <c r="AN12" i="57"/>
  <c r="AN13" i="57"/>
  <c r="AN11" i="57"/>
  <c r="U95" i="57"/>
  <c r="V105" i="57" s="1"/>
  <c r="AL75" i="57"/>
  <c r="AE75" i="57"/>
  <c r="AL73" i="57"/>
  <c r="AL72" i="57"/>
  <c r="AL74" i="57"/>
  <c r="AL77" i="57"/>
  <c r="AL76" i="57"/>
  <c r="AD21" i="57"/>
  <c r="AD46" i="57"/>
  <c r="AN23" i="57"/>
  <c r="AE23" i="57"/>
  <c r="AG23" i="57"/>
  <c r="AN20" i="57"/>
  <c r="AN21" i="57"/>
  <c r="AN22" i="57"/>
  <c r="AN18" i="57"/>
  <c r="AN19" i="57"/>
  <c r="P96" i="57"/>
  <c r="V109" i="57" s="1"/>
  <c r="AM30" i="57"/>
  <c r="AM27" i="57"/>
  <c r="AM31" i="57"/>
  <c r="AE31" i="57"/>
  <c r="AM29" i="57"/>
  <c r="AM32" i="57"/>
  <c r="AM28" i="57"/>
  <c r="P93" i="57"/>
  <c r="Q109" i="57" s="1"/>
  <c r="AJ28" i="57"/>
  <c r="AJ30" i="57"/>
  <c r="AE28" i="57"/>
  <c r="AJ27" i="57"/>
  <c r="AJ31" i="57"/>
  <c r="AJ29" i="57"/>
  <c r="AJ32" i="57"/>
  <c r="U93" i="57"/>
  <c r="Q114" i="57" s="1"/>
  <c r="AE73" i="57"/>
  <c r="AJ73" i="57"/>
  <c r="AJ75" i="57"/>
  <c r="AJ72" i="57"/>
  <c r="AJ77" i="57"/>
  <c r="AJ76" i="57"/>
  <c r="AJ74" i="57"/>
  <c r="Y42" i="57"/>
  <c r="AD49" i="57"/>
  <c r="P94" i="56"/>
  <c r="Q118" i="56" s="1"/>
  <c r="AK29" i="56"/>
  <c r="AE29" i="56"/>
  <c r="AK28" i="56"/>
  <c r="AK27" i="56"/>
  <c r="AK31" i="56"/>
  <c r="AK32" i="56"/>
  <c r="AK30" i="56"/>
  <c r="P93" i="56"/>
  <c r="Q109" i="56" s="1"/>
  <c r="AJ28" i="56"/>
  <c r="AE28" i="56"/>
  <c r="AJ27" i="56"/>
  <c r="AJ29" i="56"/>
  <c r="AJ32" i="56"/>
  <c r="AJ31" i="56"/>
  <c r="AJ30" i="56"/>
  <c r="T96" i="56"/>
  <c r="V113" i="56" s="1"/>
  <c r="AE67" i="56"/>
  <c r="AM67" i="56"/>
  <c r="AM65" i="56"/>
  <c r="AM63" i="56"/>
  <c r="AM64" i="56"/>
  <c r="AM66" i="56"/>
  <c r="AM68" i="56"/>
  <c r="P96" i="56"/>
  <c r="V109" i="56" s="1"/>
  <c r="AM29" i="56"/>
  <c r="AM30" i="56"/>
  <c r="AM31" i="56"/>
  <c r="AE31" i="56"/>
  <c r="AM27" i="56"/>
  <c r="AM28" i="56"/>
  <c r="AM32" i="56"/>
  <c r="R93" i="56"/>
  <c r="Q111" i="56" s="1"/>
  <c r="AE46" i="56"/>
  <c r="AJ46" i="56"/>
  <c r="AJ45" i="56"/>
  <c r="AJ49" i="56"/>
  <c r="AJ48" i="56"/>
  <c r="AJ50" i="56"/>
  <c r="AJ47" i="56"/>
  <c r="Q93" i="56"/>
  <c r="Q110" i="56" s="1"/>
  <c r="AJ37" i="56"/>
  <c r="AE37" i="56"/>
  <c r="AJ36" i="56"/>
  <c r="AJ39" i="56"/>
  <c r="AJ38" i="56"/>
  <c r="AJ40" i="56"/>
  <c r="AJ41" i="56"/>
  <c r="P86" i="56"/>
  <c r="Y83" i="56" s="1"/>
  <c r="Z83" i="56" s="1"/>
  <c r="AL12" i="56"/>
  <c r="AE12" i="56"/>
  <c r="AL11" i="56"/>
  <c r="AL10" i="56"/>
  <c r="AL9" i="56"/>
  <c r="AL14" i="56"/>
  <c r="AL13" i="56"/>
  <c r="X60" i="56"/>
  <c r="AD54" i="56"/>
  <c r="P119" i="56"/>
  <c r="P110" i="56"/>
  <c r="R110" i="56" s="1"/>
  <c r="P101" i="56"/>
  <c r="U119" i="56"/>
  <c r="U110" i="56"/>
  <c r="U101" i="56"/>
  <c r="AD48" i="56"/>
  <c r="AD66" i="56"/>
  <c r="AG22" i="56"/>
  <c r="AM19" i="56"/>
  <c r="AE22" i="56"/>
  <c r="AM21" i="56"/>
  <c r="AM22" i="56"/>
  <c r="AM18" i="56"/>
  <c r="AM20" i="56"/>
  <c r="AM23" i="56"/>
  <c r="S96" i="56"/>
  <c r="V112" i="56" s="1"/>
  <c r="AM58" i="56"/>
  <c r="AM56" i="56"/>
  <c r="AE58" i="56"/>
  <c r="AM55" i="56"/>
  <c r="AM54" i="56"/>
  <c r="AM57" i="56"/>
  <c r="AM59" i="56"/>
  <c r="Q94" i="56"/>
  <c r="Q119" i="56" s="1"/>
  <c r="AE38" i="56"/>
  <c r="AK40" i="56"/>
  <c r="AK38" i="56"/>
  <c r="AK39" i="56"/>
  <c r="AK41" i="56"/>
  <c r="AK37" i="56"/>
  <c r="AK36" i="56"/>
  <c r="P85" i="56"/>
  <c r="T89" i="56" s="1"/>
  <c r="U89" i="56" s="1"/>
  <c r="AE11" i="56"/>
  <c r="AK9" i="56"/>
  <c r="AK11" i="56"/>
  <c r="AK10" i="56"/>
  <c r="AK12" i="56"/>
  <c r="AK13" i="56"/>
  <c r="AK14" i="56"/>
  <c r="AA51" i="56"/>
  <c r="AD59" i="56"/>
  <c r="AE21" i="56"/>
  <c r="AL19" i="56"/>
  <c r="AL21" i="56"/>
  <c r="AG21" i="56"/>
  <c r="AL22" i="56"/>
  <c r="AL20" i="56"/>
  <c r="AL23" i="56"/>
  <c r="AL18" i="56"/>
  <c r="P87" i="56"/>
  <c r="Y86" i="56" s="1"/>
  <c r="Z86" i="56" s="1"/>
  <c r="AM13" i="56"/>
  <c r="AE13" i="56"/>
  <c r="AM9" i="56"/>
  <c r="AM14" i="56"/>
  <c r="AM10" i="56"/>
  <c r="AM11" i="56"/>
  <c r="AM12" i="56"/>
  <c r="AD49" i="56"/>
  <c r="U94" i="56"/>
  <c r="Q123" i="56" s="1"/>
  <c r="AE74" i="56"/>
  <c r="AK74" i="56"/>
  <c r="AK76" i="56"/>
  <c r="AK73" i="56"/>
  <c r="AK72" i="56"/>
  <c r="AK75" i="56"/>
  <c r="AK77" i="56"/>
  <c r="X69" i="56"/>
  <c r="AD63" i="56"/>
  <c r="P84" i="56"/>
  <c r="T86" i="56" s="1"/>
  <c r="U86" i="56" s="1"/>
  <c r="AJ10" i="56"/>
  <c r="AE10" i="56"/>
  <c r="AJ12" i="56"/>
  <c r="AJ13" i="56"/>
  <c r="AJ14" i="56"/>
  <c r="AJ9" i="56"/>
  <c r="AJ11" i="56"/>
  <c r="U97" i="56"/>
  <c r="V123" i="56" s="1"/>
  <c r="AE77" i="56"/>
  <c r="AN77" i="56"/>
  <c r="AN72" i="56"/>
  <c r="AN73" i="56"/>
  <c r="AN75" i="56"/>
  <c r="AN76" i="56"/>
  <c r="AN74" i="56"/>
  <c r="P97" i="56"/>
  <c r="V118" i="56" s="1"/>
  <c r="AN32" i="56"/>
  <c r="AN31" i="56"/>
  <c r="AE32" i="56"/>
  <c r="AN27" i="56"/>
  <c r="AN29" i="56"/>
  <c r="AN30" i="56"/>
  <c r="AN28" i="56"/>
  <c r="P95" i="56"/>
  <c r="V100" i="56" s="1"/>
  <c r="AL30" i="56"/>
  <c r="AE30" i="56"/>
  <c r="AL29" i="56"/>
  <c r="AL27" i="56"/>
  <c r="AL28" i="56"/>
  <c r="AL31" i="56"/>
  <c r="AL32" i="56"/>
  <c r="U95" i="56"/>
  <c r="V105" i="56" s="1"/>
  <c r="AL75" i="56"/>
  <c r="AE75" i="56"/>
  <c r="AL74" i="56"/>
  <c r="AL73" i="56"/>
  <c r="AL72" i="56"/>
  <c r="AL76" i="56"/>
  <c r="AL77" i="56"/>
  <c r="T94" i="56"/>
  <c r="Q122" i="56" s="1"/>
  <c r="AK66" i="56"/>
  <c r="AE65" i="56"/>
  <c r="AK65" i="56"/>
  <c r="AK64" i="56"/>
  <c r="AK63" i="56"/>
  <c r="AK68" i="56"/>
  <c r="AK67" i="56"/>
  <c r="S94" i="56"/>
  <c r="Q121" i="56" s="1"/>
  <c r="AE56" i="56"/>
  <c r="AK58" i="56"/>
  <c r="AK56" i="56"/>
  <c r="AK57" i="56"/>
  <c r="AK54" i="56"/>
  <c r="AK55" i="56"/>
  <c r="AK59" i="56"/>
  <c r="Z60" i="56"/>
  <c r="AN23" i="56"/>
  <c r="AE23" i="56"/>
  <c r="AG23" i="56"/>
  <c r="AN20" i="56"/>
  <c r="AN21" i="56"/>
  <c r="AN18" i="56"/>
  <c r="AN19" i="56"/>
  <c r="AN22" i="56"/>
  <c r="X51" i="56"/>
  <c r="AD45" i="56"/>
  <c r="AD39" i="56"/>
  <c r="P88" i="56"/>
  <c r="Y89" i="56" s="1"/>
  <c r="Z89" i="56" s="1"/>
  <c r="AE14" i="56"/>
  <c r="AN10" i="56"/>
  <c r="AN14" i="56"/>
  <c r="AN13" i="56"/>
  <c r="AN12" i="56"/>
  <c r="AN11" i="56"/>
  <c r="AN9" i="56"/>
  <c r="P120" i="56"/>
  <c r="P111" i="56"/>
  <c r="R111" i="56" s="1"/>
  <c r="P102" i="56"/>
  <c r="U120" i="56"/>
  <c r="U111" i="56"/>
  <c r="U102" i="56"/>
  <c r="X33" i="56"/>
  <c r="AD27" i="56"/>
  <c r="X78" i="56"/>
  <c r="AD72" i="56"/>
  <c r="R97" i="56"/>
  <c r="V120" i="56" s="1"/>
  <c r="AN50" i="56"/>
  <c r="AE50" i="56"/>
  <c r="AN46" i="56"/>
  <c r="AN45" i="56"/>
  <c r="AN47" i="56"/>
  <c r="AN48" i="56"/>
  <c r="AN49" i="56"/>
  <c r="R94" i="56"/>
  <c r="Q120" i="56" s="1"/>
  <c r="AK47" i="56"/>
  <c r="AK48" i="56"/>
  <c r="AE47" i="56"/>
  <c r="AK49" i="56"/>
  <c r="AK50" i="56"/>
  <c r="AK45" i="56"/>
  <c r="AK46" i="56"/>
  <c r="S93" i="56"/>
  <c r="Q112" i="56" s="1"/>
  <c r="AJ55" i="56"/>
  <c r="AJ57" i="56"/>
  <c r="AE55" i="56"/>
  <c r="AJ58" i="56"/>
  <c r="AJ59" i="56"/>
  <c r="AJ54" i="56"/>
  <c r="AJ56" i="56"/>
  <c r="X24" i="56"/>
  <c r="AD18" i="56"/>
  <c r="AD57" i="56"/>
  <c r="AB60" i="56"/>
  <c r="AA60" i="56"/>
  <c r="AD40" i="56"/>
  <c r="Q97" i="56"/>
  <c r="V119" i="56" s="1"/>
  <c r="AE41" i="56"/>
  <c r="AN41" i="56"/>
  <c r="AN39" i="56"/>
  <c r="AN37" i="56"/>
  <c r="AN36" i="56"/>
  <c r="AN40" i="56"/>
  <c r="AN38" i="56"/>
  <c r="AD64" i="56"/>
  <c r="X42" i="56"/>
  <c r="AD36" i="56"/>
  <c r="AD9" i="56"/>
  <c r="X15" i="56"/>
  <c r="P96" i="55"/>
  <c r="V109" i="55" s="1"/>
  <c r="AM31" i="55"/>
  <c r="AE31" i="55"/>
  <c r="AM29" i="55"/>
  <c r="AM27" i="55"/>
  <c r="AM30" i="55"/>
  <c r="AM28" i="55"/>
  <c r="AM32" i="55"/>
  <c r="P97" i="55"/>
  <c r="V118" i="55" s="1"/>
  <c r="AE32" i="55"/>
  <c r="AN27" i="55"/>
  <c r="AN31" i="55"/>
  <c r="AN30" i="55"/>
  <c r="AN32" i="55"/>
  <c r="AN29" i="55"/>
  <c r="AN28" i="55"/>
  <c r="Q94" i="55"/>
  <c r="Q119" i="55" s="1"/>
  <c r="AK39" i="55"/>
  <c r="AE38" i="55"/>
  <c r="AK38" i="55"/>
  <c r="AK40" i="55"/>
  <c r="AK37" i="55"/>
  <c r="AK36" i="55"/>
  <c r="AK41" i="55"/>
  <c r="S97" i="55"/>
  <c r="V121" i="55" s="1"/>
  <c r="AN59" i="55"/>
  <c r="AN57" i="55"/>
  <c r="AE59" i="55"/>
  <c r="AN58" i="55"/>
  <c r="AN56" i="55"/>
  <c r="AN54" i="55"/>
  <c r="AN55" i="55"/>
  <c r="R96" i="55"/>
  <c r="V111" i="55" s="1"/>
  <c r="AE49" i="55"/>
  <c r="AM49" i="55"/>
  <c r="AM47" i="55"/>
  <c r="AM48" i="55"/>
  <c r="AM50" i="55"/>
  <c r="AM46" i="55"/>
  <c r="AM45" i="55"/>
  <c r="R94" i="55"/>
  <c r="Q120" i="55" s="1"/>
  <c r="AK48" i="55"/>
  <c r="AE47" i="55"/>
  <c r="AK47" i="55"/>
  <c r="AK46" i="55"/>
  <c r="AK49" i="55"/>
  <c r="AK45" i="55"/>
  <c r="AK50" i="55"/>
  <c r="R95" i="55"/>
  <c r="V102" i="55" s="1"/>
  <c r="AL47" i="55"/>
  <c r="AL46" i="55"/>
  <c r="AL45" i="55"/>
  <c r="AL48" i="55"/>
  <c r="AE48" i="55"/>
  <c r="AL49" i="55"/>
  <c r="AL50" i="55"/>
  <c r="AJ66" i="55"/>
  <c r="AJ68" i="55"/>
  <c r="AN66" i="55"/>
  <c r="AN63" i="55"/>
  <c r="S96" i="55"/>
  <c r="V112" i="55" s="1"/>
  <c r="AE58" i="55"/>
  <c r="AM58" i="55"/>
  <c r="AM56" i="55"/>
  <c r="AM55" i="55"/>
  <c r="AM54" i="55"/>
  <c r="AM57" i="55"/>
  <c r="AM59" i="55"/>
  <c r="AJ19" i="55"/>
  <c r="AE19" i="55"/>
  <c r="AG19" i="55"/>
  <c r="AJ22" i="55"/>
  <c r="AJ23" i="55"/>
  <c r="AJ20" i="55"/>
  <c r="AJ18" i="55"/>
  <c r="AJ21" i="55"/>
  <c r="AD30" i="55"/>
  <c r="Y15" i="55"/>
  <c r="AD41" i="55"/>
  <c r="X69" i="55"/>
  <c r="AD63" i="55"/>
  <c r="AD28" i="55"/>
  <c r="P122" i="55"/>
  <c r="P113" i="55"/>
  <c r="P104" i="55"/>
  <c r="U122" i="55"/>
  <c r="U113" i="55"/>
  <c r="U104" i="55"/>
  <c r="U94" i="55"/>
  <c r="Q123" i="55" s="1"/>
  <c r="AE74" i="55"/>
  <c r="AK76" i="55"/>
  <c r="AK74" i="55"/>
  <c r="AK73" i="55"/>
  <c r="AK75" i="55"/>
  <c r="AK72" i="55"/>
  <c r="AK77" i="55"/>
  <c r="AD29" i="55"/>
  <c r="AA51" i="55"/>
  <c r="P85" i="55"/>
  <c r="T89" i="55" s="1"/>
  <c r="U89" i="55" s="1"/>
  <c r="AK10" i="55"/>
  <c r="AE11" i="55"/>
  <c r="AK9" i="55"/>
  <c r="AK11" i="55"/>
  <c r="AK12" i="55"/>
  <c r="AK14" i="55"/>
  <c r="AK13" i="55"/>
  <c r="X60" i="55"/>
  <c r="AD54" i="55"/>
  <c r="Y33" i="55"/>
  <c r="AN23" i="55"/>
  <c r="AE23" i="55"/>
  <c r="AG23" i="55"/>
  <c r="AN18" i="55"/>
  <c r="AN21" i="55"/>
  <c r="AN19" i="55"/>
  <c r="AN22" i="55"/>
  <c r="AN20" i="55"/>
  <c r="S93" i="55"/>
  <c r="Q112" i="55" s="1"/>
  <c r="AJ57" i="55"/>
  <c r="AE55" i="55"/>
  <c r="AJ55" i="55"/>
  <c r="AJ58" i="55"/>
  <c r="AJ54" i="55"/>
  <c r="AJ56" i="55"/>
  <c r="AJ59" i="55"/>
  <c r="AD65" i="55"/>
  <c r="Q96" i="55"/>
  <c r="V110" i="55" s="1"/>
  <c r="AM40" i="55"/>
  <c r="AM38" i="55"/>
  <c r="AE40" i="55"/>
  <c r="AM37" i="55"/>
  <c r="AM36" i="55"/>
  <c r="AM39" i="55"/>
  <c r="AM41" i="55"/>
  <c r="U97" i="55"/>
  <c r="V123" i="55" s="1"/>
  <c r="AN77" i="55"/>
  <c r="AE77" i="55"/>
  <c r="AN73" i="55"/>
  <c r="AN72" i="55"/>
  <c r="AN76" i="55"/>
  <c r="AN74" i="55"/>
  <c r="AN75" i="55"/>
  <c r="U95" i="55"/>
  <c r="V105" i="55" s="1"/>
  <c r="AL74" i="55"/>
  <c r="AL75" i="55"/>
  <c r="AE75" i="55"/>
  <c r="AL73" i="55"/>
  <c r="AL72" i="55"/>
  <c r="AL76" i="55"/>
  <c r="AL77" i="55"/>
  <c r="R93" i="55"/>
  <c r="Q111" i="55" s="1"/>
  <c r="AE46" i="55"/>
  <c r="AJ45" i="55"/>
  <c r="AJ46" i="55"/>
  <c r="AJ50" i="55"/>
  <c r="AJ48" i="55"/>
  <c r="AJ47" i="55"/>
  <c r="AJ49" i="55"/>
  <c r="R97" i="55"/>
  <c r="V120" i="55" s="1"/>
  <c r="AN50" i="55"/>
  <c r="AE50" i="55"/>
  <c r="AN45" i="55"/>
  <c r="AN49" i="55"/>
  <c r="AN47" i="55"/>
  <c r="AN46" i="55"/>
  <c r="AN48" i="55"/>
  <c r="P83" i="55"/>
  <c r="T83" i="55" s="1"/>
  <c r="U83" i="55" s="1"/>
  <c r="AD15" i="55"/>
  <c r="AE15" i="55" s="1"/>
  <c r="AE9" i="55"/>
  <c r="AI9" i="55"/>
  <c r="AI10" i="55"/>
  <c r="AI13" i="55"/>
  <c r="AI14" i="55"/>
  <c r="AI12" i="55"/>
  <c r="AI11" i="55"/>
  <c r="Q93" i="55"/>
  <c r="Q110" i="55" s="1"/>
  <c r="AE37" i="55"/>
  <c r="AJ37" i="55"/>
  <c r="AJ36" i="55"/>
  <c r="AJ39" i="55"/>
  <c r="AJ41" i="55"/>
  <c r="AJ40" i="55"/>
  <c r="AJ38" i="55"/>
  <c r="AL21" i="55"/>
  <c r="AG21" i="55"/>
  <c r="AE21" i="55"/>
  <c r="AL19" i="55"/>
  <c r="AL20" i="55"/>
  <c r="AL22" i="55"/>
  <c r="AL23" i="55"/>
  <c r="AL18" i="55"/>
  <c r="AA69" i="55"/>
  <c r="S94" i="55"/>
  <c r="Q121" i="55" s="1"/>
  <c r="AK57" i="55"/>
  <c r="AK58" i="55"/>
  <c r="AK56" i="55"/>
  <c r="AE56" i="55"/>
  <c r="AK55" i="55"/>
  <c r="AK54" i="55"/>
  <c r="AK59" i="55"/>
  <c r="U96" i="55"/>
  <c r="V114" i="55" s="1"/>
  <c r="AE76" i="55"/>
  <c r="AM76" i="55"/>
  <c r="AM74" i="55"/>
  <c r="AM73" i="55"/>
  <c r="AM72" i="55"/>
  <c r="AM75" i="55"/>
  <c r="AM77" i="55"/>
  <c r="AD39" i="55"/>
  <c r="AD66" i="55"/>
  <c r="X78" i="55"/>
  <c r="AD72" i="55"/>
  <c r="P84" i="55"/>
  <c r="T86" i="55" s="1"/>
  <c r="U86" i="55" s="1"/>
  <c r="AJ10" i="55"/>
  <c r="AE10" i="55"/>
  <c r="AJ14" i="55"/>
  <c r="AJ11" i="55"/>
  <c r="AJ9" i="55"/>
  <c r="AJ12" i="55"/>
  <c r="AJ13" i="55"/>
  <c r="AG20" i="55"/>
  <c r="AK20" i="55"/>
  <c r="AE20" i="55"/>
  <c r="AK19" i="55"/>
  <c r="AK22" i="55"/>
  <c r="AK18" i="55"/>
  <c r="AK23" i="55"/>
  <c r="AK21" i="55"/>
  <c r="S95" i="55"/>
  <c r="V103" i="55" s="1"/>
  <c r="AL55" i="55"/>
  <c r="AL54" i="55"/>
  <c r="AL57" i="55"/>
  <c r="AE57" i="55"/>
  <c r="AL56" i="55"/>
  <c r="AL59" i="55"/>
  <c r="AL58" i="55"/>
  <c r="P87" i="55"/>
  <c r="Y86" i="55" s="1"/>
  <c r="Z86" i="55" s="1"/>
  <c r="AM13" i="55"/>
  <c r="AM12" i="55"/>
  <c r="AM11" i="55"/>
  <c r="AE13" i="55"/>
  <c r="AM10" i="55"/>
  <c r="AM9" i="55"/>
  <c r="AM14" i="55"/>
  <c r="AB69" i="55"/>
  <c r="X24" i="55"/>
  <c r="AD18" i="55"/>
  <c r="Z69" i="55"/>
  <c r="AD27" i="55"/>
  <c r="X33" i="55"/>
  <c r="P88" i="55"/>
  <c r="Y89" i="55" s="1"/>
  <c r="Z89" i="55" s="1"/>
  <c r="AE14" i="55"/>
  <c r="AN10" i="55"/>
  <c r="AN14" i="55"/>
  <c r="AN12" i="55"/>
  <c r="AN9" i="55"/>
  <c r="AN11" i="55"/>
  <c r="AN13" i="55"/>
  <c r="P86" i="55"/>
  <c r="Y83" i="55" s="1"/>
  <c r="Z83" i="55" s="1"/>
  <c r="AL9" i="55"/>
  <c r="AL12" i="55"/>
  <c r="AE12" i="55"/>
  <c r="AL11" i="55"/>
  <c r="AL14" i="55"/>
  <c r="AL13" i="55"/>
  <c r="AL10" i="55"/>
  <c r="X42" i="55"/>
  <c r="AD36" i="55"/>
  <c r="AD67" i="55"/>
  <c r="AD45" i="55"/>
  <c r="S97" i="54"/>
  <c r="V121" i="54" s="1"/>
  <c r="AE59" i="54"/>
  <c r="AN59" i="54"/>
  <c r="AN57" i="54"/>
  <c r="AN58" i="54"/>
  <c r="AN56" i="54"/>
  <c r="AN54" i="54"/>
  <c r="AN55" i="54"/>
  <c r="P94" i="54"/>
  <c r="Q118" i="54" s="1"/>
  <c r="AE29" i="54"/>
  <c r="AK29" i="54"/>
  <c r="AK32" i="54"/>
  <c r="AK27" i="54"/>
  <c r="AK28" i="54"/>
  <c r="AK30" i="54"/>
  <c r="AK31" i="54"/>
  <c r="AG20" i="54"/>
  <c r="AK20" i="54"/>
  <c r="AE20" i="54"/>
  <c r="AK19" i="54"/>
  <c r="AK18" i="54"/>
  <c r="AK21" i="54"/>
  <c r="AK23" i="54"/>
  <c r="AK22" i="54"/>
  <c r="S93" i="54"/>
  <c r="Q112" i="54" s="1"/>
  <c r="AJ55" i="54"/>
  <c r="AJ54" i="54"/>
  <c r="AE55" i="54"/>
  <c r="AJ59" i="54"/>
  <c r="AJ56" i="54"/>
  <c r="AJ57" i="54"/>
  <c r="AJ58" i="54"/>
  <c r="R95" i="54"/>
  <c r="V102" i="54" s="1"/>
  <c r="AL48" i="54"/>
  <c r="AE48" i="54"/>
  <c r="AL47" i="54"/>
  <c r="AL46" i="54"/>
  <c r="AL45" i="54"/>
  <c r="AL50" i="54"/>
  <c r="AL49" i="54"/>
  <c r="AA51" i="54"/>
  <c r="U96" i="54"/>
  <c r="V114" i="54" s="1"/>
  <c r="AM76" i="54"/>
  <c r="AE76" i="54"/>
  <c r="AM74" i="54"/>
  <c r="AM75" i="54"/>
  <c r="AM73" i="54"/>
  <c r="AM72" i="54"/>
  <c r="AM77" i="54"/>
  <c r="X15" i="54"/>
  <c r="AD9" i="54"/>
  <c r="AD22" i="54"/>
  <c r="AD72" i="54"/>
  <c r="X78" i="54"/>
  <c r="X60" i="54"/>
  <c r="AD54" i="54"/>
  <c r="AD47" i="54"/>
  <c r="X51" i="54"/>
  <c r="AD45" i="54"/>
  <c r="T94" i="54"/>
  <c r="Q122" i="54" s="1"/>
  <c r="AK67" i="54"/>
  <c r="AK65" i="54"/>
  <c r="AE65" i="54"/>
  <c r="AK63" i="54"/>
  <c r="AK68" i="54"/>
  <c r="AK66" i="54"/>
  <c r="AK64" i="54"/>
  <c r="AD30" i="54"/>
  <c r="AD46" i="54"/>
  <c r="X24" i="54"/>
  <c r="AD18" i="54"/>
  <c r="U95" i="54"/>
  <c r="V105" i="54" s="1"/>
  <c r="AL75" i="54"/>
  <c r="AE75" i="54"/>
  <c r="AL74" i="54"/>
  <c r="AL72" i="54"/>
  <c r="AL73" i="54"/>
  <c r="AL76" i="54"/>
  <c r="AL77" i="54"/>
  <c r="T97" i="54"/>
  <c r="V122" i="54" s="1"/>
  <c r="AN68" i="54"/>
  <c r="AN67" i="54"/>
  <c r="AE68" i="54"/>
  <c r="AN65" i="54"/>
  <c r="AN66" i="54"/>
  <c r="AN63" i="54"/>
  <c r="AN64" i="54"/>
  <c r="Q93" i="54"/>
  <c r="Q110" i="54" s="1"/>
  <c r="AE37" i="54"/>
  <c r="AJ37" i="54"/>
  <c r="AJ36" i="54"/>
  <c r="AJ38" i="54"/>
  <c r="AJ39" i="54"/>
  <c r="AJ41" i="54"/>
  <c r="AJ40" i="54"/>
  <c r="R97" i="54"/>
  <c r="V120" i="54" s="1"/>
  <c r="AN50" i="54"/>
  <c r="AE50" i="54"/>
  <c r="AN48" i="54"/>
  <c r="AN46" i="54"/>
  <c r="AN49" i="54"/>
  <c r="AN45" i="54"/>
  <c r="AN47" i="54"/>
  <c r="P93" i="54"/>
  <c r="Q109" i="54" s="1"/>
  <c r="AE28" i="54"/>
  <c r="AJ28" i="54"/>
  <c r="AJ31" i="54"/>
  <c r="AJ27" i="54"/>
  <c r="AJ32" i="54"/>
  <c r="AJ30" i="54"/>
  <c r="AJ29" i="54"/>
  <c r="X69" i="54"/>
  <c r="AD63" i="54"/>
  <c r="Y60" i="54"/>
  <c r="P97" i="54"/>
  <c r="V118" i="54" s="1"/>
  <c r="AE32" i="54"/>
  <c r="AN32" i="54"/>
  <c r="AN30" i="54"/>
  <c r="AN28" i="54"/>
  <c r="AN31" i="54"/>
  <c r="AN27" i="54"/>
  <c r="AN29" i="54"/>
  <c r="X33" i="54"/>
  <c r="AD27" i="54"/>
  <c r="T93" i="54"/>
  <c r="Q113" i="54" s="1"/>
  <c r="AE64" i="54"/>
  <c r="AJ64" i="54"/>
  <c r="AJ66" i="54"/>
  <c r="AJ63" i="54"/>
  <c r="AJ65" i="54"/>
  <c r="AJ67" i="54"/>
  <c r="AJ68" i="54"/>
  <c r="AD56" i="54"/>
  <c r="AG23" i="54"/>
  <c r="AN23" i="54"/>
  <c r="AE23" i="54"/>
  <c r="AN22" i="54"/>
  <c r="AN19" i="54"/>
  <c r="AN20" i="54"/>
  <c r="AN21" i="54"/>
  <c r="AN18" i="54"/>
  <c r="AJ19" i="54"/>
  <c r="AE19" i="54"/>
  <c r="AJ20" i="54"/>
  <c r="AG19" i="54"/>
  <c r="AJ21" i="54"/>
  <c r="AJ22" i="54"/>
  <c r="AJ18" i="54"/>
  <c r="AJ23" i="54"/>
  <c r="Q96" i="54"/>
  <c r="V110" i="54" s="1"/>
  <c r="AE40" i="54"/>
  <c r="AM40" i="54"/>
  <c r="AM38" i="54"/>
  <c r="AM41" i="54"/>
  <c r="AM39" i="54"/>
  <c r="AM36" i="54"/>
  <c r="AM37" i="54"/>
  <c r="T95" i="54"/>
  <c r="V104" i="54" s="1"/>
  <c r="AL64" i="54"/>
  <c r="AL63" i="54"/>
  <c r="AE66" i="54"/>
  <c r="AL66" i="54"/>
  <c r="AL65" i="54"/>
  <c r="AL67" i="54"/>
  <c r="AL68" i="54"/>
  <c r="AA33" i="54"/>
  <c r="U97" i="54"/>
  <c r="V123" i="54" s="1"/>
  <c r="AE77" i="54"/>
  <c r="AN77" i="54"/>
  <c r="AN76" i="54"/>
  <c r="AN73" i="54"/>
  <c r="AN72" i="54"/>
  <c r="AN74" i="54"/>
  <c r="AN75" i="54"/>
  <c r="P87" i="54"/>
  <c r="Y86" i="54" s="1"/>
  <c r="Z86" i="54" s="1"/>
  <c r="AM14" i="54"/>
  <c r="S96" i="54"/>
  <c r="V112" i="54" s="1"/>
  <c r="AM58" i="54"/>
  <c r="AM56" i="54"/>
  <c r="AE58" i="54"/>
  <c r="AM57" i="54"/>
  <c r="AM55" i="54"/>
  <c r="AM54" i="54"/>
  <c r="AM59" i="54"/>
  <c r="P85" i="54"/>
  <c r="T89" i="54" s="1"/>
  <c r="U89" i="54" s="1"/>
  <c r="AK11" i="54"/>
  <c r="AK10" i="54"/>
  <c r="AE11" i="54"/>
  <c r="AK14" i="54"/>
  <c r="AK13" i="54"/>
  <c r="AK12" i="54"/>
  <c r="AK9" i="54"/>
  <c r="Q92" i="54"/>
  <c r="Q101" i="54" s="1"/>
  <c r="AI36" i="54"/>
  <c r="AE36" i="54"/>
  <c r="AI39" i="54"/>
  <c r="AI37" i="54"/>
  <c r="AI38" i="54"/>
  <c r="AI40" i="54"/>
  <c r="AI41" i="54"/>
  <c r="AD21" i="54"/>
  <c r="U94" i="54"/>
  <c r="Q123" i="54" s="1"/>
  <c r="AE74" i="54"/>
  <c r="AK74" i="54"/>
  <c r="AK72" i="54"/>
  <c r="AK73" i="54"/>
  <c r="AK76" i="54"/>
  <c r="AK75" i="54"/>
  <c r="AK77" i="54"/>
  <c r="AD57" i="54"/>
  <c r="T94" i="53"/>
  <c r="Q122" i="53" s="1"/>
  <c r="AE65" i="53"/>
  <c r="AK67" i="53"/>
  <c r="AK65" i="53"/>
  <c r="AK68" i="53"/>
  <c r="AK63" i="53"/>
  <c r="AK64" i="53"/>
  <c r="AK66" i="53"/>
  <c r="R96" i="53"/>
  <c r="V111" i="53" s="1"/>
  <c r="AM49" i="53"/>
  <c r="AM47" i="53"/>
  <c r="AE49" i="53"/>
  <c r="AM46" i="53"/>
  <c r="AM45" i="53"/>
  <c r="AM50" i="53"/>
  <c r="AM48" i="53"/>
  <c r="R93" i="53"/>
  <c r="Q111" i="53" s="1"/>
  <c r="AJ46" i="53"/>
  <c r="AE46" i="53"/>
  <c r="AJ47" i="53"/>
  <c r="AJ48" i="53"/>
  <c r="AJ49" i="53"/>
  <c r="AJ45" i="53"/>
  <c r="AJ50" i="53"/>
  <c r="AE56" i="53"/>
  <c r="AK58" i="53"/>
  <c r="AK55" i="53"/>
  <c r="AK54" i="53"/>
  <c r="S93" i="53"/>
  <c r="Q112" i="53" s="1"/>
  <c r="AJ55" i="53"/>
  <c r="AJ57" i="53"/>
  <c r="AE55" i="53"/>
  <c r="AJ54" i="53"/>
  <c r="AJ58" i="53"/>
  <c r="AJ56" i="53"/>
  <c r="AJ59" i="53"/>
  <c r="T96" i="53"/>
  <c r="V113" i="53" s="1"/>
  <c r="AM67" i="53"/>
  <c r="AE67" i="53"/>
  <c r="AM65" i="53"/>
  <c r="AM63" i="53"/>
  <c r="AM66" i="53"/>
  <c r="AM64" i="53"/>
  <c r="AM68" i="53"/>
  <c r="AE21" i="53"/>
  <c r="AL19" i="53"/>
  <c r="AL21" i="53"/>
  <c r="AG21" i="53"/>
  <c r="AL22" i="53"/>
  <c r="AL23" i="53"/>
  <c r="AL18" i="53"/>
  <c r="AL20" i="53"/>
  <c r="T93" i="53"/>
  <c r="Q113" i="53" s="1"/>
  <c r="AE64" i="53"/>
  <c r="AJ64" i="53"/>
  <c r="AJ63" i="53"/>
  <c r="AJ66" i="53"/>
  <c r="AJ67" i="53"/>
  <c r="AJ65" i="53"/>
  <c r="AJ68" i="53"/>
  <c r="R97" i="53"/>
  <c r="V120" i="53" s="1"/>
  <c r="AE50" i="53"/>
  <c r="AN50" i="53"/>
  <c r="AN46" i="53"/>
  <c r="AN45" i="53"/>
  <c r="AN49" i="53"/>
  <c r="AN48" i="53"/>
  <c r="AN47" i="53"/>
  <c r="U96" i="53"/>
  <c r="V114" i="53" s="1"/>
  <c r="AM76" i="53"/>
  <c r="AE76" i="53"/>
  <c r="AM75" i="53"/>
  <c r="AM74" i="53"/>
  <c r="AM73" i="53"/>
  <c r="AM77" i="53"/>
  <c r="AM72" i="53"/>
  <c r="Q94" i="53"/>
  <c r="Q119" i="53" s="1"/>
  <c r="AK38" i="53"/>
  <c r="AE38" i="53"/>
  <c r="AK39" i="53"/>
  <c r="AK36" i="53"/>
  <c r="AK41" i="53"/>
  <c r="AK37" i="53"/>
  <c r="AK40" i="53"/>
  <c r="Q95" i="53"/>
  <c r="V101" i="53" s="1"/>
  <c r="AL37" i="53"/>
  <c r="AL36" i="53"/>
  <c r="AL39" i="53"/>
  <c r="AE39" i="53"/>
  <c r="AL38" i="53"/>
  <c r="AL40" i="53"/>
  <c r="AL41" i="53"/>
  <c r="X51" i="53"/>
  <c r="AD45" i="53"/>
  <c r="AD20" i="53"/>
  <c r="P87" i="53"/>
  <c r="Y86" i="53" s="1"/>
  <c r="Z86" i="53" s="1"/>
  <c r="AE13" i="53"/>
  <c r="AM10" i="53"/>
  <c r="AM13" i="53"/>
  <c r="AM14" i="53"/>
  <c r="AM11" i="53"/>
  <c r="AM12" i="53"/>
  <c r="AM9" i="53"/>
  <c r="AB69" i="53"/>
  <c r="AD74" i="53"/>
  <c r="Q93" i="53"/>
  <c r="Q110" i="53" s="1"/>
  <c r="AE37" i="53"/>
  <c r="AJ37" i="53"/>
  <c r="AJ40" i="53"/>
  <c r="AJ41" i="53"/>
  <c r="AJ36" i="53"/>
  <c r="AJ38" i="53"/>
  <c r="AJ39" i="53"/>
  <c r="AA78" i="53"/>
  <c r="AD57" i="53"/>
  <c r="P95" i="53"/>
  <c r="V100" i="53" s="1"/>
  <c r="AL28" i="53"/>
  <c r="AL29" i="53"/>
  <c r="AL30" i="53"/>
  <c r="AE30" i="53"/>
  <c r="AL27" i="53"/>
  <c r="AL32" i="53"/>
  <c r="AL31" i="53"/>
  <c r="AD19" i="53"/>
  <c r="S96" i="53"/>
  <c r="V112" i="53" s="1"/>
  <c r="AM58" i="53"/>
  <c r="AM56" i="53"/>
  <c r="AE58" i="53"/>
  <c r="AM54" i="53"/>
  <c r="AM57" i="53"/>
  <c r="AM55" i="53"/>
  <c r="AM59" i="53"/>
  <c r="X42" i="53"/>
  <c r="AD36" i="53"/>
  <c r="AG23" i="53"/>
  <c r="AN23" i="53"/>
  <c r="AE23" i="53"/>
  <c r="AN20" i="53"/>
  <c r="AN21" i="53"/>
  <c r="AN22" i="53"/>
  <c r="AN18" i="53"/>
  <c r="AN19" i="53"/>
  <c r="Y24" i="53"/>
  <c r="AD9" i="53"/>
  <c r="X15" i="53"/>
  <c r="AD75" i="53"/>
  <c r="Y51" i="53"/>
  <c r="P96" i="53"/>
  <c r="V109" i="53" s="1"/>
  <c r="AE31" i="53"/>
  <c r="AM29" i="53"/>
  <c r="AM27" i="53"/>
  <c r="AM31" i="53"/>
  <c r="AM28" i="53"/>
  <c r="AM30" i="53"/>
  <c r="AM32" i="53"/>
  <c r="AD77" i="53"/>
  <c r="X60" i="53"/>
  <c r="AD54" i="53"/>
  <c r="X33" i="53"/>
  <c r="AD27" i="53"/>
  <c r="X24" i="53"/>
  <c r="AD18" i="53"/>
  <c r="P84" i="53"/>
  <c r="T86" i="53" s="1"/>
  <c r="U86" i="53" s="1"/>
  <c r="AJ9" i="53"/>
  <c r="AJ14" i="53"/>
  <c r="AJ13" i="53"/>
  <c r="AD22" i="53"/>
  <c r="P93" i="53"/>
  <c r="Q109" i="53" s="1"/>
  <c r="AE28" i="53"/>
  <c r="AJ28" i="53"/>
  <c r="AJ30" i="53"/>
  <c r="AJ32" i="53"/>
  <c r="AJ27" i="53"/>
  <c r="AJ31" i="53"/>
  <c r="AJ29" i="53"/>
  <c r="X78" i="53"/>
  <c r="AD72" i="53"/>
  <c r="AD66" i="53"/>
  <c r="AD73" i="53"/>
  <c r="AA42" i="53"/>
  <c r="P85" i="53"/>
  <c r="T89" i="53" s="1"/>
  <c r="U89" i="53" s="1"/>
  <c r="AE11" i="53"/>
  <c r="AK11" i="53"/>
  <c r="AK10" i="53"/>
  <c r="AK9" i="53"/>
  <c r="AK13" i="53"/>
  <c r="AK12" i="53"/>
  <c r="AK14" i="53"/>
  <c r="R94" i="53"/>
  <c r="Q120" i="53" s="1"/>
  <c r="AE47" i="53"/>
  <c r="AK47" i="53"/>
  <c r="AK48" i="53"/>
  <c r="AK46" i="53"/>
  <c r="AK50" i="53"/>
  <c r="AK49" i="53"/>
  <c r="AK45" i="53"/>
  <c r="Q97" i="53"/>
  <c r="V119" i="53" s="1"/>
  <c r="AN41" i="53"/>
  <c r="AE41" i="53"/>
  <c r="AN38" i="53"/>
  <c r="AN39" i="53"/>
  <c r="AN40" i="53"/>
  <c r="AN36" i="53"/>
  <c r="AN37" i="53"/>
  <c r="R95" i="53"/>
  <c r="V102" i="53" s="1"/>
  <c r="AL48" i="53"/>
  <c r="AE48" i="53"/>
  <c r="AL47" i="53"/>
  <c r="AL46" i="53"/>
  <c r="AL45" i="53"/>
  <c r="AL50" i="53"/>
  <c r="AL49" i="53"/>
  <c r="P94" i="53"/>
  <c r="Q118" i="53" s="1"/>
  <c r="AE29" i="53"/>
  <c r="AK29" i="53"/>
  <c r="AK31" i="53"/>
  <c r="AK27" i="53"/>
  <c r="AK28" i="53"/>
  <c r="AK32" i="53"/>
  <c r="AK30" i="53"/>
  <c r="P88" i="53"/>
  <c r="Y89" i="53" s="1"/>
  <c r="Z89" i="53" s="1"/>
  <c r="AE14" i="53"/>
  <c r="AN9" i="53"/>
  <c r="AN14" i="53"/>
  <c r="AN13" i="53"/>
  <c r="AN12" i="53"/>
  <c r="AN11" i="53"/>
  <c r="AN10" i="53"/>
  <c r="S97" i="53"/>
  <c r="V121" i="53" s="1"/>
  <c r="AE59" i="53"/>
  <c r="AN59" i="53"/>
  <c r="AN57" i="53"/>
  <c r="AN54" i="53"/>
  <c r="AN58" i="53"/>
  <c r="AN56" i="53"/>
  <c r="AN55" i="53"/>
  <c r="AD68" i="53"/>
  <c r="Y60" i="53"/>
  <c r="P86" i="53"/>
  <c r="Y83" i="53" s="1"/>
  <c r="Z83" i="53" s="1"/>
  <c r="AL12" i="53"/>
  <c r="AE12" i="53"/>
  <c r="AL9" i="53"/>
  <c r="AL13" i="53"/>
  <c r="AL10" i="53"/>
  <c r="AL14" i="53"/>
  <c r="AL11" i="53"/>
  <c r="Q96" i="53"/>
  <c r="V110" i="53" s="1"/>
  <c r="AM40" i="53"/>
  <c r="AM38" i="53"/>
  <c r="AE40" i="53"/>
  <c r="AM37" i="53"/>
  <c r="AM36" i="53"/>
  <c r="AM39" i="53"/>
  <c r="AM41" i="53"/>
  <c r="X69" i="53"/>
  <c r="AD63" i="53"/>
  <c r="P97" i="53"/>
  <c r="V118" i="53" s="1"/>
  <c r="AE32" i="53"/>
  <c r="AN32" i="53"/>
  <c r="AN31" i="53"/>
  <c r="AN28" i="53"/>
  <c r="AN27" i="53"/>
  <c r="AN30" i="53"/>
  <c r="AN29" i="53"/>
  <c r="P93" i="52"/>
  <c r="Q109" i="52" s="1"/>
  <c r="AE28" i="52"/>
  <c r="AJ28" i="52"/>
  <c r="AJ30" i="52"/>
  <c r="AJ32" i="52"/>
  <c r="AJ29" i="52"/>
  <c r="AJ27" i="52"/>
  <c r="AJ31" i="52"/>
  <c r="T97" i="52"/>
  <c r="V122" i="52" s="1"/>
  <c r="AN68" i="52"/>
  <c r="AE68" i="52"/>
  <c r="AN64" i="52"/>
  <c r="AN63" i="52"/>
  <c r="AN66" i="52"/>
  <c r="AN65" i="52"/>
  <c r="AN67" i="52"/>
  <c r="T94" i="52"/>
  <c r="Q122" i="52" s="1"/>
  <c r="AK67" i="52"/>
  <c r="AK66" i="52"/>
  <c r="AE65" i="52"/>
  <c r="AK65" i="52"/>
  <c r="AK68" i="52"/>
  <c r="AK63" i="52"/>
  <c r="AK64" i="52"/>
  <c r="Q93" i="52"/>
  <c r="Q110" i="52" s="1"/>
  <c r="AE37" i="52"/>
  <c r="AJ37" i="52"/>
  <c r="AJ38" i="52"/>
  <c r="AJ36" i="52"/>
  <c r="AJ41" i="52"/>
  <c r="AJ40" i="52"/>
  <c r="AJ39" i="52"/>
  <c r="AB69" i="52"/>
  <c r="AE22" i="52"/>
  <c r="AM21" i="52"/>
  <c r="AM22" i="52"/>
  <c r="AM19" i="52"/>
  <c r="AG22" i="52"/>
  <c r="AM20" i="52"/>
  <c r="AM23" i="52"/>
  <c r="AM18" i="52"/>
  <c r="R96" i="52"/>
  <c r="V111" i="52" s="1"/>
  <c r="AE49" i="52"/>
  <c r="AM48" i="52"/>
  <c r="AM47" i="52"/>
  <c r="AM49" i="52"/>
  <c r="AM46" i="52"/>
  <c r="AM45" i="52"/>
  <c r="AM50" i="52"/>
  <c r="AA42" i="52"/>
  <c r="X42" i="52"/>
  <c r="AD36" i="52"/>
  <c r="P97" i="52"/>
  <c r="V118" i="52" s="1"/>
  <c r="AE32" i="52"/>
  <c r="AN32" i="52"/>
  <c r="AN31" i="52"/>
  <c r="AN28" i="52"/>
  <c r="AN29" i="52"/>
  <c r="AN27" i="52"/>
  <c r="AN30" i="52"/>
  <c r="P85" i="52"/>
  <c r="T89" i="52" s="1"/>
  <c r="U89" i="52" s="1"/>
  <c r="AK11" i="52"/>
  <c r="AK10" i="52"/>
  <c r="AK9" i="52"/>
  <c r="AE11" i="52"/>
  <c r="AK12" i="52"/>
  <c r="AK13" i="52"/>
  <c r="AK14" i="52"/>
  <c r="AD27" i="52"/>
  <c r="X33" i="52"/>
  <c r="AD77" i="52"/>
  <c r="AD73" i="52"/>
  <c r="X51" i="52"/>
  <c r="AD45" i="52"/>
  <c r="P88" i="52"/>
  <c r="Y89" i="52" s="1"/>
  <c r="Z89" i="52" s="1"/>
  <c r="AN14" i="52"/>
  <c r="AE14" i="52"/>
  <c r="AN10" i="52"/>
  <c r="AN12" i="52"/>
  <c r="AN13" i="52"/>
  <c r="AN9" i="52"/>
  <c r="AN11" i="52"/>
  <c r="AD39" i="52"/>
  <c r="AE21" i="52"/>
  <c r="AL19" i="52"/>
  <c r="AL21" i="52"/>
  <c r="AG21" i="52"/>
  <c r="AL22" i="52"/>
  <c r="AL20" i="52"/>
  <c r="AL23" i="52"/>
  <c r="AL18" i="52"/>
  <c r="AD30" i="52"/>
  <c r="AD67" i="52"/>
  <c r="AD75" i="52"/>
  <c r="AD46" i="52"/>
  <c r="S95" i="52"/>
  <c r="V103" i="52" s="1"/>
  <c r="AL57" i="52"/>
  <c r="AE57" i="52"/>
  <c r="AL56" i="52"/>
  <c r="AL54" i="52"/>
  <c r="AL55" i="52"/>
  <c r="AL58" i="52"/>
  <c r="AL59" i="52"/>
  <c r="AD41" i="52"/>
  <c r="P87" i="52"/>
  <c r="Y86" i="52" s="1"/>
  <c r="Z86" i="52" s="1"/>
  <c r="AM13" i="52"/>
  <c r="AM12" i="52"/>
  <c r="AM11" i="52"/>
  <c r="AE13" i="52"/>
  <c r="AM9" i="52"/>
  <c r="AM14" i="52"/>
  <c r="AM10" i="52"/>
  <c r="U96" i="52"/>
  <c r="V114" i="52" s="1"/>
  <c r="AE76" i="52"/>
  <c r="AM76" i="52"/>
  <c r="AM74" i="52"/>
  <c r="AM72" i="52"/>
  <c r="AM77" i="52"/>
  <c r="AM75" i="52"/>
  <c r="AM73" i="52"/>
  <c r="AG23" i="52"/>
  <c r="AN23" i="52"/>
  <c r="AE23" i="52"/>
  <c r="AN22" i="52"/>
  <c r="AN21" i="52"/>
  <c r="AN18" i="52"/>
  <c r="AN20" i="52"/>
  <c r="AN19" i="52"/>
  <c r="AD38" i="52"/>
  <c r="AG19" i="52"/>
  <c r="AJ22" i="52"/>
  <c r="AJ19" i="52"/>
  <c r="AE19" i="52"/>
  <c r="AJ18" i="52"/>
  <c r="AJ20" i="52"/>
  <c r="AJ21" i="52"/>
  <c r="AJ23" i="52"/>
  <c r="AD29" i="52"/>
  <c r="AD66" i="52"/>
  <c r="AD74" i="52"/>
  <c r="AN47" i="52"/>
  <c r="AE50" i="52"/>
  <c r="X60" i="52"/>
  <c r="AD54" i="52"/>
  <c r="AE18" i="52"/>
  <c r="AI18" i="52"/>
  <c r="AG18" i="52"/>
  <c r="AD24" i="52"/>
  <c r="AE24" i="52" s="1"/>
  <c r="AI19" i="52"/>
  <c r="AI23" i="52"/>
  <c r="AI22" i="52"/>
  <c r="AI21" i="52"/>
  <c r="AI20" i="52"/>
  <c r="P86" i="52"/>
  <c r="Y83" i="52" s="1"/>
  <c r="Z83" i="52" s="1"/>
  <c r="AL9" i="52"/>
  <c r="AL11" i="52"/>
  <c r="AL12" i="52"/>
  <c r="AL14" i="52"/>
  <c r="AE12" i="52"/>
  <c r="AL13" i="52"/>
  <c r="AL10" i="52"/>
  <c r="P96" i="52"/>
  <c r="V109" i="52" s="1"/>
  <c r="AM31" i="52"/>
  <c r="AE31" i="52"/>
  <c r="AM29" i="52"/>
  <c r="AM32" i="52"/>
  <c r="AM30" i="52"/>
  <c r="AM27" i="52"/>
  <c r="AM28" i="52"/>
  <c r="AE20" i="52"/>
  <c r="AK19" i="52"/>
  <c r="AG20" i="52"/>
  <c r="AK20" i="52"/>
  <c r="AK18" i="52"/>
  <c r="AK22" i="52"/>
  <c r="AK23" i="52"/>
  <c r="AK21" i="52"/>
  <c r="Q96" i="52"/>
  <c r="V110" i="52" s="1"/>
  <c r="AM40" i="52"/>
  <c r="AM38" i="52"/>
  <c r="AE40" i="52"/>
  <c r="AM37" i="52"/>
  <c r="AM36" i="52"/>
  <c r="AM39" i="52"/>
  <c r="AM41" i="52"/>
  <c r="AA69" i="52"/>
  <c r="AD64" i="52"/>
  <c r="R94" i="52"/>
  <c r="Q120" i="52" s="1"/>
  <c r="AK48" i="52"/>
  <c r="AE47" i="52"/>
  <c r="AK47" i="52"/>
  <c r="AK46" i="52"/>
  <c r="AK45" i="52"/>
  <c r="AK49" i="52"/>
  <c r="AK50" i="52"/>
  <c r="P84" i="52"/>
  <c r="T86" i="52" s="1"/>
  <c r="U86" i="52" s="1"/>
  <c r="AE10" i="52"/>
  <c r="AJ10" i="52"/>
  <c r="AJ13" i="52"/>
  <c r="AJ11" i="52"/>
  <c r="AJ9" i="52"/>
  <c r="AJ14" i="52"/>
  <c r="AJ12" i="52"/>
  <c r="X69" i="52"/>
  <c r="AD63" i="52"/>
  <c r="X78" i="52"/>
  <c r="AD72" i="52"/>
  <c r="R95" i="52"/>
  <c r="V102" i="52" s="1"/>
  <c r="AL47" i="52"/>
  <c r="AL46" i="52"/>
  <c r="AL45" i="52"/>
  <c r="AL48" i="52"/>
  <c r="AE48" i="52"/>
  <c r="AL49" i="52"/>
  <c r="AL50" i="52"/>
  <c r="Y51" i="52"/>
  <c r="X15" i="52"/>
  <c r="AD9" i="52"/>
  <c r="H2" i="50"/>
  <c r="L2" i="50" s="1"/>
  <c r="K3" i="50" s="1"/>
  <c r="L3" i="50" s="1"/>
  <c r="K4" i="50" s="1"/>
  <c r="L4" i="50" s="1"/>
  <c r="K5" i="50" s="1"/>
  <c r="L5" i="50" s="1"/>
  <c r="K6" i="50" s="1"/>
  <c r="L6" i="50" s="1"/>
  <c r="K7" i="50" s="1"/>
  <c r="L7" i="50" s="1"/>
  <c r="K8" i="50" s="1"/>
  <c r="L8" i="50" s="1"/>
  <c r="K9" i="50" s="1"/>
  <c r="L9" i="50" s="1"/>
  <c r="K10" i="50" s="1"/>
  <c r="L10" i="50"/>
  <c r="AB33" i="47"/>
  <c r="Y60" i="49"/>
  <c r="AA33" i="51"/>
  <c r="X14" i="51"/>
  <c r="R42" i="42"/>
  <c r="Q60" i="42"/>
  <c r="AC78" i="48"/>
  <c r="Y33" i="48"/>
  <c r="AB33" i="48"/>
  <c r="AD76" i="48"/>
  <c r="AA60" i="50"/>
  <c r="X38" i="50"/>
  <c r="AD38" i="50" s="1"/>
  <c r="Q94" i="50" s="1"/>
  <c r="Q119" i="50" s="1"/>
  <c r="X58" i="50"/>
  <c r="X41" i="50"/>
  <c r="AD41" i="50" s="1"/>
  <c r="Z42" i="51"/>
  <c r="Y42" i="51"/>
  <c r="S89" i="51"/>
  <c r="Y2" i="51"/>
  <c r="AA2" i="51" s="1"/>
  <c r="AB2" i="51" s="1"/>
  <c r="V4" i="51"/>
  <c r="X83" i="51"/>
  <c r="X86" i="51"/>
  <c r="Y3" i="51"/>
  <c r="AA3" i="51" s="1"/>
  <c r="AB3" i="51" s="1"/>
  <c r="S86" i="51"/>
  <c r="S83" i="51"/>
  <c r="W2" i="51"/>
  <c r="W4" i="51" s="1"/>
  <c r="X89" i="51"/>
  <c r="Q9" i="42"/>
  <c r="P10" i="42" s="1"/>
  <c r="Z57" i="42"/>
  <c r="AC24" i="47"/>
  <c r="X77" i="47"/>
  <c r="X73" i="47"/>
  <c r="X59" i="47"/>
  <c r="X56" i="47"/>
  <c r="X21" i="47"/>
  <c r="AD38" i="48"/>
  <c r="AB60" i="48"/>
  <c r="Y78" i="48"/>
  <c r="X74" i="48"/>
  <c r="AA12" i="48"/>
  <c r="X14" i="49"/>
  <c r="AD14" i="49" s="1"/>
  <c r="Y51" i="50"/>
  <c r="Z51" i="50"/>
  <c r="AA15" i="51"/>
  <c r="AD40" i="51"/>
  <c r="AE40" i="51" s="1"/>
  <c r="Y33" i="51"/>
  <c r="Z33" i="51"/>
  <c r="X74" i="51"/>
  <c r="AD74" i="51" s="1"/>
  <c r="R69" i="42"/>
  <c r="Z65" i="42" s="1"/>
  <c r="AB42" i="47"/>
  <c r="AC69" i="47"/>
  <c r="Z78" i="47"/>
  <c r="AC42" i="47"/>
  <c r="Y24" i="47"/>
  <c r="Z22" i="47"/>
  <c r="AD37" i="48"/>
  <c r="AJ41" i="48" s="1"/>
  <c r="X31" i="49"/>
  <c r="X11" i="49"/>
  <c r="AD11" i="49" s="1"/>
  <c r="AK14" i="49" s="1"/>
  <c r="AB51" i="49"/>
  <c r="AC60" i="49"/>
  <c r="AD13" i="50"/>
  <c r="AE13" i="50" s="1"/>
  <c r="X64" i="50"/>
  <c r="AD64" i="50" s="1"/>
  <c r="T93" i="50" s="1"/>
  <c r="Q113" i="50" s="1"/>
  <c r="AC78" i="50"/>
  <c r="AD29" i="51"/>
  <c r="P94" i="51" s="1"/>
  <c r="Q118" i="51" s="1"/>
  <c r="AD76" i="51"/>
  <c r="U96" i="51" s="1"/>
  <c r="V114" i="51" s="1"/>
  <c r="AB78" i="51"/>
  <c r="Y24" i="51"/>
  <c r="AC15" i="49"/>
  <c r="AD10" i="49"/>
  <c r="AJ11" i="49" s="1"/>
  <c r="Y15" i="49"/>
  <c r="X13" i="49"/>
  <c r="AD13" i="49" s="1"/>
  <c r="AM9" i="49" s="1"/>
  <c r="AK13" i="49"/>
  <c r="L10" i="48"/>
  <c r="X63" i="51"/>
  <c r="X67" i="51"/>
  <c r="X66" i="51"/>
  <c r="X45" i="51"/>
  <c r="X48" i="51"/>
  <c r="X46" i="51"/>
  <c r="X50" i="51"/>
  <c r="AB67" i="51"/>
  <c r="AB65" i="51"/>
  <c r="AB64" i="51"/>
  <c r="AB63" i="51"/>
  <c r="AB66" i="51"/>
  <c r="AA24" i="51"/>
  <c r="X9" i="51"/>
  <c r="X10" i="51"/>
  <c r="AD41" i="51"/>
  <c r="X13" i="51"/>
  <c r="X49" i="51"/>
  <c r="Z47" i="51"/>
  <c r="Z48" i="51"/>
  <c r="Z45" i="51"/>
  <c r="Z49" i="51"/>
  <c r="Z46" i="51"/>
  <c r="R15" i="51"/>
  <c r="Z13" i="51" s="1"/>
  <c r="AB60" i="51"/>
  <c r="AB68" i="51"/>
  <c r="X47" i="51"/>
  <c r="X54" i="51"/>
  <c r="X57" i="51"/>
  <c r="AD57" i="51" s="1"/>
  <c r="X56" i="51"/>
  <c r="AD56" i="51" s="1"/>
  <c r="X58" i="51"/>
  <c r="AD58" i="51" s="1"/>
  <c r="X72" i="51"/>
  <c r="X75" i="51"/>
  <c r="AD75" i="51" s="1"/>
  <c r="X27" i="51"/>
  <c r="X28" i="51"/>
  <c r="AD28" i="51" s="1"/>
  <c r="X30" i="51"/>
  <c r="AD30" i="51" s="1"/>
  <c r="X64" i="51"/>
  <c r="AA78" i="51"/>
  <c r="AM72" i="51"/>
  <c r="AA60" i="51"/>
  <c r="AA42" i="51"/>
  <c r="X22" i="51"/>
  <c r="AD22" i="51" s="1"/>
  <c r="Z50" i="51"/>
  <c r="X32" i="51"/>
  <c r="AD32" i="51" s="1"/>
  <c r="AA46" i="51"/>
  <c r="AA45" i="51"/>
  <c r="AA48" i="51"/>
  <c r="AA47" i="51"/>
  <c r="X36" i="51"/>
  <c r="X39" i="51"/>
  <c r="AD39" i="51" s="1"/>
  <c r="X38" i="51"/>
  <c r="AD38" i="51" s="1"/>
  <c r="Z19" i="51"/>
  <c r="Z20" i="51"/>
  <c r="Z18" i="51"/>
  <c r="Z21" i="51"/>
  <c r="AD21" i="51" s="1"/>
  <c r="Y46" i="51"/>
  <c r="Y49" i="51"/>
  <c r="Y50" i="51"/>
  <c r="Y45" i="51"/>
  <c r="Y48" i="51"/>
  <c r="Y47" i="51"/>
  <c r="Y60" i="51"/>
  <c r="AD77" i="51"/>
  <c r="AC42" i="51"/>
  <c r="AD59" i="51"/>
  <c r="X18" i="51"/>
  <c r="X23" i="51"/>
  <c r="X20" i="51"/>
  <c r="AD20" i="51" s="1"/>
  <c r="Z23" i="51"/>
  <c r="Y64" i="51"/>
  <c r="Y66" i="51"/>
  <c r="Y65" i="51"/>
  <c r="Y63" i="51"/>
  <c r="Y67" i="51"/>
  <c r="Z78" i="51"/>
  <c r="AD55" i="51"/>
  <c r="X31" i="51"/>
  <c r="AD31" i="51" s="1"/>
  <c r="AB42" i="51"/>
  <c r="X68" i="51"/>
  <c r="AD68" i="51" s="1"/>
  <c r="X65" i="51"/>
  <c r="AD37" i="51"/>
  <c r="AC78" i="51"/>
  <c r="AD73" i="51"/>
  <c r="Y78" i="51"/>
  <c r="T94" i="50"/>
  <c r="Q122" i="50" s="1"/>
  <c r="AK67" i="50"/>
  <c r="AK65" i="50"/>
  <c r="AK66" i="50"/>
  <c r="AE65" i="50"/>
  <c r="AK63" i="50"/>
  <c r="AK68" i="50"/>
  <c r="AK64" i="50"/>
  <c r="AB76" i="50"/>
  <c r="AB74" i="50"/>
  <c r="AB73" i="50"/>
  <c r="AB72" i="50"/>
  <c r="AB75" i="50"/>
  <c r="Z24" i="50"/>
  <c r="P92" i="50"/>
  <c r="Q100" i="50" s="1"/>
  <c r="AI27" i="50"/>
  <c r="AE27" i="50"/>
  <c r="AI30" i="50"/>
  <c r="AI28" i="50"/>
  <c r="AD77" i="50"/>
  <c r="X72" i="50"/>
  <c r="X75" i="50"/>
  <c r="AA24" i="50"/>
  <c r="Y78" i="50"/>
  <c r="X36" i="50"/>
  <c r="X39" i="50"/>
  <c r="AD39" i="50" s="1"/>
  <c r="AM19" i="50"/>
  <c r="AE22" i="50"/>
  <c r="AM21" i="50"/>
  <c r="AM22" i="50"/>
  <c r="AM20" i="50"/>
  <c r="AM18" i="50"/>
  <c r="AM23" i="50"/>
  <c r="Q96" i="50"/>
  <c r="V110" i="50" s="1"/>
  <c r="AM40" i="50"/>
  <c r="AM38" i="50"/>
  <c r="AE40" i="50"/>
  <c r="AM39" i="50"/>
  <c r="AM37" i="50"/>
  <c r="AM36" i="50"/>
  <c r="AM41" i="50"/>
  <c r="X45" i="50"/>
  <c r="X49" i="50"/>
  <c r="X48" i="50"/>
  <c r="AA46" i="50"/>
  <c r="AA45" i="50"/>
  <c r="AA48" i="50"/>
  <c r="AA47" i="50"/>
  <c r="AA49" i="50"/>
  <c r="AD19" i="50"/>
  <c r="AE38" i="50"/>
  <c r="AK38" i="50"/>
  <c r="AK36" i="50"/>
  <c r="AK39" i="50"/>
  <c r="AJ66" i="50"/>
  <c r="AJ64" i="50"/>
  <c r="AJ65" i="50"/>
  <c r="AJ67" i="50"/>
  <c r="AD32" i="50"/>
  <c r="AD29" i="50"/>
  <c r="AD55" i="50"/>
  <c r="X67" i="50"/>
  <c r="AD67" i="50" s="1"/>
  <c r="Z69" i="50"/>
  <c r="AA69" i="50"/>
  <c r="AA33" i="50"/>
  <c r="AA78" i="50"/>
  <c r="X9" i="50"/>
  <c r="X14" i="50"/>
  <c r="X10" i="50"/>
  <c r="X11" i="50"/>
  <c r="X12" i="50"/>
  <c r="P95" i="50"/>
  <c r="V100" i="50" s="1"/>
  <c r="AL28" i="50"/>
  <c r="AL29" i="50"/>
  <c r="AE30" i="50"/>
  <c r="AL27" i="50"/>
  <c r="AL30" i="50"/>
  <c r="AL31" i="50"/>
  <c r="X47" i="50"/>
  <c r="AD76" i="50"/>
  <c r="Y24" i="50"/>
  <c r="AD58" i="50"/>
  <c r="AD31" i="50"/>
  <c r="AI32" i="50"/>
  <c r="AI29" i="50"/>
  <c r="AD37" i="50"/>
  <c r="AB69" i="50"/>
  <c r="Y33" i="50"/>
  <c r="AA9" i="50"/>
  <c r="AA12" i="50"/>
  <c r="AA11" i="50"/>
  <c r="AA10" i="50"/>
  <c r="AA14" i="50"/>
  <c r="AC15" i="50"/>
  <c r="Y42" i="50"/>
  <c r="AB51" i="50"/>
  <c r="X46" i="50"/>
  <c r="AD46" i="50" s="1"/>
  <c r="X73" i="50"/>
  <c r="AD73" i="50" s="1"/>
  <c r="X74" i="50"/>
  <c r="AD74" i="50" s="1"/>
  <c r="X18" i="50"/>
  <c r="X23" i="50"/>
  <c r="AD23" i="50" s="1"/>
  <c r="X21" i="50"/>
  <c r="AD21" i="50" s="1"/>
  <c r="X20" i="50"/>
  <c r="AD20" i="50" s="1"/>
  <c r="AA50" i="50"/>
  <c r="AD56" i="50"/>
  <c r="AC60" i="50"/>
  <c r="X63" i="50"/>
  <c r="X66" i="50"/>
  <c r="AD66" i="50" s="1"/>
  <c r="Y15" i="50"/>
  <c r="AI31" i="50"/>
  <c r="AD28" i="50"/>
  <c r="X50" i="50"/>
  <c r="AD50" i="50" s="1"/>
  <c r="X54" i="50"/>
  <c r="X57" i="50"/>
  <c r="AD57" i="50" s="1"/>
  <c r="X59" i="50"/>
  <c r="AD59" i="50" s="1"/>
  <c r="AB40" i="49"/>
  <c r="AB38" i="49"/>
  <c r="AB37" i="49"/>
  <c r="AB36" i="49"/>
  <c r="AB39" i="49"/>
  <c r="Z29" i="49"/>
  <c r="AD29" i="49" s="1"/>
  <c r="Z28" i="49"/>
  <c r="Z31" i="49"/>
  <c r="AD31" i="49" s="1"/>
  <c r="Z30" i="49"/>
  <c r="Z27" i="49"/>
  <c r="AJ10" i="49"/>
  <c r="AJ13" i="49"/>
  <c r="AC78" i="49"/>
  <c r="X74" i="49"/>
  <c r="AA74" i="49"/>
  <c r="AA73" i="49"/>
  <c r="AA72" i="49"/>
  <c r="AA75" i="49"/>
  <c r="AA76" i="49"/>
  <c r="X36" i="49"/>
  <c r="X40" i="49"/>
  <c r="X39" i="49"/>
  <c r="X41" i="49"/>
  <c r="X63" i="49"/>
  <c r="X67" i="49"/>
  <c r="X66" i="49"/>
  <c r="AB41" i="49"/>
  <c r="AB67" i="49"/>
  <c r="AB65" i="49"/>
  <c r="AB64" i="49"/>
  <c r="AB63" i="49"/>
  <c r="AB66" i="49"/>
  <c r="AB15" i="49"/>
  <c r="X57" i="49"/>
  <c r="X54" i="49"/>
  <c r="X59" i="49"/>
  <c r="X56" i="49"/>
  <c r="AB68" i="49"/>
  <c r="AB60" i="49"/>
  <c r="AA24" i="49"/>
  <c r="Z15" i="49"/>
  <c r="AB22" i="49"/>
  <c r="AD22" i="49" s="1"/>
  <c r="AB21" i="49"/>
  <c r="AB19" i="49"/>
  <c r="AB18" i="49"/>
  <c r="AB20" i="49"/>
  <c r="S89" i="49"/>
  <c r="X86" i="49"/>
  <c r="X83" i="49"/>
  <c r="X89" i="49"/>
  <c r="S86" i="49"/>
  <c r="V4" i="49"/>
  <c r="Y2" i="49"/>
  <c r="W2" i="49"/>
  <c r="S83" i="49"/>
  <c r="Y3" i="49"/>
  <c r="AA57" i="49"/>
  <c r="AA55" i="49"/>
  <c r="AA56" i="49"/>
  <c r="AA54" i="49"/>
  <c r="AA59" i="49"/>
  <c r="Y78" i="49"/>
  <c r="P85" i="49"/>
  <c r="T89" i="49" s="1"/>
  <c r="AE11" i="49"/>
  <c r="AK11" i="49"/>
  <c r="AK10" i="49"/>
  <c r="AK12" i="49"/>
  <c r="AK9" i="49"/>
  <c r="X27" i="49"/>
  <c r="X30" i="49"/>
  <c r="AD30" i="49" s="1"/>
  <c r="Z32" i="49"/>
  <c r="X72" i="49"/>
  <c r="X75" i="49"/>
  <c r="AD75" i="49" s="1"/>
  <c r="AA77" i="49"/>
  <c r="AD77" i="49" s="1"/>
  <c r="AC51" i="49"/>
  <c r="X76" i="49"/>
  <c r="AC42" i="49"/>
  <c r="X38" i="49"/>
  <c r="Z60" i="49"/>
  <c r="AD50" i="49"/>
  <c r="AA58" i="49"/>
  <c r="Z20" i="49"/>
  <c r="AD20" i="49" s="1"/>
  <c r="Z19" i="49"/>
  <c r="Z21" i="49"/>
  <c r="Z18" i="49"/>
  <c r="AD18" i="49" s="1"/>
  <c r="X9" i="49"/>
  <c r="X12" i="49"/>
  <c r="AD12" i="49" s="1"/>
  <c r="Z23" i="49"/>
  <c r="X37" i="49"/>
  <c r="AB23" i="49"/>
  <c r="X64" i="49"/>
  <c r="X45" i="49"/>
  <c r="X48" i="49"/>
  <c r="X47" i="49"/>
  <c r="X46" i="49"/>
  <c r="X21" i="49"/>
  <c r="X55" i="49"/>
  <c r="AD58" i="49"/>
  <c r="AA37" i="49"/>
  <c r="AA36" i="49"/>
  <c r="AA39" i="49"/>
  <c r="AA38" i="49"/>
  <c r="AA41" i="49"/>
  <c r="Y46" i="49"/>
  <c r="Y45" i="49"/>
  <c r="Y49" i="49"/>
  <c r="Y47" i="49"/>
  <c r="Y48" i="49"/>
  <c r="X28" i="49"/>
  <c r="Z42" i="49"/>
  <c r="X73" i="49"/>
  <c r="AF22" i="49"/>
  <c r="AF21" i="49"/>
  <c r="Z3" i="49"/>
  <c r="Z2" i="49"/>
  <c r="AF19" i="49"/>
  <c r="AF20" i="49"/>
  <c r="AF18" i="49"/>
  <c r="AF23" i="49"/>
  <c r="W3" i="49"/>
  <c r="AB33" i="49"/>
  <c r="AA51" i="49"/>
  <c r="X32" i="49"/>
  <c r="X19" i="49"/>
  <c r="Y39" i="49"/>
  <c r="Y37" i="49"/>
  <c r="Y40" i="49"/>
  <c r="Y41" i="49"/>
  <c r="Y36" i="49"/>
  <c r="X49" i="49"/>
  <c r="Y64" i="49"/>
  <c r="Y66" i="49"/>
  <c r="Y65" i="49"/>
  <c r="AD65" i="49" s="1"/>
  <c r="Y63" i="49"/>
  <c r="Y67" i="49"/>
  <c r="X10" i="48"/>
  <c r="Q94" i="48"/>
  <c r="Q119" i="48" s="1"/>
  <c r="AE38" i="48"/>
  <c r="AK38" i="48"/>
  <c r="AK40" i="48"/>
  <c r="AK41" i="48"/>
  <c r="AK39" i="48"/>
  <c r="AK36" i="48"/>
  <c r="AK37" i="48"/>
  <c r="U96" i="48"/>
  <c r="V114" i="48" s="1"/>
  <c r="AM76" i="48"/>
  <c r="AE76" i="48"/>
  <c r="AM74" i="48"/>
  <c r="AM73" i="48"/>
  <c r="AM75" i="48"/>
  <c r="AM77" i="48"/>
  <c r="AM72" i="48"/>
  <c r="X27" i="48"/>
  <c r="X29" i="48"/>
  <c r="AD29" i="48" s="1"/>
  <c r="X28" i="48"/>
  <c r="AD28" i="48" s="1"/>
  <c r="X30" i="48"/>
  <c r="AD30" i="48" s="1"/>
  <c r="Z20" i="48"/>
  <c r="Z19" i="48"/>
  <c r="Z18" i="48"/>
  <c r="Z21" i="48"/>
  <c r="AD21" i="48" s="1"/>
  <c r="Z23" i="48"/>
  <c r="Y24" i="48"/>
  <c r="AD41" i="48"/>
  <c r="AA42" i="48"/>
  <c r="X31" i="48"/>
  <c r="AD31" i="48" s="1"/>
  <c r="X32" i="48"/>
  <c r="AD32" i="48" s="1"/>
  <c r="AA55" i="48"/>
  <c r="AD55" i="48" s="1"/>
  <c r="AA54" i="48"/>
  <c r="AA57" i="48"/>
  <c r="AA56" i="48"/>
  <c r="AA59" i="48"/>
  <c r="AD74" i="48"/>
  <c r="AB51" i="48"/>
  <c r="AC51" i="48"/>
  <c r="AC69" i="48"/>
  <c r="Z60" i="48"/>
  <c r="X73" i="48"/>
  <c r="AD73" i="48" s="1"/>
  <c r="Y51" i="48"/>
  <c r="U97" i="48"/>
  <c r="V123" i="48" s="1"/>
  <c r="AE77" i="48"/>
  <c r="AN77" i="48"/>
  <c r="AN74" i="48"/>
  <c r="AN76" i="48"/>
  <c r="AN72" i="48"/>
  <c r="AN75" i="48"/>
  <c r="AN73" i="48"/>
  <c r="R15" i="48"/>
  <c r="Z12" i="48" s="1"/>
  <c r="X45" i="48"/>
  <c r="X48" i="48"/>
  <c r="AD48" i="48" s="1"/>
  <c r="X47" i="48"/>
  <c r="AD47" i="48" s="1"/>
  <c r="Y64" i="48"/>
  <c r="AD64" i="48" s="1"/>
  <c r="Y63" i="48"/>
  <c r="Y68" i="48"/>
  <c r="Y67" i="48"/>
  <c r="AD67" i="48" s="1"/>
  <c r="Y66" i="48"/>
  <c r="X9" i="48"/>
  <c r="X11" i="48"/>
  <c r="X14" i="48"/>
  <c r="X12" i="48"/>
  <c r="Y60" i="48"/>
  <c r="Z42" i="48"/>
  <c r="AD23" i="48"/>
  <c r="AB42" i="48"/>
  <c r="AA33" i="48"/>
  <c r="X46" i="48"/>
  <c r="AD46" i="48" s="1"/>
  <c r="X63" i="48"/>
  <c r="X66" i="48"/>
  <c r="AD66" i="48" s="1"/>
  <c r="X68" i="48"/>
  <c r="X18" i="48"/>
  <c r="X20" i="48"/>
  <c r="AD20" i="48" s="1"/>
  <c r="X22" i="48"/>
  <c r="Q93" i="48"/>
  <c r="Q110" i="48" s="1"/>
  <c r="AJ37" i="48"/>
  <c r="AJ36" i="48"/>
  <c r="AE37" i="48"/>
  <c r="AJ39" i="48"/>
  <c r="AJ38" i="48"/>
  <c r="AJ40" i="48"/>
  <c r="X54" i="48"/>
  <c r="X59" i="48"/>
  <c r="X58" i="48"/>
  <c r="AD58" i="48" s="1"/>
  <c r="X57" i="48"/>
  <c r="AD57" i="48" s="1"/>
  <c r="X56" i="48"/>
  <c r="X49" i="48"/>
  <c r="AD49" i="48" s="1"/>
  <c r="Z22" i="48"/>
  <c r="X36" i="48"/>
  <c r="X39" i="48"/>
  <c r="AD39" i="48" s="1"/>
  <c r="X50" i="48"/>
  <c r="AD50" i="48" s="1"/>
  <c r="AA69" i="48"/>
  <c r="AB24" i="48"/>
  <c r="AC24" i="48"/>
  <c r="X40" i="48"/>
  <c r="AD40" i="48" s="1"/>
  <c r="AA51" i="48"/>
  <c r="AB78" i="48"/>
  <c r="Y65" i="48"/>
  <c r="AD65" i="48" s="1"/>
  <c r="AC42" i="48"/>
  <c r="Y42" i="48"/>
  <c r="AC60" i="48"/>
  <c r="Z69" i="48"/>
  <c r="X72" i="48"/>
  <c r="X75" i="48"/>
  <c r="AD75" i="48" s="1"/>
  <c r="Y15" i="48"/>
  <c r="AA24" i="48"/>
  <c r="AB69" i="48"/>
  <c r="AD13" i="47"/>
  <c r="P87" i="47" s="1"/>
  <c r="Y86" i="47" s="1"/>
  <c r="Z86" i="47" s="1"/>
  <c r="AB15" i="47"/>
  <c r="AD12" i="47"/>
  <c r="AL12" i="47" s="1"/>
  <c r="X40" i="47"/>
  <c r="AA51" i="47"/>
  <c r="AB69" i="47"/>
  <c r="AC78" i="47"/>
  <c r="Y60" i="47"/>
  <c r="AC33" i="47"/>
  <c r="X10" i="47"/>
  <c r="AD10" i="47" s="1"/>
  <c r="Z15" i="47"/>
  <c r="Z30" i="47"/>
  <c r="Z27" i="47"/>
  <c r="Z28" i="47"/>
  <c r="Z29" i="47"/>
  <c r="Z31" i="47"/>
  <c r="AD31" i="47" s="1"/>
  <c r="AB22" i="47"/>
  <c r="AB21" i="47"/>
  <c r="AB19" i="47"/>
  <c r="AB20" i="47"/>
  <c r="AB18" i="47"/>
  <c r="Y36" i="47"/>
  <c r="Y37" i="47"/>
  <c r="Y40" i="47"/>
  <c r="Y39" i="47"/>
  <c r="Y41" i="47"/>
  <c r="AD41" i="47" s="1"/>
  <c r="X63" i="47"/>
  <c r="X66" i="47"/>
  <c r="X64" i="47"/>
  <c r="X72" i="47"/>
  <c r="X75" i="47"/>
  <c r="X76" i="47"/>
  <c r="AD50" i="47"/>
  <c r="AD21" i="47"/>
  <c r="X23" i="47"/>
  <c r="X68" i="47"/>
  <c r="AC15" i="47"/>
  <c r="X30" i="47"/>
  <c r="X27" i="47"/>
  <c r="X29" i="47"/>
  <c r="X28" i="47"/>
  <c r="X32" i="47"/>
  <c r="AD32" i="47" s="1"/>
  <c r="AA55" i="47"/>
  <c r="AD55" i="47" s="1"/>
  <c r="AA54" i="47"/>
  <c r="AA57" i="47"/>
  <c r="AA56" i="47"/>
  <c r="AA58" i="47"/>
  <c r="AD58" i="47" s="1"/>
  <c r="AA78" i="47"/>
  <c r="Z42" i="47"/>
  <c r="Y33" i="47"/>
  <c r="X54" i="47"/>
  <c r="X57" i="47"/>
  <c r="AD57" i="47" s="1"/>
  <c r="X65" i="47"/>
  <c r="X18" i="47"/>
  <c r="X22" i="47"/>
  <c r="AD22" i="47" s="1"/>
  <c r="X20" i="47"/>
  <c r="X45" i="47"/>
  <c r="X48" i="47"/>
  <c r="X9" i="47"/>
  <c r="X14" i="47"/>
  <c r="AD14" i="47" s="1"/>
  <c r="X11" i="47"/>
  <c r="AD11" i="47" s="1"/>
  <c r="Z19" i="47"/>
  <c r="AD19" i="47" s="1"/>
  <c r="Z20" i="47"/>
  <c r="Z18" i="47"/>
  <c r="AA33" i="47"/>
  <c r="X67" i="47"/>
  <c r="AD67" i="47" s="1"/>
  <c r="AA39" i="47"/>
  <c r="AA38" i="47"/>
  <c r="AA37" i="47"/>
  <c r="AA36" i="47"/>
  <c r="AA40" i="47"/>
  <c r="Y72" i="47"/>
  <c r="Y75" i="47"/>
  <c r="Y73" i="47"/>
  <c r="AD73" i="47" s="1"/>
  <c r="Y77" i="47"/>
  <c r="Y76" i="47"/>
  <c r="Y66" i="47"/>
  <c r="Y63" i="47"/>
  <c r="Y64" i="47"/>
  <c r="Y68" i="47"/>
  <c r="Y65" i="47"/>
  <c r="Y46" i="47"/>
  <c r="AD46" i="47" s="1"/>
  <c r="Y48" i="47"/>
  <c r="Y49" i="47"/>
  <c r="AD49" i="47" s="1"/>
  <c r="Y45" i="47"/>
  <c r="Y47" i="47"/>
  <c r="AD47" i="47" s="1"/>
  <c r="X36" i="47"/>
  <c r="X39" i="47"/>
  <c r="AC60" i="47"/>
  <c r="AA59" i="47"/>
  <c r="Y74" i="47"/>
  <c r="AD74" i="47" s="1"/>
  <c r="AB23" i="47"/>
  <c r="Y38" i="47"/>
  <c r="AA15" i="47"/>
  <c r="Y15" i="47"/>
  <c r="AC41" i="42"/>
  <c r="Z66" i="42"/>
  <c r="Z37" i="42"/>
  <c r="Z36" i="42"/>
  <c r="Y55" i="42"/>
  <c r="Y54" i="42"/>
  <c r="Y58" i="42"/>
  <c r="Z56" i="42"/>
  <c r="AC48" i="42"/>
  <c r="Z40" i="42"/>
  <c r="AC37" i="42"/>
  <c r="AC77" i="42"/>
  <c r="AC73" i="42"/>
  <c r="AC76" i="42"/>
  <c r="AC72" i="42"/>
  <c r="AC75" i="42"/>
  <c r="AC66" i="42"/>
  <c r="AC65" i="42"/>
  <c r="AC68" i="42"/>
  <c r="AC64" i="42"/>
  <c r="AC67" i="42"/>
  <c r="AB58" i="42"/>
  <c r="AC57" i="42"/>
  <c r="Y57" i="42"/>
  <c r="Z59" i="42"/>
  <c r="AB57" i="42"/>
  <c r="AC56" i="42"/>
  <c r="Y56" i="42"/>
  <c r="Z55" i="42"/>
  <c r="AB59" i="42"/>
  <c r="AC58" i="42"/>
  <c r="AB55" i="42"/>
  <c r="AC54" i="42"/>
  <c r="AB54" i="42"/>
  <c r="AC59" i="42"/>
  <c r="Y59" i="42"/>
  <c r="Z58" i="42"/>
  <c r="AC47" i="42"/>
  <c r="AC50" i="42"/>
  <c r="AC46" i="42"/>
  <c r="AC49" i="42"/>
  <c r="AC40" i="42"/>
  <c r="Z39" i="42"/>
  <c r="AC36" i="42"/>
  <c r="AC39" i="42"/>
  <c r="Z38" i="42"/>
  <c r="Z41" i="42"/>
  <c r="AC28" i="42"/>
  <c r="AA31" i="42"/>
  <c r="AA28" i="42"/>
  <c r="AA32" i="42"/>
  <c r="AA30" i="42"/>
  <c r="AA27" i="42"/>
  <c r="AC29" i="42"/>
  <c r="Z31" i="42"/>
  <c r="Z29" i="42"/>
  <c r="Z27" i="42"/>
  <c r="AC31" i="42"/>
  <c r="AC32" i="42"/>
  <c r="AC30" i="42"/>
  <c r="AB32" i="42"/>
  <c r="AB31" i="42"/>
  <c r="AB30" i="42"/>
  <c r="AB29" i="42"/>
  <c r="AB28" i="42"/>
  <c r="Z32" i="42"/>
  <c r="Z28" i="42"/>
  <c r="S78" i="42"/>
  <c r="R78" i="42"/>
  <c r="P74" i="42"/>
  <c r="T78" i="42"/>
  <c r="Q78" i="42"/>
  <c r="S69" i="42"/>
  <c r="P65" i="42"/>
  <c r="T69" i="42"/>
  <c r="Q69" i="42"/>
  <c r="S60" i="42"/>
  <c r="P56" i="42"/>
  <c r="P55" i="42"/>
  <c r="Q51" i="42"/>
  <c r="R51" i="42"/>
  <c r="S51" i="42"/>
  <c r="P50" i="42"/>
  <c r="T50" i="42"/>
  <c r="P46" i="42"/>
  <c r="Q42" i="42"/>
  <c r="S42" i="42"/>
  <c r="P38" i="42"/>
  <c r="T42" i="42"/>
  <c r="P37" i="42"/>
  <c r="Q33" i="42"/>
  <c r="P28" i="42"/>
  <c r="P32" i="42"/>
  <c r="T24" i="42"/>
  <c r="T11" i="42"/>
  <c r="R13" i="42" s="1"/>
  <c r="U24" i="42"/>
  <c r="AC22" i="42" s="1"/>
  <c r="U4" i="42"/>
  <c r="V2" i="42"/>
  <c r="S24" i="42"/>
  <c r="AA21" i="42" s="1"/>
  <c r="P21" i="42"/>
  <c r="T3" i="42"/>
  <c r="V3" i="42" s="1"/>
  <c r="W3" i="42" s="1"/>
  <c r="Q24" i="42"/>
  <c r="P22" i="42"/>
  <c r="R24" i="42"/>
  <c r="Z20" i="42" s="1"/>
  <c r="P19" i="42"/>
  <c r="P23" i="42"/>
  <c r="S8" i="42"/>
  <c r="Y8" i="42"/>
  <c r="AC8" i="42"/>
  <c r="AL8" i="42"/>
  <c r="O10" i="42"/>
  <c r="B11" i="42"/>
  <c r="Q11" i="42"/>
  <c r="W11" i="42"/>
  <c r="Q12" i="42"/>
  <c r="W12" i="42"/>
  <c r="B13" i="42"/>
  <c r="W13" i="42"/>
  <c r="B14" i="42"/>
  <c r="W14" i="42"/>
  <c r="F15" i="42"/>
  <c r="S15" i="42"/>
  <c r="AA12" i="42" s="1"/>
  <c r="AK17" i="42"/>
  <c r="B20" i="42"/>
  <c r="W2" i="42"/>
  <c r="B30" i="42"/>
  <c r="B29" i="42"/>
  <c r="P8" i="42"/>
  <c r="T8" i="42"/>
  <c r="Z8" i="42"/>
  <c r="AI8" i="42"/>
  <c r="AM8" i="42"/>
  <c r="W9" i="42"/>
  <c r="F12" i="42"/>
  <c r="F13" i="42"/>
  <c r="F14" i="42"/>
  <c r="R14" i="42"/>
  <c r="R15" i="42" s="1"/>
  <c r="T15" i="42"/>
  <c r="AB12" i="42" s="1"/>
  <c r="AL17" i="42"/>
  <c r="B21" i="42"/>
  <c r="B22" i="42"/>
  <c r="F2" i="42"/>
  <c r="Y2" i="42"/>
  <c r="Y3" i="42"/>
  <c r="Q8" i="42"/>
  <c r="U8" i="42"/>
  <c r="AA8" i="42"/>
  <c r="AJ8" i="42"/>
  <c r="AN8" i="42"/>
  <c r="AB9" i="42"/>
  <c r="W10" i="42"/>
  <c r="O11" i="42"/>
  <c r="O12" i="42"/>
  <c r="O13" i="42"/>
  <c r="O14" i="42"/>
  <c r="U15" i="42"/>
  <c r="AC10" i="42" s="1"/>
  <c r="B16" i="42"/>
  <c r="AI17" i="42"/>
  <c r="AM17" i="42"/>
  <c r="F23" i="42"/>
  <c r="F3" i="42"/>
  <c r="R8" i="42"/>
  <c r="X8" i="42"/>
  <c r="AB8" i="42"/>
  <c r="AK8" i="42"/>
  <c r="O9" i="42"/>
  <c r="P11" i="42"/>
  <c r="B12" i="42"/>
  <c r="AJ17" i="42"/>
  <c r="AN17" i="42"/>
  <c r="F22" i="42"/>
  <c r="AE13" i="54" l="1"/>
  <c r="AM11" i="54"/>
  <c r="AM9" i="54"/>
  <c r="AM12" i="54"/>
  <c r="AM10" i="54"/>
  <c r="AL10" i="54"/>
  <c r="P86" i="54"/>
  <c r="Y83" i="54" s="1"/>
  <c r="Z83" i="54" s="1"/>
  <c r="AJ12" i="53"/>
  <c r="AJ10" i="53"/>
  <c r="AJ11" i="53"/>
  <c r="AM9" i="50"/>
  <c r="AM10" i="50"/>
  <c r="AM13" i="50"/>
  <c r="AM12" i="50"/>
  <c r="AM14" i="50"/>
  <c r="P87" i="50"/>
  <c r="Y86" i="50" s="1"/>
  <c r="Z86" i="50" s="1"/>
  <c r="AM11" i="50"/>
  <c r="AD38" i="47"/>
  <c r="AD30" i="47"/>
  <c r="AD14" i="60"/>
  <c r="AD39" i="47"/>
  <c r="AD23" i="49"/>
  <c r="AM75" i="51"/>
  <c r="AM40" i="51"/>
  <c r="AK29" i="51"/>
  <c r="AJ64" i="63"/>
  <c r="AM37" i="51"/>
  <c r="AK31" i="51"/>
  <c r="AM36" i="51"/>
  <c r="AD59" i="48"/>
  <c r="AM38" i="51"/>
  <c r="R120" i="56"/>
  <c r="AL49" i="60"/>
  <c r="AL59" i="60"/>
  <c r="AL54" i="60"/>
  <c r="AL50" i="60"/>
  <c r="AE48" i="60"/>
  <c r="AL46" i="60"/>
  <c r="AL56" i="60"/>
  <c r="AL47" i="60"/>
  <c r="AL59" i="59"/>
  <c r="AL55" i="59"/>
  <c r="AL64" i="59"/>
  <c r="T95" i="59"/>
  <c r="V104" i="59" s="1"/>
  <c r="AE57" i="59"/>
  <c r="AL56" i="59"/>
  <c r="AL67" i="59"/>
  <c r="AL57" i="59"/>
  <c r="AN75" i="58"/>
  <c r="AN73" i="58"/>
  <c r="AM9" i="58"/>
  <c r="AE13" i="58"/>
  <c r="AN74" i="58"/>
  <c r="AN77" i="58"/>
  <c r="AM12" i="58"/>
  <c r="AM13" i="58"/>
  <c r="AE77" i="58"/>
  <c r="AM11" i="58"/>
  <c r="AK18" i="57"/>
  <c r="AE20" i="57"/>
  <c r="AK22" i="57"/>
  <c r="AG20" i="57"/>
  <c r="P111" i="57" s="1"/>
  <c r="AK23" i="57"/>
  <c r="R113" i="55"/>
  <c r="AN64" i="55"/>
  <c r="AN68" i="55"/>
  <c r="AJ63" i="55"/>
  <c r="AE64" i="55"/>
  <c r="W122" i="55"/>
  <c r="AN65" i="55"/>
  <c r="AE68" i="55"/>
  <c r="AJ67" i="55"/>
  <c r="AJ64" i="55"/>
  <c r="AN67" i="55"/>
  <c r="AJ65" i="55"/>
  <c r="AL14" i="54"/>
  <c r="AE12" i="54"/>
  <c r="AL11" i="54"/>
  <c r="AL12" i="54"/>
  <c r="AL13" i="54"/>
  <c r="AK57" i="53"/>
  <c r="S94" i="53"/>
  <c r="Q121" i="53" s="1"/>
  <c r="AK59" i="53"/>
  <c r="AM73" i="51"/>
  <c r="AE76" i="51"/>
  <c r="AM77" i="51"/>
  <c r="AM76" i="51"/>
  <c r="AM41" i="51"/>
  <c r="AM39" i="51"/>
  <c r="Q96" i="51"/>
  <c r="V110" i="51" s="1"/>
  <c r="AK28" i="51"/>
  <c r="AM74" i="51"/>
  <c r="AK32" i="51"/>
  <c r="AD47" i="50"/>
  <c r="AJ68" i="50"/>
  <c r="AE64" i="50"/>
  <c r="AK41" i="50"/>
  <c r="AK40" i="50"/>
  <c r="AJ63" i="50"/>
  <c r="AK37" i="50"/>
  <c r="AD28" i="49"/>
  <c r="AD19" i="49"/>
  <c r="AD32" i="49"/>
  <c r="AD73" i="49"/>
  <c r="U93" i="49" s="1"/>
  <c r="Q114" i="49" s="1"/>
  <c r="AD77" i="47"/>
  <c r="AD56" i="47"/>
  <c r="AD59" i="47"/>
  <c r="AM11" i="47"/>
  <c r="AD29" i="47"/>
  <c r="Z63" i="42"/>
  <c r="Z64" i="42"/>
  <c r="Z67" i="42"/>
  <c r="Z68" i="42"/>
  <c r="AK48" i="58"/>
  <c r="R94" i="58"/>
  <c r="Q120" i="58" s="1"/>
  <c r="AN46" i="58"/>
  <c r="AN48" i="58"/>
  <c r="AK50" i="58"/>
  <c r="AK47" i="58"/>
  <c r="AN49" i="58"/>
  <c r="AN50" i="58"/>
  <c r="AK46" i="58"/>
  <c r="AN47" i="58"/>
  <c r="AL37" i="54"/>
  <c r="AO37" i="54" s="1"/>
  <c r="AP37" i="54" s="1"/>
  <c r="AL40" i="54"/>
  <c r="AL38" i="54"/>
  <c r="AO38" i="54" s="1"/>
  <c r="AP38" i="54" s="1"/>
  <c r="AL36" i="54"/>
  <c r="AO36" i="54" s="1"/>
  <c r="AP36" i="54" s="1"/>
  <c r="AL41" i="54"/>
  <c r="AO41" i="54" s="1"/>
  <c r="AP41" i="54" s="1"/>
  <c r="Q95" i="54"/>
  <c r="V101" i="54" s="1"/>
  <c r="AL39" i="54"/>
  <c r="AO39" i="54" s="1"/>
  <c r="AP39" i="54" s="1"/>
  <c r="AE39" i="54"/>
  <c r="AO40" i="54"/>
  <c r="AP40" i="54" s="1"/>
  <c r="AD42" i="54"/>
  <c r="AE42" i="54" s="1"/>
  <c r="AK27" i="51"/>
  <c r="AE29" i="51"/>
  <c r="AK30" i="51"/>
  <c r="AD19" i="51"/>
  <c r="AJ20" i="51" s="1"/>
  <c r="AD55" i="49"/>
  <c r="AD68" i="49"/>
  <c r="AJ14" i="49"/>
  <c r="AE10" i="49"/>
  <c r="AD21" i="49"/>
  <c r="AD76" i="49"/>
  <c r="AJ12" i="49"/>
  <c r="P84" i="49"/>
  <c r="T86" i="49" s="1"/>
  <c r="AJ9" i="49"/>
  <c r="AD19" i="48"/>
  <c r="AD56" i="48"/>
  <c r="S94" i="48" s="1"/>
  <c r="Q121" i="48" s="1"/>
  <c r="AA15" i="48"/>
  <c r="AM13" i="47"/>
  <c r="AD28" i="47"/>
  <c r="Z42" i="42"/>
  <c r="AD24" i="63"/>
  <c r="AE24" i="63" s="1"/>
  <c r="AO28" i="63"/>
  <c r="AP28" i="63" s="1"/>
  <c r="AJ18" i="63"/>
  <c r="AE19" i="63"/>
  <c r="AJ68" i="63"/>
  <c r="AE64" i="63"/>
  <c r="AO20" i="63"/>
  <c r="AP20" i="63" s="1"/>
  <c r="AJ21" i="63"/>
  <c r="AJ19" i="63"/>
  <c r="AJ66" i="63"/>
  <c r="T93" i="63"/>
  <c r="Q113" i="63" s="1"/>
  <c r="AO29" i="63"/>
  <c r="AP29" i="63" s="1"/>
  <c r="AJ23" i="63"/>
  <c r="AO23" i="63" s="1"/>
  <c r="AP23" i="63" s="1"/>
  <c r="AJ65" i="63"/>
  <c r="AN46" i="52"/>
  <c r="AN49" i="52"/>
  <c r="AN45" i="52"/>
  <c r="AN50" i="52"/>
  <c r="AN48" i="52"/>
  <c r="AJ14" i="58"/>
  <c r="AJ9" i="58"/>
  <c r="AJ13" i="58"/>
  <c r="P84" i="58"/>
  <c r="T86" i="58" s="1"/>
  <c r="U86" i="58" s="1"/>
  <c r="AJ12" i="58"/>
  <c r="AJ10" i="58"/>
  <c r="AJ11" i="58"/>
  <c r="Z15" i="60"/>
  <c r="AF21" i="50"/>
  <c r="V4" i="50"/>
  <c r="W3" i="50"/>
  <c r="W4" i="50" s="1"/>
  <c r="AF22" i="50"/>
  <c r="AG22" i="50" s="1"/>
  <c r="P113" i="50" s="1"/>
  <c r="R113" i="50" s="1"/>
  <c r="AF20" i="50"/>
  <c r="AF18" i="50"/>
  <c r="Z3" i="50"/>
  <c r="AA3" i="50" s="1"/>
  <c r="AB3" i="50" s="1"/>
  <c r="Z2" i="50"/>
  <c r="AA2" i="50" s="1"/>
  <c r="AB2" i="50" s="1"/>
  <c r="AF23" i="50"/>
  <c r="AF19" i="50"/>
  <c r="W120" i="56"/>
  <c r="AD75" i="50"/>
  <c r="AL74" i="50" s="1"/>
  <c r="AB4" i="51"/>
  <c r="AE3" i="51" s="1"/>
  <c r="AE5" i="51" s="1"/>
  <c r="AO23" i="52"/>
  <c r="AP23" i="52" s="1"/>
  <c r="R119" i="58"/>
  <c r="AO27" i="59"/>
  <c r="AP27" i="59" s="1"/>
  <c r="AD68" i="48"/>
  <c r="AE68" i="48" s="1"/>
  <c r="Q95" i="63"/>
  <c r="V101" i="63" s="1"/>
  <c r="AL39" i="63"/>
  <c r="AE39" i="63"/>
  <c r="AL38" i="63"/>
  <c r="AL37" i="63"/>
  <c r="AL36" i="63"/>
  <c r="AL40" i="63"/>
  <c r="AL41" i="63"/>
  <c r="T97" i="63"/>
  <c r="V122" i="63" s="1"/>
  <c r="AN68" i="63"/>
  <c r="AE68" i="63"/>
  <c r="AN64" i="63"/>
  <c r="AN63" i="63"/>
  <c r="AN65" i="63"/>
  <c r="AN66" i="63"/>
  <c r="AN67" i="63"/>
  <c r="R92" i="63"/>
  <c r="Q102" i="63" s="1"/>
  <c r="AD51" i="63"/>
  <c r="AE51" i="63" s="1"/>
  <c r="AI45" i="63"/>
  <c r="AO45" i="63" s="1"/>
  <c r="AP45" i="63" s="1"/>
  <c r="AE45" i="63"/>
  <c r="AI48" i="63"/>
  <c r="AO48" i="63" s="1"/>
  <c r="AP48" i="63" s="1"/>
  <c r="AI49" i="63"/>
  <c r="AO49" i="63" s="1"/>
  <c r="AP49" i="63" s="1"/>
  <c r="AI50" i="63"/>
  <c r="AO50" i="63" s="1"/>
  <c r="AP50" i="63" s="1"/>
  <c r="AI46" i="63"/>
  <c r="AO46" i="63" s="1"/>
  <c r="AP46" i="63" s="1"/>
  <c r="AI47" i="63"/>
  <c r="AO47" i="63" s="1"/>
  <c r="AP47" i="63" s="1"/>
  <c r="P120" i="63"/>
  <c r="R120" i="63" s="1"/>
  <c r="P111" i="63"/>
  <c r="R111" i="63" s="1"/>
  <c r="P102" i="63"/>
  <c r="U120" i="63"/>
  <c r="W120" i="63" s="1"/>
  <c r="U111" i="63"/>
  <c r="W111" i="63" s="1"/>
  <c r="U102" i="63"/>
  <c r="W102" i="63" s="1"/>
  <c r="AO22" i="63"/>
  <c r="AP22" i="63" s="1"/>
  <c r="U118" i="63"/>
  <c r="W118" i="63" s="1"/>
  <c r="U109" i="63"/>
  <c r="W109" i="63" s="1"/>
  <c r="U100" i="63"/>
  <c r="W100" i="63" s="1"/>
  <c r="P100" i="63"/>
  <c r="R100" i="63" s="1"/>
  <c r="P109" i="63"/>
  <c r="R109" i="63" s="1"/>
  <c r="P118" i="63"/>
  <c r="R118" i="63" s="1"/>
  <c r="AG24" i="63"/>
  <c r="T92" i="63"/>
  <c r="Q104" i="63" s="1"/>
  <c r="AE63" i="63"/>
  <c r="AD69" i="63"/>
  <c r="AE69" i="63" s="1"/>
  <c r="AI63" i="63"/>
  <c r="AI66" i="63"/>
  <c r="AI67" i="63"/>
  <c r="AI64" i="63"/>
  <c r="AI65" i="63"/>
  <c r="AI68" i="63"/>
  <c r="S97" i="63"/>
  <c r="V121" i="63" s="1"/>
  <c r="AN59" i="63"/>
  <c r="AE59" i="63"/>
  <c r="AN55" i="63"/>
  <c r="AN54" i="63"/>
  <c r="AN57" i="63"/>
  <c r="AN56" i="63"/>
  <c r="AN58" i="63"/>
  <c r="AO30" i="63"/>
  <c r="AP30" i="63" s="1"/>
  <c r="P123" i="63"/>
  <c r="R123" i="63" s="1"/>
  <c r="P114" i="63"/>
  <c r="R114" i="63" s="1"/>
  <c r="P105" i="63"/>
  <c r="U123" i="63"/>
  <c r="W123" i="63" s="1"/>
  <c r="U114" i="63"/>
  <c r="W114" i="63" s="1"/>
  <c r="U105" i="63"/>
  <c r="U95" i="63"/>
  <c r="V105" i="63" s="1"/>
  <c r="AL75" i="63"/>
  <c r="AE75" i="63"/>
  <c r="AL74" i="63"/>
  <c r="AL73" i="63"/>
  <c r="AL72" i="63"/>
  <c r="AL76" i="63"/>
  <c r="AL77" i="63"/>
  <c r="S92" i="63"/>
  <c r="Q103" i="63" s="1"/>
  <c r="AE54" i="63"/>
  <c r="AD60" i="63"/>
  <c r="AE60" i="63" s="1"/>
  <c r="AI54" i="63"/>
  <c r="AI57" i="63"/>
  <c r="AI56" i="63"/>
  <c r="AI59" i="63"/>
  <c r="AO59" i="63" s="1"/>
  <c r="AP59" i="63" s="1"/>
  <c r="AI58" i="63"/>
  <c r="AO58" i="63" s="1"/>
  <c r="AP58" i="63" s="1"/>
  <c r="AI55" i="63"/>
  <c r="AO55" i="63" s="1"/>
  <c r="AP55" i="63" s="1"/>
  <c r="Q92" i="63"/>
  <c r="Q101" i="63" s="1"/>
  <c r="AD42" i="63"/>
  <c r="AE42" i="63" s="1"/>
  <c r="AI36" i="63"/>
  <c r="AE36" i="63"/>
  <c r="AI39" i="63"/>
  <c r="AI40" i="63"/>
  <c r="AI38" i="63"/>
  <c r="AI41" i="63"/>
  <c r="AI37" i="63"/>
  <c r="Q96" i="63"/>
  <c r="V110" i="63" s="1"/>
  <c r="AM39" i="63"/>
  <c r="AM40" i="63"/>
  <c r="AM38" i="63"/>
  <c r="AE40" i="63"/>
  <c r="AM37" i="63"/>
  <c r="AM41" i="63"/>
  <c r="AM36" i="63"/>
  <c r="T96" i="63"/>
  <c r="V113" i="63" s="1"/>
  <c r="AM67" i="63"/>
  <c r="AM65" i="63"/>
  <c r="AE67" i="63"/>
  <c r="AM64" i="63"/>
  <c r="AM63" i="63"/>
  <c r="AM66" i="63"/>
  <c r="AM68" i="63"/>
  <c r="P83" i="63"/>
  <c r="T83" i="63" s="1"/>
  <c r="U83" i="63" s="1"/>
  <c r="AD15" i="63"/>
  <c r="AE15" i="63" s="1"/>
  <c r="AI9" i="63"/>
  <c r="AO9" i="63" s="1"/>
  <c r="AP9" i="63" s="1"/>
  <c r="AE9" i="63"/>
  <c r="AI11" i="63"/>
  <c r="AO11" i="63" s="1"/>
  <c r="AP11" i="63" s="1"/>
  <c r="AI12" i="63"/>
  <c r="AO12" i="63" s="1"/>
  <c r="AP12" i="63" s="1"/>
  <c r="AI13" i="63"/>
  <c r="AO13" i="63" s="1"/>
  <c r="AP13" i="63" s="1"/>
  <c r="AI14" i="63"/>
  <c r="AO14" i="63" s="1"/>
  <c r="AP14" i="63" s="1"/>
  <c r="AI10" i="63"/>
  <c r="AO10" i="63" s="1"/>
  <c r="AP10" i="63" s="1"/>
  <c r="AO19" i="63"/>
  <c r="AP19" i="63" s="1"/>
  <c r="AO21" i="63"/>
  <c r="AP21" i="63" s="1"/>
  <c r="U92" i="63"/>
  <c r="Q105" i="63" s="1"/>
  <c r="AD78" i="63"/>
  <c r="AE78" i="63" s="1"/>
  <c r="AI72" i="63"/>
  <c r="AO72" i="63" s="1"/>
  <c r="AP72" i="63" s="1"/>
  <c r="AE72" i="63"/>
  <c r="AI75" i="63"/>
  <c r="AI73" i="63"/>
  <c r="AO73" i="63" s="1"/>
  <c r="AP73" i="63" s="1"/>
  <c r="AI76" i="63"/>
  <c r="AO76" i="63" s="1"/>
  <c r="AP76" i="63" s="1"/>
  <c r="AI77" i="63"/>
  <c r="AI74" i="63"/>
  <c r="P121" i="63"/>
  <c r="R121" i="63" s="1"/>
  <c r="P112" i="63"/>
  <c r="R112" i="63" s="1"/>
  <c r="P103" i="63"/>
  <c r="R103" i="63" s="1"/>
  <c r="U121" i="63"/>
  <c r="U112" i="63"/>
  <c r="W112" i="63" s="1"/>
  <c r="U103" i="63"/>
  <c r="W103" i="63" s="1"/>
  <c r="AO31" i="63"/>
  <c r="AP31" i="63" s="1"/>
  <c r="P119" i="63"/>
  <c r="R119" i="63" s="1"/>
  <c r="P110" i="63"/>
  <c r="R110" i="63" s="1"/>
  <c r="P101" i="63"/>
  <c r="R101" i="63" s="1"/>
  <c r="U119" i="63"/>
  <c r="W119" i="63" s="1"/>
  <c r="U110" i="63"/>
  <c r="U101" i="63"/>
  <c r="W101" i="63" s="1"/>
  <c r="AO18" i="63"/>
  <c r="AP18" i="63" s="1"/>
  <c r="AO32" i="63"/>
  <c r="AP32" i="63" s="1"/>
  <c r="P122" i="63"/>
  <c r="R122" i="63" s="1"/>
  <c r="P113" i="63"/>
  <c r="R113" i="63" s="1"/>
  <c r="P104" i="63"/>
  <c r="R104" i="63" s="1"/>
  <c r="U122" i="63"/>
  <c r="U113" i="63"/>
  <c r="U104" i="63"/>
  <c r="W104" i="63" s="1"/>
  <c r="T96" i="62"/>
  <c r="V113" i="62" s="1"/>
  <c r="AM67" i="62"/>
  <c r="AM65" i="62"/>
  <c r="AE67" i="62"/>
  <c r="AM64" i="62"/>
  <c r="AM66" i="62"/>
  <c r="AM63" i="62"/>
  <c r="AM68" i="62"/>
  <c r="R95" i="62"/>
  <c r="V102" i="62" s="1"/>
  <c r="AL46" i="62"/>
  <c r="AL45" i="62"/>
  <c r="AL48" i="62"/>
  <c r="AE48" i="62"/>
  <c r="AL47" i="62"/>
  <c r="AL50" i="62"/>
  <c r="AL49" i="62"/>
  <c r="P123" i="62"/>
  <c r="R123" i="62" s="1"/>
  <c r="P114" i="62"/>
  <c r="R114" i="62" s="1"/>
  <c r="P105" i="62"/>
  <c r="U123" i="62"/>
  <c r="W123" i="62" s="1"/>
  <c r="U114" i="62"/>
  <c r="W114" i="62" s="1"/>
  <c r="U105" i="62"/>
  <c r="W105" i="62" s="1"/>
  <c r="S96" i="62"/>
  <c r="V112" i="62" s="1"/>
  <c r="AM58" i="62"/>
  <c r="AM56" i="62"/>
  <c r="AE58" i="62"/>
  <c r="AM57" i="62"/>
  <c r="AM59" i="62"/>
  <c r="AM55" i="62"/>
  <c r="AM54" i="62"/>
  <c r="AI18" i="62"/>
  <c r="AD24" i="62"/>
  <c r="AE24" i="62" s="1"/>
  <c r="AG18" i="62"/>
  <c r="AE18" i="62"/>
  <c r="AI21" i="62"/>
  <c r="AI19" i="62"/>
  <c r="AI22" i="62"/>
  <c r="AI23" i="62"/>
  <c r="AI20" i="62"/>
  <c r="S92" i="62"/>
  <c r="Q103" i="62" s="1"/>
  <c r="AD60" i="62"/>
  <c r="AE60" i="62" s="1"/>
  <c r="AI54" i="62"/>
  <c r="AO54" i="62" s="1"/>
  <c r="AP54" i="62" s="1"/>
  <c r="AE54" i="62"/>
  <c r="AI57" i="62"/>
  <c r="AO57" i="62" s="1"/>
  <c r="AP57" i="62" s="1"/>
  <c r="AI56" i="62"/>
  <c r="AO56" i="62" s="1"/>
  <c r="AP56" i="62" s="1"/>
  <c r="AI58" i="62"/>
  <c r="AI55" i="62"/>
  <c r="AI59" i="62"/>
  <c r="AO59" i="62" s="1"/>
  <c r="AP59" i="62" s="1"/>
  <c r="P121" i="62"/>
  <c r="R121" i="62" s="1"/>
  <c r="P112" i="62"/>
  <c r="R112" i="62" s="1"/>
  <c r="P103" i="62"/>
  <c r="U121" i="62"/>
  <c r="W121" i="62" s="1"/>
  <c r="U112" i="62"/>
  <c r="W112" i="62" s="1"/>
  <c r="U103" i="62"/>
  <c r="W103" i="62" s="1"/>
  <c r="T92" i="62"/>
  <c r="Q104" i="62" s="1"/>
  <c r="AE63" i="62"/>
  <c r="AD69" i="62"/>
  <c r="AE69" i="62" s="1"/>
  <c r="AI63" i="62"/>
  <c r="AI67" i="62"/>
  <c r="AI66" i="62"/>
  <c r="AI65" i="62"/>
  <c r="AI64" i="62"/>
  <c r="AI68" i="62"/>
  <c r="AM22" i="62"/>
  <c r="AG22" i="62"/>
  <c r="AM19" i="62"/>
  <c r="AE22" i="62"/>
  <c r="AM21" i="62"/>
  <c r="AM20" i="62"/>
  <c r="AM18" i="62"/>
  <c r="AM23" i="62"/>
  <c r="R93" i="62"/>
  <c r="Q111" i="62" s="1"/>
  <c r="AJ48" i="62"/>
  <c r="AE46" i="62"/>
  <c r="AJ46" i="62"/>
  <c r="AJ50" i="62"/>
  <c r="AJ47" i="62"/>
  <c r="AJ45" i="62"/>
  <c r="AJ49" i="62"/>
  <c r="Q92" i="62"/>
  <c r="Q101" i="62" s="1"/>
  <c r="AD42" i="62"/>
  <c r="AE42" i="62" s="1"/>
  <c r="AI36" i="62"/>
  <c r="AE36" i="62"/>
  <c r="AI39" i="62"/>
  <c r="AI38" i="62"/>
  <c r="AI41" i="62"/>
  <c r="AI37" i="62"/>
  <c r="AI40" i="62"/>
  <c r="T95" i="62"/>
  <c r="V104" i="62" s="1"/>
  <c r="AL64" i="62"/>
  <c r="AL63" i="62"/>
  <c r="AL66" i="62"/>
  <c r="AE66" i="62"/>
  <c r="AL65" i="62"/>
  <c r="AL68" i="62"/>
  <c r="AL67" i="62"/>
  <c r="P119" i="62"/>
  <c r="R119" i="62" s="1"/>
  <c r="P110" i="62"/>
  <c r="P101" i="62"/>
  <c r="U119" i="62"/>
  <c r="W119" i="62" s="1"/>
  <c r="U110" i="62"/>
  <c r="W110" i="62" s="1"/>
  <c r="U101" i="62"/>
  <c r="W101" i="62" s="1"/>
  <c r="Q93" i="62"/>
  <c r="Q110" i="62" s="1"/>
  <c r="AJ37" i="62"/>
  <c r="AE37" i="62"/>
  <c r="AJ40" i="62"/>
  <c r="AJ41" i="62"/>
  <c r="AJ39" i="62"/>
  <c r="AJ36" i="62"/>
  <c r="AJ38" i="62"/>
  <c r="U92" i="62"/>
  <c r="Q105" i="62" s="1"/>
  <c r="AD78" i="62"/>
  <c r="AE78" i="62" s="1"/>
  <c r="AE72" i="62"/>
  <c r="AI72" i="62"/>
  <c r="AO72" i="62" s="1"/>
  <c r="AP72" i="62" s="1"/>
  <c r="AI75" i="62"/>
  <c r="AO75" i="62" s="1"/>
  <c r="AP75" i="62" s="1"/>
  <c r="AI74" i="62"/>
  <c r="AO74" i="62" s="1"/>
  <c r="AP74" i="62" s="1"/>
  <c r="AI77" i="62"/>
  <c r="AO77" i="62" s="1"/>
  <c r="AP77" i="62" s="1"/>
  <c r="AI73" i="62"/>
  <c r="AO73" i="62" s="1"/>
  <c r="AP73" i="62" s="1"/>
  <c r="AI76" i="62"/>
  <c r="AO76" i="62" s="1"/>
  <c r="AP76" i="62" s="1"/>
  <c r="R92" i="62"/>
  <c r="Q102" i="62" s="1"/>
  <c r="AE45" i="62"/>
  <c r="AI45" i="62"/>
  <c r="AD51" i="62"/>
  <c r="AE51" i="62" s="1"/>
  <c r="AI48" i="62"/>
  <c r="AI49" i="62"/>
  <c r="AO49" i="62" s="1"/>
  <c r="AP49" i="62" s="1"/>
  <c r="AI47" i="62"/>
  <c r="AI46" i="62"/>
  <c r="AO46" i="62" s="1"/>
  <c r="AP46" i="62" s="1"/>
  <c r="AI50" i="62"/>
  <c r="AO50" i="62" s="1"/>
  <c r="AP50" i="62" s="1"/>
  <c r="P92" i="62"/>
  <c r="Q100" i="62" s="1"/>
  <c r="AI27" i="62"/>
  <c r="AO27" i="62" s="1"/>
  <c r="AP27" i="62" s="1"/>
  <c r="AE27" i="62"/>
  <c r="AD33" i="62"/>
  <c r="AE33" i="62" s="1"/>
  <c r="AI30" i="62"/>
  <c r="AO30" i="62" s="1"/>
  <c r="AP30" i="62" s="1"/>
  <c r="AI28" i="62"/>
  <c r="AO28" i="62" s="1"/>
  <c r="AP28" i="62" s="1"/>
  <c r="AI29" i="62"/>
  <c r="AO29" i="62" s="1"/>
  <c r="AP29" i="62" s="1"/>
  <c r="AI31" i="62"/>
  <c r="AO31" i="62" s="1"/>
  <c r="AP31" i="62" s="1"/>
  <c r="AI32" i="62"/>
  <c r="AO32" i="62" s="1"/>
  <c r="AP32" i="62" s="1"/>
  <c r="P83" i="62"/>
  <c r="T83" i="62" s="1"/>
  <c r="U83" i="62" s="1"/>
  <c r="AI9" i="62"/>
  <c r="AO9" i="62" s="1"/>
  <c r="AP9" i="62" s="1"/>
  <c r="AD15" i="62"/>
  <c r="AE15" i="62" s="1"/>
  <c r="AE9" i="62"/>
  <c r="AI10" i="62"/>
  <c r="AO10" i="62" s="1"/>
  <c r="AP10" i="62" s="1"/>
  <c r="AI12" i="62"/>
  <c r="AO12" i="62" s="1"/>
  <c r="AP12" i="62" s="1"/>
  <c r="AI14" i="62"/>
  <c r="AO14" i="62" s="1"/>
  <c r="AP14" i="62" s="1"/>
  <c r="AI11" i="62"/>
  <c r="AO11" i="62" s="1"/>
  <c r="AP11" i="62" s="1"/>
  <c r="AI13" i="62"/>
  <c r="AO13" i="62" s="1"/>
  <c r="AP13" i="62" s="1"/>
  <c r="P120" i="62"/>
  <c r="R120" i="62" s="1"/>
  <c r="P111" i="62"/>
  <c r="R111" i="62" s="1"/>
  <c r="P102" i="62"/>
  <c r="R102" i="62" s="1"/>
  <c r="U120" i="62"/>
  <c r="W120" i="62" s="1"/>
  <c r="U111" i="62"/>
  <c r="W111" i="62" s="1"/>
  <c r="U102" i="62"/>
  <c r="AJ19" i="61"/>
  <c r="AE19" i="61"/>
  <c r="AJ20" i="61"/>
  <c r="AJ21" i="61"/>
  <c r="AG19" i="61"/>
  <c r="AJ18" i="61"/>
  <c r="AJ22" i="61"/>
  <c r="AJ23" i="61"/>
  <c r="AL21" i="61"/>
  <c r="AG21" i="61"/>
  <c r="AL19" i="61"/>
  <c r="AE21" i="61"/>
  <c r="AL23" i="61"/>
  <c r="AL18" i="61"/>
  <c r="AL22" i="61"/>
  <c r="AL20" i="61"/>
  <c r="T97" i="61"/>
  <c r="V122" i="61" s="1"/>
  <c r="AE68" i="61"/>
  <c r="AN68" i="61"/>
  <c r="AN66" i="61"/>
  <c r="AN64" i="61"/>
  <c r="AN63" i="61"/>
  <c r="AN67" i="61"/>
  <c r="AN65" i="61"/>
  <c r="Q94" i="61"/>
  <c r="Q119" i="61" s="1"/>
  <c r="AK38" i="61"/>
  <c r="AK39" i="61"/>
  <c r="AE38" i="61"/>
  <c r="AK36" i="61"/>
  <c r="AK40" i="61"/>
  <c r="AK37" i="61"/>
  <c r="AK41" i="61"/>
  <c r="P92" i="61"/>
  <c r="Q100" i="61" s="1"/>
  <c r="AD33" i="61"/>
  <c r="AE33" i="61" s="1"/>
  <c r="AI27" i="61"/>
  <c r="AO27" i="61" s="1"/>
  <c r="AP27" i="61" s="1"/>
  <c r="AE27" i="61"/>
  <c r="AI28" i="61"/>
  <c r="AO28" i="61" s="1"/>
  <c r="AP28" i="61" s="1"/>
  <c r="AI31" i="61"/>
  <c r="AO31" i="61" s="1"/>
  <c r="AP31" i="61" s="1"/>
  <c r="AI29" i="61"/>
  <c r="AO29" i="61" s="1"/>
  <c r="AP29" i="61" s="1"/>
  <c r="AI30" i="61"/>
  <c r="AO30" i="61" s="1"/>
  <c r="AP30" i="61" s="1"/>
  <c r="AI32" i="61"/>
  <c r="AO32" i="61" s="1"/>
  <c r="AP32" i="61" s="1"/>
  <c r="U96" i="61"/>
  <c r="V114" i="61" s="1"/>
  <c r="AM76" i="61"/>
  <c r="AM74" i="61"/>
  <c r="AM73" i="61"/>
  <c r="AM72" i="61"/>
  <c r="AE76" i="61"/>
  <c r="AM75" i="61"/>
  <c r="AM77" i="61"/>
  <c r="Q92" i="61"/>
  <c r="Q101" i="61" s="1"/>
  <c r="AE36" i="61"/>
  <c r="AI39" i="61"/>
  <c r="AI36" i="61"/>
  <c r="AD42" i="61"/>
  <c r="AE42" i="61" s="1"/>
  <c r="AI37" i="61"/>
  <c r="AI40" i="61"/>
  <c r="AI38" i="61"/>
  <c r="AI41" i="61"/>
  <c r="P83" i="61"/>
  <c r="T83" i="61" s="1"/>
  <c r="U83" i="61" s="1"/>
  <c r="AD15" i="61"/>
  <c r="AE15" i="61" s="1"/>
  <c r="AE9" i="61"/>
  <c r="AI9" i="61"/>
  <c r="AO9" i="61" s="1"/>
  <c r="AP9" i="61" s="1"/>
  <c r="AI12" i="61"/>
  <c r="AO12" i="61" s="1"/>
  <c r="AP12" i="61" s="1"/>
  <c r="AI14" i="61"/>
  <c r="AO14" i="61" s="1"/>
  <c r="AP14" i="61" s="1"/>
  <c r="AI11" i="61"/>
  <c r="AO11" i="61" s="1"/>
  <c r="AP11" i="61" s="1"/>
  <c r="AI13" i="61"/>
  <c r="AO13" i="61" s="1"/>
  <c r="AP13" i="61" s="1"/>
  <c r="AI10" i="61"/>
  <c r="AO10" i="61" s="1"/>
  <c r="AP10" i="61" s="1"/>
  <c r="P123" i="61"/>
  <c r="P114" i="61"/>
  <c r="P105" i="61"/>
  <c r="U123" i="61"/>
  <c r="W123" i="61" s="1"/>
  <c r="U114" i="61"/>
  <c r="W114" i="61" s="1"/>
  <c r="U105" i="61"/>
  <c r="S92" i="61"/>
  <c r="Q103" i="61" s="1"/>
  <c r="AD60" i="61"/>
  <c r="AE60" i="61" s="1"/>
  <c r="AI54" i="61"/>
  <c r="AE54" i="61"/>
  <c r="AI57" i="61"/>
  <c r="AI55" i="61"/>
  <c r="AI59" i="61"/>
  <c r="AI58" i="61"/>
  <c r="AI56" i="61"/>
  <c r="U93" i="61"/>
  <c r="Q114" i="61" s="1"/>
  <c r="AJ73" i="61"/>
  <c r="AE73" i="61"/>
  <c r="AJ75" i="61"/>
  <c r="AJ72" i="61"/>
  <c r="AJ76" i="61"/>
  <c r="AJ77" i="61"/>
  <c r="AJ74" i="61"/>
  <c r="Q93" i="61"/>
  <c r="Q110" i="61" s="1"/>
  <c r="AE37" i="61"/>
  <c r="AJ37" i="61"/>
  <c r="AJ38" i="61"/>
  <c r="AJ39" i="61"/>
  <c r="AJ40" i="61"/>
  <c r="AJ41" i="61"/>
  <c r="AJ36" i="61"/>
  <c r="S94" i="61"/>
  <c r="Q121" i="61" s="1"/>
  <c r="AE56" i="61"/>
  <c r="AK56" i="61"/>
  <c r="AK54" i="61"/>
  <c r="AK55" i="61"/>
  <c r="AK59" i="61"/>
  <c r="AK58" i="61"/>
  <c r="AK57" i="61"/>
  <c r="S93" i="61"/>
  <c r="Q112" i="61" s="1"/>
  <c r="AE55" i="61"/>
  <c r="AJ54" i="61"/>
  <c r="AJ55" i="61"/>
  <c r="AJ56" i="61"/>
  <c r="AJ57" i="61"/>
  <c r="AJ59" i="61"/>
  <c r="AJ58" i="61"/>
  <c r="U92" i="61"/>
  <c r="Q105" i="61" s="1"/>
  <c r="AD78" i="61"/>
  <c r="AE78" i="61" s="1"/>
  <c r="AI72" i="61"/>
  <c r="AE72" i="61"/>
  <c r="AI73" i="61"/>
  <c r="AI75" i="61"/>
  <c r="AI76" i="61"/>
  <c r="AI74" i="61"/>
  <c r="AI77" i="61"/>
  <c r="T95" i="61"/>
  <c r="V104" i="61" s="1"/>
  <c r="AL66" i="61"/>
  <c r="AE66" i="61"/>
  <c r="AL65" i="61"/>
  <c r="AL64" i="61"/>
  <c r="AL63" i="61"/>
  <c r="AL68" i="61"/>
  <c r="AL67" i="61"/>
  <c r="R92" i="61"/>
  <c r="Q102" i="61" s="1"/>
  <c r="AD51" i="61"/>
  <c r="AE51" i="61" s="1"/>
  <c r="AI45" i="61"/>
  <c r="AO45" i="61" s="1"/>
  <c r="AP45" i="61" s="1"/>
  <c r="AE45" i="61"/>
  <c r="AI48" i="61"/>
  <c r="AO48" i="61" s="1"/>
  <c r="AP48" i="61" s="1"/>
  <c r="AI47" i="61"/>
  <c r="AO47" i="61" s="1"/>
  <c r="AP47" i="61" s="1"/>
  <c r="AI46" i="61"/>
  <c r="AO46" i="61" s="1"/>
  <c r="AP46" i="61" s="1"/>
  <c r="AI50" i="61"/>
  <c r="AO50" i="61" s="1"/>
  <c r="AP50" i="61" s="1"/>
  <c r="AI49" i="61"/>
  <c r="AO49" i="61" s="1"/>
  <c r="AP49" i="61" s="1"/>
  <c r="AI18" i="61"/>
  <c r="AG18" i="61"/>
  <c r="AD24" i="61"/>
  <c r="AE24" i="61" s="1"/>
  <c r="AE18" i="61"/>
  <c r="AI20" i="61"/>
  <c r="AI22" i="61"/>
  <c r="AI19" i="61"/>
  <c r="AI23" i="61"/>
  <c r="AI21" i="61"/>
  <c r="Q95" i="61"/>
  <c r="V101" i="61" s="1"/>
  <c r="AL37" i="61"/>
  <c r="AL36" i="61"/>
  <c r="AL39" i="61"/>
  <c r="AE39" i="61"/>
  <c r="AL38" i="61"/>
  <c r="AL41" i="61"/>
  <c r="AL40" i="61"/>
  <c r="AK19" i="61"/>
  <c r="AG20" i="61"/>
  <c r="AK20" i="61"/>
  <c r="AE20" i="61"/>
  <c r="AK21" i="61"/>
  <c r="AK18" i="61"/>
  <c r="AK22" i="61"/>
  <c r="AK23" i="61"/>
  <c r="T96" i="61"/>
  <c r="V113" i="61" s="1"/>
  <c r="AM67" i="61"/>
  <c r="AM65" i="61"/>
  <c r="AE67" i="61"/>
  <c r="AM63" i="61"/>
  <c r="AM64" i="61"/>
  <c r="AM66" i="61"/>
  <c r="AM68" i="61"/>
  <c r="U94" i="61"/>
  <c r="Q123" i="61" s="1"/>
  <c r="AE74" i="61"/>
  <c r="AK76" i="61"/>
  <c r="AK74" i="61"/>
  <c r="AK75" i="61"/>
  <c r="AK77" i="61"/>
  <c r="AK73" i="61"/>
  <c r="AK72" i="61"/>
  <c r="AE22" i="61"/>
  <c r="AM21" i="61"/>
  <c r="AM22" i="61"/>
  <c r="AG22" i="61"/>
  <c r="AM19" i="61"/>
  <c r="AM18" i="61"/>
  <c r="AM20" i="61"/>
  <c r="AM23" i="61"/>
  <c r="AD69" i="61"/>
  <c r="AE69" i="61" s="1"/>
  <c r="T92" i="61"/>
  <c r="Q104" i="61" s="1"/>
  <c r="AI63" i="61"/>
  <c r="AE63" i="61"/>
  <c r="AI65" i="61"/>
  <c r="AI67" i="61"/>
  <c r="AO67" i="61" s="1"/>
  <c r="AP67" i="61" s="1"/>
  <c r="AI66" i="61"/>
  <c r="AI68" i="61"/>
  <c r="AI64" i="61"/>
  <c r="S95" i="61"/>
  <c r="V103" i="61" s="1"/>
  <c r="AL56" i="61"/>
  <c r="AL55" i="61"/>
  <c r="AL54" i="61"/>
  <c r="AL57" i="61"/>
  <c r="AE57" i="61"/>
  <c r="AL58" i="61"/>
  <c r="AL59" i="61"/>
  <c r="U95" i="61"/>
  <c r="V105" i="61" s="1"/>
  <c r="AL75" i="61"/>
  <c r="AE75" i="61"/>
  <c r="AL73" i="61"/>
  <c r="AL74" i="61"/>
  <c r="AL72" i="61"/>
  <c r="AL76" i="61"/>
  <c r="AL77" i="61"/>
  <c r="P84" i="60"/>
  <c r="T86" i="60" s="1"/>
  <c r="U86" i="60" s="1"/>
  <c r="AE10" i="60"/>
  <c r="AJ10" i="60"/>
  <c r="AJ14" i="60"/>
  <c r="AJ13" i="60"/>
  <c r="AJ12" i="60"/>
  <c r="AJ11" i="60"/>
  <c r="AJ9" i="60"/>
  <c r="U96" i="60"/>
  <c r="V114" i="60" s="1"/>
  <c r="AM76" i="60"/>
  <c r="AE76" i="60"/>
  <c r="AM74" i="60"/>
  <c r="AM73" i="60"/>
  <c r="AM72" i="60"/>
  <c r="AM75" i="60"/>
  <c r="AM77" i="60"/>
  <c r="AG20" i="60"/>
  <c r="AK20" i="60"/>
  <c r="AE20" i="60"/>
  <c r="AK19" i="60"/>
  <c r="AK21" i="60"/>
  <c r="AK18" i="60"/>
  <c r="AK22" i="60"/>
  <c r="AK23" i="60"/>
  <c r="P122" i="60"/>
  <c r="R122" i="60" s="1"/>
  <c r="P113" i="60"/>
  <c r="R113" i="60" s="1"/>
  <c r="P104" i="60"/>
  <c r="U113" i="60"/>
  <c r="W113" i="60" s="1"/>
  <c r="U122" i="60"/>
  <c r="W122" i="60" s="1"/>
  <c r="U104" i="60"/>
  <c r="W104" i="60" s="1"/>
  <c r="P85" i="60"/>
  <c r="T89" i="60" s="1"/>
  <c r="U89" i="60" s="1"/>
  <c r="AK11" i="60"/>
  <c r="AE11" i="60"/>
  <c r="AK10" i="60"/>
  <c r="AK12" i="60"/>
  <c r="AK9" i="60"/>
  <c r="AK14" i="60"/>
  <c r="AK13" i="60"/>
  <c r="X15" i="60"/>
  <c r="AD9" i="60"/>
  <c r="U95" i="60"/>
  <c r="V105" i="60" s="1"/>
  <c r="AL73" i="60"/>
  <c r="AL72" i="60"/>
  <c r="AL75" i="60"/>
  <c r="AE75" i="60"/>
  <c r="AL74" i="60"/>
  <c r="AL77" i="60"/>
  <c r="AL76" i="60"/>
  <c r="S92" i="60"/>
  <c r="Q103" i="60" s="1"/>
  <c r="AE54" i="60"/>
  <c r="AI54" i="60"/>
  <c r="AO54" i="60" s="1"/>
  <c r="AP54" i="60" s="1"/>
  <c r="AD60" i="60"/>
  <c r="AE60" i="60" s="1"/>
  <c r="AI57" i="60"/>
  <c r="AO57" i="60" s="1"/>
  <c r="AP57" i="60" s="1"/>
  <c r="AI58" i="60"/>
  <c r="AO58" i="60" s="1"/>
  <c r="AP58" i="60" s="1"/>
  <c r="AI59" i="60"/>
  <c r="AO59" i="60" s="1"/>
  <c r="AP59" i="60" s="1"/>
  <c r="AI55" i="60"/>
  <c r="AO55" i="60" s="1"/>
  <c r="AP55" i="60" s="1"/>
  <c r="AI56" i="60"/>
  <c r="AO56" i="60" s="1"/>
  <c r="AP56" i="60" s="1"/>
  <c r="R92" i="60"/>
  <c r="Q102" i="60" s="1"/>
  <c r="AD51" i="60"/>
  <c r="AE51" i="60" s="1"/>
  <c r="AE45" i="60"/>
  <c r="AI45" i="60"/>
  <c r="AO45" i="60" s="1"/>
  <c r="AP45" i="60" s="1"/>
  <c r="AI48" i="60"/>
  <c r="AO48" i="60" s="1"/>
  <c r="AP48" i="60" s="1"/>
  <c r="AI47" i="60"/>
  <c r="AI50" i="60"/>
  <c r="AI46" i="60"/>
  <c r="AO46" i="60" s="1"/>
  <c r="AP46" i="60" s="1"/>
  <c r="AI49" i="60"/>
  <c r="AO49" i="60" s="1"/>
  <c r="AP49" i="60" s="1"/>
  <c r="P87" i="60"/>
  <c r="Y86" i="60" s="1"/>
  <c r="Z86" i="60" s="1"/>
  <c r="AM13" i="60"/>
  <c r="AM12" i="60"/>
  <c r="AE13" i="60"/>
  <c r="AM14" i="60"/>
  <c r="AM10" i="60"/>
  <c r="AM9" i="60"/>
  <c r="AM11" i="60"/>
  <c r="U93" i="60"/>
  <c r="Q114" i="60" s="1"/>
  <c r="AE73" i="60"/>
  <c r="AJ73" i="60"/>
  <c r="AJ75" i="60"/>
  <c r="AJ74" i="60"/>
  <c r="AJ76" i="60"/>
  <c r="AJ77" i="60"/>
  <c r="AJ72" i="60"/>
  <c r="AD78" i="60"/>
  <c r="AE78" i="60" s="1"/>
  <c r="U92" i="60"/>
  <c r="Q105" i="60" s="1"/>
  <c r="AE72" i="60"/>
  <c r="AI72" i="60"/>
  <c r="AI73" i="60"/>
  <c r="AI75" i="60"/>
  <c r="AI74" i="60"/>
  <c r="AI76" i="60"/>
  <c r="AI77" i="60"/>
  <c r="P88" i="60"/>
  <c r="Y89" i="60" s="1"/>
  <c r="Z89" i="60" s="1"/>
  <c r="AE14" i="60"/>
  <c r="AN14" i="60"/>
  <c r="AN9" i="60"/>
  <c r="AN13" i="60"/>
  <c r="AN10" i="60"/>
  <c r="AN12" i="60"/>
  <c r="AN11" i="60"/>
  <c r="U94" i="60"/>
  <c r="Q123" i="60" s="1"/>
  <c r="AK76" i="60"/>
  <c r="AK74" i="60"/>
  <c r="AK75" i="60"/>
  <c r="AE74" i="60"/>
  <c r="AK73" i="60"/>
  <c r="AK72" i="60"/>
  <c r="AK77" i="60"/>
  <c r="T92" i="60"/>
  <c r="Q104" i="60" s="1"/>
  <c r="AD69" i="60"/>
  <c r="AE69" i="60" s="1"/>
  <c r="AI63" i="60"/>
  <c r="AO63" i="60" s="1"/>
  <c r="AP63" i="60" s="1"/>
  <c r="AE63" i="60"/>
  <c r="AI66" i="60"/>
  <c r="AO66" i="60" s="1"/>
  <c r="AP66" i="60" s="1"/>
  <c r="AI65" i="60"/>
  <c r="AO65" i="60" s="1"/>
  <c r="AP65" i="60" s="1"/>
  <c r="AI67" i="60"/>
  <c r="AO67" i="60" s="1"/>
  <c r="AP67" i="60" s="1"/>
  <c r="AI64" i="60"/>
  <c r="AO64" i="60" s="1"/>
  <c r="AP64" i="60" s="1"/>
  <c r="AI68" i="60"/>
  <c r="AO68" i="60" s="1"/>
  <c r="AP68" i="60" s="1"/>
  <c r="AJ19" i="60"/>
  <c r="AE19" i="60"/>
  <c r="AJ20" i="60"/>
  <c r="AG19" i="60"/>
  <c r="AJ23" i="60"/>
  <c r="AJ22" i="60"/>
  <c r="AJ18" i="60"/>
  <c r="AJ21" i="60"/>
  <c r="P86" i="60"/>
  <c r="Y83" i="60" s="1"/>
  <c r="Z83" i="60" s="1"/>
  <c r="AL12" i="60"/>
  <c r="AL9" i="60"/>
  <c r="AL11" i="60"/>
  <c r="AE12" i="60"/>
  <c r="AL13" i="60"/>
  <c r="AL10" i="60"/>
  <c r="AL14" i="60"/>
  <c r="AG18" i="60"/>
  <c r="AE18" i="60"/>
  <c r="AI18" i="60"/>
  <c r="AO18" i="60" s="1"/>
  <c r="AP18" i="60" s="1"/>
  <c r="AD24" i="60"/>
  <c r="AE24" i="60" s="1"/>
  <c r="AI20" i="60"/>
  <c r="AI23" i="60"/>
  <c r="AI21" i="60"/>
  <c r="AI19" i="60"/>
  <c r="AI22" i="60"/>
  <c r="P92" i="60"/>
  <c r="Q100" i="60" s="1"/>
  <c r="AD33" i="60"/>
  <c r="AE33" i="60" s="1"/>
  <c r="AI27" i="60"/>
  <c r="AO27" i="60" s="1"/>
  <c r="AP27" i="60" s="1"/>
  <c r="AE27" i="60"/>
  <c r="AI30" i="60"/>
  <c r="AO30" i="60" s="1"/>
  <c r="AP30" i="60" s="1"/>
  <c r="AI31" i="60"/>
  <c r="AO31" i="60" s="1"/>
  <c r="AP31" i="60" s="1"/>
  <c r="AI28" i="60"/>
  <c r="AO28" i="60" s="1"/>
  <c r="AP28" i="60" s="1"/>
  <c r="AI32" i="60"/>
  <c r="AO32" i="60" s="1"/>
  <c r="AP32" i="60" s="1"/>
  <c r="AI29" i="60"/>
  <c r="AO29" i="60" s="1"/>
  <c r="AP29" i="60" s="1"/>
  <c r="P123" i="60"/>
  <c r="R123" i="60" s="1"/>
  <c r="P114" i="60"/>
  <c r="P105" i="60"/>
  <c r="R105" i="60" s="1"/>
  <c r="U123" i="60"/>
  <c r="W123" i="60" s="1"/>
  <c r="U105" i="60"/>
  <c r="U114" i="60"/>
  <c r="Q92" i="60"/>
  <c r="Q101" i="60" s="1"/>
  <c r="AD42" i="60"/>
  <c r="AE42" i="60" s="1"/>
  <c r="AI36" i="60"/>
  <c r="AO36" i="60" s="1"/>
  <c r="AP36" i="60" s="1"/>
  <c r="AE36" i="60"/>
  <c r="AI39" i="60"/>
  <c r="AO39" i="60" s="1"/>
  <c r="AP39" i="60" s="1"/>
  <c r="AI38" i="60"/>
  <c r="AO38" i="60" s="1"/>
  <c r="AP38" i="60" s="1"/>
  <c r="AI40" i="60"/>
  <c r="AO40" i="60" s="1"/>
  <c r="AP40" i="60" s="1"/>
  <c r="AI41" i="60"/>
  <c r="AO41" i="60" s="1"/>
  <c r="AP41" i="60" s="1"/>
  <c r="AI37" i="60"/>
  <c r="AO37" i="60" s="1"/>
  <c r="AP37" i="60" s="1"/>
  <c r="P121" i="60"/>
  <c r="R121" i="60" s="1"/>
  <c r="P112" i="60"/>
  <c r="R112" i="60" s="1"/>
  <c r="P103" i="60"/>
  <c r="U121" i="60"/>
  <c r="W121" i="60" s="1"/>
  <c r="U103" i="60"/>
  <c r="W103" i="60" s="1"/>
  <c r="U112" i="60"/>
  <c r="W112" i="60" s="1"/>
  <c r="Q92" i="59"/>
  <c r="Q101" i="59" s="1"/>
  <c r="AD42" i="59"/>
  <c r="AE42" i="59" s="1"/>
  <c r="AI36" i="59"/>
  <c r="AO36" i="59" s="1"/>
  <c r="AP36" i="59" s="1"/>
  <c r="AE36" i="59"/>
  <c r="AI39" i="59"/>
  <c r="AO39" i="59" s="1"/>
  <c r="AP39" i="59" s="1"/>
  <c r="AI41" i="59"/>
  <c r="AO41" i="59" s="1"/>
  <c r="AP41" i="59" s="1"/>
  <c r="AI40" i="59"/>
  <c r="AO40" i="59" s="1"/>
  <c r="AP40" i="59" s="1"/>
  <c r="AI38" i="59"/>
  <c r="AO38" i="59" s="1"/>
  <c r="AP38" i="59" s="1"/>
  <c r="AI37" i="59"/>
  <c r="AO37" i="59" s="1"/>
  <c r="AP37" i="59" s="1"/>
  <c r="AO29" i="59"/>
  <c r="AP29" i="59" s="1"/>
  <c r="P119" i="59"/>
  <c r="R119" i="59" s="1"/>
  <c r="P110" i="59"/>
  <c r="R110" i="59" s="1"/>
  <c r="P101" i="59"/>
  <c r="R101" i="59" s="1"/>
  <c r="U119" i="59"/>
  <c r="W119" i="59" s="1"/>
  <c r="U101" i="59"/>
  <c r="W101" i="59" s="1"/>
  <c r="U110" i="59"/>
  <c r="W110" i="59" s="1"/>
  <c r="P122" i="59"/>
  <c r="P113" i="59"/>
  <c r="R113" i="59" s="1"/>
  <c r="P104" i="59"/>
  <c r="U113" i="59"/>
  <c r="W113" i="59" s="1"/>
  <c r="U122" i="59"/>
  <c r="W122" i="59" s="1"/>
  <c r="U104" i="59"/>
  <c r="W104" i="59" s="1"/>
  <c r="P123" i="59"/>
  <c r="R123" i="59" s="1"/>
  <c r="P114" i="59"/>
  <c r="R114" i="59" s="1"/>
  <c r="P105" i="59"/>
  <c r="U123" i="59"/>
  <c r="W123" i="59" s="1"/>
  <c r="U105" i="59"/>
  <c r="W105" i="59" s="1"/>
  <c r="U114" i="59"/>
  <c r="W114" i="59" s="1"/>
  <c r="P83" i="59"/>
  <c r="T83" i="59" s="1"/>
  <c r="U83" i="59" s="1"/>
  <c r="AD15" i="59"/>
  <c r="AE15" i="59" s="1"/>
  <c r="AE9" i="59"/>
  <c r="AI9" i="59"/>
  <c r="AO9" i="59" s="1"/>
  <c r="AP9" i="59" s="1"/>
  <c r="AI13" i="59"/>
  <c r="AO13" i="59" s="1"/>
  <c r="AP13" i="59" s="1"/>
  <c r="AI10" i="59"/>
  <c r="AO10" i="59" s="1"/>
  <c r="AP10" i="59" s="1"/>
  <c r="AI14" i="59"/>
  <c r="AO14" i="59" s="1"/>
  <c r="AP14" i="59" s="1"/>
  <c r="AI12" i="59"/>
  <c r="AO12" i="59" s="1"/>
  <c r="AP12" i="59" s="1"/>
  <c r="AI11" i="59"/>
  <c r="AO11" i="59" s="1"/>
  <c r="AP11" i="59" s="1"/>
  <c r="AO28" i="59"/>
  <c r="AP28" i="59" s="1"/>
  <c r="S92" i="59"/>
  <c r="Q103" i="59" s="1"/>
  <c r="AD60" i="59"/>
  <c r="AE60" i="59" s="1"/>
  <c r="AI54" i="59"/>
  <c r="AE54" i="59"/>
  <c r="AI57" i="59"/>
  <c r="AI55" i="59"/>
  <c r="AI56" i="59"/>
  <c r="AI59" i="59"/>
  <c r="AI58" i="59"/>
  <c r="S96" i="59"/>
  <c r="V112" i="59" s="1"/>
  <c r="AE58" i="59"/>
  <c r="AM58" i="59"/>
  <c r="AM56" i="59"/>
  <c r="AM54" i="59"/>
  <c r="AM55" i="59"/>
  <c r="AM57" i="59"/>
  <c r="AM59" i="59"/>
  <c r="S93" i="59"/>
  <c r="Q112" i="59" s="1"/>
  <c r="AE55" i="59"/>
  <c r="AJ55" i="59"/>
  <c r="AJ59" i="59"/>
  <c r="AJ57" i="59"/>
  <c r="AJ56" i="59"/>
  <c r="AJ54" i="59"/>
  <c r="AJ58" i="59"/>
  <c r="AO32" i="59"/>
  <c r="AP32" i="59" s="1"/>
  <c r="AO30" i="59"/>
  <c r="AP30" i="59" s="1"/>
  <c r="R92" i="59"/>
  <c r="Q102" i="59" s="1"/>
  <c r="AE45" i="59"/>
  <c r="AI48" i="59"/>
  <c r="AO48" i="59" s="1"/>
  <c r="AP48" i="59" s="1"/>
  <c r="AD51" i="59"/>
  <c r="AE51" i="59" s="1"/>
  <c r="AI45" i="59"/>
  <c r="AO45" i="59" s="1"/>
  <c r="AP45" i="59" s="1"/>
  <c r="AI47" i="59"/>
  <c r="AO47" i="59" s="1"/>
  <c r="AP47" i="59" s="1"/>
  <c r="AI46" i="59"/>
  <c r="AO46" i="59" s="1"/>
  <c r="AP46" i="59" s="1"/>
  <c r="AI50" i="59"/>
  <c r="AO50" i="59" s="1"/>
  <c r="AP50" i="59" s="1"/>
  <c r="AI49" i="59"/>
  <c r="AO49" i="59" s="1"/>
  <c r="AP49" i="59" s="1"/>
  <c r="P120" i="59"/>
  <c r="R120" i="59" s="1"/>
  <c r="P111" i="59"/>
  <c r="R111" i="59" s="1"/>
  <c r="P102" i="59"/>
  <c r="U111" i="59"/>
  <c r="W111" i="59" s="1"/>
  <c r="U120" i="59"/>
  <c r="W120" i="59" s="1"/>
  <c r="U102" i="59"/>
  <c r="W102" i="59" s="1"/>
  <c r="T94" i="59"/>
  <c r="Q122" i="59" s="1"/>
  <c r="AK67" i="59"/>
  <c r="AE65" i="59"/>
  <c r="AK65" i="59"/>
  <c r="AK64" i="59"/>
  <c r="AK66" i="59"/>
  <c r="AK68" i="59"/>
  <c r="AK63" i="59"/>
  <c r="AO31" i="59"/>
  <c r="AP31" i="59" s="1"/>
  <c r="T92" i="59"/>
  <c r="Q104" i="59" s="1"/>
  <c r="AI66" i="59"/>
  <c r="AD69" i="59"/>
  <c r="AE69" i="59" s="1"/>
  <c r="AI63" i="59"/>
  <c r="AE63" i="59"/>
  <c r="AI67" i="59"/>
  <c r="AI64" i="59"/>
  <c r="AI65" i="59"/>
  <c r="AI68" i="59"/>
  <c r="S97" i="59"/>
  <c r="V121" i="59" s="1"/>
  <c r="AN59" i="59"/>
  <c r="AE59" i="59"/>
  <c r="AN55" i="59"/>
  <c r="AN58" i="59"/>
  <c r="AN54" i="59"/>
  <c r="AN56" i="59"/>
  <c r="AN57" i="59"/>
  <c r="AI18" i="59"/>
  <c r="AO18" i="59" s="1"/>
  <c r="AP18" i="59" s="1"/>
  <c r="AD24" i="59"/>
  <c r="AE24" i="59" s="1"/>
  <c r="AG18" i="59"/>
  <c r="AE18" i="59"/>
  <c r="AI19" i="59"/>
  <c r="AO19" i="59" s="1"/>
  <c r="AP19" i="59" s="1"/>
  <c r="AI21" i="59"/>
  <c r="AO21" i="59" s="1"/>
  <c r="AP21" i="59" s="1"/>
  <c r="AI23" i="59"/>
  <c r="AO23" i="59" s="1"/>
  <c r="AP23" i="59" s="1"/>
  <c r="AI20" i="59"/>
  <c r="AO20" i="59" s="1"/>
  <c r="AP20" i="59" s="1"/>
  <c r="AI22" i="59"/>
  <c r="AO22" i="59" s="1"/>
  <c r="AP22" i="59" s="1"/>
  <c r="AD78" i="59"/>
  <c r="AE78" i="59" s="1"/>
  <c r="U92" i="59"/>
  <c r="Q105" i="59" s="1"/>
  <c r="AI72" i="59"/>
  <c r="AO72" i="59" s="1"/>
  <c r="AP72" i="59" s="1"/>
  <c r="AE72" i="59"/>
  <c r="AI75" i="59"/>
  <c r="AO75" i="59" s="1"/>
  <c r="AP75" i="59" s="1"/>
  <c r="AI76" i="59"/>
  <c r="AO76" i="59" s="1"/>
  <c r="AP76" i="59" s="1"/>
  <c r="AI73" i="59"/>
  <c r="AO73" i="59" s="1"/>
  <c r="AP73" i="59" s="1"/>
  <c r="AI74" i="59"/>
  <c r="AO74" i="59" s="1"/>
  <c r="AP74" i="59" s="1"/>
  <c r="AI77" i="59"/>
  <c r="AO77" i="59" s="1"/>
  <c r="AP77" i="59" s="1"/>
  <c r="P121" i="59"/>
  <c r="R121" i="59" s="1"/>
  <c r="P112" i="59"/>
  <c r="P103" i="59"/>
  <c r="R103" i="59" s="1"/>
  <c r="U121" i="59"/>
  <c r="U103" i="59"/>
  <c r="W103" i="59" s="1"/>
  <c r="U112" i="59"/>
  <c r="P92" i="58"/>
  <c r="Q100" i="58" s="1"/>
  <c r="AI30" i="58"/>
  <c r="AI27" i="58"/>
  <c r="AE27" i="58"/>
  <c r="AD33" i="58"/>
  <c r="AE33" i="58" s="1"/>
  <c r="AI31" i="58"/>
  <c r="AI32" i="58"/>
  <c r="AI29" i="58"/>
  <c r="AI28" i="58"/>
  <c r="R92" i="58"/>
  <c r="Q102" i="58" s="1"/>
  <c r="AD51" i="58"/>
  <c r="AE51" i="58" s="1"/>
  <c r="AE45" i="58"/>
  <c r="AI45" i="58"/>
  <c r="AI49" i="58"/>
  <c r="AI48" i="58"/>
  <c r="AI47" i="58"/>
  <c r="AI50" i="58"/>
  <c r="AI46" i="58"/>
  <c r="T92" i="58"/>
  <c r="Q104" i="58" s="1"/>
  <c r="AD69" i="58"/>
  <c r="AE69" i="58" s="1"/>
  <c r="AE63" i="58"/>
  <c r="AI63" i="58"/>
  <c r="AI67" i="58"/>
  <c r="AI68" i="58"/>
  <c r="AI66" i="58"/>
  <c r="AI65" i="58"/>
  <c r="AI64" i="58"/>
  <c r="P95" i="58"/>
  <c r="V100" i="58" s="1"/>
  <c r="AL28" i="58"/>
  <c r="AL29" i="58"/>
  <c r="AL30" i="58"/>
  <c r="AE30" i="58"/>
  <c r="AL27" i="58"/>
  <c r="AL31" i="58"/>
  <c r="AL32" i="58"/>
  <c r="U92" i="58"/>
  <c r="Q105" i="58" s="1"/>
  <c r="AD78" i="58"/>
  <c r="AE78" i="58" s="1"/>
  <c r="AE72" i="58"/>
  <c r="AI72" i="58"/>
  <c r="AI77" i="58"/>
  <c r="AI75" i="58"/>
  <c r="AI76" i="58"/>
  <c r="AI73" i="58"/>
  <c r="AI74" i="58"/>
  <c r="T95" i="58"/>
  <c r="V104" i="58" s="1"/>
  <c r="AL64" i="58"/>
  <c r="AL63" i="58"/>
  <c r="AL66" i="58"/>
  <c r="AE66" i="58"/>
  <c r="AL65" i="58"/>
  <c r="AL68" i="58"/>
  <c r="AL67" i="58"/>
  <c r="P122" i="58"/>
  <c r="R122" i="58" s="1"/>
  <c r="P113" i="58"/>
  <c r="R113" i="58" s="1"/>
  <c r="U122" i="58"/>
  <c r="W122" i="58" s="1"/>
  <c r="U113" i="58"/>
  <c r="W113" i="58" s="1"/>
  <c r="U104" i="58"/>
  <c r="P104" i="58"/>
  <c r="R110" i="58"/>
  <c r="W119" i="58"/>
  <c r="S95" i="58"/>
  <c r="V103" i="58" s="1"/>
  <c r="AL57" i="58"/>
  <c r="AE57" i="58"/>
  <c r="AL56" i="58"/>
  <c r="AL55" i="58"/>
  <c r="AL54" i="58"/>
  <c r="AL58" i="58"/>
  <c r="AL59" i="58"/>
  <c r="R95" i="58"/>
  <c r="V102" i="58" s="1"/>
  <c r="AL48" i="58"/>
  <c r="AE48" i="58"/>
  <c r="AL47" i="58"/>
  <c r="AL46" i="58"/>
  <c r="AL45" i="58"/>
  <c r="AL50" i="58"/>
  <c r="AL49" i="58"/>
  <c r="P120" i="58"/>
  <c r="U120" i="58"/>
  <c r="W120" i="58" s="1"/>
  <c r="U111" i="58"/>
  <c r="W111" i="58" s="1"/>
  <c r="U102" i="58"/>
  <c r="P111" i="58"/>
  <c r="P102" i="58"/>
  <c r="U96" i="58"/>
  <c r="V114" i="58" s="1"/>
  <c r="AM76" i="58"/>
  <c r="AM74" i="58"/>
  <c r="AE76" i="58"/>
  <c r="AM73" i="58"/>
  <c r="AM72" i="58"/>
  <c r="AM77" i="58"/>
  <c r="AM75" i="58"/>
  <c r="P83" i="58"/>
  <c r="T83" i="58" s="1"/>
  <c r="U83" i="58" s="1"/>
  <c r="AI9" i="58"/>
  <c r="AD15" i="58"/>
  <c r="AE15" i="58" s="1"/>
  <c r="AE9" i="58"/>
  <c r="AI12" i="58"/>
  <c r="AO12" i="58" s="1"/>
  <c r="AP12" i="58" s="1"/>
  <c r="AI14" i="58"/>
  <c r="AO14" i="58" s="1"/>
  <c r="AP14" i="58" s="1"/>
  <c r="AI13" i="58"/>
  <c r="AI11" i="58"/>
  <c r="AO11" i="58" s="1"/>
  <c r="AP11" i="58" s="1"/>
  <c r="AI10" i="58"/>
  <c r="S92" i="58"/>
  <c r="Q103" i="58" s="1"/>
  <c r="AD60" i="58"/>
  <c r="AE60" i="58" s="1"/>
  <c r="AI54" i="58"/>
  <c r="AO54" i="58" s="1"/>
  <c r="AP54" i="58" s="1"/>
  <c r="AE54" i="58"/>
  <c r="AI57" i="58"/>
  <c r="AI56" i="58"/>
  <c r="AI58" i="58"/>
  <c r="AI59" i="58"/>
  <c r="AI55" i="58"/>
  <c r="U95" i="58"/>
  <c r="V105" i="58" s="1"/>
  <c r="AL73" i="58"/>
  <c r="AL72" i="58"/>
  <c r="AL75" i="58"/>
  <c r="AE75" i="58"/>
  <c r="AL74" i="58"/>
  <c r="AL77" i="58"/>
  <c r="AL76" i="58"/>
  <c r="P121" i="58"/>
  <c r="R121" i="58" s="1"/>
  <c r="U121" i="58"/>
  <c r="W121" i="58" s="1"/>
  <c r="U112" i="58"/>
  <c r="W112" i="58" s="1"/>
  <c r="U103" i="58"/>
  <c r="W103" i="58" s="1"/>
  <c r="P112" i="58"/>
  <c r="R112" i="58" s="1"/>
  <c r="P103" i="58"/>
  <c r="R93" i="58"/>
  <c r="Q111" i="58" s="1"/>
  <c r="AJ46" i="58"/>
  <c r="AE46" i="58"/>
  <c r="AJ48" i="58"/>
  <c r="AJ47" i="58"/>
  <c r="AJ45" i="58"/>
  <c r="AJ49" i="58"/>
  <c r="AJ50" i="58"/>
  <c r="P123" i="58"/>
  <c r="R123" i="58" s="1"/>
  <c r="P114" i="58"/>
  <c r="R114" i="58" s="1"/>
  <c r="U123" i="58"/>
  <c r="W123" i="58" s="1"/>
  <c r="U114" i="58"/>
  <c r="U105" i="58"/>
  <c r="P105" i="58"/>
  <c r="R105" i="58" s="1"/>
  <c r="W101" i="58"/>
  <c r="AD24" i="58"/>
  <c r="AE24" i="58" s="1"/>
  <c r="AE18" i="58"/>
  <c r="AI18" i="58"/>
  <c r="AO18" i="58" s="1"/>
  <c r="AP18" i="58" s="1"/>
  <c r="AG18" i="58"/>
  <c r="AI21" i="58"/>
  <c r="AO21" i="58" s="1"/>
  <c r="AP21" i="58" s="1"/>
  <c r="AI20" i="58"/>
  <c r="AO20" i="58" s="1"/>
  <c r="AP20" i="58" s="1"/>
  <c r="AI23" i="58"/>
  <c r="AO23" i="58" s="1"/>
  <c r="AP23" i="58" s="1"/>
  <c r="AI19" i="58"/>
  <c r="AO19" i="58" s="1"/>
  <c r="AP19" i="58" s="1"/>
  <c r="AI22" i="58"/>
  <c r="AO22" i="58" s="1"/>
  <c r="AP22" i="58" s="1"/>
  <c r="Q92" i="58"/>
  <c r="Q101" i="58" s="1"/>
  <c r="R101" i="58" s="1"/>
  <c r="AD42" i="58"/>
  <c r="AE42" i="58" s="1"/>
  <c r="AI36" i="58"/>
  <c r="AO36" i="58" s="1"/>
  <c r="AP36" i="58" s="1"/>
  <c r="AE36" i="58"/>
  <c r="AI41" i="58"/>
  <c r="AO41" i="58" s="1"/>
  <c r="AP41" i="58" s="1"/>
  <c r="AI39" i="58"/>
  <c r="AO39" i="58" s="1"/>
  <c r="AP39" i="58" s="1"/>
  <c r="AI40" i="58"/>
  <c r="AO40" i="58" s="1"/>
  <c r="AP40" i="58" s="1"/>
  <c r="AI37" i="58"/>
  <c r="AO37" i="58" s="1"/>
  <c r="AP37" i="58" s="1"/>
  <c r="AI38" i="58"/>
  <c r="AO38" i="58" s="1"/>
  <c r="AP38" i="58" s="1"/>
  <c r="AL21" i="57"/>
  <c r="AG21" i="57"/>
  <c r="AL19" i="57"/>
  <c r="AE21" i="57"/>
  <c r="AL22" i="57"/>
  <c r="AL18" i="57"/>
  <c r="AL20" i="57"/>
  <c r="AL23" i="57"/>
  <c r="AJ19" i="57"/>
  <c r="AE19" i="57"/>
  <c r="AJ22" i="57"/>
  <c r="AG19" i="57"/>
  <c r="AJ21" i="57"/>
  <c r="AJ20" i="57"/>
  <c r="AJ18" i="57"/>
  <c r="AJ23" i="57"/>
  <c r="R93" i="57"/>
  <c r="Q111" i="57" s="1"/>
  <c r="AE46" i="57"/>
  <c r="AJ46" i="57"/>
  <c r="AJ45" i="57"/>
  <c r="AJ48" i="57"/>
  <c r="AJ49" i="57"/>
  <c r="AJ47" i="57"/>
  <c r="AJ50" i="57"/>
  <c r="R97" i="57"/>
  <c r="V120" i="57" s="1"/>
  <c r="AN50" i="57"/>
  <c r="AE50" i="57"/>
  <c r="AN46" i="57"/>
  <c r="AN45" i="57"/>
  <c r="AN47" i="57"/>
  <c r="AN48" i="57"/>
  <c r="AN49" i="57"/>
  <c r="S92" i="57"/>
  <c r="Q103" i="57" s="1"/>
  <c r="AD60" i="57"/>
  <c r="AE60" i="57" s="1"/>
  <c r="AI54" i="57"/>
  <c r="AO54" i="57" s="1"/>
  <c r="AP54" i="57" s="1"/>
  <c r="AI57" i="57"/>
  <c r="AO57" i="57" s="1"/>
  <c r="AP57" i="57" s="1"/>
  <c r="AE54" i="57"/>
  <c r="AI56" i="57"/>
  <c r="AO56" i="57" s="1"/>
  <c r="AP56" i="57" s="1"/>
  <c r="AI59" i="57"/>
  <c r="AO59" i="57" s="1"/>
  <c r="AP59" i="57" s="1"/>
  <c r="AI58" i="57"/>
  <c r="AO58" i="57" s="1"/>
  <c r="AP58" i="57" s="1"/>
  <c r="AI55" i="57"/>
  <c r="AO55" i="57" s="1"/>
  <c r="AP55" i="57" s="1"/>
  <c r="AO10" i="57"/>
  <c r="AP10" i="57" s="1"/>
  <c r="AO9" i="57"/>
  <c r="AP9" i="57" s="1"/>
  <c r="U92" i="57"/>
  <c r="Q105" i="57" s="1"/>
  <c r="AE72" i="57"/>
  <c r="AD78" i="57"/>
  <c r="AE78" i="57" s="1"/>
  <c r="AI72" i="57"/>
  <c r="AO72" i="57" s="1"/>
  <c r="AP72" i="57" s="1"/>
  <c r="AI75" i="57"/>
  <c r="AO75" i="57" s="1"/>
  <c r="AP75" i="57" s="1"/>
  <c r="AI74" i="57"/>
  <c r="AO74" i="57" s="1"/>
  <c r="AP74" i="57" s="1"/>
  <c r="AI73" i="57"/>
  <c r="AO73" i="57" s="1"/>
  <c r="AP73" i="57" s="1"/>
  <c r="AI77" i="57"/>
  <c r="AO77" i="57" s="1"/>
  <c r="AP77" i="57" s="1"/>
  <c r="AI76" i="57"/>
  <c r="AO76" i="57" s="1"/>
  <c r="AP76" i="57" s="1"/>
  <c r="R96" i="57"/>
  <c r="V111" i="57" s="1"/>
  <c r="AE49" i="57"/>
  <c r="AM49" i="57"/>
  <c r="AM47" i="57"/>
  <c r="AM46" i="57"/>
  <c r="AM45" i="57"/>
  <c r="AM48" i="57"/>
  <c r="AM50" i="57"/>
  <c r="P123" i="57"/>
  <c r="R123" i="57" s="1"/>
  <c r="P114" i="57"/>
  <c r="R114" i="57" s="1"/>
  <c r="P105" i="57"/>
  <c r="U123" i="57"/>
  <c r="W123" i="57" s="1"/>
  <c r="U114" i="57"/>
  <c r="W114" i="57" s="1"/>
  <c r="U105" i="57"/>
  <c r="W105" i="57" s="1"/>
  <c r="Q94" i="57"/>
  <c r="Q119" i="57" s="1"/>
  <c r="AE38" i="57"/>
  <c r="AK38" i="57"/>
  <c r="AK36" i="57"/>
  <c r="AK39" i="57"/>
  <c r="AK41" i="57"/>
  <c r="AK37" i="57"/>
  <c r="AK40" i="57"/>
  <c r="P120" i="57"/>
  <c r="R120" i="57" s="1"/>
  <c r="U111" i="57"/>
  <c r="T92" i="57"/>
  <c r="Q104" i="57" s="1"/>
  <c r="AD69" i="57"/>
  <c r="AE69" i="57" s="1"/>
  <c r="AE63" i="57"/>
  <c r="AI63" i="57"/>
  <c r="AI67" i="57"/>
  <c r="AI66" i="57"/>
  <c r="AI65" i="57"/>
  <c r="AI64" i="57"/>
  <c r="AI68" i="57"/>
  <c r="T95" i="57"/>
  <c r="V104" i="57" s="1"/>
  <c r="AL64" i="57"/>
  <c r="AL63" i="57"/>
  <c r="AL66" i="57"/>
  <c r="AL65" i="57"/>
  <c r="AE66" i="57"/>
  <c r="AL67" i="57"/>
  <c r="AL68" i="57"/>
  <c r="AO13" i="57"/>
  <c r="AP13" i="57" s="1"/>
  <c r="AO11" i="57"/>
  <c r="AP11" i="57" s="1"/>
  <c r="AD24" i="57"/>
  <c r="AE24" i="57" s="1"/>
  <c r="AE18" i="57"/>
  <c r="AI18" i="57"/>
  <c r="AG18" i="57"/>
  <c r="AI20" i="57"/>
  <c r="AI22" i="57"/>
  <c r="AI21" i="57"/>
  <c r="AI23" i="57"/>
  <c r="AI19" i="57"/>
  <c r="AO14" i="57"/>
  <c r="AP14" i="57" s="1"/>
  <c r="Q92" i="57"/>
  <c r="Q101" i="57" s="1"/>
  <c r="AD42" i="57"/>
  <c r="AE42" i="57" s="1"/>
  <c r="AI36" i="57"/>
  <c r="AE36" i="57"/>
  <c r="AI39" i="57"/>
  <c r="AI37" i="57"/>
  <c r="AI41" i="57"/>
  <c r="AI40" i="57"/>
  <c r="AI38" i="57"/>
  <c r="R92" i="57"/>
  <c r="Q102" i="57" s="1"/>
  <c r="AD51" i="57"/>
  <c r="AE51" i="57" s="1"/>
  <c r="AE45" i="57"/>
  <c r="AI45" i="57"/>
  <c r="AI49" i="57"/>
  <c r="AI50" i="57"/>
  <c r="AI48" i="57"/>
  <c r="AI46" i="57"/>
  <c r="AI47" i="57"/>
  <c r="Q95" i="57"/>
  <c r="V101" i="57" s="1"/>
  <c r="AL39" i="57"/>
  <c r="AE39" i="57"/>
  <c r="AL38" i="57"/>
  <c r="AL36" i="57"/>
  <c r="AL37" i="57"/>
  <c r="AL40" i="57"/>
  <c r="AL41" i="57"/>
  <c r="R95" i="57"/>
  <c r="V102" i="57" s="1"/>
  <c r="AL46" i="57"/>
  <c r="AL45" i="57"/>
  <c r="AL48" i="57"/>
  <c r="AE48" i="57"/>
  <c r="AL47" i="57"/>
  <c r="AL49" i="57"/>
  <c r="AL50" i="57"/>
  <c r="P92" i="57"/>
  <c r="Q100" i="57" s="1"/>
  <c r="AI30" i="57"/>
  <c r="AO30" i="57" s="1"/>
  <c r="AP30" i="57" s="1"/>
  <c r="AI27" i="57"/>
  <c r="AO27" i="57" s="1"/>
  <c r="AP27" i="57" s="1"/>
  <c r="AE27" i="57"/>
  <c r="AD33" i="57"/>
  <c r="AE33" i="57" s="1"/>
  <c r="AI31" i="57"/>
  <c r="AO31" i="57" s="1"/>
  <c r="AP31" i="57" s="1"/>
  <c r="AI28" i="57"/>
  <c r="AO28" i="57" s="1"/>
  <c r="AP28" i="57" s="1"/>
  <c r="AI32" i="57"/>
  <c r="AO32" i="57" s="1"/>
  <c r="AP32" i="57" s="1"/>
  <c r="AI29" i="57"/>
  <c r="AO29" i="57" s="1"/>
  <c r="AP29" i="57" s="1"/>
  <c r="AO12" i="57"/>
  <c r="AP12" i="57" s="1"/>
  <c r="P122" i="57"/>
  <c r="R122" i="57" s="1"/>
  <c r="P113" i="57"/>
  <c r="R113" i="57" s="1"/>
  <c r="P104" i="57"/>
  <c r="U122" i="57"/>
  <c r="W122" i="57" s="1"/>
  <c r="U113" i="57"/>
  <c r="W113" i="57" s="1"/>
  <c r="U104" i="57"/>
  <c r="W104" i="57" s="1"/>
  <c r="P83" i="56"/>
  <c r="T83" i="56" s="1"/>
  <c r="U83" i="56" s="1"/>
  <c r="AD15" i="56"/>
  <c r="AE15" i="56" s="1"/>
  <c r="AE9" i="56"/>
  <c r="AI9" i="56"/>
  <c r="AO9" i="56" s="1"/>
  <c r="AP9" i="56" s="1"/>
  <c r="AI10" i="56"/>
  <c r="AO10" i="56" s="1"/>
  <c r="AP10" i="56" s="1"/>
  <c r="AI14" i="56"/>
  <c r="AO14" i="56" s="1"/>
  <c r="AP14" i="56" s="1"/>
  <c r="AI11" i="56"/>
  <c r="AO11" i="56" s="1"/>
  <c r="AP11" i="56" s="1"/>
  <c r="AI12" i="56"/>
  <c r="AO12" i="56" s="1"/>
  <c r="AP12" i="56" s="1"/>
  <c r="AI13" i="56"/>
  <c r="AO13" i="56" s="1"/>
  <c r="AP13" i="56" s="1"/>
  <c r="Q96" i="56"/>
  <c r="V110" i="56" s="1"/>
  <c r="AM40" i="56"/>
  <c r="AM38" i="56"/>
  <c r="AE40" i="56"/>
  <c r="AM37" i="56"/>
  <c r="AM36" i="56"/>
  <c r="AM39" i="56"/>
  <c r="AM41" i="56"/>
  <c r="AD24" i="56"/>
  <c r="AE24" i="56" s="1"/>
  <c r="AG18" i="56"/>
  <c r="AE18" i="56"/>
  <c r="AI18" i="56"/>
  <c r="AO18" i="56" s="1"/>
  <c r="AP18" i="56" s="1"/>
  <c r="AI23" i="56"/>
  <c r="AO23" i="56" s="1"/>
  <c r="AP23" i="56" s="1"/>
  <c r="AI21" i="56"/>
  <c r="AO21" i="56" s="1"/>
  <c r="AP21" i="56" s="1"/>
  <c r="AI20" i="56"/>
  <c r="AO20" i="56" s="1"/>
  <c r="AP20" i="56" s="1"/>
  <c r="AI19" i="56"/>
  <c r="AO19" i="56" s="1"/>
  <c r="AP19" i="56" s="1"/>
  <c r="AI22" i="56"/>
  <c r="AO22" i="56" s="1"/>
  <c r="AP22" i="56" s="1"/>
  <c r="R96" i="56"/>
  <c r="V111" i="56" s="1"/>
  <c r="AM49" i="56"/>
  <c r="AM47" i="56"/>
  <c r="AE49" i="56"/>
  <c r="AM45" i="56"/>
  <c r="AM48" i="56"/>
  <c r="AM46" i="56"/>
  <c r="AM50" i="56"/>
  <c r="R95" i="56"/>
  <c r="V102" i="56" s="1"/>
  <c r="AL46" i="56"/>
  <c r="AL45" i="56"/>
  <c r="AL48" i="56"/>
  <c r="AE48" i="56"/>
  <c r="AL47" i="56"/>
  <c r="AL49" i="56"/>
  <c r="AL50" i="56"/>
  <c r="W119" i="56"/>
  <c r="S92" i="56"/>
  <c r="Q103" i="56" s="1"/>
  <c r="AD60" i="56"/>
  <c r="AE60" i="56" s="1"/>
  <c r="AI54" i="56"/>
  <c r="AE54" i="56"/>
  <c r="AI57" i="56"/>
  <c r="AI56" i="56"/>
  <c r="AI55" i="56"/>
  <c r="AI59" i="56"/>
  <c r="AI58" i="56"/>
  <c r="Q92" i="56"/>
  <c r="Q101" i="56" s="1"/>
  <c r="R101" i="56" s="1"/>
  <c r="AD42" i="56"/>
  <c r="AE42" i="56" s="1"/>
  <c r="AI36" i="56"/>
  <c r="AE36" i="56"/>
  <c r="AI39" i="56"/>
  <c r="AI37" i="56"/>
  <c r="AI40" i="56"/>
  <c r="AI41" i="56"/>
  <c r="AI38" i="56"/>
  <c r="U92" i="56"/>
  <c r="Q105" i="56" s="1"/>
  <c r="AD78" i="56"/>
  <c r="AE78" i="56" s="1"/>
  <c r="AI72" i="56"/>
  <c r="AO72" i="56" s="1"/>
  <c r="AP72" i="56" s="1"/>
  <c r="AE72" i="56"/>
  <c r="AI75" i="56"/>
  <c r="AO75" i="56" s="1"/>
  <c r="AP75" i="56" s="1"/>
  <c r="AI73" i="56"/>
  <c r="AO73" i="56" s="1"/>
  <c r="AP73" i="56" s="1"/>
  <c r="AI74" i="56"/>
  <c r="AO74" i="56" s="1"/>
  <c r="AP74" i="56" s="1"/>
  <c r="AI77" i="56"/>
  <c r="AO77" i="56" s="1"/>
  <c r="AP77" i="56" s="1"/>
  <c r="AI76" i="56"/>
  <c r="AO76" i="56" s="1"/>
  <c r="AP76" i="56" s="1"/>
  <c r="W102" i="56"/>
  <c r="S97" i="56"/>
  <c r="V121" i="56" s="1"/>
  <c r="AE59" i="56"/>
  <c r="AN59" i="56"/>
  <c r="AN57" i="56"/>
  <c r="AN56" i="56"/>
  <c r="AN54" i="56"/>
  <c r="AN58" i="56"/>
  <c r="AN55" i="56"/>
  <c r="W111" i="56"/>
  <c r="Q95" i="56"/>
  <c r="V101" i="56" s="1"/>
  <c r="W101" i="56" s="1"/>
  <c r="AL39" i="56"/>
  <c r="AE39" i="56"/>
  <c r="AL38" i="56"/>
  <c r="AL37" i="56"/>
  <c r="AL36" i="56"/>
  <c r="AL41" i="56"/>
  <c r="AL40" i="56"/>
  <c r="T92" i="56"/>
  <c r="Q104" i="56" s="1"/>
  <c r="AD69" i="56"/>
  <c r="AE69" i="56" s="1"/>
  <c r="AI63" i="56"/>
  <c r="AE63" i="56"/>
  <c r="AI66" i="56"/>
  <c r="AI64" i="56"/>
  <c r="AI67" i="56"/>
  <c r="AI65" i="56"/>
  <c r="AI68" i="56"/>
  <c r="P121" i="56"/>
  <c r="R121" i="56" s="1"/>
  <c r="P112" i="56"/>
  <c r="R112" i="56" s="1"/>
  <c r="P103" i="56"/>
  <c r="U121" i="56"/>
  <c r="U112" i="56"/>
  <c r="W112" i="56" s="1"/>
  <c r="U103" i="56"/>
  <c r="P122" i="56"/>
  <c r="R122" i="56" s="1"/>
  <c r="P113" i="56"/>
  <c r="P104" i="56"/>
  <c r="U122" i="56"/>
  <c r="W122" i="56" s="1"/>
  <c r="U113" i="56"/>
  <c r="W113" i="56" s="1"/>
  <c r="U104" i="56"/>
  <c r="T93" i="56"/>
  <c r="Q113" i="56" s="1"/>
  <c r="AE64" i="56"/>
  <c r="AJ64" i="56"/>
  <c r="AJ63" i="56"/>
  <c r="AJ65" i="56"/>
  <c r="AJ68" i="56"/>
  <c r="AJ66" i="56"/>
  <c r="AJ67" i="56"/>
  <c r="S95" i="56"/>
  <c r="V103" i="56" s="1"/>
  <c r="AL57" i="56"/>
  <c r="AE57" i="56"/>
  <c r="AL56" i="56"/>
  <c r="AL55" i="56"/>
  <c r="AL54" i="56"/>
  <c r="AL59" i="56"/>
  <c r="AL58" i="56"/>
  <c r="P92" i="56"/>
  <c r="Q100" i="56" s="1"/>
  <c r="AD33" i="56"/>
  <c r="AE33" i="56" s="1"/>
  <c r="AE27" i="56"/>
  <c r="AI27" i="56"/>
  <c r="AO27" i="56" s="1"/>
  <c r="AP27" i="56" s="1"/>
  <c r="AI30" i="56"/>
  <c r="AO30" i="56" s="1"/>
  <c r="AP30" i="56" s="1"/>
  <c r="AI32" i="56"/>
  <c r="AO32" i="56" s="1"/>
  <c r="AP32" i="56" s="1"/>
  <c r="AI28" i="56"/>
  <c r="AO28" i="56" s="1"/>
  <c r="AP28" i="56" s="1"/>
  <c r="AI29" i="56"/>
  <c r="AO29" i="56" s="1"/>
  <c r="AP29" i="56" s="1"/>
  <c r="AI31" i="56"/>
  <c r="AO31" i="56" s="1"/>
  <c r="AP31" i="56" s="1"/>
  <c r="R92" i="56"/>
  <c r="Q102" i="56" s="1"/>
  <c r="R102" i="56" s="1"/>
  <c r="AD51" i="56"/>
  <c r="AE51" i="56" s="1"/>
  <c r="AE45" i="56"/>
  <c r="AI45" i="56"/>
  <c r="AI49" i="56"/>
  <c r="AI48" i="56"/>
  <c r="AI50" i="56"/>
  <c r="AI46" i="56"/>
  <c r="AI47" i="56"/>
  <c r="P123" i="56"/>
  <c r="R123" i="56" s="1"/>
  <c r="P114" i="56"/>
  <c r="R114" i="56" s="1"/>
  <c r="P105" i="56"/>
  <c r="R105" i="56" s="1"/>
  <c r="U123" i="56"/>
  <c r="W123" i="56" s="1"/>
  <c r="U114" i="56"/>
  <c r="W114" i="56" s="1"/>
  <c r="U105" i="56"/>
  <c r="W105" i="56" s="1"/>
  <c r="T95" i="56"/>
  <c r="V104" i="56" s="1"/>
  <c r="AL65" i="56"/>
  <c r="AL64" i="56"/>
  <c r="AL63" i="56"/>
  <c r="AL66" i="56"/>
  <c r="AE66" i="56"/>
  <c r="AL67" i="56"/>
  <c r="AL68" i="56"/>
  <c r="W110" i="56"/>
  <c r="R119" i="56"/>
  <c r="Q92" i="55"/>
  <c r="Q101" i="55" s="1"/>
  <c r="AD42" i="55"/>
  <c r="AE42" i="55" s="1"/>
  <c r="AE36" i="55"/>
  <c r="AI36" i="55"/>
  <c r="AI41" i="55"/>
  <c r="AI40" i="55"/>
  <c r="AI39" i="55"/>
  <c r="AI37" i="55"/>
  <c r="AI38" i="55"/>
  <c r="U92" i="55"/>
  <c r="Q105" i="55" s="1"/>
  <c r="AD78" i="55"/>
  <c r="AE78" i="55" s="1"/>
  <c r="AI72" i="55"/>
  <c r="AO72" i="55" s="1"/>
  <c r="AP72" i="55" s="1"/>
  <c r="AE72" i="55"/>
  <c r="AI75" i="55"/>
  <c r="AO75" i="55" s="1"/>
  <c r="AP75" i="55" s="1"/>
  <c r="AI73" i="55"/>
  <c r="AO73" i="55" s="1"/>
  <c r="AP73" i="55" s="1"/>
  <c r="AI76" i="55"/>
  <c r="AO76" i="55" s="1"/>
  <c r="AP76" i="55" s="1"/>
  <c r="AI77" i="55"/>
  <c r="AO77" i="55" s="1"/>
  <c r="AP77" i="55" s="1"/>
  <c r="AI74" i="55"/>
  <c r="AO74" i="55" s="1"/>
  <c r="AP74" i="55" s="1"/>
  <c r="P121" i="55"/>
  <c r="R121" i="55" s="1"/>
  <c r="P112" i="55"/>
  <c r="R112" i="55" s="1"/>
  <c r="P103" i="55"/>
  <c r="U121" i="55"/>
  <c r="W121" i="55" s="1"/>
  <c r="U112" i="55"/>
  <c r="W112" i="55" s="1"/>
  <c r="U103" i="55"/>
  <c r="W103" i="55" s="1"/>
  <c r="AO13" i="55"/>
  <c r="AP13" i="55" s="1"/>
  <c r="T94" i="55"/>
  <c r="Q122" i="55" s="1"/>
  <c r="AK65" i="55"/>
  <c r="AE65" i="55"/>
  <c r="AK67" i="55"/>
  <c r="AK63" i="55"/>
  <c r="AK66" i="55"/>
  <c r="AK64" i="55"/>
  <c r="AK68" i="55"/>
  <c r="P123" i="55"/>
  <c r="R123" i="55" s="1"/>
  <c r="P114" i="55"/>
  <c r="R114" i="55" s="1"/>
  <c r="P105" i="55"/>
  <c r="R105" i="55" s="1"/>
  <c r="U123" i="55"/>
  <c r="W123" i="55" s="1"/>
  <c r="U114" i="55"/>
  <c r="W114" i="55" s="1"/>
  <c r="U105" i="55"/>
  <c r="W105" i="55" s="1"/>
  <c r="P94" i="55"/>
  <c r="Q118" i="55" s="1"/>
  <c r="AK29" i="55"/>
  <c r="AK28" i="55"/>
  <c r="AE29" i="55"/>
  <c r="AK31" i="55"/>
  <c r="AK30" i="55"/>
  <c r="AK27" i="55"/>
  <c r="AK32" i="55"/>
  <c r="P119" i="55"/>
  <c r="R119" i="55" s="1"/>
  <c r="P110" i="55"/>
  <c r="R110" i="55" s="1"/>
  <c r="P101" i="55"/>
  <c r="U119" i="55"/>
  <c r="U110" i="55"/>
  <c r="W110" i="55" s="1"/>
  <c r="U101" i="55"/>
  <c r="AD24" i="55"/>
  <c r="AE24" i="55" s="1"/>
  <c r="AG18" i="55"/>
  <c r="AE18" i="55"/>
  <c r="AI18" i="55"/>
  <c r="AO18" i="55" s="1"/>
  <c r="AP18" i="55" s="1"/>
  <c r="AI19" i="55"/>
  <c r="AO19" i="55" s="1"/>
  <c r="AP19" i="55" s="1"/>
  <c r="AI21" i="55"/>
  <c r="AO21" i="55" s="1"/>
  <c r="AP21" i="55" s="1"/>
  <c r="AI23" i="55"/>
  <c r="AO23" i="55" s="1"/>
  <c r="AP23" i="55" s="1"/>
  <c r="AI20" i="55"/>
  <c r="AO20" i="55" s="1"/>
  <c r="AP20" i="55" s="1"/>
  <c r="AI22" i="55"/>
  <c r="AO22" i="55" s="1"/>
  <c r="AP22" i="55" s="1"/>
  <c r="AO11" i="55"/>
  <c r="AP11" i="55" s="1"/>
  <c r="AO10" i="55"/>
  <c r="AP10" i="55" s="1"/>
  <c r="R122" i="55"/>
  <c r="R92" i="55"/>
  <c r="Q102" i="55" s="1"/>
  <c r="AD51" i="55"/>
  <c r="AE51" i="55" s="1"/>
  <c r="AI45" i="55"/>
  <c r="AO45" i="55" s="1"/>
  <c r="AP45" i="55" s="1"/>
  <c r="AE45" i="55"/>
  <c r="AI50" i="55"/>
  <c r="AO50" i="55" s="1"/>
  <c r="AP50" i="55" s="1"/>
  <c r="AI48" i="55"/>
  <c r="AO48" i="55" s="1"/>
  <c r="AP48" i="55" s="1"/>
  <c r="AI46" i="55"/>
  <c r="AO46" i="55" s="1"/>
  <c r="AP46" i="55" s="1"/>
  <c r="AI47" i="55"/>
  <c r="AO47" i="55" s="1"/>
  <c r="AP47" i="55" s="1"/>
  <c r="AI49" i="55"/>
  <c r="AO49" i="55" s="1"/>
  <c r="AP49" i="55" s="1"/>
  <c r="P120" i="55"/>
  <c r="R120" i="55" s="1"/>
  <c r="P111" i="55"/>
  <c r="R111" i="55" s="1"/>
  <c r="P102" i="55"/>
  <c r="U120" i="55"/>
  <c r="W120" i="55" s="1"/>
  <c r="U111" i="55"/>
  <c r="W111" i="55" s="1"/>
  <c r="U102" i="55"/>
  <c r="W102" i="55" s="1"/>
  <c r="T95" i="55"/>
  <c r="V104" i="55" s="1"/>
  <c r="W104" i="55" s="1"/>
  <c r="AL66" i="55"/>
  <c r="AE66" i="55"/>
  <c r="AL65" i="55"/>
  <c r="AL64" i="55"/>
  <c r="AL63" i="55"/>
  <c r="AL68" i="55"/>
  <c r="AL67" i="55"/>
  <c r="AO12" i="55"/>
  <c r="AP12" i="55" s="1"/>
  <c r="AO9" i="55"/>
  <c r="AP9" i="55" s="1"/>
  <c r="S92" i="55"/>
  <c r="Q103" i="55" s="1"/>
  <c r="AD60" i="55"/>
  <c r="AE60" i="55" s="1"/>
  <c r="AE54" i="55"/>
  <c r="AI54" i="55"/>
  <c r="AO54" i="55" s="1"/>
  <c r="AP54" i="55" s="1"/>
  <c r="AI58" i="55"/>
  <c r="AO58" i="55" s="1"/>
  <c r="AP58" i="55" s="1"/>
  <c r="AI57" i="55"/>
  <c r="AO57" i="55" s="1"/>
  <c r="AP57" i="55" s="1"/>
  <c r="AI59" i="55"/>
  <c r="AO59" i="55" s="1"/>
  <c r="AP59" i="55" s="1"/>
  <c r="AI56" i="55"/>
  <c r="AO56" i="55" s="1"/>
  <c r="AP56" i="55" s="1"/>
  <c r="AI55" i="55"/>
  <c r="AO55" i="55" s="1"/>
  <c r="AP55" i="55" s="1"/>
  <c r="P93" i="55"/>
  <c r="Q109" i="55" s="1"/>
  <c r="AJ28" i="55"/>
  <c r="AJ32" i="55"/>
  <c r="AE28" i="55"/>
  <c r="AJ30" i="55"/>
  <c r="AJ29" i="55"/>
  <c r="AJ27" i="55"/>
  <c r="AJ31" i="55"/>
  <c r="P95" i="55"/>
  <c r="V100" i="55" s="1"/>
  <c r="AL30" i="55"/>
  <c r="AE30" i="55"/>
  <c r="AL27" i="55"/>
  <c r="AL29" i="55"/>
  <c r="AL28" i="55"/>
  <c r="AL32" i="55"/>
  <c r="AL31" i="55"/>
  <c r="T96" i="55"/>
  <c r="V113" i="55" s="1"/>
  <c r="W113" i="55" s="1"/>
  <c r="AM67" i="55"/>
  <c r="AM65" i="55"/>
  <c r="AM64" i="55"/>
  <c r="AM63" i="55"/>
  <c r="AE67" i="55"/>
  <c r="AM66" i="55"/>
  <c r="AM68" i="55"/>
  <c r="P92" i="55"/>
  <c r="Q100" i="55" s="1"/>
  <c r="AE27" i="55"/>
  <c r="AD33" i="55"/>
  <c r="AE33" i="55" s="1"/>
  <c r="AI30" i="55"/>
  <c r="AI27" i="55"/>
  <c r="AI32" i="55"/>
  <c r="AI28" i="55"/>
  <c r="AI29" i="55"/>
  <c r="AI31" i="55"/>
  <c r="Q95" i="55"/>
  <c r="V101" i="55" s="1"/>
  <c r="AL39" i="55"/>
  <c r="AE39" i="55"/>
  <c r="AL38" i="55"/>
  <c r="AL37" i="55"/>
  <c r="AL36" i="55"/>
  <c r="AL41" i="55"/>
  <c r="AL40" i="55"/>
  <c r="AO14" i="55"/>
  <c r="AP14" i="55" s="1"/>
  <c r="T92" i="55"/>
  <c r="Q104" i="55" s="1"/>
  <c r="R104" i="55" s="1"/>
  <c r="AI63" i="55"/>
  <c r="AE63" i="55"/>
  <c r="AD69" i="55"/>
  <c r="AE69" i="55" s="1"/>
  <c r="AI67" i="55"/>
  <c r="AI66" i="55"/>
  <c r="AI64" i="55"/>
  <c r="AI65" i="55"/>
  <c r="AI68" i="55"/>
  <c r="Q97" i="55"/>
  <c r="V119" i="55" s="1"/>
  <c r="AE41" i="55"/>
  <c r="AN41" i="55"/>
  <c r="AN37" i="55"/>
  <c r="AN36" i="55"/>
  <c r="AN39" i="55"/>
  <c r="AN40" i="55"/>
  <c r="AN38" i="55"/>
  <c r="S95" i="54"/>
  <c r="V103" i="54" s="1"/>
  <c r="AL57" i="54"/>
  <c r="AE57" i="54"/>
  <c r="AL56" i="54"/>
  <c r="AL55" i="54"/>
  <c r="AL54" i="54"/>
  <c r="AL59" i="54"/>
  <c r="AL58" i="54"/>
  <c r="P123" i="54"/>
  <c r="R123" i="54" s="1"/>
  <c r="P114" i="54"/>
  <c r="R114" i="54" s="1"/>
  <c r="P105" i="54"/>
  <c r="U123" i="54"/>
  <c r="W123" i="54" s="1"/>
  <c r="U114" i="54"/>
  <c r="W114" i="54" s="1"/>
  <c r="U105" i="54"/>
  <c r="W105" i="54" s="1"/>
  <c r="P83" i="54"/>
  <c r="T83" i="54" s="1"/>
  <c r="U83" i="54" s="1"/>
  <c r="AD15" i="54"/>
  <c r="AE15" i="54" s="1"/>
  <c r="AI9" i="54"/>
  <c r="AO9" i="54" s="1"/>
  <c r="AP9" i="54" s="1"/>
  <c r="AE9" i="54"/>
  <c r="AI11" i="54"/>
  <c r="AI12" i="54"/>
  <c r="AI13" i="54"/>
  <c r="AO13" i="54" s="1"/>
  <c r="AP13" i="54" s="1"/>
  <c r="AI14" i="54"/>
  <c r="AO14" i="54" s="1"/>
  <c r="AP14" i="54" s="1"/>
  <c r="AI10" i="54"/>
  <c r="AE21" i="54"/>
  <c r="AL19" i="54"/>
  <c r="AL21" i="54"/>
  <c r="AG21" i="54"/>
  <c r="AL20" i="54"/>
  <c r="AL22" i="54"/>
  <c r="AL23" i="54"/>
  <c r="AL18" i="54"/>
  <c r="P119" i="54"/>
  <c r="R119" i="54" s="1"/>
  <c r="P110" i="54"/>
  <c r="R110" i="54" s="1"/>
  <c r="U119" i="54"/>
  <c r="W119" i="54" s="1"/>
  <c r="U110" i="54"/>
  <c r="W110" i="54" s="1"/>
  <c r="U101" i="54"/>
  <c r="W101" i="54" s="1"/>
  <c r="P101" i="54"/>
  <c r="R101" i="54" s="1"/>
  <c r="T92" i="54"/>
  <c r="Q104" i="54" s="1"/>
  <c r="AD69" i="54"/>
  <c r="AE69" i="54" s="1"/>
  <c r="AE63" i="54"/>
  <c r="AI63" i="54"/>
  <c r="AO63" i="54" s="1"/>
  <c r="AP63" i="54" s="1"/>
  <c r="AI66" i="54"/>
  <c r="AO66" i="54" s="1"/>
  <c r="AP66" i="54" s="1"/>
  <c r="AI65" i="54"/>
  <c r="AO65" i="54" s="1"/>
  <c r="AP65" i="54" s="1"/>
  <c r="AI64" i="54"/>
  <c r="AO64" i="54" s="1"/>
  <c r="AP64" i="54" s="1"/>
  <c r="AI67" i="54"/>
  <c r="AO67" i="54" s="1"/>
  <c r="AP67" i="54" s="1"/>
  <c r="AI68" i="54"/>
  <c r="AO68" i="54" s="1"/>
  <c r="AP68" i="54" s="1"/>
  <c r="R93" i="54"/>
  <c r="Q111" i="54" s="1"/>
  <c r="AJ46" i="54"/>
  <c r="AE46" i="54"/>
  <c r="AJ45" i="54"/>
  <c r="AJ49" i="54"/>
  <c r="AJ48" i="54"/>
  <c r="AJ50" i="54"/>
  <c r="AJ47" i="54"/>
  <c r="P120" i="54"/>
  <c r="P111" i="54"/>
  <c r="U120" i="54"/>
  <c r="W120" i="54" s="1"/>
  <c r="U111" i="54"/>
  <c r="W111" i="54" s="1"/>
  <c r="U102" i="54"/>
  <c r="W102" i="54" s="1"/>
  <c r="P102" i="54"/>
  <c r="P92" i="54"/>
  <c r="Q100" i="54" s="1"/>
  <c r="AD33" i="54"/>
  <c r="AE33" i="54" s="1"/>
  <c r="AI27" i="54"/>
  <c r="AE27" i="54"/>
  <c r="AI30" i="54"/>
  <c r="AI32" i="54"/>
  <c r="AI31" i="54"/>
  <c r="AI29" i="54"/>
  <c r="AI28" i="54"/>
  <c r="R92" i="54"/>
  <c r="Q102" i="54" s="1"/>
  <c r="AD51" i="54"/>
  <c r="AE51" i="54" s="1"/>
  <c r="AI45" i="54"/>
  <c r="AE45" i="54"/>
  <c r="AI48" i="54"/>
  <c r="AI49" i="54"/>
  <c r="AI46" i="54"/>
  <c r="AI47" i="54"/>
  <c r="AI50" i="54"/>
  <c r="R94" i="54"/>
  <c r="Q120" i="54" s="1"/>
  <c r="AE47" i="54"/>
  <c r="AK47" i="54"/>
  <c r="AK46" i="54"/>
  <c r="AK49" i="54"/>
  <c r="AK50" i="54"/>
  <c r="AK48" i="54"/>
  <c r="AK45" i="54"/>
  <c r="U92" i="54"/>
  <c r="Q105" i="54" s="1"/>
  <c r="AD78" i="54"/>
  <c r="AE78" i="54" s="1"/>
  <c r="AI72" i="54"/>
  <c r="AO72" i="54" s="1"/>
  <c r="AP72" i="54" s="1"/>
  <c r="AI75" i="54"/>
  <c r="AO75" i="54" s="1"/>
  <c r="AP75" i="54" s="1"/>
  <c r="AE72" i="54"/>
  <c r="AI74" i="54"/>
  <c r="AO74" i="54" s="1"/>
  <c r="AP74" i="54" s="1"/>
  <c r="AI73" i="54"/>
  <c r="AO73" i="54" s="1"/>
  <c r="AP73" i="54" s="1"/>
  <c r="AI76" i="54"/>
  <c r="AO76" i="54" s="1"/>
  <c r="AP76" i="54" s="1"/>
  <c r="AI77" i="54"/>
  <c r="AO77" i="54" s="1"/>
  <c r="AP77" i="54" s="1"/>
  <c r="S94" i="54"/>
  <c r="Q121" i="54" s="1"/>
  <c r="AE56" i="54"/>
  <c r="AK56" i="54"/>
  <c r="AK54" i="54"/>
  <c r="AK55" i="54"/>
  <c r="AK57" i="54"/>
  <c r="AK58" i="54"/>
  <c r="AK59" i="54"/>
  <c r="AG18" i="54"/>
  <c r="AE18" i="54"/>
  <c r="AD24" i="54"/>
  <c r="AE24" i="54" s="1"/>
  <c r="AI18" i="54"/>
  <c r="AI22" i="54"/>
  <c r="AI21" i="54"/>
  <c r="AI19" i="54"/>
  <c r="AI23" i="54"/>
  <c r="AI20" i="54"/>
  <c r="P95" i="54"/>
  <c r="V100" i="54" s="1"/>
  <c r="AL30" i="54"/>
  <c r="AE30" i="54"/>
  <c r="AL28" i="54"/>
  <c r="AL29" i="54"/>
  <c r="AL27" i="54"/>
  <c r="AL32" i="54"/>
  <c r="AL31" i="54"/>
  <c r="S92" i="54"/>
  <c r="Q103" i="54" s="1"/>
  <c r="AD60" i="54"/>
  <c r="AE60" i="54" s="1"/>
  <c r="AI54" i="54"/>
  <c r="AO54" i="54" s="1"/>
  <c r="AP54" i="54" s="1"/>
  <c r="AE54" i="54"/>
  <c r="AI57" i="54"/>
  <c r="AO57" i="54" s="1"/>
  <c r="AP57" i="54" s="1"/>
  <c r="AI56" i="54"/>
  <c r="AI55" i="54"/>
  <c r="AI58" i="54"/>
  <c r="AI59" i="54"/>
  <c r="AE22" i="54"/>
  <c r="AM19" i="54"/>
  <c r="AM22" i="54"/>
  <c r="AM21" i="54"/>
  <c r="AG22" i="54"/>
  <c r="AM20" i="54"/>
  <c r="AM18" i="54"/>
  <c r="AM23" i="54"/>
  <c r="T92" i="53"/>
  <c r="Q104" i="53" s="1"/>
  <c r="AI66" i="53"/>
  <c r="AD69" i="53"/>
  <c r="AE69" i="53" s="1"/>
  <c r="AI63" i="53"/>
  <c r="AE63" i="53"/>
  <c r="AI64" i="53"/>
  <c r="AI65" i="53"/>
  <c r="AI68" i="53"/>
  <c r="AI67" i="53"/>
  <c r="U93" i="53"/>
  <c r="Q114" i="53" s="1"/>
  <c r="AE73" i="53"/>
  <c r="AJ73" i="53"/>
  <c r="AJ72" i="53"/>
  <c r="AJ76" i="53"/>
  <c r="AJ75" i="53"/>
  <c r="AJ77" i="53"/>
  <c r="AJ74" i="53"/>
  <c r="AM19" i="53"/>
  <c r="AE22" i="53"/>
  <c r="AM21" i="53"/>
  <c r="AM22" i="53"/>
  <c r="AG22" i="53"/>
  <c r="AM18" i="53"/>
  <c r="AM20" i="53"/>
  <c r="AM23" i="53"/>
  <c r="Q92" i="53"/>
  <c r="Q101" i="53" s="1"/>
  <c r="AE36" i="53"/>
  <c r="AD42" i="53"/>
  <c r="AE42" i="53" s="1"/>
  <c r="AI36" i="53"/>
  <c r="AO36" i="53" s="1"/>
  <c r="AP36" i="53" s="1"/>
  <c r="AI39" i="53"/>
  <c r="AO39" i="53" s="1"/>
  <c r="AP39" i="53" s="1"/>
  <c r="AI38" i="53"/>
  <c r="AO38" i="53" s="1"/>
  <c r="AP38" i="53" s="1"/>
  <c r="AI37" i="53"/>
  <c r="AO37" i="53" s="1"/>
  <c r="AP37" i="53" s="1"/>
  <c r="AI40" i="53"/>
  <c r="AO40" i="53" s="1"/>
  <c r="AP40" i="53" s="1"/>
  <c r="AI41" i="53"/>
  <c r="AO41" i="53" s="1"/>
  <c r="AP41" i="53" s="1"/>
  <c r="P92" i="53"/>
  <c r="Q100" i="53" s="1"/>
  <c r="AD33" i="53"/>
  <c r="AE33" i="53" s="1"/>
  <c r="AI27" i="53"/>
  <c r="AO27" i="53" s="1"/>
  <c r="AP27" i="53" s="1"/>
  <c r="AE27" i="53"/>
  <c r="AI30" i="53"/>
  <c r="AO30" i="53" s="1"/>
  <c r="AP30" i="53" s="1"/>
  <c r="AI29" i="53"/>
  <c r="AO29" i="53" s="1"/>
  <c r="AP29" i="53" s="1"/>
  <c r="AI28" i="53"/>
  <c r="AO28" i="53" s="1"/>
  <c r="AP28" i="53" s="1"/>
  <c r="AI31" i="53"/>
  <c r="AO31" i="53" s="1"/>
  <c r="AP31" i="53" s="1"/>
  <c r="AI32" i="53"/>
  <c r="AO32" i="53" s="1"/>
  <c r="AP32" i="53" s="1"/>
  <c r="AJ22" i="53"/>
  <c r="AJ20" i="53"/>
  <c r="AG19" i="53"/>
  <c r="AJ19" i="53"/>
  <c r="AE19" i="53"/>
  <c r="AJ21" i="53"/>
  <c r="AJ18" i="53"/>
  <c r="AJ23" i="53"/>
  <c r="S95" i="53"/>
  <c r="V103" i="53" s="1"/>
  <c r="AL57" i="53"/>
  <c r="AE57" i="53"/>
  <c r="AL56" i="53"/>
  <c r="AL55" i="53"/>
  <c r="AL54" i="53"/>
  <c r="AL58" i="53"/>
  <c r="AL59" i="53"/>
  <c r="AK20" i="53"/>
  <c r="AE20" i="53"/>
  <c r="AK19" i="53"/>
  <c r="AG20" i="53"/>
  <c r="AK21" i="53"/>
  <c r="AK23" i="53"/>
  <c r="AK18" i="53"/>
  <c r="AK22" i="53"/>
  <c r="U92" i="53"/>
  <c r="Q105" i="53" s="1"/>
  <c r="AD78" i="53"/>
  <c r="AE78" i="53" s="1"/>
  <c r="AI72" i="53"/>
  <c r="AE72" i="53"/>
  <c r="AI75" i="53"/>
  <c r="AI76" i="53"/>
  <c r="AI77" i="53"/>
  <c r="AI74" i="53"/>
  <c r="AI73" i="53"/>
  <c r="U95" i="53"/>
  <c r="V105" i="53" s="1"/>
  <c r="AL75" i="53"/>
  <c r="AE75" i="53"/>
  <c r="AL74" i="53"/>
  <c r="AL73" i="53"/>
  <c r="AL72" i="53"/>
  <c r="AL76" i="53"/>
  <c r="AL77" i="53"/>
  <c r="P83" i="53"/>
  <c r="T83" i="53" s="1"/>
  <c r="U83" i="53" s="1"/>
  <c r="AI9" i="53"/>
  <c r="AO9" i="53" s="1"/>
  <c r="AP9" i="53" s="1"/>
  <c r="AD15" i="53"/>
  <c r="AE15" i="53" s="1"/>
  <c r="AE9" i="53"/>
  <c r="AI10" i="53"/>
  <c r="AO10" i="53" s="1"/>
  <c r="AP10" i="53" s="1"/>
  <c r="AI13" i="53"/>
  <c r="AO13" i="53" s="1"/>
  <c r="AP13" i="53" s="1"/>
  <c r="AI14" i="53"/>
  <c r="AO14" i="53" s="1"/>
  <c r="AP14" i="53" s="1"/>
  <c r="AI12" i="53"/>
  <c r="AO12" i="53" s="1"/>
  <c r="AP12" i="53" s="1"/>
  <c r="AI11" i="53"/>
  <c r="AO11" i="53" s="1"/>
  <c r="AP11" i="53" s="1"/>
  <c r="U94" i="53"/>
  <c r="Q123" i="53" s="1"/>
  <c r="AE74" i="53"/>
  <c r="AK74" i="53"/>
  <c r="AK73" i="53"/>
  <c r="AK75" i="53"/>
  <c r="AK72" i="53"/>
  <c r="AK76" i="53"/>
  <c r="AK77" i="53"/>
  <c r="R92" i="53"/>
  <c r="Q102" i="53" s="1"/>
  <c r="AD51" i="53"/>
  <c r="AE51" i="53" s="1"/>
  <c r="AI45" i="53"/>
  <c r="AO45" i="53" s="1"/>
  <c r="AP45" i="53" s="1"/>
  <c r="AE45" i="53"/>
  <c r="AI48" i="53"/>
  <c r="AO48" i="53" s="1"/>
  <c r="AP48" i="53" s="1"/>
  <c r="AI50" i="53"/>
  <c r="AO50" i="53" s="1"/>
  <c r="AP50" i="53" s="1"/>
  <c r="AI46" i="53"/>
  <c r="AO46" i="53" s="1"/>
  <c r="AP46" i="53" s="1"/>
  <c r="AI49" i="53"/>
  <c r="AO49" i="53" s="1"/>
  <c r="AP49" i="53" s="1"/>
  <c r="AI47" i="53"/>
  <c r="AO47" i="53" s="1"/>
  <c r="AP47" i="53" s="1"/>
  <c r="P121" i="53"/>
  <c r="R121" i="53" s="1"/>
  <c r="P112" i="53"/>
  <c r="R112" i="53" s="1"/>
  <c r="U121" i="53"/>
  <c r="W121" i="53" s="1"/>
  <c r="U112" i="53"/>
  <c r="W112" i="53" s="1"/>
  <c r="U103" i="53"/>
  <c r="P103" i="53"/>
  <c r="T97" i="53"/>
  <c r="V122" i="53" s="1"/>
  <c r="AE68" i="53"/>
  <c r="AN68" i="53"/>
  <c r="AN66" i="53"/>
  <c r="AN65" i="53"/>
  <c r="AN64" i="53"/>
  <c r="AN63" i="53"/>
  <c r="AN67" i="53"/>
  <c r="T95" i="53"/>
  <c r="V104" i="53" s="1"/>
  <c r="AL66" i="53"/>
  <c r="AE66" i="53"/>
  <c r="AL65" i="53"/>
  <c r="AL64" i="53"/>
  <c r="AL63" i="53"/>
  <c r="AL67" i="53"/>
  <c r="AL68" i="53"/>
  <c r="AE18" i="53"/>
  <c r="AI18" i="53"/>
  <c r="AO18" i="53" s="1"/>
  <c r="AP18" i="53" s="1"/>
  <c r="AD24" i="53"/>
  <c r="AE24" i="53" s="1"/>
  <c r="AG18" i="53"/>
  <c r="AI19" i="53"/>
  <c r="AI21" i="53"/>
  <c r="AI20" i="53"/>
  <c r="AI22" i="53"/>
  <c r="AI23" i="53"/>
  <c r="AO23" i="53" s="1"/>
  <c r="AP23" i="53" s="1"/>
  <c r="S92" i="53"/>
  <c r="Q103" i="53" s="1"/>
  <c r="AD60" i="53"/>
  <c r="AE60" i="53" s="1"/>
  <c r="AI54" i="53"/>
  <c r="AE54" i="53"/>
  <c r="AI57" i="53"/>
  <c r="AI55" i="53"/>
  <c r="AI59" i="53"/>
  <c r="AO59" i="53" s="1"/>
  <c r="AP59" i="53" s="1"/>
  <c r="AI56" i="53"/>
  <c r="AO56" i="53" s="1"/>
  <c r="AP56" i="53" s="1"/>
  <c r="AI58" i="53"/>
  <c r="AO58" i="53" s="1"/>
  <c r="AP58" i="53" s="1"/>
  <c r="U97" i="53"/>
  <c r="V123" i="53" s="1"/>
  <c r="AE77" i="53"/>
  <c r="AN77" i="53"/>
  <c r="AN74" i="53"/>
  <c r="AN76" i="53"/>
  <c r="AN72" i="53"/>
  <c r="AN73" i="53"/>
  <c r="AN75" i="53"/>
  <c r="P123" i="53"/>
  <c r="P114" i="53"/>
  <c r="P105" i="53"/>
  <c r="U123" i="53"/>
  <c r="U114" i="53"/>
  <c r="W114" i="53" s="1"/>
  <c r="U105" i="53"/>
  <c r="AO20" i="52"/>
  <c r="AP20" i="52" s="1"/>
  <c r="AO19" i="52"/>
  <c r="AP19" i="52" s="1"/>
  <c r="T95" i="52"/>
  <c r="V104" i="52" s="1"/>
  <c r="AL66" i="52"/>
  <c r="AE66" i="52"/>
  <c r="AL65" i="52"/>
  <c r="AL64" i="52"/>
  <c r="AL63" i="52"/>
  <c r="AL68" i="52"/>
  <c r="AL67" i="52"/>
  <c r="T96" i="52"/>
  <c r="V113" i="52" s="1"/>
  <c r="AM67" i="52"/>
  <c r="AM64" i="52"/>
  <c r="AE67" i="52"/>
  <c r="AM65" i="52"/>
  <c r="AM66" i="52"/>
  <c r="AM63" i="52"/>
  <c r="AM68" i="52"/>
  <c r="P92" i="52"/>
  <c r="Q100" i="52" s="1"/>
  <c r="AD33" i="52"/>
  <c r="AE33" i="52" s="1"/>
  <c r="AI27" i="52"/>
  <c r="AI30" i="52"/>
  <c r="AE27" i="52"/>
  <c r="AI28" i="52"/>
  <c r="AI29" i="52"/>
  <c r="AI32" i="52"/>
  <c r="AI31" i="52"/>
  <c r="Q92" i="52"/>
  <c r="Q101" i="52" s="1"/>
  <c r="AE36" i="52"/>
  <c r="AI39" i="52"/>
  <c r="AI36" i="52"/>
  <c r="AD42" i="52"/>
  <c r="AE42" i="52" s="1"/>
  <c r="AI40" i="52"/>
  <c r="AI38" i="52"/>
  <c r="AI37" i="52"/>
  <c r="AI41" i="52"/>
  <c r="P83" i="52"/>
  <c r="T83" i="52" s="1"/>
  <c r="U83" i="52" s="1"/>
  <c r="AI9" i="52"/>
  <c r="AO9" i="52" s="1"/>
  <c r="AP9" i="52" s="1"/>
  <c r="AD15" i="52"/>
  <c r="AE15" i="52" s="1"/>
  <c r="AE9" i="52"/>
  <c r="AI13" i="52"/>
  <c r="AO13" i="52" s="1"/>
  <c r="AP13" i="52" s="1"/>
  <c r="AI12" i="52"/>
  <c r="AO12" i="52" s="1"/>
  <c r="AP12" i="52" s="1"/>
  <c r="AI11" i="52"/>
  <c r="AO11" i="52" s="1"/>
  <c r="AP11" i="52" s="1"/>
  <c r="AI10" i="52"/>
  <c r="AO10" i="52" s="1"/>
  <c r="AP10" i="52" s="1"/>
  <c r="AI14" i="52"/>
  <c r="AO14" i="52" s="1"/>
  <c r="AP14" i="52" s="1"/>
  <c r="U92" i="52"/>
  <c r="Q105" i="52" s="1"/>
  <c r="AD78" i="52"/>
  <c r="AE78" i="52" s="1"/>
  <c r="AI72" i="52"/>
  <c r="AE72" i="52"/>
  <c r="AI74" i="52"/>
  <c r="AI75" i="52"/>
  <c r="AI73" i="52"/>
  <c r="AI77" i="52"/>
  <c r="AI76" i="52"/>
  <c r="P120" i="52"/>
  <c r="R120" i="52" s="1"/>
  <c r="P111" i="52"/>
  <c r="P102" i="52"/>
  <c r="U120" i="52"/>
  <c r="W120" i="52" s="1"/>
  <c r="U111" i="52"/>
  <c r="W111" i="52" s="1"/>
  <c r="U102" i="52"/>
  <c r="W102" i="52" s="1"/>
  <c r="AO21" i="52"/>
  <c r="AP21" i="52" s="1"/>
  <c r="S92" i="52"/>
  <c r="Q103" i="52" s="1"/>
  <c r="AD60" i="52"/>
  <c r="AE60" i="52" s="1"/>
  <c r="AI54" i="52"/>
  <c r="AO54" i="52" s="1"/>
  <c r="AP54" i="52" s="1"/>
  <c r="AE54" i="52"/>
  <c r="AI57" i="52"/>
  <c r="AO57" i="52" s="1"/>
  <c r="AP57" i="52" s="1"/>
  <c r="AI55" i="52"/>
  <c r="AO55" i="52" s="1"/>
  <c r="AP55" i="52" s="1"/>
  <c r="AI56" i="52"/>
  <c r="AO56" i="52" s="1"/>
  <c r="AP56" i="52" s="1"/>
  <c r="AI58" i="52"/>
  <c r="AO58" i="52" s="1"/>
  <c r="AP58" i="52" s="1"/>
  <c r="AI59" i="52"/>
  <c r="AO59" i="52" s="1"/>
  <c r="AP59" i="52" s="1"/>
  <c r="P94" i="52"/>
  <c r="Q118" i="52" s="1"/>
  <c r="AK30" i="52"/>
  <c r="AE29" i="52"/>
  <c r="AK28" i="52"/>
  <c r="AK29" i="52"/>
  <c r="AK27" i="52"/>
  <c r="AK31" i="52"/>
  <c r="AK32" i="52"/>
  <c r="P119" i="52"/>
  <c r="P110" i="52"/>
  <c r="R110" i="52" s="1"/>
  <c r="P101" i="52"/>
  <c r="U119" i="52"/>
  <c r="U110" i="52"/>
  <c r="W110" i="52" s="1"/>
  <c r="U101" i="52"/>
  <c r="Q97" i="52"/>
  <c r="V119" i="52" s="1"/>
  <c r="AN41" i="52"/>
  <c r="AN39" i="52"/>
  <c r="AE41" i="52"/>
  <c r="AN38" i="52"/>
  <c r="AN40" i="52"/>
  <c r="AN37" i="52"/>
  <c r="AN36" i="52"/>
  <c r="P95" i="52"/>
  <c r="V100" i="52" s="1"/>
  <c r="AL30" i="52"/>
  <c r="AE30" i="52"/>
  <c r="AL28" i="52"/>
  <c r="AL29" i="52"/>
  <c r="AL27" i="52"/>
  <c r="AL31" i="52"/>
  <c r="AL32" i="52"/>
  <c r="U93" i="52"/>
  <c r="Q114" i="52" s="1"/>
  <c r="AJ73" i="52"/>
  <c r="AJ72" i="52"/>
  <c r="AJ75" i="52"/>
  <c r="AE73" i="52"/>
  <c r="AJ74" i="52"/>
  <c r="AJ77" i="52"/>
  <c r="AJ76" i="52"/>
  <c r="P122" i="52"/>
  <c r="R122" i="52" s="1"/>
  <c r="P113" i="52"/>
  <c r="P104" i="52"/>
  <c r="U122" i="52"/>
  <c r="W122" i="52" s="1"/>
  <c r="U113" i="52"/>
  <c r="U104" i="52"/>
  <c r="AO22" i="52"/>
  <c r="AP22" i="52" s="1"/>
  <c r="U118" i="52"/>
  <c r="W118" i="52" s="1"/>
  <c r="U109" i="52"/>
  <c r="W109" i="52" s="1"/>
  <c r="U100" i="52"/>
  <c r="P100" i="52"/>
  <c r="R100" i="52" s="1"/>
  <c r="P109" i="52"/>
  <c r="R109" i="52" s="1"/>
  <c r="P118" i="52"/>
  <c r="AG24" i="52"/>
  <c r="R93" i="52"/>
  <c r="Q111" i="52" s="1"/>
  <c r="AE46" i="52"/>
  <c r="AJ45" i="52"/>
  <c r="AJ46" i="52"/>
  <c r="AJ48" i="52"/>
  <c r="AJ49" i="52"/>
  <c r="AJ50" i="52"/>
  <c r="AJ47" i="52"/>
  <c r="P121" i="52"/>
  <c r="R121" i="52" s="1"/>
  <c r="P112" i="52"/>
  <c r="R112" i="52" s="1"/>
  <c r="P103" i="52"/>
  <c r="U121" i="52"/>
  <c r="W121" i="52" s="1"/>
  <c r="U112" i="52"/>
  <c r="W112" i="52" s="1"/>
  <c r="U103" i="52"/>
  <c r="W103" i="52" s="1"/>
  <c r="Q95" i="52"/>
  <c r="V101" i="52" s="1"/>
  <c r="AL37" i="52"/>
  <c r="AL36" i="52"/>
  <c r="AL39" i="52"/>
  <c r="AE39" i="52"/>
  <c r="AL38" i="52"/>
  <c r="AL41" i="52"/>
  <c r="AL40" i="52"/>
  <c r="U97" i="52"/>
  <c r="V123" i="52" s="1"/>
  <c r="AN77" i="52"/>
  <c r="AE77" i="52"/>
  <c r="AN75" i="52"/>
  <c r="AN74" i="52"/>
  <c r="AN73" i="52"/>
  <c r="AN72" i="52"/>
  <c r="AN76" i="52"/>
  <c r="T92" i="52"/>
  <c r="Q104" i="52" s="1"/>
  <c r="AI63" i="52"/>
  <c r="AE63" i="52"/>
  <c r="AD69" i="52"/>
  <c r="AE69" i="52" s="1"/>
  <c r="AI67" i="52"/>
  <c r="AI66" i="52"/>
  <c r="AI64" i="52"/>
  <c r="AI68" i="52"/>
  <c r="AI65" i="52"/>
  <c r="T93" i="52"/>
  <c r="Q113" i="52" s="1"/>
  <c r="AE64" i="52"/>
  <c r="AJ63" i="52"/>
  <c r="AJ64" i="52"/>
  <c r="AJ66" i="52"/>
  <c r="AJ68" i="52"/>
  <c r="AJ67" i="52"/>
  <c r="AJ65" i="52"/>
  <c r="AO18" i="52"/>
  <c r="AP18" i="52" s="1"/>
  <c r="U94" i="52"/>
  <c r="Q123" i="52" s="1"/>
  <c r="AK76" i="52"/>
  <c r="AK74" i="52"/>
  <c r="AE74" i="52"/>
  <c r="AK72" i="52"/>
  <c r="AK73" i="52"/>
  <c r="AK75" i="52"/>
  <c r="AK77" i="52"/>
  <c r="Q94" i="52"/>
  <c r="Q119" i="52" s="1"/>
  <c r="AK38" i="52"/>
  <c r="AK37" i="52"/>
  <c r="AK36" i="52"/>
  <c r="AE38" i="52"/>
  <c r="AK39" i="52"/>
  <c r="AK40" i="52"/>
  <c r="AK41" i="52"/>
  <c r="P123" i="52"/>
  <c r="P114" i="52"/>
  <c r="P105" i="52"/>
  <c r="U123" i="52"/>
  <c r="U114" i="52"/>
  <c r="W114" i="52" s="1"/>
  <c r="U105" i="52"/>
  <c r="U95" i="52"/>
  <c r="V105" i="52" s="1"/>
  <c r="AL75" i="52"/>
  <c r="AE75" i="52"/>
  <c r="AL73" i="52"/>
  <c r="AL72" i="52"/>
  <c r="AL74" i="52"/>
  <c r="AL76" i="52"/>
  <c r="AL77" i="52"/>
  <c r="R92" i="52"/>
  <c r="Q102" i="52" s="1"/>
  <c r="AD51" i="52"/>
  <c r="AE51" i="52" s="1"/>
  <c r="AI45" i="52"/>
  <c r="AE45" i="52"/>
  <c r="AI48" i="52"/>
  <c r="AI50" i="52"/>
  <c r="AI46" i="52"/>
  <c r="AI47" i="52"/>
  <c r="AI49" i="52"/>
  <c r="AB69" i="51"/>
  <c r="AD50" i="51"/>
  <c r="R97" i="51" s="1"/>
  <c r="V120" i="51" s="1"/>
  <c r="AD37" i="47"/>
  <c r="AD49" i="49"/>
  <c r="AE49" i="49" s="1"/>
  <c r="AA42" i="49"/>
  <c r="AD65" i="51"/>
  <c r="T94" i="51" s="1"/>
  <c r="Q122" i="51" s="1"/>
  <c r="S89" i="42"/>
  <c r="X89" i="42"/>
  <c r="S86" i="42"/>
  <c r="X86" i="42"/>
  <c r="X83" i="42"/>
  <c r="S83" i="42"/>
  <c r="Y60" i="42"/>
  <c r="Y69" i="47"/>
  <c r="AA42" i="47"/>
  <c r="Y42" i="49"/>
  <c r="P87" i="49"/>
  <c r="Y86" i="49" s="1"/>
  <c r="Z86" i="49" s="1"/>
  <c r="AM12" i="49"/>
  <c r="AM14" i="49"/>
  <c r="AE13" i="49"/>
  <c r="AM10" i="49"/>
  <c r="AM13" i="49"/>
  <c r="AM11" i="49"/>
  <c r="U86" i="49"/>
  <c r="AE21" i="51"/>
  <c r="AL19" i="51"/>
  <c r="AG21" i="51"/>
  <c r="AL21" i="51"/>
  <c r="AL22" i="51"/>
  <c r="AL23" i="51"/>
  <c r="AL18" i="51"/>
  <c r="AL20" i="51"/>
  <c r="T97" i="51"/>
  <c r="V122" i="51" s="1"/>
  <c r="AE68" i="51"/>
  <c r="AN66" i="51"/>
  <c r="AN68" i="51"/>
  <c r="AN65" i="51"/>
  <c r="AN67" i="51"/>
  <c r="AN63" i="51"/>
  <c r="AN64" i="51"/>
  <c r="Q94" i="51"/>
  <c r="Q119" i="51" s="1"/>
  <c r="AE38" i="51"/>
  <c r="AK40" i="51"/>
  <c r="AK41" i="51"/>
  <c r="AK38" i="51"/>
  <c r="AK36" i="51"/>
  <c r="AK39" i="51"/>
  <c r="AK37" i="51"/>
  <c r="AE22" i="51"/>
  <c r="AM19" i="51"/>
  <c r="AM22" i="51"/>
  <c r="AM21" i="51"/>
  <c r="AG22" i="51"/>
  <c r="AM23" i="51"/>
  <c r="AM20" i="51"/>
  <c r="AM18" i="51"/>
  <c r="AE19" i="51"/>
  <c r="AJ22" i="51"/>
  <c r="X51" i="51"/>
  <c r="AD45" i="51"/>
  <c r="X69" i="51"/>
  <c r="AD63" i="51"/>
  <c r="S93" i="51"/>
  <c r="Q112" i="51" s="1"/>
  <c r="AJ55" i="51"/>
  <c r="AJ56" i="51"/>
  <c r="AE55" i="51"/>
  <c r="AJ57" i="51"/>
  <c r="AJ54" i="51"/>
  <c r="AJ58" i="51"/>
  <c r="AJ59" i="51"/>
  <c r="Q95" i="51"/>
  <c r="V101" i="51" s="1"/>
  <c r="AL39" i="51"/>
  <c r="AE39" i="51"/>
  <c r="AL38" i="51"/>
  <c r="AL36" i="51"/>
  <c r="AL37" i="51"/>
  <c r="AL40" i="51"/>
  <c r="AL41" i="51"/>
  <c r="P95" i="51"/>
  <c r="V100" i="51" s="1"/>
  <c r="AL29" i="51"/>
  <c r="AE30" i="51"/>
  <c r="AL28" i="51"/>
  <c r="AL30" i="51"/>
  <c r="AL27" i="51"/>
  <c r="AL31" i="51"/>
  <c r="AL32" i="51"/>
  <c r="AE58" i="51"/>
  <c r="AM56" i="51"/>
  <c r="AM58" i="51"/>
  <c r="S96" i="51"/>
  <c r="V112" i="51" s="1"/>
  <c r="AM57" i="51"/>
  <c r="AM54" i="51"/>
  <c r="AM55" i="51"/>
  <c r="AM59" i="51"/>
  <c r="X60" i="51"/>
  <c r="AD54" i="51"/>
  <c r="Q97" i="51"/>
  <c r="V119" i="51" s="1"/>
  <c r="AE41" i="51"/>
  <c r="AN41" i="51"/>
  <c r="AN39" i="51"/>
  <c r="AN38" i="51"/>
  <c r="AN37" i="51"/>
  <c r="AN36" i="51"/>
  <c r="AN40" i="51"/>
  <c r="AN48" i="51"/>
  <c r="AG20" i="51"/>
  <c r="AK20" i="51"/>
  <c r="AE20" i="51"/>
  <c r="AK19" i="51"/>
  <c r="AK21" i="51"/>
  <c r="AK18" i="51"/>
  <c r="AK22" i="51"/>
  <c r="AK23" i="51"/>
  <c r="S97" i="51"/>
  <c r="V121" i="51" s="1"/>
  <c r="AN59" i="51"/>
  <c r="AN58" i="51"/>
  <c r="AN56" i="51"/>
  <c r="AN57" i="51"/>
  <c r="AE59" i="51"/>
  <c r="AN55" i="51"/>
  <c r="AN54" i="51"/>
  <c r="X42" i="51"/>
  <c r="AD36" i="51"/>
  <c r="P93" i="51"/>
  <c r="Q109" i="51" s="1"/>
  <c r="AJ30" i="51"/>
  <c r="AE28" i="51"/>
  <c r="AJ28" i="51"/>
  <c r="AJ32" i="51"/>
  <c r="AJ27" i="51"/>
  <c r="AJ31" i="51"/>
  <c r="AJ29" i="51"/>
  <c r="X78" i="51"/>
  <c r="AD72" i="51"/>
  <c r="AD47" i="51"/>
  <c r="Z51" i="51"/>
  <c r="AD46" i="51"/>
  <c r="AD66" i="51"/>
  <c r="P96" i="51"/>
  <c r="V109" i="51" s="1"/>
  <c r="AM29" i="51"/>
  <c r="AM27" i="51"/>
  <c r="AM31" i="51"/>
  <c r="AE31" i="51"/>
  <c r="AM30" i="51"/>
  <c r="AM32" i="51"/>
  <c r="AM28" i="51"/>
  <c r="X24" i="51"/>
  <c r="AD18" i="51"/>
  <c r="U97" i="51"/>
  <c r="V123" i="51" s="1"/>
  <c r="AE77" i="51"/>
  <c r="AN77" i="51"/>
  <c r="AN75" i="51"/>
  <c r="AN73" i="51"/>
  <c r="AN76" i="51"/>
  <c r="AN74" i="51"/>
  <c r="AN72" i="51"/>
  <c r="S95" i="51"/>
  <c r="V103" i="51" s="1"/>
  <c r="AL57" i="51"/>
  <c r="AE57" i="51"/>
  <c r="AL59" i="51"/>
  <c r="AL56" i="51"/>
  <c r="AL54" i="51"/>
  <c r="AL55" i="51"/>
  <c r="AL58" i="51"/>
  <c r="Q93" i="51"/>
  <c r="Q110" i="51" s="1"/>
  <c r="AJ36" i="51"/>
  <c r="AJ37" i="51"/>
  <c r="AE37" i="51"/>
  <c r="AJ39" i="51"/>
  <c r="AJ41" i="51"/>
  <c r="AJ38" i="51"/>
  <c r="AJ40" i="51"/>
  <c r="Y69" i="51"/>
  <c r="Y51" i="51"/>
  <c r="Z24" i="51"/>
  <c r="AA51" i="51"/>
  <c r="U95" i="51"/>
  <c r="V105" i="51" s="1"/>
  <c r="AL75" i="51"/>
  <c r="AE75" i="51"/>
  <c r="AL74" i="51"/>
  <c r="AL73" i="51"/>
  <c r="AL72" i="51"/>
  <c r="AL77" i="51"/>
  <c r="AL76" i="51"/>
  <c r="AD49" i="51"/>
  <c r="U93" i="51"/>
  <c r="Q114" i="51" s="1"/>
  <c r="AE73" i="51"/>
  <c r="AJ72" i="51"/>
  <c r="AJ74" i="51"/>
  <c r="AJ73" i="51"/>
  <c r="AJ77" i="51"/>
  <c r="AJ75" i="51"/>
  <c r="AJ76" i="51"/>
  <c r="AK67" i="51"/>
  <c r="AD23" i="51"/>
  <c r="P97" i="51"/>
  <c r="V118" i="51" s="1"/>
  <c r="AN32" i="51"/>
  <c r="AE32" i="51"/>
  <c r="AN29" i="51"/>
  <c r="AN28" i="51"/>
  <c r="AN27" i="51"/>
  <c r="AN31" i="51"/>
  <c r="AN30" i="51"/>
  <c r="AD64" i="51"/>
  <c r="X33" i="51"/>
  <c r="AD27" i="51"/>
  <c r="U94" i="51"/>
  <c r="Q123" i="51" s="1"/>
  <c r="AE74" i="51"/>
  <c r="AK74" i="51"/>
  <c r="AK75" i="51"/>
  <c r="AK76" i="51"/>
  <c r="AK77" i="51"/>
  <c r="AK72" i="51"/>
  <c r="AK73" i="51"/>
  <c r="S94" i="51"/>
  <c r="Q121" i="51" s="1"/>
  <c r="AE56" i="51"/>
  <c r="AK56" i="51"/>
  <c r="AK54" i="51"/>
  <c r="AK55" i="51"/>
  <c r="AK58" i="51"/>
  <c r="AK57" i="51"/>
  <c r="AK59" i="51"/>
  <c r="Z11" i="51"/>
  <c r="AD11" i="51" s="1"/>
  <c r="Z10" i="51"/>
  <c r="AD10" i="51" s="1"/>
  <c r="Z12" i="51"/>
  <c r="AD12" i="51" s="1"/>
  <c r="Z14" i="51"/>
  <c r="AD14" i="51" s="1"/>
  <c r="Z9" i="51"/>
  <c r="AD9" i="51" s="1"/>
  <c r="AD13" i="51"/>
  <c r="X15" i="51"/>
  <c r="AD48" i="51"/>
  <c r="AD67" i="51"/>
  <c r="X60" i="50"/>
  <c r="AD54" i="50"/>
  <c r="T95" i="50"/>
  <c r="V104" i="50" s="1"/>
  <c r="AL64" i="50"/>
  <c r="AL63" i="50"/>
  <c r="AL66" i="50"/>
  <c r="AE66" i="50"/>
  <c r="AL65" i="50"/>
  <c r="AL67" i="50"/>
  <c r="AL68" i="50"/>
  <c r="S94" i="50"/>
  <c r="Q121" i="50" s="1"/>
  <c r="AE56" i="50"/>
  <c r="AK56" i="50"/>
  <c r="AK59" i="50"/>
  <c r="AK58" i="50"/>
  <c r="AK57" i="50"/>
  <c r="AK55" i="50"/>
  <c r="AK54" i="50"/>
  <c r="AE21" i="50"/>
  <c r="AL19" i="50"/>
  <c r="AL21" i="50"/>
  <c r="AG21" i="50"/>
  <c r="AL23" i="50"/>
  <c r="AL22" i="50"/>
  <c r="AL20" i="50"/>
  <c r="AL18" i="50"/>
  <c r="U93" i="50"/>
  <c r="Q114" i="50" s="1"/>
  <c r="AJ75" i="50"/>
  <c r="AE73" i="50"/>
  <c r="AJ72" i="50"/>
  <c r="AJ73" i="50"/>
  <c r="AJ74" i="50"/>
  <c r="AJ76" i="50"/>
  <c r="AJ77" i="50"/>
  <c r="Q97" i="50"/>
  <c r="V119" i="50" s="1"/>
  <c r="AE41" i="50"/>
  <c r="AN41" i="50"/>
  <c r="AN39" i="50"/>
  <c r="AN40" i="50"/>
  <c r="AN38" i="50"/>
  <c r="AN37" i="50"/>
  <c r="AN36" i="50"/>
  <c r="S96" i="50"/>
  <c r="V112" i="50" s="1"/>
  <c r="AM58" i="50"/>
  <c r="AM56" i="50"/>
  <c r="AE58" i="50"/>
  <c r="AM57" i="50"/>
  <c r="AM55" i="50"/>
  <c r="AM59" i="50"/>
  <c r="AM54" i="50"/>
  <c r="U96" i="50"/>
  <c r="V114" i="50" s="1"/>
  <c r="AM76" i="50"/>
  <c r="AE76" i="50"/>
  <c r="AM74" i="50"/>
  <c r="AM72" i="50"/>
  <c r="AM73" i="50"/>
  <c r="AM75" i="50"/>
  <c r="AM77" i="50"/>
  <c r="T97" i="50"/>
  <c r="V122" i="50" s="1"/>
  <c r="AN68" i="50"/>
  <c r="AE68" i="50"/>
  <c r="AN64" i="50"/>
  <c r="AN63" i="50"/>
  <c r="AN66" i="50"/>
  <c r="AN65" i="50"/>
  <c r="AN67" i="50"/>
  <c r="AD10" i="50"/>
  <c r="S93" i="50"/>
  <c r="Q112" i="50" s="1"/>
  <c r="AJ55" i="50"/>
  <c r="AJ54" i="50"/>
  <c r="AE55" i="50"/>
  <c r="AJ57" i="50"/>
  <c r="AJ58" i="50"/>
  <c r="AJ56" i="50"/>
  <c r="AJ59" i="50"/>
  <c r="P97" i="50"/>
  <c r="V118" i="50" s="1"/>
  <c r="AN32" i="50"/>
  <c r="AE32" i="50"/>
  <c r="AN29" i="50"/>
  <c r="AN28" i="50"/>
  <c r="AN27" i="50"/>
  <c r="AN30" i="50"/>
  <c r="AN31" i="50"/>
  <c r="AD48" i="50"/>
  <c r="X78" i="50"/>
  <c r="AD72" i="50"/>
  <c r="X69" i="50"/>
  <c r="AD63" i="50"/>
  <c r="AN23" i="50"/>
  <c r="AE23" i="50"/>
  <c r="AG23" i="50"/>
  <c r="AN20" i="50"/>
  <c r="AN22" i="50"/>
  <c r="AN21" i="50"/>
  <c r="AN19" i="50"/>
  <c r="AN18" i="50"/>
  <c r="R93" i="50"/>
  <c r="Q111" i="50" s="1"/>
  <c r="AE46" i="50"/>
  <c r="AJ46" i="50"/>
  <c r="AJ45" i="50"/>
  <c r="AJ50" i="50"/>
  <c r="AJ47" i="50"/>
  <c r="AJ49" i="50"/>
  <c r="AJ48" i="50"/>
  <c r="Q93" i="50"/>
  <c r="Q110" i="50" s="1"/>
  <c r="AJ37" i="50"/>
  <c r="AJ36" i="50"/>
  <c r="AJ39" i="50"/>
  <c r="AE37" i="50"/>
  <c r="AJ40" i="50"/>
  <c r="AJ38" i="50"/>
  <c r="AJ41" i="50"/>
  <c r="R94" i="50"/>
  <c r="Q120" i="50" s="1"/>
  <c r="AK49" i="50"/>
  <c r="AK47" i="50"/>
  <c r="AK48" i="50"/>
  <c r="AE47" i="50"/>
  <c r="AK50" i="50"/>
  <c r="AK46" i="50"/>
  <c r="AK45" i="50"/>
  <c r="AD14" i="50"/>
  <c r="AJ19" i="50"/>
  <c r="AE19" i="50"/>
  <c r="AJ21" i="50"/>
  <c r="AJ22" i="50"/>
  <c r="AJ20" i="50"/>
  <c r="AG19" i="50"/>
  <c r="AJ18" i="50"/>
  <c r="AJ23" i="50"/>
  <c r="AA51" i="50"/>
  <c r="AD49" i="50"/>
  <c r="U97" i="50"/>
  <c r="V123" i="50" s="1"/>
  <c r="AN77" i="50"/>
  <c r="AE77" i="50"/>
  <c r="AN73" i="50"/>
  <c r="AN75" i="50"/>
  <c r="AN74" i="50"/>
  <c r="AN72" i="50"/>
  <c r="AN76" i="50"/>
  <c r="AB78" i="50"/>
  <c r="S97" i="50"/>
  <c r="V121" i="50" s="1"/>
  <c r="AE59" i="50"/>
  <c r="AN55" i="50"/>
  <c r="AN54" i="50"/>
  <c r="AN59" i="50"/>
  <c r="AN58" i="50"/>
  <c r="AN56" i="50"/>
  <c r="AN57" i="50"/>
  <c r="P93" i="50"/>
  <c r="Q109" i="50" s="1"/>
  <c r="AJ30" i="50"/>
  <c r="AE28" i="50"/>
  <c r="AJ28" i="50"/>
  <c r="AJ27" i="50"/>
  <c r="AJ32" i="50"/>
  <c r="AJ31" i="50"/>
  <c r="AJ29" i="50"/>
  <c r="X24" i="50"/>
  <c r="AD18" i="50"/>
  <c r="AD12" i="50"/>
  <c r="AD9" i="50"/>
  <c r="X15" i="50"/>
  <c r="X51" i="50"/>
  <c r="AD45" i="50"/>
  <c r="P122" i="50"/>
  <c r="R122" i="50" s="1"/>
  <c r="U113" i="50"/>
  <c r="Q95" i="50"/>
  <c r="V101" i="50" s="1"/>
  <c r="AL39" i="50"/>
  <c r="AE39" i="50"/>
  <c r="AL38" i="50"/>
  <c r="AL37" i="50"/>
  <c r="AL36" i="50"/>
  <c r="AL40" i="50"/>
  <c r="AL41" i="50"/>
  <c r="S95" i="50"/>
  <c r="V103" i="50" s="1"/>
  <c r="AL57" i="50"/>
  <c r="AE57" i="50"/>
  <c r="AL56" i="50"/>
  <c r="AL55" i="50"/>
  <c r="AL54" i="50"/>
  <c r="AL58" i="50"/>
  <c r="AL59" i="50"/>
  <c r="R97" i="50"/>
  <c r="V120" i="50" s="1"/>
  <c r="AE50" i="50"/>
  <c r="AN50" i="50"/>
  <c r="AN46" i="50"/>
  <c r="AN45" i="50"/>
  <c r="AN48" i="50"/>
  <c r="AN49" i="50"/>
  <c r="AN47" i="50"/>
  <c r="AG20" i="50"/>
  <c r="AK20" i="50"/>
  <c r="AE20" i="50"/>
  <c r="AK19" i="50"/>
  <c r="AK22" i="50"/>
  <c r="AK21" i="50"/>
  <c r="AK18" i="50"/>
  <c r="AK23" i="50"/>
  <c r="U94" i="50"/>
  <c r="Q123" i="50" s="1"/>
  <c r="AK76" i="50"/>
  <c r="AE74" i="50"/>
  <c r="AK74" i="50"/>
  <c r="AK72" i="50"/>
  <c r="AK73" i="50"/>
  <c r="AK75" i="50"/>
  <c r="AK77" i="50"/>
  <c r="AA15" i="50"/>
  <c r="P96" i="50"/>
  <c r="V109" i="50" s="1"/>
  <c r="AM29" i="50"/>
  <c r="AM31" i="50"/>
  <c r="AE31" i="50"/>
  <c r="AM28" i="50"/>
  <c r="AM27" i="50"/>
  <c r="AM30" i="50"/>
  <c r="AM32" i="50"/>
  <c r="AD11" i="50"/>
  <c r="T96" i="50"/>
  <c r="V113" i="50" s="1"/>
  <c r="AM67" i="50"/>
  <c r="AM65" i="50"/>
  <c r="AE67" i="50"/>
  <c r="AM64" i="50"/>
  <c r="AM63" i="50"/>
  <c r="AM66" i="50"/>
  <c r="AM68" i="50"/>
  <c r="P94" i="50"/>
  <c r="Q118" i="50" s="1"/>
  <c r="AK31" i="50"/>
  <c r="AE29" i="50"/>
  <c r="AK30" i="50"/>
  <c r="AK29" i="50"/>
  <c r="AK27" i="50"/>
  <c r="AK28" i="50"/>
  <c r="AK32" i="50"/>
  <c r="X42" i="50"/>
  <c r="AD36" i="50"/>
  <c r="AE75" i="50"/>
  <c r="AL76" i="50"/>
  <c r="AD33" i="50"/>
  <c r="AE33" i="50" s="1"/>
  <c r="T94" i="49"/>
  <c r="Q122" i="49" s="1"/>
  <c r="AE65" i="49"/>
  <c r="AK67" i="49"/>
  <c r="AK65" i="49"/>
  <c r="AK64" i="49"/>
  <c r="AK68" i="49"/>
  <c r="AK66" i="49"/>
  <c r="AK63" i="49"/>
  <c r="U97" i="49"/>
  <c r="V123" i="49" s="1"/>
  <c r="AE77" i="49"/>
  <c r="AN77" i="49"/>
  <c r="AN76" i="49"/>
  <c r="AN74" i="49"/>
  <c r="AN72" i="49"/>
  <c r="AN73" i="49"/>
  <c r="AN75" i="49"/>
  <c r="P94" i="49"/>
  <c r="Q118" i="49" s="1"/>
  <c r="AK29" i="49"/>
  <c r="AE29" i="49"/>
  <c r="AK28" i="49"/>
  <c r="AK30" i="49"/>
  <c r="AK31" i="49"/>
  <c r="AK27" i="49"/>
  <c r="AK32" i="49"/>
  <c r="AG20" i="49"/>
  <c r="AE20" i="49"/>
  <c r="AK20" i="49"/>
  <c r="AK19" i="49"/>
  <c r="AK21" i="49"/>
  <c r="AK18" i="49"/>
  <c r="AK22" i="49"/>
  <c r="AK23" i="49"/>
  <c r="AG22" i="49"/>
  <c r="AE22" i="49"/>
  <c r="AM22" i="49"/>
  <c r="AM21" i="49"/>
  <c r="AM19" i="49"/>
  <c r="AM20" i="49"/>
  <c r="AM18" i="49"/>
  <c r="AM23" i="49"/>
  <c r="AD24" i="49"/>
  <c r="AE24" i="49" s="1"/>
  <c r="AG18" i="49"/>
  <c r="AE18" i="49"/>
  <c r="AI18" i="49"/>
  <c r="AI22" i="49"/>
  <c r="AI20" i="49"/>
  <c r="AI21" i="49"/>
  <c r="AI19" i="49"/>
  <c r="AI23" i="49"/>
  <c r="Y69" i="49"/>
  <c r="R96" i="49"/>
  <c r="V111" i="49" s="1"/>
  <c r="AM45" i="49"/>
  <c r="AN23" i="49"/>
  <c r="AE23" i="49"/>
  <c r="AN20" i="49"/>
  <c r="AG23" i="49"/>
  <c r="AN22" i="49"/>
  <c r="AN18" i="49"/>
  <c r="AN21" i="49"/>
  <c r="AN19" i="49"/>
  <c r="P88" i="49"/>
  <c r="Y89" i="49" s="1"/>
  <c r="Z89" i="49" s="1"/>
  <c r="AN13" i="49"/>
  <c r="AN12" i="49"/>
  <c r="AN14" i="49"/>
  <c r="AN10" i="49"/>
  <c r="AE14" i="49"/>
  <c r="AN11" i="49"/>
  <c r="AN9" i="49"/>
  <c r="Y51" i="49"/>
  <c r="AL21" i="49"/>
  <c r="AG21" i="49"/>
  <c r="AE21" i="49"/>
  <c r="AL19" i="49"/>
  <c r="AL20" i="49"/>
  <c r="AL22" i="49"/>
  <c r="AL18" i="49"/>
  <c r="AL23" i="49"/>
  <c r="AD45" i="49"/>
  <c r="X51" i="49"/>
  <c r="R97" i="49"/>
  <c r="V120" i="49" s="1"/>
  <c r="AN50" i="49"/>
  <c r="AN47" i="49"/>
  <c r="AE50" i="49"/>
  <c r="AN49" i="49"/>
  <c r="AN46" i="49"/>
  <c r="AN45" i="49"/>
  <c r="AN48" i="49"/>
  <c r="X24" i="49"/>
  <c r="U96" i="49"/>
  <c r="V114" i="49" s="1"/>
  <c r="AM76" i="49"/>
  <c r="AM74" i="49"/>
  <c r="AE76" i="49"/>
  <c r="AM75" i="49"/>
  <c r="AM73" i="49"/>
  <c r="AM77" i="49"/>
  <c r="AM72" i="49"/>
  <c r="U95" i="49"/>
  <c r="V105" i="49" s="1"/>
  <c r="AL74" i="49"/>
  <c r="AL73" i="49"/>
  <c r="AL72" i="49"/>
  <c r="AL75" i="49"/>
  <c r="AE75" i="49"/>
  <c r="AL76" i="49"/>
  <c r="AL77" i="49"/>
  <c r="T97" i="49"/>
  <c r="V122" i="49" s="1"/>
  <c r="AE68" i="49"/>
  <c r="AN66" i="49"/>
  <c r="AN68" i="49"/>
  <c r="AN64" i="49"/>
  <c r="AN67" i="49"/>
  <c r="AN63" i="49"/>
  <c r="AN65" i="49"/>
  <c r="AA3" i="49"/>
  <c r="AB3" i="49" s="1"/>
  <c r="AD57" i="49"/>
  <c r="X69" i="49"/>
  <c r="AD63" i="49"/>
  <c r="X42" i="49"/>
  <c r="AD36" i="49"/>
  <c r="AA78" i="49"/>
  <c r="AD74" i="49"/>
  <c r="AB42" i="49"/>
  <c r="AD46" i="49"/>
  <c r="AD37" i="49"/>
  <c r="P86" i="49"/>
  <c r="Y83" i="49" s="1"/>
  <c r="Z83" i="49" s="1"/>
  <c r="AL9" i="49"/>
  <c r="AE12" i="49"/>
  <c r="AL11" i="49"/>
  <c r="AL10" i="49"/>
  <c r="AL12" i="49"/>
  <c r="AL13" i="49"/>
  <c r="AL14" i="49"/>
  <c r="AD72" i="49"/>
  <c r="X78" i="49"/>
  <c r="U89" i="49"/>
  <c r="AB24" i="49"/>
  <c r="AD56" i="49"/>
  <c r="AD41" i="49"/>
  <c r="Z33" i="49"/>
  <c r="AD47" i="49"/>
  <c r="AD64" i="49"/>
  <c r="X15" i="49"/>
  <c r="AD9" i="49"/>
  <c r="P95" i="49"/>
  <c r="V100" i="49" s="1"/>
  <c r="AL30" i="49"/>
  <c r="AE30" i="49"/>
  <c r="AL27" i="49"/>
  <c r="AL29" i="49"/>
  <c r="AL28" i="49"/>
  <c r="AL32" i="49"/>
  <c r="AL31" i="49"/>
  <c r="AA60" i="49"/>
  <c r="P96" i="49"/>
  <c r="V109" i="49" s="1"/>
  <c r="AM31" i="49"/>
  <c r="AE31" i="49"/>
  <c r="AM27" i="49"/>
  <c r="AM32" i="49"/>
  <c r="AM30" i="49"/>
  <c r="AM29" i="49"/>
  <c r="AM28" i="49"/>
  <c r="W4" i="49"/>
  <c r="AD59" i="49"/>
  <c r="AB69" i="49"/>
  <c r="AD66" i="49"/>
  <c r="AD39" i="49"/>
  <c r="AJ19" i="49"/>
  <c r="AE19" i="49"/>
  <c r="AJ22" i="49"/>
  <c r="AJ21" i="49"/>
  <c r="AG19" i="49"/>
  <c r="AJ18" i="49"/>
  <c r="AJ20" i="49"/>
  <c r="AJ23" i="49"/>
  <c r="P97" i="49"/>
  <c r="V118" i="49" s="1"/>
  <c r="AE32" i="49"/>
  <c r="AN31" i="49"/>
  <c r="AN30" i="49"/>
  <c r="AN32" i="49"/>
  <c r="AN27" i="49"/>
  <c r="AN28" i="49"/>
  <c r="AN29" i="49"/>
  <c r="AJ73" i="49"/>
  <c r="AJ76" i="49"/>
  <c r="P93" i="49"/>
  <c r="Q109" i="49" s="1"/>
  <c r="AJ28" i="49"/>
  <c r="AE28" i="49"/>
  <c r="AJ30" i="49"/>
  <c r="AJ27" i="49"/>
  <c r="AJ32" i="49"/>
  <c r="AJ29" i="49"/>
  <c r="AJ31" i="49"/>
  <c r="AE58" i="49"/>
  <c r="AM56" i="49"/>
  <c r="AM59" i="49"/>
  <c r="S96" i="49"/>
  <c r="V112" i="49" s="1"/>
  <c r="AM54" i="49"/>
  <c r="AM55" i="49"/>
  <c r="AM58" i="49"/>
  <c r="AM57" i="49"/>
  <c r="S93" i="49"/>
  <c r="Q112" i="49" s="1"/>
  <c r="AJ55" i="49"/>
  <c r="AE55" i="49"/>
  <c r="AJ57" i="49"/>
  <c r="AJ59" i="49"/>
  <c r="AJ54" i="49"/>
  <c r="AJ56" i="49"/>
  <c r="AJ58" i="49"/>
  <c r="AD48" i="49"/>
  <c r="Z24" i="49"/>
  <c r="AD38" i="49"/>
  <c r="AD27" i="49"/>
  <c r="X33" i="49"/>
  <c r="AA2" i="49"/>
  <c r="AB2" i="49" s="1"/>
  <c r="AB4" i="49" s="1"/>
  <c r="AE3" i="49" s="1"/>
  <c r="AE5" i="49" s="1"/>
  <c r="AD54" i="49"/>
  <c r="X60" i="49"/>
  <c r="AD67" i="49"/>
  <c r="AD40" i="49"/>
  <c r="S93" i="48"/>
  <c r="Q112" i="48" s="1"/>
  <c r="AE55" i="48"/>
  <c r="AJ55" i="48"/>
  <c r="AJ54" i="48"/>
  <c r="AJ56" i="48"/>
  <c r="AJ59" i="48"/>
  <c r="AJ57" i="48"/>
  <c r="AJ58" i="48"/>
  <c r="T96" i="48"/>
  <c r="V113" i="48" s="1"/>
  <c r="AE67" i="48"/>
  <c r="AM65" i="48"/>
  <c r="AM64" i="48"/>
  <c r="AM63" i="48"/>
  <c r="AM67" i="48"/>
  <c r="AM66" i="48"/>
  <c r="AM68" i="48"/>
  <c r="AL21" i="48"/>
  <c r="AG21" i="48"/>
  <c r="AL19" i="48"/>
  <c r="AE21" i="48"/>
  <c r="AL20" i="48"/>
  <c r="AL18" i="48"/>
  <c r="AL22" i="48"/>
  <c r="AL23" i="48"/>
  <c r="U95" i="48"/>
  <c r="V105" i="48" s="1"/>
  <c r="AL75" i="48"/>
  <c r="AE75" i="48"/>
  <c r="AL74" i="48"/>
  <c r="AL72" i="48"/>
  <c r="AL73" i="48"/>
  <c r="AL77" i="48"/>
  <c r="AL76" i="48"/>
  <c r="R97" i="48"/>
  <c r="V120" i="48" s="1"/>
  <c r="AE50" i="48"/>
  <c r="AN50" i="48"/>
  <c r="AN48" i="48"/>
  <c r="AN49" i="48"/>
  <c r="AN47" i="48"/>
  <c r="AN46" i="48"/>
  <c r="AN45" i="48"/>
  <c r="S95" i="48"/>
  <c r="V103" i="48" s="1"/>
  <c r="AL55" i="48"/>
  <c r="AL54" i="48"/>
  <c r="AL57" i="48"/>
  <c r="AE57" i="48"/>
  <c r="AL56" i="48"/>
  <c r="AL59" i="48"/>
  <c r="AL58" i="48"/>
  <c r="X24" i="48"/>
  <c r="AD18" i="48"/>
  <c r="X15" i="48"/>
  <c r="X51" i="48"/>
  <c r="AD45" i="48"/>
  <c r="U93" i="48"/>
  <c r="Q114" i="48" s="1"/>
  <c r="AJ73" i="48"/>
  <c r="AE73" i="48"/>
  <c r="AJ76" i="48"/>
  <c r="AJ74" i="48"/>
  <c r="AJ72" i="48"/>
  <c r="AJ75" i="48"/>
  <c r="AJ77" i="48"/>
  <c r="Q97" i="48"/>
  <c r="V119" i="48" s="1"/>
  <c r="AN41" i="48"/>
  <c r="AE41" i="48"/>
  <c r="AN39" i="48"/>
  <c r="AN37" i="48"/>
  <c r="AN36" i="48"/>
  <c r="AN40" i="48"/>
  <c r="AN38" i="48"/>
  <c r="Z24" i="48"/>
  <c r="P94" i="48"/>
  <c r="Q118" i="48" s="1"/>
  <c r="AK31" i="48"/>
  <c r="AE29" i="48"/>
  <c r="AK29" i="48"/>
  <c r="AK28" i="48"/>
  <c r="AK27" i="48"/>
  <c r="AK30" i="48"/>
  <c r="AK32" i="48"/>
  <c r="AE56" i="48"/>
  <c r="AK59" i="48"/>
  <c r="X69" i="48"/>
  <c r="AD63" i="48"/>
  <c r="R95" i="48"/>
  <c r="V102" i="48" s="1"/>
  <c r="AL48" i="48"/>
  <c r="AE48" i="48"/>
  <c r="AL47" i="48"/>
  <c r="AL45" i="48"/>
  <c r="AL46" i="48"/>
  <c r="AL50" i="48"/>
  <c r="AL49" i="48"/>
  <c r="Z9" i="48"/>
  <c r="Z13" i="48"/>
  <c r="AD13" i="48" s="1"/>
  <c r="Z11" i="48"/>
  <c r="AD11" i="48" s="1"/>
  <c r="Z10" i="48"/>
  <c r="AD10" i="48" s="1"/>
  <c r="Z14" i="48"/>
  <c r="AD14" i="48" s="1"/>
  <c r="AD72" i="48"/>
  <c r="X78" i="48"/>
  <c r="Q96" i="48"/>
  <c r="V110" i="48" s="1"/>
  <c r="AM40" i="48"/>
  <c r="AM38" i="48"/>
  <c r="AE40" i="48"/>
  <c r="AM37" i="48"/>
  <c r="AM39" i="48"/>
  <c r="AM36" i="48"/>
  <c r="AM41" i="48"/>
  <c r="Q95" i="48"/>
  <c r="V101" i="48" s="1"/>
  <c r="AL39" i="48"/>
  <c r="AE39" i="48"/>
  <c r="AL38" i="48"/>
  <c r="AL37" i="48"/>
  <c r="AL36" i="48"/>
  <c r="AL41" i="48"/>
  <c r="AL40" i="48"/>
  <c r="S96" i="48"/>
  <c r="V112" i="48" s="1"/>
  <c r="AM58" i="48"/>
  <c r="AM56" i="48"/>
  <c r="AM55" i="48"/>
  <c r="AM54" i="48"/>
  <c r="AE58" i="48"/>
  <c r="AM57" i="48"/>
  <c r="AM59" i="48"/>
  <c r="AN68" i="48"/>
  <c r="AN65" i="48"/>
  <c r="R93" i="48"/>
  <c r="Q111" i="48" s="1"/>
  <c r="AJ46" i="48"/>
  <c r="AJ45" i="48"/>
  <c r="AJ47" i="48"/>
  <c r="AE46" i="48"/>
  <c r="AJ48" i="48"/>
  <c r="AJ50" i="48"/>
  <c r="AJ49" i="48"/>
  <c r="AE23" i="48"/>
  <c r="AG23" i="48"/>
  <c r="AN23" i="48"/>
  <c r="AN18" i="48"/>
  <c r="AN20" i="48"/>
  <c r="AN21" i="48"/>
  <c r="AN22" i="48"/>
  <c r="AN19" i="48"/>
  <c r="AD12" i="48"/>
  <c r="Y69" i="48"/>
  <c r="U94" i="48"/>
  <c r="Q123" i="48" s="1"/>
  <c r="AE74" i="48"/>
  <c r="AK74" i="48"/>
  <c r="AK73" i="48"/>
  <c r="AK72" i="48"/>
  <c r="AK77" i="48"/>
  <c r="AK76" i="48"/>
  <c r="AK75" i="48"/>
  <c r="AA60" i="48"/>
  <c r="P96" i="48"/>
  <c r="V109" i="48" s="1"/>
  <c r="AE31" i="48"/>
  <c r="AM29" i="48"/>
  <c r="AM27" i="48"/>
  <c r="AM31" i="48"/>
  <c r="AM32" i="48"/>
  <c r="AM30" i="48"/>
  <c r="AM28" i="48"/>
  <c r="AD27" i="48"/>
  <c r="X33" i="48"/>
  <c r="T94" i="48"/>
  <c r="Q122" i="48" s="1"/>
  <c r="AK66" i="48"/>
  <c r="AE65" i="48"/>
  <c r="AK65" i="48"/>
  <c r="AK64" i="48"/>
  <c r="AK63" i="48"/>
  <c r="AK67" i="48"/>
  <c r="AK68" i="48"/>
  <c r="X60" i="48"/>
  <c r="AD54" i="48"/>
  <c r="AK19" i="48"/>
  <c r="AG20" i="48"/>
  <c r="AE20" i="48"/>
  <c r="AK20" i="48"/>
  <c r="AK21" i="48"/>
  <c r="AK23" i="48"/>
  <c r="AK18" i="48"/>
  <c r="AK22" i="48"/>
  <c r="P97" i="48"/>
  <c r="V118" i="48" s="1"/>
  <c r="AN32" i="48"/>
  <c r="AN28" i="48"/>
  <c r="AE32" i="48"/>
  <c r="AN27" i="48"/>
  <c r="AN29" i="48"/>
  <c r="AN30" i="48"/>
  <c r="AN31" i="48"/>
  <c r="P93" i="48"/>
  <c r="Q109" i="48" s="1"/>
  <c r="AJ30" i="48"/>
  <c r="AE28" i="48"/>
  <c r="AJ28" i="48"/>
  <c r="AJ31" i="48"/>
  <c r="AJ29" i="48"/>
  <c r="AJ32" i="48"/>
  <c r="AJ27" i="48"/>
  <c r="AJ22" i="48"/>
  <c r="AJ20" i="48"/>
  <c r="AJ19" i="48"/>
  <c r="AE19" i="48"/>
  <c r="AG19" i="48"/>
  <c r="AJ23" i="48"/>
  <c r="AJ18" i="48"/>
  <c r="AJ21" i="48"/>
  <c r="X42" i="48"/>
  <c r="AD36" i="48"/>
  <c r="AM49" i="48"/>
  <c r="AM47" i="48"/>
  <c r="AE49" i="48"/>
  <c r="R96" i="48"/>
  <c r="V111" i="48" s="1"/>
  <c r="AM50" i="48"/>
  <c r="AM48" i="48"/>
  <c r="AM45" i="48"/>
  <c r="AM46" i="48"/>
  <c r="T93" i="48"/>
  <c r="Q113" i="48" s="1"/>
  <c r="AE64" i="48"/>
  <c r="AJ64" i="48"/>
  <c r="AJ68" i="48"/>
  <c r="AJ67" i="48"/>
  <c r="AJ66" i="48"/>
  <c r="AJ63" i="48"/>
  <c r="AJ65" i="48"/>
  <c r="S97" i="48"/>
  <c r="V121" i="48" s="1"/>
  <c r="AE59" i="48"/>
  <c r="AN55" i="48"/>
  <c r="AN54" i="48"/>
  <c r="AN59" i="48"/>
  <c r="AN57" i="48"/>
  <c r="AN56" i="48"/>
  <c r="AN58" i="48"/>
  <c r="AD22" i="48"/>
  <c r="T95" i="48"/>
  <c r="V104" i="48" s="1"/>
  <c r="AL65" i="48"/>
  <c r="AL64" i="48"/>
  <c r="AL63" i="48"/>
  <c r="AL66" i="48"/>
  <c r="AE66" i="48"/>
  <c r="AL67" i="48"/>
  <c r="AL68" i="48"/>
  <c r="R94" i="48"/>
  <c r="Q120" i="48" s="1"/>
  <c r="AE47" i="48"/>
  <c r="AK47" i="48"/>
  <c r="AK45" i="48"/>
  <c r="AK46" i="48"/>
  <c r="AK48" i="48"/>
  <c r="AK50" i="48"/>
  <c r="AK49" i="48"/>
  <c r="P95" i="48"/>
  <c r="V100" i="48" s="1"/>
  <c r="AL28" i="48"/>
  <c r="AL29" i="48"/>
  <c r="AL30" i="48"/>
  <c r="AE30" i="48"/>
  <c r="AL27" i="48"/>
  <c r="AL31" i="48"/>
  <c r="AL32" i="48"/>
  <c r="P86" i="47"/>
  <c r="Y83" i="47" s="1"/>
  <c r="Z83" i="47" s="1"/>
  <c r="AM9" i="47"/>
  <c r="AE13" i="47"/>
  <c r="AM12" i="47"/>
  <c r="AM10" i="47"/>
  <c r="AM14" i="47"/>
  <c r="AL14" i="47"/>
  <c r="AL13" i="47"/>
  <c r="AL9" i="47"/>
  <c r="AE12" i="47"/>
  <c r="AL11" i="47"/>
  <c r="AL10" i="47"/>
  <c r="R93" i="47"/>
  <c r="Q111" i="47" s="1"/>
  <c r="AJ46" i="47"/>
  <c r="AJ48" i="47"/>
  <c r="AE46" i="47"/>
  <c r="AJ45" i="47"/>
  <c r="AJ49" i="47"/>
  <c r="AJ47" i="47"/>
  <c r="AJ50" i="47"/>
  <c r="Q94" i="47"/>
  <c r="Q119" i="47" s="1"/>
  <c r="AK38" i="47"/>
  <c r="AE38" i="47"/>
  <c r="AK41" i="47"/>
  <c r="AK37" i="47"/>
  <c r="AK40" i="47"/>
  <c r="AK39" i="47"/>
  <c r="AK36" i="47"/>
  <c r="R96" i="47"/>
  <c r="V111" i="47" s="1"/>
  <c r="AM49" i="47"/>
  <c r="AM47" i="47"/>
  <c r="AE49" i="47"/>
  <c r="AM46" i="47"/>
  <c r="AM45" i="47"/>
  <c r="AM50" i="47"/>
  <c r="AM48" i="47"/>
  <c r="S96" i="47"/>
  <c r="V112" i="47" s="1"/>
  <c r="AM58" i="47"/>
  <c r="AM56" i="47"/>
  <c r="AE58" i="47"/>
  <c r="AM54" i="47"/>
  <c r="AM59" i="47"/>
  <c r="AM57" i="47"/>
  <c r="AM55" i="47"/>
  <c r="S93" i="47"/>
  <c r="Q112" i="47" s="1"/>
  <c r="AE55" i="47"/>
  <c r="AJ55" i="47"/>
  <c r="AJ54" i="47"/>
  <c r="AJ59" i="47"/>
  <c r="AJ56" i="47"/>
  <c r="AJ57" i="47"/>
  <c r="AJ58" i="47"/>
  <c r="Q93" i="47"/>
  <c r="Q110" i="47" s="1"/>
  <c r="AJ37" i="47"/>
  <c r="AJ36" i="47"/>
  <c r="AE37" i="47"/>
  <c r="AJ39" i="47"/>
  <c r="AJ40" i="47"/>
  <c r="AJ41" i="47"/>
  <c r="AJ38" i="47"/>
  <c r="R94" i="47"/>
  <c r="Q120" i="47" s="1"/>
  <c r="AE47" i="47"/>
  <c r="AK49" i="47"/>
  <c r="AK47" i="47"/>
  <c r="AK50" i="47"/>
  <c r="AK48" i="47"/>
  <c r="AK46" i="47"/>
  <c r="AK45" i="47"/>
  <c r="U93" i="47"/>
  <c r="Q114" i="47" s="1"/>
  <c r="AE73" i="47"/>
  <c r="AJ72" i="47"/>
  <c r="AJ75" i="47"/>
  <c r="AJ73" i="47"/>
  <c r="AJ76" i="47"/>
  <c r="AJ77" i="47"/>
  <c r="AJ74" i="47"/>
  <c r="U94" i="47"/>
  <c r="Q123" i="47" s="1"/>
  <c r="AE74" i="47"/>
  <c r="AK74" i="47"/>
  <c r="AK76" i="47"/>
  <c r="AK77" i="47"/>
  <c r="AK73" i="47"/>
  <c r="AK75" i="47"/>
  <c r="AK72" i="47"/>
  <c r="U97" i="47"/>
  <c r="V123" i="47" s="1"/>
  <c r="AE77" i="47"/>
  <c r="AN77" i="47"/>
  <c r="AN74" i="47"/>
  <c r="AN75" i="47"/>
  <c r="AN73" i="47"/>
  <c r="AN76" i="47"/>
  <c r="AN72" i="47"/>
  <c r="AJ19" i="47"/>
  <c r="AE19" i="47"/>
  <c r="AJ20" i="47"/>
  <c r="AG19" i="47"/>
  <c r="AJ22" i="47"/>
  <c r="AJ21" i="47"/>
  <c r="AJ18" i="47"/>
  <c r="AJ23" i="47"/>
  <c r="Y51" i="47"/>
  <c r="Z24" i="47"/>
  <c r="P88" i="47"/>
  <c r="Y89" i="47" s="1"/>
  <c r="Z89" i="47" s="1"/>
  <c r="AE14" i="47"/>
  <c r="AN14" i="47"/>
  <c r="AN9" i="47"/>
  <c r="AN11" i="47"/>
  <c r="AN12" i="47"/>
  <c r="AN13" i="47"/>
  <c r="AN10" i="47"/>
  <c r="AD65" i="47"/>
  <c r="AD27" i="47"/>
  <c r="X33" i="47"/>
  <c r="AD76" i="47"/>
  <c r="AD66" i="47"/>
  <c r="Y42" i="47"/>
  <c r="P84" i="47"/>
  <c r="T86" i="47" s="1"/>
  <c r="U86" i="47" s="1"/>
  <c r="AJ9" i="47"/>
  <c r="AE10" i="47"/>
  <c r="AJ10" i="47"/>
  <c r="AJ14" i="47"/>
  <c r="AJ13" i="47"/>
  <c r="AJ12" i="47"/>
  <c r="AJ11" i="47"/>
  <c r="Q95" i="47"/>
  <c r="V101" i="47" s="1"/>
  <c r="AL37" i="47"/>
  <c r="AL39" i="47"/>
  <c r="AE39" i="47"/>
  <c r="AL38" i="47"/>
  <c r="AL36" i="47"/>
  <c r="AL40" i="47"/>
  <c r="AL41" i="47"/>
  <c r="S97" i="47"/>
  <c r="V121" i="47" s="1"/>
  <c r="AN59" i="47"/>
  <c r="AE59" i="47"/>
  <c r="AN58" i="47"/>
  <c r="AN56" i="47"/>
  <c r="AN55" i="47"/>
  <c r="AN54" i="47"/>
  <c r="AN57" i="47"/>
  <c r="X15" i="47"/>
  <c r="AD9" i="47"/>
  <c r="AD20" i="47"/>
  <c r="S95" i="47"/>
  <c r="V103" i="47" s="1"/>
  <c r="AL55" i="47"/>
  <c r="AL54" i="47"/>
  <c r="AL57" i="47"/>
  <c r="AE57" i="47"/>
  <c r="AL56" i="47"/>
  <c r="AL58" i="47"/>
  <c r="AL59" i="47"/>
  <c r="Q97" i="47"/>
  <c r="V119" i="47" s="1"/>
  <c r="AN41" i="47"/>
  <c r="AN40" i="47"/>
  <c r="AN38" i="47"/>
  <c r="AE41" i="47"/>
  <c r="AN36" i="47"/>
  <c r="AN39" i="47"/>
  <c r="AN37" i="47"/>
  <c r="AA60" i="47"/>
  <c r="P97" i="47"/>
  <c r="V118" i="47" s="1"/>
  <c r="AN32" i="47"/>
  <c r="AE32" i="47"/>
  <c r="AN29" i="47"/>
  <c r="AN27" i="47"/>
  <c r="AN28" i="47"/>
  <c r="AN30" i="47"/>
  <c r="AN31" i="47"/>
  <c r="P95" i="47"/>
  <c r="V100" i="47" s="1"/>
  <c r="AL28" i="47"/>
  <c r="AL29" i="47"/>
  <c r="AL30" i="47"/>
  <c r="AE30" i="47"/>
  <c r="AL27" i="47"/>
  <c r="AL31" i="47"/>
  <c r="AL32" i="47"/>
  <c r="AD75" i="47"/>
  <c r="X69" i="47"/>
  <c r="AD63" i="47"/>
  <c r="X42" i="47"/>
  <c r="AD36" i="47"/>
  <c r="T96" i="47"/>
  <c r="V113" i="47" s="1"/>
  <c r="AE67" i="47"/>
  <c r="AM66" i="47"/>
  <c r="AM65" i="47"/>
  <c r="AM67" i="47"/>
  <c r="AM63" i="47"/>
  <c r="AM68" i="47"/>
  <c r="AM64" i="47"/>
  <c r="AD48" i="47"/>
  <c r="AE22" i="47"/>
  <c r="AM19" i="47"/>
  <c r="AM22" i="47"/>
  <c r="AM21" i="47"/>
  <c r="AG22" i="47"/>
  <c r="AM18" i="47"/>
  <c r="AM20" i="47"/>
  <c r="AM23" i="47"/>
  <c r="AD54" i="47"/>
  <c r="X60" i="47"/>
  <c r="P93" i="47"/>
  <c r="Q109" i="47" s="1"/>
  <c r="AE28" i="47"/>
  <c r="AJ28" i="47"/>
  <c r="AJ29" i="47"/>
  <c r="AJ30" i="47"/>
  <c r="AJ27" i="47"/>
  <c r="AJ32" i="47"/>
  <c r="AJ31" i="47"/>
  <c r="AD23" i="47"/>
  <c r="R97" i="47"/>
  <c r="V120" i="47" s="1"/>
  <c r="AE50" i="47"/>
  <c r="AN50" i="47"/>
  <c r="AN48" i="47"/>
  <c r="AN46" i="47"/>
  <c r="AN47" i="47"/>
  <c r="AN49" i="47"/>
  <c r="AN45" i="47"/>
  <c r="X78" i="47"/>
  <c r="AD72" i="47"/>
  <c r="AB24" i="47"/>
  <c r="Z33" i="47"/>
  <c r="S94" i="47"/>
  <c r="Q121" i="47" s="1"/>
  <c r="AK56" i="47"/>
  <c r="AK57" i="47"/>
  <c r="AE56" i="47"/>
  <c r="AK55" i="47"/>
  <c r="AK54" i="47"/>
  <c r="AK59" i="47"/>
  <c r="AK58" i="47"/>
  <c r="Y78" i="47"/>
  <c r="P85" i="47"/>
  <c r="T89" i="47" s="1"/>
  <c r="U89" i="47" s="1"/>
  <c r="AK11" i="47"/>
  <c r="AE11" i="47"/>
  <c r="AK9" i="47"/>
  <c r="AK10" i="47"/>
  <c r="AK12" i="47"/>
  <c r="AK13" i="47"/>
  <c r="AK14" i="47"/>
  <c r="X51" i="47"/>
  <c r="AD45" i="47"/>
  <c r="X24" i="47"/>
  <c r="AD18" i="47"/>
  <c r="P96" i="47"/>
  <c r="V109" i="47" s="1"/>
  <c r="AE31" i="47"/>
  <c r="AM29" i="47"/>
  <c r="AM31" i="47"/>
  <c r="AM27" i="47"/>
  <c r="AM28" i="47"/>
  <c r="AM30" i="47"/>
  <c r="AM32" i="47"/>
  <c r="P94" i="47"/>
  <c r="Q118" i="47" s="1"/>
  <c r="AK30" i="47"/>
  <c r="AK27" i="47"/>
  <c r="AE29" i="47"/>
  <c r="AK28" i="47"/>
  <c r="AK29" i="47"/>
  <c r="AK31" i="47"/>
  <c r="AK32" i="47"/>
  <c r="AD68" i="47"/>
  <c r="AE21" i="47"/>
  <c r="AL19" i="47"/>
  <c r="AL21" i="47"/>
  <c r="AG21" i="47"/>
  <c r="AL20" i="47"/>
  <c r="AL18" i="47"/>
  <c r="AL23" i="47"/>
  <c r="AL22" i="47"/>
  <c r="AD64" i="47"/>
  <c r="AD40" i="47"/>
  <c r="AB60" i="42"/>
  <c r="AC60" i="42"/>
  <c r="AC51" i="42"/>
  <c r="Y74" i="42"/>
  <c r="Y75" i="42"/>
  <c r="Y72" i="42"/>
  <c r="Y76" i="42"/>
  <c r="Y73" i="42"/>
  <c r="Y77" i="42"/>
  <c r="AA72" i="42"/>
  <c r="AA76" i="42"/>
  <c r="AA73" i="42"/>
  <c r="AA77" i="42"/>
  <c r="AA74" i="42"/>
  <c r="AA75" i="42"/>
  <c r="AB75" i="42"/>
  <c r="AB72" i="42"/>
  <c r="AB76" i="42"/>
  <c r="AB73" i="42"/>
  <c r="AB77" i="42"/>
  <c r="AB74" i="42"/>
  <c r="Z73" i="42"/>
  <c r="Z77" i="42"/>
  <c r="Z74" i="42"/>
  <c r="Z75" i="42"/>
  <c r="Z72" i="42"/>
  <c r="Z76" i="42"/>
  <c r="AA65" i="42"/>
  <c r="AA68" i="42"/>
  <c r="AA66" i="42"/>
  <c r="AA63" i="42"/>
  <c r="AA67" i="42"/>
  <c r="AA64" i="42"/>
  <c r="AB64" i="42"/>
  <c r="AB68" i="42"/>
  <c r="AB65" i="42"/>
  <c r="AB63" i="42"/>
  <c r="AB66" i="42"/>
  <c r="AB67" i="42"/>
  <c r="Y63" i="42"/>
  <c r="Y67" i="42"/>
  <c r="Y66" i="42"/>
  <c r="Y64" i="42"/>
  <c r="Y68" i="42"/>
  <c r="Y65" i="42"/>
  <c r="AA57" i="42"/>
  <c r="AA56" i="42"/>
  <c r="AA54" i="42"/>
  <c r="AA58" i="42"/>
  <c r="AA55" i="42"/>
  <c r="AA59" i="42"/>
  <c r="Z48" i="42"/>
  <c r="Z45" i="42"/>
  <c r="Z49" i="42"/>
  <c r="Z46" i="42"/>
  <c r="Z50" i="42"/>
  <c r="Z47" i="42"/>
  <c r="Y45" i="42"/>
  <c r="Y49" i="42"/>
  <c r="Y48" i="42"/>
  <c r="Y46" i="42"/>
  <c r="Y50" i="42"/>
  <c r="Y47" i="42"/>
  <c r="AA47" i="42"/>
  <c r="AA46" i="42"/>
  <c r="AA50" i="42"/>
  <c r="AA48" i="42"/>
  <c r="AA45" i="42"/>
  <c r="AA49" i="42"/>
  <c r="Y38" i="42"/>
  <c r="Y41" i="42"/>
  <c r="Y39" i="42"/>
  <c r="Y37" i="42"/>
  <c r="Y36" i="42"/>
  <c r="Y40" i="42"/>
  <c r="AA36" i="42"/>
  <c r="AA40" i="42"/>
  <c r="AA37" i="42"/>
  <c r="AA41" i="42"/>
  <c r="AA39" i="42"/>
  <c r="AA38" i="42"/>
  <c r="AB39" i="42"/>
  <c r="AB36" i="42"/>
  <c r="AB40" i="42"/>
  <c r="AB38" i="42"/>
  <c r="AB37" i="42"/>
  <c r="AB41" i="42"/>
  <c r="AC33" i="42"/>
  <c r="Z33" i="42"/>
  <c r="AA33" i="42"/>
  <c r="AB33" i="42"/>
  <c r="Y28" i="42"/>
  <c r="Y32" i="42"/>
  <c r="Y30" i="42"/>
  <c r="Y27" i="42"/>
  <c r="Y31" i="42"/>
  <c r="Y29" i="42"/>
  <c r="P33" i="42"/>
  <c r="X31" i="42" s="1"/>
  <c r="AC21" i="42"/>
  <c r="AC19" i="42"/>
  <c r="AC78" i="42"/>
  <c r="P78" i="42"/>
  <c r="X74" i="42" s="1"/>
  <c r="P69" i="42"/>
  <c r="X65" i="42" s="1"/>
  <c r="AC69" i="42"/>
  <c r="P60" i="42"/>
  <c r="X55" i="42" s="1"/>
  <c r="Z60" i="42"/>
  <c r="T51" i="42"/>
  <c r="P51" i="42"/>
  <c r="P42" i="42"/>
  <c r="X37" i="42" s="1"/>
  <c r="AC42" i="42"/>
  <c r="V4" i="42"/>
  <c r="AA19" i="42"/>
  <c r="AF22" i="42"/>
  <c r="AF18" i="42"/>
  <c r="AF21" i="42"/>
  <c r="AF20" i="42"/>
  <c r="AF23" i="42"/>
  <c r="AF19" i="42"/>
  <c r="Z3" i="42"/>
  <c r="AA3" i="42" s="1"/>
  <c r="AB3" i="42" s="1"/>
  <c r="Z2" i="42"/>
  <c r="AA2" i="42" s="1"/>
  <c r="AB2" i="42" s="1"/>
  <c r="AA9" i="42"/>
  <c r="P24" i="42"/>
  <c r="X23" i="42" s="1"/>
  <c r="AA10" i="42"/>
  <c r="W4" i="42"/>
  <c r="T4" i="42"/>
  <c r="AC11" i="42"/>
  <c r="AC12" i="42"/>
  <c r="AB11" i="42"/>
  <c r="AC13" i="42"/>
  <c r="Z11" i="42"/>
  <c r="Z10" i="42"/>
  <c r="Z12" i="42"/>
  <c r="Z13" i="42"/>
  <c r="Z9" i="42"/>
  <c r="AA18" i="42"/>
  <c r="P15" i="42"/>
  <c r="AA11" i="42"/>
  <c r="AA13" i="42"/>
  <c r="AB22" i="42"/>
  <c r="AB21" i="42"/>
  <c r="AB19" i="42"/>
  <c r="G2" i="42"/>
  <c r="AB23" i="42"/>
  <c r="AA23" i="42"/>
  <c r="Z14" i="42"/>
  <c r="Z18" i="42"/>
  <c r="Z23" i="42"/>
  <c r="Z22" i="42"/>
  <c r="AA22" i="42"/>
  <c r="AB20" i="42"/>
  <c r="AA20" i="42"/>
  <c r="AA14" i="42"/>
  <c r="Z21" i="42"/>
  <c r="Q15" i="42"/>
  <c r="Y12" i="42" s="1"/>
  <c r="AB18" i="42"/>
  <c r="AC9" i="42"/>
  <c r="AC14" i="42"/>
  <c r="Z19" i="42"/>
  <c r="AB10" i="42"/>
  <c r="AB13" i="42"/>
  <c r="AC23" i="42"/>
  <c r="AC18" i="42"/>
  <c r="AC20" i="42"/>
  <c r="AB14" i="42"/>
  <c r="AO10" i="54" l="1"/>
  <c r="AP10" i="54" s="1"/>
  <c r="AO11" i="54"/>
  <c r="AP11" i="54" s="1"/>
  <c r="AO48" i="52"/>
  <c r="AP48" i="52" s="1"/>
  <c r="R105" i="57"/>
  <c r="R114" i="53"/>
  <c r="AO46" i="56"/>
  <c r="AP46" i="56" s="1"/>
  <c r="AO45" i="56"/>
  <c r="AP45" i="56" s="1"/>
  <c r="Z69" i="42"/>
  <c r="AK63" i="51"/>
  <c r="AO68" i="59"/>
  <c r="AP68" i="59" s="1"/>
  <c r="AM46" i="49"/>
  <c r="AM48" i="49"/>
  <c r="AK65" i="51"/>
  <c r="R123" i="53"/>
  <c r="AO55" i="53"/>
  <c r="AP55" i="53" s="1"/>
  <c r="W103" i="53"/>
  <c r="R101" i="55"/>
  <c r="AO50" i="56"/>
  <c r="AP50" i="56" s="1"/>
  <c r="R104" i="56"/>
  <c r="AO21" i="57"/>
  <c r="AP21" i="57" s="1"/>
  <c r="AP42" i="54"/>
  <c r="AS37" i="54" s="1"/>
  <c r="AS39" i="54" s="1"/>
  <c r="AS40" i="54" s="1"/>
  <c r="AM49" i="49"/>
  <c r="AM47" i="49"/>
  <c r="AO48" i="56"/>
  <c r="AP48" i="56" s="1"/>
  <c r="AP51" i="56" s="1"/>
  <c r="AS46" i="56" s="1"/>
  <c r="AS48" i="56" s="1"/>
  <c r="AS49" i="56" s="1"/>
  <c r="W121" i="56"/>
  <c r="W112" i="59"/>
  <c r="R112" i="59"/>
  <c r="AO22" i="60"/>
  <c r="AP22" i="60" s="1"/>
  <c r="R111" i="57"/>
  <c r="AM50" i="49"/>
  <c r="AK64" i="51"/>
  <c r="AO49" i="52"/>
  <c r="AP49" i="52" s="1"/>
  <c r="R105" i="52"/>
  <c r="R103" i="52"/>
  <c r="R101" i="52"/>
  <c r="R105" i="53"/>
  <c r="AO19" i="53"/>
  <c r="AP19" i="53" s="1"/>
  <c r="AO47" i="56"/>
  <c r="AP47" i="56" s="1"/>
  <c r="AO49" i="56"/>
  <c r="AP49" i="56" s="1"/>
  <c r="R103" i="56"/>
  <c r="R104" i="57"/>
  <c r="W111" i="57"/>
  <c r="AO65" i="59"/>
  <c r="AP65" i="59" s="1"/>
  <c r="R114" i="60"/>
  <c r="R101" i="62"/>
  <c r="R103" i="62"/>
  <c r="AO45" i="62"/>
  <c r="AP45" i="62" s="1"/>
  <c r="AO58" i="62"/>
  <c r="AP58" i="62" s="1"/>
  <c r="AO64" i="61"/>
  <c r="AP64" i="61" s="1"/>
  <c r="R103" i="60"/>
  <c r="W114" i="60"/>
  <c r="AO19" i="60"/>
  <c r="AP19" i="60" s="1"/>
  <c r="AO50" i="60"/>
  <c r="AP50" i="60" s="1"/>
  <c r="W105" i="60"/>
  <c r="AO21" i="60"/>
  <c r="AP21" i="60" s="1"/>
  <c r="AO47" i="60"/>
  <c r="AP47" i="60" s="1"/>
  <c r="AO23" i="60"/>
  <c r="AP23" i="60" s="1"/>
  <c r="W121" i="59"/>
  <c r="AO59" i="58"/>
  <c r="AP59" i="58" s="1"/>
  <c r="AO10" i="58"/>
  <c r="AP10" i="58" s="1"/>
  <c r="R103" i="58"/>
  <c r="AO58" i="58"/>
  <c r="AP58" i="58" s="1"/>
  <c r="AO13" i="58"/>
  <c r="AP13" i="58" s="1"/>
  <c r="R120" i="58"/>
  <c r="AO18" i="57"/>
  <c r="AP18" i="57" s="1"/>
  <c r="U120" i="57"/>
  <c r="AO22" i="57"/>
  <c r="AP22" i="57" s="1"/>
  <c r="P102" i="57"/>
  <c r="R102" i="57" s="1"/>
  <c r="AO19" i="57"/>
  <c r="AP19" i="57" s="1"/>
  <c r="U102" i="57"/>
  <c r="AO66" i="55"/>
  <c r="AP66" i="55" s="1"/>
  <c r="AO63" i="55"/>
  <c r="AP63" i="55" s="1"/>
  <c r="R102" i="55"/>
  <c r="AO12" i="54"/>
  <c r="AP12" i="54" s="1"/>
  <c r="AO55" i="54"/>
  <c r="AP55" i="54" s="1"/>
  <c r="W105" i="53"/>
  <c r="AO54" i="53"/>
  <c r="AP54" i="53" s="1"/>
  <c r="AO22" i="53"/>
  <c r="AP22" i="53" s="1"/>
  <c r="AO20" i="53"/>
  <c r="AP20" i="53" s="1"/>
  <c r="AO57" i="53"/>
  <c r="AP57" i="53" s="1"/>
  <c r="AO21" i="53"/>
  <c r="AP21" i="53" s="1"/>
  <c r="W104" i="52"/>
  <c r="AL72" i="50"/>
  <c r="AL75" i="50"/>
  <c r="U122" i="50"/>
  <c r="AL73" i="50"/>
  <c r="U95" i="50"/>
  <c r="V105" i="50" s="1"/>
  <c r="P104" i="50"/>
  <c r="AL77" i="50"/>
  <c r="U104" i="50"/>
  <c r="AJ75" i="49"/>
  <c r="AJ72" i="49"/>
  <c r="AJ74" i="49"/>
  <c r="AE73" i="49"/>
  <c r="AJ77" i="49"/>
  <c r="AK54" i="48"/>
  <c r="AK57" i="48"/>
  <c r="AK58" i="48"/>
  <c r="AK56" i="48"/>
  <c r="AK55" i="48"/>
  <c r="W102" i="62"/>
  <c r="AO48" i="62"/>
  <c r="AP48" i="62" s="1"/>
  <c r="AO55" i="62"/>
  <c r="AP55" i="62" s="1"/>
  <c r="AO22" i="61"/>
  <c r="AP22" i="61" s="1"/>
  <c r="W114" i="58"/>
  <c r="AO55" i="58"/>
  <c r="AP55" i="58" s="1"/>
  <c r="AO57" i="58"/>
  <c r="AP57" i="58" s="1"/>
  <c r="AO9" i="58"/>
  <c r="AP9" i="58" s="1"/>
  <c r="AP15" i="58" s="1"/>
  <c r="AS10" i="58" s="1"/>
  <c r="AS12" i="58" s="1"/>
  <c r="AS13" i="58" s="1"/>
  <c r="W102" i="58"/>
  <c r="AO68" i="55"/>
  <c r="AP68" i="55" s="1"/>
  <c r="AO32" i="55"/>
  <c r="AP32" i="55" s="1"/>
  <c r="AO64" i="55"/>
  <c r="AP64" i="55" s="1"/>
  <c r="AO56" i="54"/>
  <c r="AP56" i="54" s="1"/>
  <c r="AO59" i="54"/>
  <c r="AP59" i="54" s="1"/>
  <c r="AO58" i="54"/>
  <c r="AP58" i="54" s="1"/>
  <c r="R111" i="54"/>
  <c r="R114" i="52"/>
  <c r="AO64" i="52"/>
  <c r="AP64" i="52" s="1"/>
  <c r="AO50" i="52"/>
  <c r="AP50" i="52" s="1"/>
  <c r="W100" i="52"/>
  <c r="AJ23" i="51"/>
  <c r="AJ19" i="51"/>
  <c r="AK66" i="51"/>
  <c r="AE65" i="51"/>
  <c r="AJ21" i="51"/>
  <c r="AG19" i="51"/>
  <c r="AK68" i="51"/>
  <c r="AJ18" i="51"/>
  <c r="W113" i="63"/>
  <c r="W110" i="63"/>
  <c r="AO74" i="63"/>
  <c r="AP74" i="63" s="1"/>
  <c r="AO37" i="63"/>
  <c r="AP37" i="63" s="1"/>
  <c r="AO39" i="63"/>
  <c r="AP39" i="63" s="1"/>
  <c r="AO56" i="63"/>
  <c r="AP56" i="63" s="1"/>
  <c r="AO40" i="63"/>
  <c r="AP40" i="63" s="1"/>
  <c r="AO77" i="63"/>
  <c r="AP77" i="63" s="1"/>
  <c r="AN63" i="48"/>
  <c r="T97" i="48"/>
  <c r="V122" i="48" s="1"/>
  <c r="AN66" i="48"/>
  <c r="AN64" i="48"/>
  <c r="AN67" i="48"/>
  <c r="AN45" i="51"/>
  <c r="W119" i="52"/>
  <c r="W120" i="57"/>
  <c r="Y78" i="42"/>
  <c r="AO31" i="50"/>
  <c r="AP31" i="50" s="1"/>
  <c r="AO47" i="52"/>
  <c r="AP47" i="52" s="1"/>
  <c r="R123" i="52"/>
  <c r="AP24" i="52"/>
  <c r="AS19" i="52" s="1"/>
  <c r="AS21" i="52" s="1"/>
  <c r="AS22" i="52" s="1"/>
  <c r="W113" i="52"/>
  <c r="W123" i="53"/>
  <c r="AO50" i="57"/>
  <c r="AP50" i="57" s="1"/>
  <c r="AO65" i="57"/>
  <c r="AP65" i="57" s="1"/>
  <c r="AO66" i="58"/>
  <c r="AP66" i="58" s="1"/>
  <c r="AO31" i="58"/>
  <c r="AP31" i="58" s="1"/>
  <c r="AO30" i="58"/>
  <c r="AP30" i="58" s="1"/>
  <c r="AO64" i="59"/>
  <c r="AP64" i="59" s="1"/>
  <c r="AP33" i="59"/>
  <c r="AS28" i="59" s="1"/>
  <c r="AS30" i="59" s="1"/>
  <c r="AS31" i="59" s="1"/>
  <c r="AO68" i="61"/>
  <c r="AP68" i="61" s="1"/>
  <c r="AO47" i="62"/>
  <c r="AP47" i="62" s="1"/>
  <c r="AO64" i="63"/>
  <c r="AP64" i="63" s="1"/>
  <c r="AO29" i="50"/>
  <c r="AP29" i="50" s="1"/>
  <c r="AO46" i="52"/>
  <c r="AP46" i="52" s="1"/>
  <c r="AO45" i="52"/>
  <c r="AP45" i="52" s="1"/>
  <c r="AP51" i="52" s="1"/>
  <c r="AS46" i="52" s="1"/>
  <c r="AS48" i="52" s="1"/>
  <c r="AS49" i="52" s="1"/>
  <c r="W123" i="52"/>
  <c r="R118" i="52"/>
  <c r="AO38" i="57"/>
  <c r="AP38" i="57" s="1"/>
  <c r="R104" i="58"/>
  <c r="AO67" i="59"/>
  <c r="AP67" i="59" s="1"/>
  <c r="AO66" i="59"/>
  <c r="AP66" i="59" s="1"/>
  <c r="AO20" i="60"/>
  <c r="AP20" i="60" s="1"/>
  <c r="AP33" i="63"/>
  <c r="AS28" i="63" s="1"/>
  <c r="AS30" i="63" s="1"/>
  <c r="AS31" i="63" s="1"/>
  <c r="AO32" i="50"/>
  <c r="AP32" i="50" s="1"/>
  <c r="AO46" i="54"/>
  <c r="AP46" i="54" s="1"/>
  <c r="AO45" i="54"/>
  <c r="AP45" i="54" s="1"/>
  <c r="AO40" i="57"/>
  <c r="AP40" i="57" s="1"/>
  <c r="AO76" i="61"/>
  <c r="AP76" i="61" s="1"/>
  <c r="AO64" i="57"/>
  <c r="AP64" i="57" s="1"/>
  <c r="AO59" i="61"/>
  <c r="AP59" i="61" s="1"/>
  <c r="AO54" i="61"/>
  <c r="AP54" i="61" s="1"/>
  <c r="R123" i="61"/>
  <c r="AB4" i="50"/>
  <c r="AE3" i="50" s="1"/>
  <c r="AE5" i="50" s="1"/>
  <c r="W115" i="63"/>
  <c r="AE87" i="63" s="1"/>
  <c r="G31" i="64" s="1"/>
  <c r="AP24" i="63"/>
  <c r="AS19" i="63" s="1"/>
  <c r="AS21" i="63" s="1"/>
  <c r="AS22" i="63" s="1"/>
  <c r="W121" i="63"/>
  <c r="AO41" i="63"/>
  <c r="AP41" i="63" s="1"/>
  <c r="AO57" i="63"/>
  <c r="AP57" i="63" s="1"/>
  <c r="R105" i="63"/>
  <c r="AO67" i="63"/>
  <c r="AP67" i="63" s="1"/>
  <c r="R115" i="63"/>
  <c r="AE84" i="63" s="1"/>
  <c r="G13" i="64" s="1"/>
  <c r="R102" i="63"/>
  <c r="R106" i="63" s="1"/>
  <c r="AE83" i="63" s="1"/>
  <c r="G7" i="64" s="1"/>
  <c r="AP15" i="63"/>
  <c r="AS10" i="63" s="1"/>
  <c r="AS12" i="63" s="1"/>
  <c r="AS13" i="63" s="1"/>
  <c r="R124" i="63"/>
  <c r="AE85" i="63" s="1"/>
  <c r="G19" i="64" s="1"/>
  <c r="AO75" i="63"/>
  <c r="AP75" i="63" s="1"/>
  <c r="AO38" i="63"/>
  <c r="AP38" i="63" s="1"/>
  <c r="AO36" i="63"/>
  <c r="AP36" i="63" s="1"/>
  <c r="AO54" i="63"/>
  <c r="AP54" i="63" s="1"/>
  <c r="W105" i="63"/>
  <c r="W106" i="63" s="1"/>
  <c r="AE86" i="63" s="1"/>
  <c r="G25" i="64" s="1"/>
  <c r="AO68" i="63"/>
  <c r="AP68" i="63" s="1"/>
  <c r="AO66" i="63"/>
  <c r="AP66" i="63" s="1"/>
  <c r="AP51" i="63"/>
  <c r="AS46" i="63" s="1"/>
  <c r="AS48" i="63" s="1"/>
  <c r="AS49" i="63" s="1"/>
  <c r="W122" i="63"/>
  <c r="AO65" i="63"/>
  <c r="AP65" i="63" s="1"/>
  <c r="AO63" i="63"/>
  <c r="AP63" i="63" s="1"/>
  <c r="AO37" i="62"/>
  <c r="AP37" i="62" s="1"/>
  <c r="P122" i="62"/>
  <c r="R122" i="62" s="1"/>
  <c r="P113" i="62"/>
  <c r="R113" i="62" s="1"/>
  <c r="P104" i="62"/>
  <c r="R104" i="62" s="1"/>
  <c r="U122" i="62"/>
  <c r="W122" i="62" s="1"/>
  <c r="U113" i="62"/>
  <c r="W113" i="62" s="1"/>
  <c r="U104" i="62"/>
  <c r="W104" i="62" s="1"/>
  <c r="AO68" i="62"/>
  <c r="AP68" i="62" s="1"/>
  <c r="AO67" i="62"/>
  <c r="AP67" i="62" s="1"/>
  <c r="AO22" i="62"/>
  <c r="AP22" i="62" s="1"/>
  <c r="U118" i="62"/>
  <c r="W118" i="62" s="1"/>
  <c r="U109" i="62"/>
  <c r="W109" i="62" s="1"/>
  <c r="U100" i="62"/>
  <c r="W100" i="62" s="1"/>
  <c r="P100" i="62"/>
  <c r="R100" i="62" s="1"/>
  <c r="P109" i="62"/>
  <c r="R109" i="62" s="1"/>
  <c r="P118" i="62"/>
  <c r="R118" i="62" s="1"/>
  <c r="AG24" i="62"/>
  <c r="AP15" i="62"/>
  <c r="AS10" i="62" s="1"/>
  <c r="AS12" i="62" s="1"/>
  <c r="AS13" i="62" s="1"/>
  <c r="AO41" i="62"/>
  <c r="AP41" i="62" s="1"/>
  <c r="AO36" i="62"/>
  <c r="AP36" i="62" s="1"/>
  <c r="AO64" i="62"/>
  <c r="AP64" i="62" s="1"/>
  <c r="AO63" i="62"/>
  <c r="AP63" i="62" s="1"/>
  <c r="AO19" i="62"/>
  <c r="AP19" i="62" s="1"/>
  <c r="AP78" i="62"/>
  <c r="AS73" i="62" s="1"/>
  <c r="AS75" i="62" s="1"/>
  <c r="AS76" i="62" s="1"/>
  <c r="R110" i="62"/>
  <c r="AO38" i="62"/>
  <c r="AP38" i="62" s="1"/>
  <c r="AO65" i="62"/>
  <c r="AP65" i="62" s="1"/>
  <c r="AO20" i="62"/>
  <c r="AP20" i="62" s="1"/>
  <c r="AO21" i="62"/>
  <c r="AP21" i="62" s="1"/>
  <c r="AO18" i="62"/>
  <c r="AP18" i="62" s="1"/>
  <c r="R105" i="62"/>
  <c r="AP33" i="62"/>
  <c r="AS28" i="62" s="1"/>
  <c r="AS30" i="62" s="1"/>
  <c r="AS31" i="62" s="1"/>
  <c r="AP51" i="62"/>
  <c r="AS46" i="62" s="1"/>
  <c r="AS48" i="62" s="1"/>
  <c r="AS49" i="62" s="1"/>
  <c r="AO40" i="62"/>
  <c r="AP40" i="62" s="1"/>
  <c r="AO39" i="62"/>
  <c r="AP39" i="62" s="1"/>
  <c r="AO66" i="62"/>
  <c r="AP66" i="62" s="1"/>
  <c r="AO23" i="62"/>
  <c r="AP23" i="62" s="1"/>
  <c r="U118" i="61"/>
  <c r="W118" i="61" s="1"/>
  <c r="U109" i="61"/>
  <c r="W109" i="61" s="1"/>
  <c r="U100" i="61"/>
  <c r="W100" i="61" s="1"/>
  <c r="P100" i="61"/>
  <c r="R100" i="61" s="1"/>
  <c r="P109" i="61"/>
  <c r="R109" i="61" s="1"/>
  <c r="P118" i="61"/>
  <c r="R118" i="61" s="1"/>
  <c r="AG24" i="61"/>
  <c r="AO72" i="61"/>
  <c r="AP72" i="61" s="1"/>
  <c r="AO41" i="61"/>
  <c r="AP41" i="61" s="1"/>
  <c r="P121" i="61"/>
  <c r="R121" i="61" s="1"/>
  <c r="P112" i="61"/>
  <c r="R112" i="61" s="1"/>
  <c r="P103" i="61"/>
  <c r="R103" i="61" s="1"/>
  <c r="U121" i="61"/>
  <c r="W121" i="61" s="1"/>
  <c r="U112" i="61"/>
  <c r="W112" i="61" s="1"/>
  <c r="U103" i="61"/>
  <c r="W103" i="61" s="1"/>
  <c r="AO65" i="61"/>
  <c r="AP65" i="61" s="1"/>
  <c r="AO21" i="61"/>
  <c r="AP21" i="61" s="1"/>
  <c r="AO20" i="61"/>
  <c r="AP20" i="61" s="1"/>
  <c r="AO18" i="61"/>
  <c r="AP18" i="61" s="1"/>
  <c r="AO75" i="61"/>
  <c r="AP75" i="61" s="1"/>
  <c r="AO55" i="61"/>
  <c r="AP55" i="61" s="1"/>
  <c r="AO38" i="61"/>
  <c r="AP38" i="61" s="1"/>
  <c r="AO36" i="61"/>
  <c r="AP36" i="61" s="1"/>
  <c r="P122" i="61"/>
  <c r="R122" i="61" s="1"/>
  <c r="P113" i="61"/>
  <c r="R113" i="61" s="1"/>
  <c r="P104" i="61"/>
  <c r="R104" i="61" s="1"/>
  <c r="U122" i="61"/>
  <c r="W122" i="61" s="1"/>
  <c r="U113" i="61"/>
  <c r="W113" i="61" s="1"/>
  <c r="U104" i="61"/>
  <c r="W104" i="61" s="1"/>
  <c r="AO23" i="61"/>
  <c r="AP23" i="61" s="1"/>
  <c r="AP51" i="61"/>
  <c r="AS46" i="61" s="1"/>
  <c r="AS48" i="61" s="1"/>
  <c r="AS49" i="61" s="1"/>
  <c r="AO77" i="61"/>
  <c r="AP77" i="61" s="1"/>
  <c r="AO73" i="61"/>
  <c r="AP73" i="61" s="1"/>
  <c r="AO56" i="61"/>
  <c r="AP56" i="61" s="1"/>
  <c r="AO57" i="61"/>
  <c r="AP57" i="61" s="1"/>
  <c r="R105" i="61"/>
  <c r="AP15" i="61"/>
  <c r="AS10" i="61" s="1"/>
  <c r="AS12" i="61" s="1"/>
  <c r="AS13" i="61" s="1"/>
  <c r="AO40" i="61"/>
  <c r="AP40" i="61" s="1"/>
  <c r="AO39" i="61"/>
  <c r="AP39" i="61" s="1"/>
  <c r="AO66" i="61"/>
  <c r="AP66" i="61" s="1"/>
  <c r="AO63" i="61"/>
  <c r="AP63" i="61" s="1"/>
  <c r="P120" i="61"/>
  <c r="R120" i="61" s="1"/>
  <c r="P111" i="61"/>
  <c r="R111" i="61" s="1"/>
  <c r="P102" i="61"/>
  <c r="R102" i="61" s="1"/>
  <c r="U120" i="61"/>
  <c r="W120" i="61" s="1"/>
  <c r="U111" i="61"/>
  <c r="W111" i="61" s="1"/>
  <c r="U102" i="61"/>
  <c r="W102" i="61" s="1"/>
  <c r="AO19" i="61"/>
  <c r="AP19" i="61" s="1"/>
  <c r="AO74" i="61"/>
  <c r="AP74" i="61" s="1"/>
  <c r="AO58" i="61"/>
  <c r="AP58" i="61" s="1"/>
  <c r="W105" i="61"/>
  <c r="R114" i="61"/>
  <c r="AO37" i="61"/>
  <c r="AP37" i="61" s="1"/>
  <c r="AP33" i="61"/>
  <c r="AS28" i="61" s="1"/>
  <c r="AS30" i="61" s="1"/>
  <c r="AS31" i="61" s="1"/>
  <c r="P119" i="61"/>
  <c r="R119" i="61" s="1"/>
  <c r="P110" i="61"/>
  <c r="R110" i="61" s="1"/>
  <c r="P101" i="61"/>
  <c r="R101" i="61" s="1"/>
  <c r="U119" i="61"/>
  <c r="W119" i="61" s="1"/>
  <c r="U110" i="61"/>
  <c r="W110" i="61" s="1"/>
  <c r="U101" i="61"/>
  <c r="W101" i="61" s="1"/>
  <c r="U118" i="60"/>
  <c r="W118" i="60" s="1"/>
  <c r="U109" i="60"/>
  <c r="W109" i="60" s="1"/>
  <c r="U100" i="60"/>
  <c r="W100" i="60" s="1"/>
  <c r="P118" i="60"/>
  <c r="R118" i="60" s="1"/>
  <c r="P100" i="60"/>
  <c r="R100" i="60" s="1"/>
  <c r="P109" i="60"/>
  <c r="R109" i="60" s="1"/>
  <c r="AG24" i="60"/>
  <c r="AP69" i="60"/>
  <c r="AS64" i="60" s="1"/>
  <c r="AS66" i="60" s="1"/>
  <c r="AS67" i="60" s="1"/>
  <c r="AO76" i="60"/>
  <c r="AP76" i="60" s="1"/>
  <c r="AO72" i="60"/>
  <c r="AP72" i="60" s="1"/>
  <c r="R104" i="60"/>
  <c r="AP42" i="60"/>
  <c r="AS37" i="60" s="1"/>
  <c r="AS39" i="60" s="1"/>
  <c r="AS40" i="60" s="1"/>
  <c r="AP33" i="60"/>
  <c r="AS28" i="60" s="1"/>
  <c r="AS30" i="60" s="1"/>
  <c r="AS31" i="60" s="1"/>
  <c r="P119" i="60"/>
  <c r="R119" i="60" s="1"/>
  <c r="P110" i="60"/>
  <c r="R110" i="60" s="1"/>
  <c r="P101" i="60"/>
  <c r="R101" i="60" s="1"/>
  <c r="U119" i="60"/>
  <c r="W119" i="60" s="1"/>
  <c r="U101" i="60"/>
  <c r="W101" i="60" s="1"/>
  <c r="U110" i="60"/>
  <c r="W110" i="60" s="1"/>
  <c r="AO74" i="60"/>
  <c r="AP74" i="60" s="1"/>
  <c r="AO75" i="60"/>
  <c r="AP75" i="60" s="1"/>
  <c r="P120" i="60"/>
  <c r="R120" i="60" s="1"/>
  <c r="P111" i="60"/>
  <c r="R111" i="60" s="1"/>
  <c r="P102" i="60"/>
  <c r="R102" i="60" s="1"/>
  <c r="U111" i="60"/>
  <c r="W111" i="60" s="1"/>
  <c r="U120" i="60"/>
  <c r="W120" i="60" s="1"/>
  <c r="U102" i="60"/>
  <c r="W102" i="60" s="1"/>
  <c r="AO77" i="60"/>
  <c r="AP77" i="60" s="1"/>
  <c r="AO73" i="60"/>
  <c r="AP73" i="60" s="1"/>
  <c r="AP60" i="60"/>
  <c r="AS55" i="60" s="1"/>
  <c r="AS57" i="60" s="1"/>
  <c r="AS58" i="60" s="1"/>
  <c r="P83" i="60"/>
  <c r="T83" i="60" s="1"/>
  <c r="U83" i="60" s="1"/>
  <c r="AD15" i="60"/>
  <c r="AE15" i="60" s="1"/>
  <c r="AI9" i="60"/>
  <c r="AO9" i="60" s="1"/>
  <c r="AP9" i="60" s="1"/>
  <c r="AE9" i="60"/>
  <c r="AI12" i="60"/>
  <c r="AO12" i="60" s="1"/>
  <c r="AP12" i="60" s="1"/>
  <c r="AI14" i="60"/>
  <c r="AO14" i="60" s="1"/>
  <c r="AP14" i="60" s="1"/>
  <c r="AI13" i="60"/>
  <c r="AO13" i="60" s="1"/>
  <c r="AP13" i="60" s="1"/>
  <c r="AI11" i="60"/>
  <c r="AO11" i="60" s="1"/>
  <c r="AP11" i="60" s="1"/>
  <c r="AI10" i="60"/>
  <c r="AO10" i="60" s="1"/>
  <c r="AP10" i="60" s="1"/>
  <c r="AP51" i="59"/>
  <c r="AS46" i="59" s="1"/>
  <c r="AS48" i="59" s="1"/>
  <c r="AS49" i="59" s="1"/>
  <c r="AO58" i="59"/>
  <c r="AP58" i="59" s="1"/>
  <c r="AO57" i="59"/>
  <c r="AP57" i="59" s="1"/>
  <c r="R104" i="59"/>
  <c r="AP78" i="59"/>
  <c r="AS73" i="59" s="1"/>
  <c r="AS75" i="59" s="1"/>
  <c r="AS76" i="59" s="1"/>
  <c r="U118" i="59"/>
  <c r="W118" i="59" s="1"/>
  <c r="W124" i="59" s="1"/>
  <c r="AE88" i="59" s="1"/>
  <c r="G72" i="64" s="1"/>
  <c r="U109" i="59"/>
  <c r="W109" i="59" s="1"/>
  <c r="W115" i="59" s="1"/>
  <c r="AE87" i="59" s="1"/>
  <c r="G66" i="64" s="1"/>
  <c r="U100" i="59"/>
  <c r="W100" i="59" s="1"/>
  <c r="W106" i="59" s="1"/>
  <c r="AE86" i="59" s="1"/>
  <c r="G60" i="64" s="1"/>
  <c r="P118" i="59"/>
  <c r="R118" i="59" s="1"/>
  <c r="P100" i="59"/>
  <c r="R100" i="59" s="1"/>
  <c r="P109" i="59"/>
  <c r="R109" i="59" s="1"/>
  <c r="R115" i="59" s="1"/>
  <c r="AE84" i="59" s="1"/>
  <c r="G48" i="64" s="1"/>
  <c r="AG24" i="59"/>
  <c r="AO63" i="59"/>
  <c r="AP63" i="59" s="1"/>
  <c r="R102" i="59"/>
  <c r="AO59" i="59"/>
  <c r="AP59" i="59" s="1"/>
  <c r="AO56" i="59"/>
  <c r="AP56" i="59" s="1"/>
  <c r="AO54" i="59"/>
  <c r="AP54" i="59" s="1"/>
  <c r="R105" i="59"/>
  <c r="R122" i="59"/>
  <c r="AP42" i="59"/>
  <c r="AS37" i="59" s="1"/>
  <c r="AS39" i="59" s="1"/>
  <c r="AS40" i="59" s="1"/>
  <c r="AP24" i="59"/>
  <c r="AS19" i="59" s="1"/>
  <c r="AS21" i="59" s="1"/>
  <c r="AS22" i="59" s="1"/>
  <c r="AO55" i="59"/>
  <c r="AP55" i="59" s="1"/>
  <c r="AP15" i="59"/>
  <c r="AS10" i="59" s="1"/>
  <c r="AS12" i="59" s="1"/>
  <c r="AS13" i="59" s="1"/>
  <c r="AP42" i="58"/>
  <c r="AS37" i="58" s="1"/>
  <c r="AS39" i="58" s="1"/>
  <c r="AS40" i="58" s="1"/>
  <c r="U118" i="58"/>
  <c r="W118" i="58" s="1"/>
  <c r="W124" i="58" s="1"/>
  <c r="AE88" i="58" s="1"/>
  <c r="G108" i="64" s="1"/>
  <c r="P100" i="58"/>
  <c r="R100" i="58" s="1"/>
  <c r="U109" i="58"/>
  <c r="W109" i="58" s="1"/>
  <c r="W115" i="58" s="1"/>
  <c r="AE87" i="58" s="1"/>
  <c r="G102" i="64" s="1"/>
  <c r="P118" i="58"/>
  <c r="R118" i="58" s="1"/>
  <c r="U100" i="58"/>
  <c r="W100" i="58" s="1"/>
  <c r="P109" i="58"/>
  <c r="R109" i="58" s="1"/>
  <c r="AG24" i="58"/>
  <c r="AO56" i="58"/>
  <c r="AP56" i="58" s="1"/>
  <c r="R102" i="58"/>
  <c r="AO73" i="58"/>
  <c r="AP73" i="58" s="1"/>
  <c r="AO72" i="58"/>
  <c r="AP72" i="58" s="1"/>
  <c r="AO64" i="58"/>
  <c r="AP64" i="58" s="1"/>
  <c r="AO67" i="58"/>
  <c r="AP67" i="58" s="1"/>
  <c r="AO47" i="58"/>
  <c r="AP47" i="58" s="1"/>
  <c r="AO29" i="58"/>
  <c r="AP29" i="58" s="1"/>
  <c r="AP24" i="58"/>
  <c r="AS19" i="58" s="1"/>
  <c r="AS21" i="58" s="1"/>
  <c r="AS22" i="58" s="1"/>
  <c r="R111" i="58"/>
  <c r="W104" i="58"/>
  <c r="AO76" i="58"/>
  <c r="AP76" i="58" s="1"/>
  <c r="AO65" i="58"/>
  <c r="AP65" i="58" s="1"/>
  <c r="AO63" i="58"/>
  <c r="AP63" i="58" s="1"/>
  <c r="AO48" i="58"/>
  <c r="AP48" i="58" s="1"/>
  <c r="AO32" i="58"/>
  <c r="AP32" i="58" s="1"/>
  <c r="AO27" i="58"/>
  <c r="AP27" i="58" s="1"/>
  <c r="AO75" i="58"/>
  <c r="AP75" i="58" s="1"/>
  <c r="AO46" i="58"/>
  <c r="AP46" i="58" s="1"/>
  <c r="AO49" i="58"/>
  <c r="AP49" i="58" s="1"/>
  <c r="W105" i="58"/>
  <c r="AO74" i="58"/>
  <c r="AP74" i="58" s="1"/>
  <c r="AO77" i="58"/>
  <c r="AP77" i="58" s="1"/>
  <c r="AO68" i="58"/>
  <c r="AP68" i="58" s="1"/>
  <c r="AO50" i="58"/>
  <c r="AP50" i="58" s="1"/>
  <c r="AO45" i="58"/>
  <c r="AP45" i="58" s="1"/>
  <c r="AO28" i="58"/>
  <c r="AP28" i="58" s="1"/>
  <c r="W102" i="57"/>
  <c r="AP78" i="57"/>
  <c r="AS73" i="57" s="1"/>
  <c r="AS75" i="57" s="1"/>
  <c r="AS76" i="57" s="1"/>
  <c r="AP33" i="57"/>
  <c r="AS28" i="57" s="1"/>
  <c r="AS30" i="57" s="1"/>
  <c r="AS31" i="57" s="1"/>
  <c r="AO47" i="57"/>
  <c r="AP47" i="57" s="1"/>
  <c r="AO49" i="57"/>
  <c r="AP49" i="57" s="1"/>
  <c r="AO41" i="57"/>
  <c r="AP41" i="57" s="1"/>
  <c r="AO36" i="57"/>
  <c r="AP36" i="57" s="1"/>
  <c r="AO66" i="57"/>
  <c r="AP66" i="57" s="1"/>
  <c r="AO46" i="57"/>
  <c r="AP46" i="57" s="1"/>
  <c r="AO45" i="57"/>
  <c r="AP45" i="57" s="1"/>
  <c r="AO37" i="57"/>
  <c r="AP37" i="57" s="1"/>
  <c r="AO20" i="57"/>
  <c r="AP20" i="57" s="1"/>
  <c r="AO68" i="57"/>
  <c r="AP68" i="57" s="1"/>
  <c r="AO67" i="57"/>
  <c r="AP67" i="57" s="1"/>
  <c r="P119" i="57"/>
  <c r="R119" i="57" s="1"/>
  <c r="P110" i="57"/>
  <c r="R110" i="57" s="1"/>
  <c r="P101" i="57"/>
  <c r="R101" i="57" s="1"/>
  <c r="U119" i="57"/>
  <c r="W119" i="57" s="1"/>
  <c r="U110" i="57"/>
  <c r="W110" i="57" s="1"/>
  <c r="U101" i="57"/>
  <c r="W101" i="57" s="1"/>
  <c r="P121" i="57"/>
  <c r="R121" i="57" s="1"/>
  <c r="P112" i="57"/>
  <c r="R112" i="57" s="1"/>
  <c r="P103" i="57"/>
  <c r="R103" i="57" s="1"/>
  <c r="U121" i="57"/>
  <c r="W121" i="57" s="1"/>
  <c r="U112" i="57"/>
  <c r="W112" i="57" s="1"/>
  <c r="U103" i="57"/>
  <c r="W103" i="57" s="1"/>
  <c r="AO48" i="57"/>
  <c r="AP48" i="57" s="1"/>
  <c r="AO39" i="57"/>
  <c r="AP39" i="57" s="1"/>
  <c r="AO23" i="57"/>
  <c r="AP23" i="57" s="1"/>
  <c r="U118" i="57"/>
  <c r="W118" i="57" s="1"/>
  <c r="U109" i="57"/>
  <c r="W109" i="57" s="1"/>
  <c r="U100" i="57"/>
  <c r="W100" i="57" s="1"/>
  <c r="P100" i="57"/>
  <c r="R100" i="57" s="1"/>
  <c r="P109" i="57"/>
  <c r="R109" i="57" s="1"/>
  <c r="P118" i="57"/>
  <c r="R118" i="57" s="1"/>
  <c r="AG24" i="57"/>
  <c r="AO63" i="57"/>
  <c r="AP63" i="57" s="1"/>
  <c r="AP15" i="57"/>
  <c r="AS10" i="57" s="1"/>
  <c r="AS12" i="57" s="1"/>
  <c r="AS13" i="57" s="1"/>
  <c r="AP60" i="57"/>
  <c r="AS55" i="57" s="1"/>
  <c r="AS57" i="57" s="1"/>
  <c r="AS58" i="57" s="1"/>
  <c r="AP33" i="56"/>
  <c r="AS28" i="56" s="1"/>
  <c r="AS30" i="56" s="1"/>
  <c r="AS31" i="56" s="1"/>
  <c r="W104" i="56"/>
  <c r="R113" i="56"/>
  <c r="AO65" i="56"/>
  <c r="AP65" i="56" s="1"/>
  <c r="AP78" i="56"/>
  <c r="AS73" i="56" s="1"/>
  <c r="AS75" i="56" s="1"/>
  <c r="AS76" i="56" s="1"/>
  <c r="AO38" i="56"/>
  <c r="AP38" i="56" s="1"/>
  <c r="AO39" i="56"/>
  <c r="AP39" i="56" s="1"/>
  <c r="AO55" i="56"/>
  <c r="AP55" i="56" s="1"/>
  <c r="AO54" i="56"/>
  <c r="AP54" i="56" s="1"/>
  <c r="U118" i="56"/>
  <c r="W118" i="56" s="1"/>
  <c r="W124" i="56" s="1"/>
  <c r="AE88" i="56" s="1"/>
  <c r="G71" i="64" s="1"/>
  <c r="U109" i="56"/>
  <c r="W109" i="56" s="1"/>
  <c r="W115" i="56" s="1"/>
  <c r="AE87" i="56" s="1"/>
  <c r="G65" i="64" s="1"/>
  <c r="U100" i="56"/>
  <c r="W100" i="56" s="1"/>
  <c r="P100" i="56"/>
  <c r="R100" i="56" s="1"/>
  <c r="P109" i="56"/>
  <c r="R109" i="56" s="1"/>
  <c r="R115" i="56" s="1"/>
  <c r="AE84" i="56" s="1"/>
  <c r="G47" i="64" s="1"/>
  <c r="P118" i="56"/>
  <c r="R118" i="56" s="1"/>
  <c r="R124" i="56" s="1"/>
  <c r="AE85" i="56" s="1"/>
  <c r="G53" i="64" s="1"/>
  <c r="AG24" i="56"/>
  <c r="W103" i="56"/>
  <c r="AO67" i="56"/>
  <c r="AP67" i="56" s="1"/>
  <c r="AO63" i="56"/>
  <c r="AP63" i="56" s="1"/>
  <c r="AO41" i="56"/>
  <c r="AP41" i="56" s="1"/>
  <c r="AO56" i="56"/>
  <c r="AP56" i="56" s="1"/>
  <c r="AO64" i="56"/>
  <c r="AP64" i="56" s="1"/>
  <c r="AO40" i="56"/>
  <c r="AP40" i="56" s="1"/>
  <c r="AO36" i="56"/>
  <c r="AP36" i="56" s="1"/>
  <c r="AO58" i="56"/>
  <c r="AP58" i="56" s="1"/>
  <c r="AO57" i="56"/>
  <c r="AP57" i="56" s="1"/>
  <c r="AP24" i="56"/>
  <c r="AS19" i="56" s="1"/>
  <c r="AS21" i="56" s="1"/>
  <c r="AS22" i="56" s="1"/>
  <c r="AO68" i="56"/>
  <c r="AP68" i="56" s="1"/>
  <c r="AO66" i="56"/>
  <c r="AP66" i="56" s="1"/>
  <c r="AO37" i="56"/>
  <c r="AP37" i="56" s="1"/>
  <c r="AO59" i="56"/>
  <c r="AP59" i="56" s="1"/>
  <c r="AP15" i="56"/>
  <c r="AS10" i="56" s="1"/>
  <c r="AS12" i="56" s="1"/>
  <c r="AS13" i="56" s="1"/>
  <c r="U118" i="55"/>
  <c r="W118" i="55" s="1"/>
  <c r="U109" i="55"/>
  <c r="W109" i="55" s="1"/>
  <c r="W115" i="55" s="1"/>
  <c r="AE87" i="55" s="1"/>
  <c r="G101" i="64" s="1"/>
  <c r="U100" i="55"/>
  <c r="W100" i="55" s="1"/>
  <c r="P100" i="55"/>
  <c r="R100" i="55" s="1"/>
  <c r="P109" i="55"/>
  <c r="R109" i="55" s="1"/>
  <c r="R115" i="55" s="1"/>
  <c r="AE84" i="55" s="1"/>
  <c r="G83" i="64" s="1"/>
  <c r="P118" i="55"/>
  <c r="R118" i="55" s="1"/>
  <c r="R124" i="55" s="1"/>
  <c r="AE85" i="55" s="1"/>
  <c r="G89" i="64" s="1"/>
  <c r="AG24" i="55"/>
  <c r="W101" i="55"/>
  <c r="AP78" i="55"/>
  <c r="AS73" i="55" s="1"/>
  <c r="AS75" i="55" s="1"/>
  <c r="AS76" i="55" s="1"/>
  <c r="AO37" i="55"/>
  <c r="AP37" i="55" s="1"/>
  <c r="AO36" i="55"/>
  <c r="AP36" i="55" s="1"/>
  <c r="AO31" i="55"/>
  <c r="AP31" i="55" s="1"/>
  <c r="AO27" i="55"/>
  <c r="AP27" i="55" s="1"/>
  <c r="AP51" i="55"/>
  <c r="AS46" i="55" s="1"/>
  <c r="AS48" i="55" s="1"/>
  <c r="AS49" i="55" s="1"/>
  <c r="AO39" i="55"/>
  <c r="AP39" i="55" s="1"/>
  <c r="AO67" i="55"/>
  <c r="AP67" i="55" s="1"/>
  <c r="AO29" i="55"/>
  <c r="AP29" i="55" s="1"/>
  <c r="AO30" i="55"/>
  <c r="AP30" i="55" s="1"/>
  <c r="AP60" i="55"/>
  <c r="AS55" i="55" s="1"/>
  <c r="AS57" i="55" s="1"/>
  <c r="AS58" i="55" s="1"/>
  <c r="AP24" i="55"/>
  <c r="AS19" i="55" s="1"/>
  <c r="AS21" i="55" s="1"/>
  <c r="AS22" i="55" s="1"/>
  <c r="W119" i="55"/>
  <c r="AO40" i="55"/>
  <c r="AP40" i="55" s="1"/>
  <c r="AO65" i="55"/>
  <c r="AP65" i="55" s="1"/>
  <c r="AO28" i="55"/>
  <c r="AP28" i="55" s="1"/>
  <c r="AP15" i="55"/>
  <c r="AS10" i="55" s="1"/>
  <c r="AS12" i="55" s="1"/>
  <c r="AS13" i="55" s="1"/>
  <c r="R103" i="55"/>
  <c r="AO38" i="55"/>
  <c r="AP38" i="55" s="1"/>
  <c r="AO41" i="55"/>
  <c r="AP41" i="55" s="1"/>
  <c r="AO19" i="54"/>
  <c r="AP19" i="54" s="1"/>
  <c r="AO50" i="54"/>
  <c r="AP50" i="54" s="1"/>
  <c r="AO48" i="54"/>
  <c r="AP48" i="54" s="1"/>
  <c r="AO28" i="54"/>
  <c r="AP28" i="54" s="1"/>
  <c r="AO30" i="54"/>
  <c r="AP30" i="54" s="1"/>
  <c r="AO21" i="54"/>
  <c r="AP21" i="54" s="1"/>
  <c r="AP78" i="54"/>
  <c r="AS73" i="54" s="1"/>
  <c r="AS75" i="54" s="1"/>
  <c r="AS76" i="54" s="1"/>
  <c r="AO47" i="54"/>
  <c r="AP47" i="54" s="1"/>
  <c r="AO29" i="54"/>
  <c r="AP29" i="54" s="1"/>
  <c r="R105" i="54"/>
  <c r="AP60" i="54"/>
  <c r="AS55" i="54" s="1"/>
  <c r="AS57" i="54" s="1"/>
  <c r="AS58" i="54" s="1"/>
  <c r="AO20" i="54"/>
  <c r="AP20" i="54" s="1"/>
  <c r="AO22" i="54"/>
  <c r="AP22" i="54" s="1"/>
  <c r="U118" i="54"/>
  <c r="W118" i="54" s="1"/>
  <c r="U109" i="54"/>
  <c r="W109" i="54" s="1"/>
  <c r="U100" i="54"/>
  <c r="W100" i="54" s="1"/>
  <c r="P109" i="54"/>
  <c r="R109" i="54" s="1"/>
  <c r="P118" i="54"/>
  <c r="R118" i="54" s="1"/>
  <c r="P100" i="54"/>
  <c r="R100" i="54" s="1"/>
  <c r="AG24" i="54"/>
  <c r="AO31" i="54"/>
  <c r="AP31" i="54" s="1"/>
  <c r="AO27" i="54"/>
  <c r="AP27" i="54" s="1"/>
  <c r="R102" i="54"/>
  <c r="AP69" i="54"/>
  <c r="AS64" i="54" s="1"/>
  <c r="AS66" i="54" s="1"/>
  <c r="AS67" i="54" s="1"/>
  <c r="P121" i="54"/>
  <c r="R121" i="54" s="1"/>
  <c r="P112" i="54"/>
  <c r="R112" i="54" s="1"/>
  <c r="U121" i="54"/>
  <c r="W121" i="54" s="1"/>
  <c r="U112" i="54"/>
  <c r="W112" i="54" s="1"/>
  <c r="U103" i="54"/>
  <c r="W103" i="54" s="1"/>
  <c r="P103" i="54"/>
  <c r="R103" i="54" s="1"/>
  <c r="P122" i="54"/>
  <c r="R122" i="54" s="1"/>
  <c r="P113" i="54"/>
  <c r="R113" i="54" s="1"/>
  <c r="U122" i="54"/>
  <c r="W122" i="54" s="1"/>
  <c r="U113" i="54"/>
  <c r="W113" i="54" s="1"/>
  <c r="U104" i="54"/>
  <c r="W104" i="54" s="1"/>
  <c r="P104" i="54"/>
  <c r="R104" i="54" s="1"/>
  <c r="AO23" i="54"/>
  <c r="AP23" i="54" s="1"/>
  <c r="AO18" i="54"/>
  <c r="AP18" i="54" s="1"/>
  <c r="AO49" i="54"/>
  <c r="AP49" i="54" s="1"/>
  <c r="AO32" i="54"/>
  <c r="AP32" i="54" s="1"/>
  <c r="R120" i="54"/>
  <c r="R103" i="53"/>
  <c r="AP51" i="53"/>
  <c r="AS46" i="53" s="1"/>
  <c r="AS48" i="53" s="1"/>
  <c r="AS49" i="53" s="1"/>
  <c r="AO77" i="53"/>
  <c r="AP77" i="53" s="1"/>
  <c r="AO72" i="53"/>
  <c r="AP72" i="53" s="1"/>
  <c r="P119" i="53"/>
  <c r="R119" i="53" s="1"/>
  <c r="P110" i="53"/>
  <c r="R110" i="53" s="1"/>
  <c r="U119" i="53"/>
  <c r="W119" i="53" s="1"/>
  <c r="U110" i="53"/>
  <c r="W110" i="53" s="1"/>
  <c r="U101" i="53"/>
  <c r="W101" i="53" s="1"/>
  <c r="P101" i="53"/>
  <c r="R101" i="53" s="1"/>
  <c r="AO67" i="53"/>
  <c r="AP67" i="53" s="1"/>
  <c r="AO76" i="53"/>
  <c r="AP76" i="53" s="1"/>
  <c r="AP33" i="53"/>
  <c r="AS28" i="53" s="1"/>
  <c r="AS30" i="53" s="1"/>
  <c r="AS31" i="53" s="1"/>
  <c r="AO68" i="53"/>
  <c r="AP68" i="53" s="1"/>
  <c r="AO63" i="53"/>
  <c r="AP63" i="53" s="1"/>
  <c r="U118" i="53"/>
  <c r="W118" i="53" s="1"/>
  <c r="U109" i="53"/>
  <c r="W109" i="53" s="1"/>
  <c r="U100" i="53"/>
  <c r="W100" i="53" s="1"/>
  <c r="P100" i="53"/>
  <c r="R100" i="53" s="1"/>
  <c r="P109" i="53"/>
  <c r="R109" i="53" s="1"/>
  <c r="P118" i="53"/>
  <c r="R118" i="53" s="1"/>
  <c r="AG24" i="53"/>
  <c r="AO73" i="53"/>
  <c r="AP73" i="53" s="1"/>
  <c r="AO75" i="53"/>
  <c r="AP75" i="53" s="1"/>
  <c r="AO65" i="53"/>
  <c r="AP65" i="53" s="1"/>
  <c r="AP60" i="53"/>
  <c r="AS55" i="53" s="1"/>
  <c r="AS57" i="53" s="1"/>
  <c r="AS58" i="53" s="1"/>
  <c r="AP15" i="53"/>
  <c r="AS10" i="53" s="1"/>
  <c r="AS12" i="53" s="1"/>
  <c r="AS13" i="53" s="1"/>
  <c r="AO74" i="53"/>
  <c r="AP74" i="53" s="1"/>
  <c r="P120" i="53"/>
  <c r="R120" i="53" s="1"/>
  <c r="P111" i="53"/>
  <c r="R111" i="53" s="1"/>
  <c r="U120" i="53"/>
  <c r="W120" i="53" s="1"/>
  <c r="U111" i="53"/>
  <c r="W111" i="53" s="1"/>
  <c r="U102" i="53"/>
  <c r="W102" i="53" s="1"/>
  <c r="P102" i="53"/>
  <c r="R102" i="53" s="1"/>
  <c r="AP42" i="53"/>
  <c r="AS37" i="53" s="1"/>
  <c r="AS39" i="53" s="1"/>
  <c r="AS40" i="53" s="1"/>
  <c r="P122" i="53"/>
  <c r="R122" i="53" s="1"/>
  <c r="P113" i="53"/>
  <c r="R113" i="53" s="1"/>
  <c r="P104" i="53"/>
  <c r="R104" i="53" s="1"/>
  <c r="U122" i="53"/>
  <c r="W122" i="53" s="1"/>
  <c r="U113" i="53"/>
  <c r="W113" i="53" s="1"/>
  <c r="U104" i="53"/>
  <c r="W104" i="53" s="1"/>
  <c r="AO64" i="53"/>
  <c r="AP64" i="53" s="1"/>
  <c r="AO66" i="53"/>
  <c r="AP66" i="53" s="1"/>
  <c r="AO65" i="52"/>
  <c r="AP65" i="52" s="1"/>
  <c r="AO67" i="52"/>
  <c r="AP67" i="52" s="1"/>
  <c r="W115" i="52"/>
  <c r="AE87" i="52" s="1"/>
  <c r="G100" i="64" s="1"/>
  <c r="W101" i="52"/>
  <c r="AP60" i="52"/>
  <c r="AS55" i="52" s="1"/>
  <c r="AS57" i="52" s="1"/>
  <c r="AS58" i="52" s="1"/>
  <c r="R111" i="52"/>
  <c r="AO76" i="52"/>
  <c r="AP76" i="52" s="1"/>
  <c r="AO74" i="52"/>
  <c r="AP74" i="52" s="1"/>
  <c r="AP15" i="52"/>
  <c r="AS10" i="52" s="1"/>
  <c r="AS12" i="52" s="1"/>
  <c r="AS13" i="52" s="1"/>
  <c r="AO41" i="52"/>
  <c r="AP41" i="52" s="1"/>
  <c r="AO32" i="52"/>
  <c r="AP32" i="52" s="1"/>
  <c r="AO30" i="52"/>
  <c r="AP30" i="52" s="1"/>
  <c r="W105" i="52"/>
  <c r="AO68" i="52"/>
  <c r="AP68" i="52" s="1"/>
  <c r="R104" i="52"/>
  <c r="R119" i="52"/>
  <c r="R124" i="52" s="1"/>
  <c r="AE85" i="52" s="1"/>
  <c r="G88" i="64" s="1"/>
  <c r="AO77" i="52"/>
  <c r="AP77" i="52" s="1"/>
  <c r="AO37" i="52"/>
  <c r="AP37" i="52" s="1"/>
  <c r="AO36" i="52"/>
  <c r="AP36" i="52" s="1"/>
  <c r="AO29" i="52"/>
  <c r="AP29" i="52" s="1"/>
  <c r="AO27" i="52"/>
  <c r="AP27" i="52" s="1"/>
  <c r="R113" i="52"/>
  <c r="AO73" i="52"/>
  <c r="AP73" i="52" s="1"/>
  <c r="AO72" i="52"/>
  <c r="AP72" i="52" s="1"/>
  <c r="AO38" i="52"/>
  <c r="AP38" i="52" s="1"/>
  <c r="AO39" i="52"/>
  <c r="AP39" i="52" s="1"/>
  <c r="AO28" i="52"/>
  <c r="AP28" i="52" s="1"/>
  <c r="AO66" i="52"/>
  <c r="AP66" i="52" s="1"/>
  <c r="AO63" i="52"/>
  <c r="AP63" i="52" s="1"/>
  <c r="R102" i="52"/>
  <c r="R106" i="52" s="1"/>
  <c r="AE83" i="52" s="1"/>
  <c r="G76" i="64" s="1"/>
  <c r="AO75" i="52"/>
  <c r="AP75" i="52" s="1"/>
  <c r="AO40" i="52"/>
  <c r="AP40" i="52" s="1"/>
  <c r="AO31" i="52"/>
  <c r="AP31" i="52" s="1"/>
  <c r="X38" i="42"/>
  <c r="AD38" i="42" s="1"/>
  <c r="Y69" i="42"/>
  <c r="W122" i="50"/>
  <c r="AO30" i="50"/>
  <c r="AP30" i="50" s="1"/>
  <c r="AN47" i="51"/>
  <c r="AN46" i="51"/>
  <c r="AO27" i="50"/>
  <c r="AP27" i="50" s="1"/>
  <c r="AN49" i="51"/>
  <c r="AN50" i="51"/>
  <c r="AD31" i="42"/>
  <c r="AM29" i="42" s="1"/>
  <c r="W104" i="50"/>
  <c r="AO28" i="50"/>
  <c r="AP28" i="50" s="1"/>
  <c r="AE50" i="51"/>
  <c r="P84" i="51"/>
  <c r="T86" i="51" s="1"/>
  <c r="U86" i="51" s="1"/>
  <c r="AE10" i="51"/>
  <c r="AJ10" i="51"/>
  <c r="AJ14" i="51"/>
  <c r="AJ12" i="51"/>
  <c r="AJ13" i="51"/>
  <c r="AJ9" i="51"/>
  <c r="AJ11" i="51"/>
  <c r="P83" i="51"/>
  <c r="T83" i="51" s="1"/>
  <c r="U83" i="51" s="1"/>
  <c r="AD15" i="51"/>
  <c r="AE15" i="51" s="1"/>
  <c r="AI9" i="51"/>
  <c r="AE9" i="51"/>
  <c r="AI10" i="51"/>
  <c r="AI11" i="51"/>
  <c r="AI13" i="51"/>
  <c r="AI14" i="51"/>
  <c r="AI12" i="51"/>
  <c r="P87" i="51"/>
  <c r="Y86" i="51" s="1"/>
  <c r="Z86" i="51" s="1"/>
  <c r="AM13" i="51"/>
  <c r="AE13" i="51"/>
  <c r="AM12" i="51"/>
  <c r="AM10" i="51"/>
  <c r="AM9" i="51"/>
  <c r="AM14" i="51"/>
  <c r="AM11" i="51"/>
  <c r="T92" i="51"/>
  <c r="Q104" i="51" s="1"/>
  <c r="AE63" i="51"/>
  <c r="AD69" i="51"/>
  <c r="AE69" i="51" s="1"/>
  <c r="AI63" i="51"/>
  <c r="AI66" i="51"/>
  <c r="AI67" i="51"/>
  <c r="AI64" i="51"/>
  <c r="AI65" i="51"/>
  <c r="AI68" i="51"/>
  <c r="P119" i="51"/>
  <c r="R119" i="51" s="1"/>
  <c r="P110" i="51"/>
  <c r="R110" i="51" s="1"/>
  <c r="P101" i="51"/>
  <c r="U119" i="51"/>
  <c r="W119" i="51" s="1"/>
  <c r="U101" i="51"/>
  <c r="W101" i="51" s="1"/>
  <c r="U110" i="51"/>
  <c r="W110" i="51" s="1"/>
  <c r="P86" i="51"/>
  <c r="Y83" i="51" s="1"/>
  <c r="Z83" i="51" s="1"/>
  <c r="AL12" i="51"/>
  <c r="AL9" i="51"/>
  <c r="AL13" i="51"/>
  <c r="AE12" i="51"/>
  <c r="AL11" i="51"/>
  <c r="AL10" i="51"/>
  <c r="AL14" i="51"/>
  <c r="AG18" i="51"/>
  <c r="AE18" i="51"/>
  <c r="AI18" i="51"/>
  <c r="AD24" i="51"/>
  <c r="AE24" i="51" s="1"/>
  <c r="AI20" i="51"/>
  <c r="AI23" i="51"/>
  <c r="AI21" i="51"/>
  <c r="AI22" i="51"/>
  <c r="AI19" i="51"/>
  <c r="R93" i="51"/>
  <c r="Q111" i="51" s="1"/>
  <c r="AE46" i="51"/>
  <c r="AJ46" i="51"/>
  <c r="AJ45" i="51"/>
  <c r="AJ48" i="51"/>
  <c r="AJ49" i="51"/>
  <c r="AJ50" i="51"/>
  <c r="AJ47" i="51"/>
  <c r="Q92" i="51"/>
  <c r="Q101" i="51" s="1"/>
  <c r="AD42" i="51"/>
  <c r="AE42" i="51" s="1"/>
  <c r="AI36" i="51"/>
  <c r="AO36" i="51" s="1"/>
  <c r="AP36" i="51" s="1"/>
  <c r="AI39" i="51"/>
  <c r="AO39" i="51" s="1"/>
  <c r="AP39" i="51" s="1"/>
  <c r="AE36" i="51"/>
  <c r="AI38" i="51"/>
  <c r="AO38" i="51" s="1"/>
  <c r="AP38" i="51" s="1"/>
  <c r="AI41" i="51"/>
  <c r="AO41" i="51" s="1"/>
  <c r="AP41" i="51" s="1"/>
  <c r="AI40" i="51"/>
  <c r="AO40" i="51" s="1"/>
  <c r="AP40" i="51" s="1"/>
  <c r="AI37" i="51"/>
  <c r="AO37" i="51" s="1"/>
  <c r="AP37" i="51" s="1"/>
  <c r="P120" i="51"/>
  <c r="P111" i="51"/>
  <c r="P102" i="51"/>
  <c r="U111" i="51"/>
  <c r="U120" i="51"/>
  <c r="W120" i="51" s="1"/>
  <c r="U102" i="51"/>
  <c r="P121" i="51"/>
  <c r="R121" i="51" s="1"/>
  <c r="P112" i="51"/>
  <c r="R112" i="51" s="1"/>
  <c r="P103" i="51"/>
  <c r="U121" i="51"/>
  <c r="W121" i="51" s="1"/>
  <c r="U103" i="51"/>
  <c r="W103" i="51" s="1"/>
  <c r="U112" i="51"/>
  <c r="W112" i="51" s="1"/>
  <c r="T93" i="51"/>
  <c r="Q113" i="51" s="1"/>
  <c r="AJ64" i="51"/>
  <c r="AE64" i="51"/>
  <c r="AJ66" i="51"/>
  <c r="AJ65" i="51"/>
  <c r="AJ63" i="51"/>
  <c r="AJ67" i="51"/>
  <c r="AJ68" i="51"/>
  <c r="AE49" i="51"/>
  <c r="AM46" i="51"/>
  <c r="AM49" i="51"/>
  <c r="AM47" i="51"/>
  <c r="R96" i="51"/>
  <c r="V111" i="51" s="1"/>
  <c r="AM48" i="51"/>
  <c r="AM45" i="51"/>
  <c r="AM50" i="51"/>
  <c r="R92" i="51"/>
  <c r="Q102" i="51" s="1"/>
  <c r="AE45" i="51"/>
  <c r="AI45" i="51"/>
  <c r="AD51" i="51"/>
  <c r="AE51" i="51" s="1"/>
  <c r="AI48" i="51"/>
  <c r="AI46" i="51"/>
  <c r="AI50" i="51"/>
  <c r="AI47" i="51"/>
  <c r="AI49" i="51"/>
  <c r="P88" i="51"/>
  <c r="Y89" i="51" s="1"/>
  <c r="Z89" i="51" s="1"/>
  <c r="AE14" i="51"/>
  <c r="AN14" i="51"/>
  <c r="AN10" i="51"/>
  <c r="AN12" i="51"/>
  <c r="AN9" i="51"/>
  <c r="AN13" i="51"/>
  <c r="AN11" i="51"/>
  <c r="P92" i="51"/>
  <c r="Q100" i="51" s="1"/>
  <c r="AD33" i="51"/>
  <c r="AE33" i="51" s="1"/>
  <c r="AI27" i="51"/>
  <c r="AO27" i="51" s="1"/>
  <c r="AP27" i="51" s="1"/>
  <c r="AE27" i="51"/>
  <c r="AI28" i="51"/>
  <c r="AO28" i="51" s="1"/>
  <c r="AP28" i="51" s="1"/>
  <c r="AI30" i="51"/>
  <c r="AO30" i="51" s="1"/>
  <c r="AP30" i="51" s="1"/>
  <c r="AI32" i="51"/>
  <c r="AO32" i="51" s="1"/>
  <c r="AP32" i="51" s="1"/>
  <c r="AI31" i="51"/>
  <c r="AO31" i="51" s="1"/>
  <c r="AP31" i="51" s="1"/>
  <c r="AI29" i="51"/>
  <c r="AO29" i="51" s="1"/>
  <c r="AP29" i="51" s="1"/>
  <c r="AD78" i="51"/>
  <c r="AE78" i="51" s="1"/>
  <c r="U92" i="51"/>
  <c r="Q105" i="51" s="1"/>
  <c r="AI72" i="51"/>
  <c r="AO72" i="51" s="1"/>
  <c r="AP72" i="51" s="1"/>
  <c r="AI75" i="51"/>
  <c r="AO75" i="51" s="1"/>
  <c r="AP75" i="51" s="1"/>
  <c r="AE72" i="51"/>
  <c r="AI76" i="51"/>
  <c r="AO76" i="51" s="1"/>
  <c r="AP76" i="51" s="1"/>
  <c r="AI73" i="51"/>
  <c r="AO73" i="51" s="1"/>
  <c r="AP73" i="51" s="1"/>
  <c r="AI74" i="51"/>
  <c r="AO74" i="51" s="1"/>
  <c r="AP74" i="51" s="1"/>
  <c r="AI77" i="51"/>
  <c r="AO77" i="51" s="1"/>
  <c r="AP77" i="51" s="1"/>
  <c r="R95" i="51"/>
  <c r="V102" i="51" s="1"/>
  <c r="AL46" i="51"/>
  <c r="AL45" i="51"/>
  <c r="AE48" i="51"/>
  <c r="AL48" i="51"/>
  <c r="AL47" i="51"/>
  <c r="AL50" i="51"/>
  <c r="AL49" i="51"/>
  <c r="AG23" i="51"/>
  <c r="AN23" i="51"/>
  <c r="AE23" i="51"/>
  <c r="AN22" i="51"/>
  <c r="AN19" i="51"/>
  <c r="AN21" i="51"/>
  <c r="AN20" i="51"/>
  <c r="AN18" i="51"/>
  <c r="P122" i="51"/>
  <c r="R122" i="51" s="1"/>
  <c r="P113" i="51"/>
  <c r="R113" i="51" s="1"/>
  <c r="P104" i="51"/>
  <c r="U113" i="51"/>
  <c r="U104" i="51"/>
  <c r="U122" i="51"/>
  <c r="W122" i="51" s="1"/>
  <c r="T96" i="51"/>
  <c r="V113" i="51" s="1"/>
  <c r="AM67" i="51"/>
  <c r="AM65" i="51"/>
  <c r="AM64" i="51"/>
  <c r="AM63" i="51"/>
  <c r="AE67" i="51"/>
  <c r="AM66" i="51"/>
  <c r="AM68" i="51"/>
  <c r="Z15" i="51"/>
  <c r="P85" i="51"/>
  <c r="T89" i="51" s="1"/>
  <c r="U89" i="51" s="1"/>
  <c r="AK11" i="51"/>
  <c r="AE11" i="51"/>
  <c r="AK10" i="51"/>
  <c r="AK12" i="51"/>
  <c r="AK9" i="51"/>
  <c r="AK14" i="51"/>
  <c r="AK13" i="51"/>
  <c r="T95" i="51"/>
  <c r="V104" i="51" s="1"/>
  <c r="AL66" i="51"/>
  <c r="AE66" i="51"/>
  <c r="AL65" i="51"/>
  <c r="AL64" i="51"/>
  <c r="AL63" i="51"/>
  <c r="AL67" i="51"/>
  <c r="AL68" i="51"/>
  <c r="R94" i="51"/>
  <c r="Q120" i="51" s="1"/>
  <c r="AK47" i="51"/>
  <c r="AE47" i="51"/>
  <c r="AK48" i="51"/>
  <c r="AK46" i="51"/>
  <c r="AK49" i="51"/>
  <c r="AK45" i="51"/>
  <c r="AK50" i="51"/>
  <c r="S92" i="51"/>
  <c r="Q103" i="51" s="1"/>
  <c r="AD60" i="51"/>
  <c r="AE60" i="51" s="1"/>
  <c r="AI54" i="51"/>
  <c r="AO54" i="51" s="1"/>
  <c r="AP54" i="51" s="1"/>
  <c r="AI57" i="51"/>
  <c r="AO57" i="51" s="1"/>
  <c r="AP57" i="51" s="1"/>
  <c r="AE54" i="51"/>
  <c r="AI56" i="51"/>
  <c r="AO56" i="51" s="1"/>
  <c r="AP56" i="51" s="1"/>
  <c r="AI58" i="51"/>
  <c r="AO58" i="51" s="1"/>
  <c r="AP58" i="51" s="1"/>
  <c r="AI59" i="51"/>
  <c r="AO59" i="51" s="1"/>
  <c r="AP59" i="51" s="1"/>
  <c r="AI55" i="51"/>
  <c r="AO55" i="51" s="1"/>
  <c r="AP55" i="51" s="1"/>
  <c r="P85" i="50"/>
  <c r="T89" i="50" s="1"/>
  <c r="U89" i="50" s="1"/>
  <c r="AE11" i="50"/>
  <c r="AK9" i="50"/>
  <c r="AK11" i="50"/>
  <c r="AK10" i="50"/>
  <c r="AK12" i="50"/>
  <c r="AK14" i="50"/>
  <c r="AK13" i="50"/>
  <c r="P120" i="50"/>
  <c r="R120" i="50" s="1"/>
  <c r="P111" i="50"/>
  <c r="R111" i="50" s="1"/>
  <c r="P102" i="50"/>
  <c r="U120" i="50"/>
  <c r="W120" i="50" s="1"/>
  <c r="U111" i="50"/>
  <c r="U102" i="50"/>
  <c r="P83" i="50"/>
  <c r="T83" i="50" s="1"/>
  <c r="U83" i="50" s="1"/>
  <c r="AD15" i="50"/>
  <c r="AE15" i="50" s="1"/>
  <c r="AE9" i="50"/>
  <c r="AI9" i="50"/>
  <c r="AI10" i="50"/>
  <c r="AI11" i="50"/>
  <c r="AI14" i="50"/>
  <c r="AI12" i="50"/>
  <c r="AI13" i="50"/>
  <c r="P84" i="50"/>
  <c r="T86" i="50" s="1"/>
  <c r="U86" i="50" s="1"/>
  <c r="AJ10" i="50"/>
  <c r="AJ9" i="50"/>
  <c r="AE10" i="50"/>
  <c r="AJ14" i="50"/>
  <c r="AJ12" i="50"/>
  <c r="AJ11" i="50"/>
  <c r="AJ13" i="50"/>
  <c r="P86" i="50"/>
  <c r="Y83" i="50" s="1"/>
  <c r="Z83" i="50" s="1"/>
  <c r="AL9" i="50"/>
  <c r="AL12" i="50"/>
  <c r="AE12" i="50"/>
  <c r="AL11" i="50"/>
  <c r="AL14" i="50"/>
  <c r="AL10" i="50"/>
  <c r="AL13" i="50"/>
  <c r="R96" i="50"/>
  <c r="V111" i="50" s="1"/>
  <c r="AM49" i="50"/>
  <c r="AM47" i="50"/>
  <c r="AE49" i="50"/>
  <c r="AM46" i="50"/>
  <c r="AM45" i="50"/>
  <c r="AM48" i="50"/>
  <c r="AM50" i="50"/>
  <c r="P119" i="50"/>
  <c r="R119" i="50" s="1"/>
  <c r="P110" i="50"/>
  <c r="R110" i="50" s="1"/>
  <c r="P101" i="50"/>
  <c r="U119" i="50"/>
  <c r="W119" i="50" s="1"/>
  <c r="U110" i="50"/>
  <c r="W110" i="50" s="1"/>
  <c r="U101" i="50"/>
  <c r="W101" i="50" s="1"/>
  <c r="P88" i="50"/>
  <c r="Y89" i="50" s="1"/>
  <c r="Z89" i="50" s="1"/>
  <c r="AE14" i="50"/>
  <c r="AN10" i="50"/>
  <c r="AN9" i="50"/>
  <c r="AN14" i="50"/>
  <c r="AN11" i="50"/>
  <c r="AN12" i="50"/>
  <c r="AN13" i="50"/>
  <c r="T92" i="50"/>
  <c r="Q104" i="50" s="1"/>
  <c r="R104" i="50" s="1"/>
  <c r="AE63" i="50"/>
  <c r="AD69" i="50"/>
  <c r="AE69" i="50" s="1"/>
  <c r="AI63" i="50"/>
  <c r="AO63" i="50" s="1"/>
  <c r="AP63" i="50" s="1"/>
  <c r="AI66" i="50"/>
  <c r="AO66" i="50" s="1"/>
  <c r="AP66" i="50" s="1"/>
  <c r="AI65" i="50"/>
  <c r="AO65" i="50" s="1"/>
  <c r="AP65" i="50" s="1"/>
  <c r="AI68" i="50"/>
  <c r="AO68" i="50" s="1"/>
  <c r="AP68" i="50" s="1"/>
  <c r="AI67" i="50"/>
  <c r="AO67" i="50" s="1"/>
  <c r="AP67" i="50" s="1"/>
  <c r="AI64" i="50"/>
  <c r="AO64" i="50" s="1"/>
  <c r="AP64" i="50" s="1"/>
  <c r="P121" i="50"/>
  <c r="R121" i="50" s="1"/>
  <c r="P112" i="50"/>
  <c r="R112" i="50" s="1"/>
  <c r="P103" i="50"/>
  <c r="U121" i="50"/>
  <c r="W121" i="50" s="1"/>
  <c r="U112" i="50"/>
  <c r="W112" i="50" s="1"/>
  <c r="U103" i="50"/>
  <c r="W103" i="50" s="1"/>
  <c r="Q92" i="50"/>
  <c r="Q101" i="50" s="1"/>
  <c r="AD42" i="50"/>
  <c r="AE42" i="50" s="1"/>
  <c r="AI36" i="50"/>
  <c r="AO36" i="50" s="1"/>
  <c r="AP36" i="50" s="1"/>
  <c r="AE36" i="50"/>
  <c r="AI39" i="50"/>
  <c r="AO39" i="50" s="1"/>
  <c r="AP39" i="50" s="1"/>
  <c r="AI41" i="50"/>
  <c r="AO41" i="50" s="1"/>
  <c r="AP41" i="50" s="1"/>
  <c r="AI37" i="50"/>
  <c r="AO37" i="50" s="1"/>
  <c r="AP37" i="50" s="1"/>
  <c r="AI38" i="50"/>
  <c r="AO38" i="50" s="1"/>
  <c r="AP38" i="50" s="1"/>
  <c r="AI40" i="50"/>
  <c r="AO40" i="50" s="1"/>
  <c r="AP40" i="50" s="1"/>
  <c r="W113" i="50"/>
  <c r="P123" i="50"/>
  <c r="R123" i="50" s="1"/>
  <c r="P114" i="50"/>
  <c r="R114" i="50" s="1"/>
  <c r="P105" i="50"/>
  <c r="U123" i="50"/>
  <c r="W123" i="50" s="1"/>
  <c r="U114" i="50"/>
  <c r="W114" i="50" s="1"/>
  <c r="U105" i="50"/>
  <c r="W105" i="50" s="1"/>
  <c r="R95" i="50"/>
  <c r="V102" i="50" s="1"/>
  <c r="AL46" i="50"/>
  <c r="AL45" i="50"/>
  <c r="AL48" i="50"/>
  <c r="AE48" i="50"/>
  <c r="AL47" i="50"/>
  <c r="AL49" i="50"/>
  <c r="AL50" i="50"/>
  <c r="S92" i="50"/>
  <c r="Q103" i="50" s="1"/>
  <c r="AD60" i="50"/>
  <c r="AE60" i="50" s="1"/>
  <c r="AI54" i="50"/>
  <c r="AO54" i="50" s="1"/>
  <c r="AP54" i="50" s="1"/>
  <c r="AE54" i="50"/>
  <c r="AI57" i="50"/>
  <c r="AO57" i="50" s="1"/>
  <c r="AP57" i="50" s="1"/>
  <c r="AI59" i="50"/>
  <c r="AO59" i="50" s="1"/>
  <c r="AP59" i="50" s="1"/>
  <c r="AI58" i="50"/>
  <c r="AO58" i="50" s="1"/>
  <c r="AP58" i="50" s="1"/>
  <c r="AI55" i="50"/>
  <c r="AO55" i="50" s="1"/>
  <c r="AP55" i="50" s="1"/>
  <c r="AI56" i="50"/>
  <c r="AO56" i="50" s="1"/>
  <c r="AP56" i="50" s="1"/>
  <c r="R92" i="50"/>
  <c r="Q102" i="50" s="1"/>
  <c r="AD51" i="50"/>
  <c r="AE51" i="50" s="1"/>
  <c r="AE45" i="50"/>
  <c r="AI45" i="50"/>
  <c r="AI49" i="50"/>
  <c r="AI48" i="50"/>
  <c r="AI47" i="50"/>
  <c r="AI50" i="50"/>
  <c r="AI46" i="50"/>
  <c r="AO46" i="50" s="1"/>
  <c r="AP46" i="50" s="1"/>
  <c r="AD24" i="50"/>
  <c r="AE24" i="50" s="1"/>
  <c r="AG18" i="50"/>
  <c r="AE18" i="50"/>
  <c r="AI18" i="50"/>
  <c r="AO18" i="50" s="1"/>
  <c r="AP18" i="50" s="1"/>
  <c r="AI21" i="50"/>
  <c r="AO21" i="50" s="1"/>
  <c r="AP21" i="50" s="1"/>
  <c r="AI23" i="50"/>
  <c r="AO23" i="50" s="1"/>
  <c r="AP23" i="50" s="1"/>
  <c r="AI20" i="50"/>
  <c r="AO20" i="50" s="1"/>
  <c r="AP20" i="50" s="1"/>
  <c r="AI19" i="50"/>
  <c r="AO19" i="50" s="1"/>
  <c r="AP19" i="50" s="1"/>
  <c r="AI22" i="50"/>
  <c r="AO22" i="50" s="1"/>
  <c r="AP22" i="50" s="1"/>
  <c r="U92" i="50"/>
  <c r="Q105" i="50" s="1"/>
  <c r="AD78" i="50"/>
  <c r="AE78" i="50" s="1"/>
  <c r="AI72" i="50"/>
  <c r="AO72" i="50" s="1"/>
  <c r="AP72" i="50" s="1"/>
  <c r="AE72" i="50"/>
  <c r="AI75" i="50"/>
  <c r="AO75" i="50" s="1"/>
  <c r="AP75" i="50" s="1"/>
  <c r="AI76" i="50"/>
  <c r="AO76" i="50" s="1"/>
  <c r="AP76" i="50" s="1"/>
  <c r="AI74" i="50"/>
  <c r="AO74" i="50" s="1"/>
  <c r="AP74" i="50" s="1"/>
  <c r="AI73" i="50"/>
  <c r="AO73" i="50" s="1"/>
  <c r="AP73" i="50" s="1"/>
  <c r="AI77" i="50"/>
  <c r="T96" i="49"/>
  <c r="V113" i="49" s="1"/>
  <c r="AM67" i="49"/>
  <c r="AM65" i="49"/>
  <c r="AM64" i="49"/>
  <c r="AM63" i="49"/>
  <c r="AE67" i="49"/>
  <c r="AM66" i="49"/>
  <c r="AM68" i="49"/>
  <c r="P92" i="49"/>
  <c r="Q100" i="49" s="1"/>
  <c r="AE27" i="49"/>
  <c r="AD33" i="49"/>
  <c r="AE33" i="49" s="1"/>
  <c r="AI27" i="49"/>
  <c r="AO27" i="49" s="1"/>
  <c r="AP27" i="49" s="1"/>
  <c r="AI30" i="49"/>
  <c r="AO30" i="49" s="1"/>
  <c r="AP30" i="49" s="1"/>
  <c r="AI31" i="49"/>
  <c r="AO31" i="49" s="1"/>
  <c r="AP31" i="49" s="1"/>
  <c r="AI29" i="49"/>
  <c r="AO29" i="49" s="1"/>
  <c r="AP29" i="49" s="1"/>
  <c r="AI32" i="49"/>
  <c r="AO32" i="49" s="1"/>
  <c r="AP32" i="49" s="1"/>
  <c r="AI28" i="49"/>
  <c r="AO28" i="49" s="1"/>
  <c r="AP28" i="49" s="1"/>
  <c r="Q95" i="49"/>
  <c r="V101" i="49" s="1"/>
  <c r="AL37" i="49"/>
  <c r="AL36" i="49"/>
  <c r="AL39" i="49"/>
  <c r="AE39" i="49"/>
  <c r="AL38" i="49"/>
  <c r="AL41" i="49"/>
  <c r="AL40" i="49"/>
  <c r="P83" i="49"/>
  <c r="T83" i="49" s="1"/>
  <c r="U83" i="49" s="1"/>
  <c r="AD15" i="49"/>
  <c r="AE15" i="49" s="1"/>
  <c r="AI9" i="49"/>
  <c r="AO9" i="49" s="1"/>
  <c r="AP9" i="49" s="1"/>
  <c r="AE9" i="49"/>
  <c r="AI12" i="49"/>
  <c r="AO12" i="49" s="1"/>
  <c r="AP12" i="49" s="1"/>
  <c r="AI11" i="49"/>
  <c r="AO11" i="49" s="1"/>
  <c r="AP11" i="49" s="1"/>
  <c r="AI10" i="49"/>
  <c r="AO10" i="49" s="1"/>
  <c r="AP10" i="49" s="1"/>
  <c r="AI13" i="49"/>
  <c r="AO13" i="49" s="1"/>
  <c r="AP13" i="49" s="1"/>
  <c r="AI14" i="49"/>
  <c r="AO14" i="49" s="1"/>
  <c r="AP14" i="49" s="1"/>
  <c r="Q97" i="49"/>
  <c r="V119" i="49" s="1"/>
  <c r="AN41" i="49"/>
  <c r="AE41" i="49"/>
  <c r="AN37" i="49"/>
  <c r="AN36" i="49"/>
  <c r="AN38" i="49"/>
  <c r="AN40" i="49"/>
  <c r="AN39" i="49"/>
  <c r="S94" i="49"/>
  <c r="Q121" i="49" s="1"/>
  <c r="AK55" i="49"/>
  <c r="AK54" i="49"/>
  <c r="AE56" i="49"/>
  <c r="AK58" i="49"/>
  <c r="AK56" i="49"/>
  <c r="AK57" i="49"/>
  <c r="AK59" i="49"/>
  <c r="Q93" i="49"/>
  <c r="Q110" i="49" s="1"/>
  <c r="AJ39" i="49"/>
  <c r="AE37" i="49"/>
  <c r="AJ37" i="49"/>
  <c r="AJ41" i="49"/>
  <c r="AJ36" i="49"/>
  <c r="AJ40" i="49"/>
  <c r="AJ38" i="49"/>
  <c r="T92" i="49"/>
  <c r="Q104" i="49" s="1"/>
  <c r="AE63" i="49"/>
  <c r="AD69" i="49"/>
  <c r="AE69" i="49" s="1"/>
  <c r="AI63" i="49"/>
  <c r="AI66" i="49"/>
  <c r="AI67" i="49"/>
  <c r="AI65" i="49"/>
  <c r="AI68" i="49"/>
  <c r="AI64" i="49"/>
  <c r="AO20" i="49"/>
  <c r="AP20" i="49" s="1"/>
  <c r="U118" i="49"/>
  <c r="W118" i="49" s="1"/>
  <c r="U109" i="49"/>
  <c r="W109" i="49" s="1"/>
  <c r="U100" i="49"/>
  <c r="W100" i="49" s="1"/>
  <c r="P118" i="49"/>
  <c r="R118" i="49" s="1"/>
  <c r="P100" i="49"/>
  <c r="R100" i="49" s="1"/>
  <c r="P109" i="49"/>
  <c r="R109" i="49" s="1"/>
  <c r="AG24" i="49"/>
  <c r="T95" i="49"/>
  <c r="V104" i="49" s="1"/>
  <c r="AL66" i="49"/>
  <c r="AE66" i="49"/>
  <c r="AL64" i="49"/>
  <c r="AL63" i="49"/>
  <c r="AL65" i="49"/>
  <c r="AL68" i="49"/>
  <c r="AL67" i="49"/>
  <c r="AD78" i="49"/>
  <c r="AE78" i="49" s="1"/>
  <c r="U92" i="49"/>
  <c r="Q105" i="49" s="1"/>
  <c r="AI72" i="49"/>
  <c r="AE72" i="49"/>
  <c r="AI75" i="49"/>
  <c r="AI77" i="49"/>
  <c r="AI76" i="49"/>
  <c r="AI74" i="49"/>
  <c r="AI73" i="49"/>
  <c r="R93" i="49"/>
  <c r="Q111" i="49" s="1"/>
  <c r="AJ46" i="49"/>
  <c r="AJ45" i="49"/>
  <c r="AE46" i="49"/>
  <c r="AJ47" i="49"/>
  <c r="AJ48" i="49"/>
  <c r="AJ49" i="49"/>
  <c r="AJ50" i="49"/>
  <c r="P121" i="49"/>
  <c r="P112" i="49"/>
  <c r="R112" i="49" s="1"/>
  <c r="P103" i="49"/>
  <c r="U121" i="49"/>
  <c r="U103" i="49"/>
  <c r="U112" i="49"/>
  <c r="W112" i="49" s="1"/>
  <c r="AO23" i="49"/>
  <c r="AP23" i="49" s="1"/>
  <c r="AO22" i="49"/>
  <c r="AP22" i="49" s="1"/>
  <c r="P122" i="49"/>
  <c r="R122" i="49" s="1"/>
  <c r="P113" i="49"/>
  <c r="P104" i="49"/>
  <c r="U113" i="49"/>
  <c r="W113" i="49" s="1"/>
  <c r="U104" i="49"/>
  <c r="U122" i="49"/>
  <c r="W122" i="49" s="1"/>
  <c r="S92" i="49"/>
  <c r="Q103" i="49" s="1"/>
  <c r="AD60" i="49"/>
  <c r="AE60" i="49" s="1"/>
  <c r="AI57" i="49"/>
  <c r="AI54" i="49"/>
  <c r="AE54" i="49"/>
  <c r="AI56" i="49"/>
  <c r="AI59" i="49"/>
  <c r="AI55" i="49"/>
  <c r="AI58" i="49"/>
  <c r="T93" i="49"/>
  <c r="Q113" i="49" s="1"/>
  <c r="AJ64" i="49"/>
  <c r="AE64" i="49"/>
  <c r="AJ66" i="49"/>
  <c r="AJ63" i="49"/>
  <c r="AJ67" i="49"/>
  <c r="AJ65" i="49"/>
  <c r="AJ68" i="49"/>
  <c r="Q92" i="49"/>
  <c r="Q101" i="49" s="1"/>
  <c r="AE36" i="49"/>
  <c r="AD42" i="49"/>
  <c r="AE42" i="49" s="1"/>
  <c r="AI36" i="49"/>
  <c r="AI40" i="49"/>
  <c r="AI39" i="49"/>
  <c r="AI41" i="49"/>
  <c r="AI37" i="49"/>
  <c r="AI38" i="49"/>
  <c r="R92" i="49"/>
  <c r="Q102" i="49" s="1"/>
  <c r="AI45" i="49"/>
  <c r="AI47" i="49"/>
  <c r="AD51" i="49"/>
  <c r="AE51" i="49" s="1"/>
  <c r="AE45" i="49"/>
  <c r="AI46" i="49"/>
  <c r="AI48" i="49"/>
  <c r="AI50" i="49"/>
  <c r="AI49" i="49"/>
  <c r="AO19" i="49"/>
  <c r="AP19" i="49" s="1"/>
  <c r="AO18" i="49"/>
  <c r="AP18" i="49" s="1"/>
  <c r="Q96" i="49"/>
  <c r="V110" i="49" s="1"/>
  <c r="AM40" i="49"/>
  <c r="AM38" i="49"/>
  <c r="AM37" i="49"/>
  <c r="AE40" i="49"/>
  <c r="AM36" i="49"/>
  <c r="AM39" i="49"/>
  <c r="AM41" i="49"/>
  <c r="Q94" i="49"/>
  <c r="Q119" i="49" s="1"/>
  <c r="AK40" i="49"/>
  <c r="AK38" i="49"/>
  <c r="AK39" i="49"/>
  <c r="AE38" i="49"/>
  <c r="AK36" i="49"/>
  <c r="AK37" i="49"/>
  <c r="AK41" i="49"/>
  <c r="R95" i="49"/>
  <c r="V102" i="49" s="1"/>
  <c r="AL47" i="49"/>
  <c r="AL49" i="49"/>
  <c r="AL48" i="49"/>
  <c r="AL46" i="49"/>
  <c r="AE48" i="49"/>
  <c r="AL45" i="49"/>
  <c r="AL50" i="49"/>
  <c r="P119" i="49"/>
  <c r="R119" i="49" s="1"/>
  <c r="P110" i="49"/>
  <c r="P101" i="49"/>
  <c r="U119" i="49"/>
  <c r="U101" i="49"/>
  <c r="U110" i="49"/>
  <c r="S97" i="49"/>
  <c r="V121" i="49" s="1"/>
  <c r="AN59" i="49"/>
  <c r="AN58" i="49"/>
  <c r="AN57" i="49"/>
  <c r="AE59" i="49"/>
  <c r="AN55" i="49"/>
  <c r="AN56" i="49"/>
  <c r="AN54" i="49"/>
  <c r="R94" i="49"/>
  <c r="Q120" i="49" s="1"/>
  <c r="AK47" i="49"/>
  <c r="AK48" i="49"/>
  <c r="AK45" i="49"/>
  <c r="AK46" i="49"/>
  <c r="AE47" i="49"/>
  <c r="AK50" i="49"/>
  <c r="AK49" i="49"/>
  <c r="U94" i="49"/>
  <c r="Q123" i="49" s="1"/>
  <c r="AE74" i="49"/>
  <c r="AK74" i="49"/>
  <c r="AK72" i="49"/>
  <c r="AK76" i="49"/>
  <c r="AK73" i="49"/>
  <c r="AK75" i="49"/>
  <c r="AK77" i="49"/>
  <c r="S95" i="49"/>
  <c r="V103" i="49" s="1"/>
  <c r="AL57" i="49"/>
  <c r="AE57" i="49"/>
  <c r="AL59" i="49"/>
  <c r="AL55" i="49"/>
  <c r="AL54" i="49"/>
  <c r="AL56" i="49"/>
  <c r="AL58" i="49"/>
  <c r="P123" i="49"/>
  <c r="P114" i="49"/>
  <c r="R114" i="49" s="1"/>
  <c r="P105" i="49"/>
  <c r="U123" i="49"/>
  <c r="W123" i="49" s="1"/>
  <c r="U105" i="49"/>
  <c r="W105" i="49" s="1"/>
  <c r="U114" i="49"/>
  <c r="W114" i="49" s="1"/>
  <c r="AO21" i="49"/>
  <c r="AP21" i="49" s="1"/>
  <c r="P120" i="49"/>
  <c r="P111" i="49"/>
  <c r="P102" i="49"/>
  <c r="R102" i="49" s="1"/>
  <c r="U111" i="49"/>
  <c r="W111" i="49" s="1"/>
  <c r="U120" i="49"/>
  <c r="W120" i="49" s="1"/>
  <c r="U102" i="49"/>
  <c r="P87" i="48"/>
  <c r="Y86" i="48" s="1"/>
  <c r="Z86" i="48" s="1"/>
  <c r="AM13" i="48"/>
  <c r="AE13" i="48"/>
  <c r="AM10" i="48"/>
  <c r="AM11" i="48"/>
  <c r="AM12" i="48"/>
  <c r="AM9" i="48"/>
  <c r="AM14" i="48"/>
  <c r="T92" i="48"/>
  <c r="Q104" i="48" s="1"/>
  <c r="AD69" i="48"/>
  <c r="AE69" i="48" s="1"/>
  <c r="AE63" i="48"/>
  <c r="AI63" i="48"/>
  <c r="AO63" i="48" s="1"/>
  <c r="AP63" i="48" s="1"/>
  <c r="AI66" i="48"/>
  <c r="AI68" i="48"/>
  <c r="AO68" i="48" s="1"/>
  <c r="AP68" i="48" s="1"/>
  <c r="AI65" i="48"/>
  <c r="AO65" i="48" s="1"/>
  <c r="AP65" i="48" s="1"/>
  <c r="AI64" i="48"/>
  <c r="AI67" i="48"/>
  <c r="AO67" i="48" s="1"/>
  <c r="AP67" i="48" s="1"/>
  <c r="P121" i="48"/>
  <c r="R121" i="48" s="1"/>
  <c r="P112" i="48"/>
  <c r="R112" i="48" s="1"/>
  <c r="P103" i="48"/>
  <c r="U121" i="48"/>
  <c r="W121" i="48" s="1"/>
  <c r="U112" i="48"/>
  <c r="W112" i="48" s="1"/>
  <c r="U103" i="48"/>
  <c r="W103" i="48" s="1"/>
  <c r="P88" i="48"/>
  <c r="Y89" i="48" s="1"/>
  <c r="Z89" i="48" s="1"/>
  <c r="AN14" i="48"/>
  <c r="AE14" i="48"/>
  <c r="AN10" i="48"/>
  <c r="AN9" i="48"/>
  <c r="AN12" i="48"/>
  <c r="AN13" i="48"/>
  <c r="AN11" i="48"/>
  <c r="Q92" i="48"/>
  <c r="Q101" i="48" s="1"/>
  <c r="AI36" i="48"/>
  <c r="AO36" i="48" s="1"/>
  <c r="AP36" i="48" s="1"/>
  <c r="AD42" i="48"/>
  <c r="AE42" i="48" s="1"/>
  <c r="AE36" i="48"/>
  <c r="AI39" i="48"/>
  <c r="AO39" i="48" s="1"/>
  <c r="AP39" i="48" s="1"/>
  <c r="AI38" i="48"/>
  <c r="AO38" i="48" s="1"/>
  <c r="AP38" i="48" s="1"/>
  <c r="AI41" i="48"/>
  <c r="AO41" i="48" s="1"/>
  <c r="AP41" i="48" s="1"/>
  <c r="AI37" i="48"/>
  <c r="AO37" i="48" s="1"/>
  <c r="AP37" i="48" s="1"/>
  <c r="AI40" i="48"/>
  <c r="AO40" i="48" s="1"/>
  <c r="AP40" i="48" s="1"/>
  <c r="P92" i="48"/>
  <c r="Q100" i="48" s="1"/>
  <c r="AD33" i="48"/>
  <c r="AE33" i="48" s="1"/>
  <c r="AI27" i="48"/>
  <c r="AO27" i="48" s="1"/>
  <c r="AP27" i="48" s="1"/>
  <c r="AE27" i="48"/>
  <c r="AI28" i="48"/>
  <c r="AO28" i="48" s="1"/>
  <c r="AP28" i="48" s="1"/>
  <c r="AI29" i="48"/>
  <c r="AO29" i="48" s="1"/>
  <c r="AP29" i="48" s="1"/>
  <c r="AI30" i="48"/>
  <c r="AO30" i="48" s="1"/>
  <c r="AP30" i="48" s="1"/>
  <c r="AI32" i="48"/>
  <c r="AO32" i="48" s="1"/>
  <c r="AP32" i="48" s="1"/>
  <c r="AI31" i="48"/>
  <c r="AO31" i="48" s="1"/>
  <c r="AP31" i="48" s="1"/>
  <c r="P86" i="48"/>
  <c r="Y83" i="48" s="1"/>
  <c r="Z83" i="48" s="1"/>
  <c r="AL12" i="48"/>
  <c r="AE12" i="48"/>
  <c r="AL9" i="48"/>
  <c r="AL13" i="48"/>
  <c r="AL10" i="48"/>
  <c r="AL11" i="48"/>
  <c r="AL14" i="48"/>
  <c r="U92" i="48"/>
  <c r="Q105" i="48" s="1"/>
  <c r="AD78" i="48"/>
  <c r="AE78" i="48" s="1"/>
  <c r="AI72" i="48"/>
  <c r="AO72" i="48" s="1"/>
  <c r="AP72" i="48" s="1"/>
  <c r="AE72" i="48"/>
  <c r="AI75" i="48"/>
  <c r="AO75" i="48" s="1"/>
  <c r="AP75" i="48" s="1"/>
  <c r="AI76" i="48"/>
  <c r="AO76" i="48" s="1"/>
  <c r="AP76" i="48" s="1"/>
  <c r="AI77" i="48"/>
  <c r="AO77" i="48" s="1"/>
  <c r="AP77" i="48" s="1"/>
  <c r="AI73" i="48"/>
  <c r="AO73" i="48" s="1"/>
  <c r="AP73" i="48" s="1"/>
  <c r="AI74" i="48"/>
  <c r="AO74" i="48" s="1"/>
  <c r="AP74" i="48" s="1"/>
  <c r="Z15" i="48"/>
  <c r="S92" i="48"/>
  <c r="Q103" i="48" s="1"/>
  <c r="AD60" i="48"/>
  <c r="AE60" i="48" s="1"/>
  <c r="AE54" i="48"/>
  <c r="AI54" i="48"/>
  <c r="AO54" i="48" s="1"/>
  <c r="AP54" i="48" s="1"/>
  <c r="AI57" i="48"/>
  <c r="AO57" i="48" s="1"/>
  <c r="AP57" i="48" s="1"/>
  <c r="AI58" i="48"/>
  <c r="AO58" i="48" s="1"/>
  <c r="AP58" i="48" s="1"/>
  <c r="AI59" i="48"/>
  <c r="AO59" i="48" s="1"/>
  <c r="AP59" i="48" s="1"/>
  <c r="AI56" i="48"/>
  <c r="AO56" i="48" s="1"/>
  <c r="AP56" i="48" s="1"/>
  <c r="AI55" i="48"/>
  <c r="AO55" i="48" s="1"/>
  <c r="AP55" i="48" s="1"/>
  <c r="P123" i="48"/>
  <c r="R123" i="48" s="1"/>
  <c r="P114" i="48"/>
  <c r="R114" i="48" s="1"/>
  <c r="P105" i="48"/>
  <c r="U123" i="48"/>
  <c r="W123" i="48" s="1"/>
  <c r="U114" i="48"/>
  <c r="W114" i="48" s="1"/>
  <c r="U105" i="48"/>
  <c r="W105" i="48" s="1"/>
  <c r="R92" i="48"/>
  <c r="Q102" i="48" s="1"/>
  <c r="AD51" i="48"/>
  <c r="AE51" i="48" s="1"/>
  <c r="AI45" i="48"/>
  <c r="AO45" i="48" s="1"/>
  <c r="AP45" i="48" s="1"/>
  <c r="AE45" i="48"/>
  <c r="AI48" i="48"/>
  <c r="AO48" i="48" s="1"/>
  <c r="AP48" i="48" s="1"/>
  <c r="AI47" i="48"/>
  <c r="AO47" i="48" s="1"/>
  <c r="AP47" i="48" s="1"/>
  <c r="AI46" i="48"/>
  <c r="AO46" i="48" s="1"/>
  <c r="AP46" i="48" s="1"/>
  <c r="AI49" i="48"/>
  <c r="AO49" i="48" s="1"/>
  <c r="AP49" i="48" s="1"/>
  <c r="AI50" i="48"/>
  <c r="AO50" i="48" s="1"/>
  <c r="AP50" i="48" s="1"/>
  <c r="AD24" i="48"/>
  <c r="AE24" i="48" s="1"/>
  <c r="AI18" i="48"/>
  <c r="AE18" i="48"/>
  <c r="AG18" i="48"/>
  <c r="AI20" i="48"/>
  <c r="AI22" i="48"/>
  <c r="AI21" i="48"/>
  <c r="AI19" i="48"/>
  <c r="AI23" i="48"/>
  <c r="P120" i="48"/>
  <c r="R120" i="48" s="1"/>
  <c r="P111" i="48"/>
  <c r="R111" i="48" s="1"/>
  <c r="P102" i="48"/>
  <c r="U120" i="48"/>
  <c r="W120" i="48" s="1"/>
  <c r="U111" i="48"/>
  <c r="W111" i="48" s="1"/>
  <c r="U102" i="48"/>
  <c r="W102" i="48" s="1"/>
  <c r="P84" i="48"/>
  <c r="T86" i="48" s="1"/>
  <c r="U86" i="48" s="1"/>
  <c r="AE10" i="48"/>
  <c r="AJ10" i="48"/>
  <c r="AJ9" i="48"/>
  <c r="AJ11" i="48"/>
  <c r="AJ13" i="48"/>
  <c r="AJ14" i="48"/>
  <c r="AJ12" i="48"/>
  <c r="AD9" i="48"/>
  <c r="AM22" i="48"/>
  <c r="AG22" i="48"/>
  <c r="AE22" i="48"/>
  <c r="AM21" i="48"/>
  <c r="AM19" i="48"/>
  <c r="AM23" i="48"/>
  <c r="AM20" i="48"/>
  <c r="AM18" i="48"/>
  <c r="P119" i="48"/>
  <c r="R119" i="48" s="1"/>
  <c r="P110" i="48"/>
  <c r="R110" i="48" s="1"/>
  <c r="P101" i="48"/>
  <c r="U119" i="48"/>
  <c r="W119" i="48" s="1"/>
  <c r="U110" i="48"/>
  <c r="W110" i="48" s="1"/>
  <c r="U101" i="48"/>
  <c r="W101" i="48" s="1"/>
  <c r="P85" i="48"/>
  <c r="T89" i="48" s="1"/>
  <c r="U89" i="48" s="1"/>
  <c r="AE11" i="48"/>
  <c r="AK9" i="48"/>
  <c r="AK11" i="48"/>
  <c r="AK13" i="48"/>
  <c r="AK10" i="48"/>
  <c r="AK14" i="48"/>
  <c r="AK12" i="48"/>
  <c r="P92" i="47"/>
  <c r="Q100" i="47" s="1"/>
  <c r="AD33" i="47"/>
  <c r="AE33" i="47" s="1"/>
  <c r="AI30" i="47"/>
  <c r="AO30" i="47" s="1"/>
  <c r="AP30" i="47" s="1"/>
  <c r="AI27" i="47"/>
  <c r="AO27" i="47" s="1"/>
  <c r="AP27" i="47" s="1"/>
  <c r="AE27" i="47"/>
  <c r="AI28" i="47"/>
  <c r="AO28" i="47" s="1"/>
  <c r="AP28" i="47" s="1"/>
  <c r="AI29" i="47"/>
  <c r="AO29" i="47" s="1"/>
  <c r="AP29" i="47" s="1"/>
  <c r="AI31" i="47"/>
  <c r="AO31" i="47" s="1"/>
  <c r="AP31" i="47" s="1"/>
  <c r="AI32" i="47"/>
  <c r="AO32" i="47" s="1"/>
  <c r="AP32" i="47" s="1"/>
  <c r="P121" i="47"/>
  <c r="R121" i="47" s="1"/>
  <c r="P112" i="47"/>
  <c r="R112" i="47" s="1"/>
  <c r="P103" i="47"/>
  <c r="U121" i="47"/>
  <c r="W121" i="47" s="1"/>
  <c r="U112" i="47"/>
  <c r="W112" i="47" s="1"/>
  <c r="U103" i="47"/>
  <c r="W103" i="47" s="1"/>
  <c r="T92" i="47"/>
  <c r="Q104" i="47" s="1"/>
  <c r="AD69" i="47"/>
  <c r="AE69" i="47" s="1"/>
  <c r="AI63" i="47"/>
  <c r="AE63" i="47"/>
  <c r="AI64" i="47"/>
  <c r="AI66" i="47"/>
  <c r="AI67" i="47"/>
  <c r="AI65" i="47"/>
  <c r="AI68" i="47"/>
  <c r="T95" i="47"/>
  <c r="V104" i="47" s="1"/>
  <c r="AL65" i="47"/>
  <c r="AE66" i="47"/>
  <c r="AL66" i="47"/>
  <c r="AL63" i="47"/>
  <c r="AL64" i="47"/>
  <c r="AL68" i="47"/>
  <c r="AL67" i="47"/>
  <c r="T94" i="47"/>
  <c r="Q122" i="47" s="1"/>
  <c r="AE65" i="47"/>
  <c r="AK65" i="47"/>
  <c r="AK63" i="47"/>
  <c r="AK67" i="47"/>
  <c r="AK66" i="47"/>
  <c r="AK64" i="47"/>
  <c r="AK68" i="47"/>
  <c r="AG23" i="47"/>
  <c r="AN23" i="47"/>
  <c r="AE23" i="47"/>
  <c r="AN18" i="47"/>
  <c r="AN20" i="47"/>
  <c r="AN19" i="47"/>
  <c r="AN22" i="47"/>
  <c r="AN21" i="47"/>
  <c r="Q92" i="47"/>
  <c r="Q101" i="47" s="1"/>
  <c r="AD42" i="47"/>
  <c r="AE42" i="47" s="1"/>
  <c r="AI36" i="47"/>
  <c r="AE36" i="47"/>
  <c r="AI39" i="47"/>
  <c r="AI41" i="47"/>
  <c r="AI37" i="47"/>
  <c r="AI38" i="47"/>
  <c r="AI40" i="47"/>
  <c r="Q96" i="47"/>
  <c r="V110" i="47" s="1"/>
  <c r="AM39" i="47"/>
  <c r="AM40" i="47"/>
  <c r="AE40" i="47"/>
  <c r="AM38" i="47"/>
  <c r="AM41" i="47"/>
  <c r="AM36" i="47"/>
  <c r="AM37" i="47"/>
  <c r="S92" i="47"/>
  <c r="Q103" i="47" s="1"/>
  <c r="AD60" i="47"/>
  <c r="AE60" i="47" s="1"/>
  <c r="AE54" i="47"/>
  <c r="AI54" i="47"/>
  <c r="AO54" i="47" s="1"/>
  <c r="AP54" i="47" s="1"/>
  <c r="AI57" i="47"/>
  <c r="AO57" i="47" s="1"/>
  <c r="AP57" i="47" s="1"/>
  <c r="AI58" i="47"/>
  <c r="AO58" i="47" s="1"/>
  <c r="AP58" i="47" s="1"/>
  <c r="AI55" i="47"/>
  <c r="AO55" i="47" s="1"/>
  <c r="AP55" i="47" s="1"/>
  <c r="AI56" i="47"/>
  <c r="AO56" i="47" s="1"/>
  <c r="AP56" i="47" s="1"/>
  <c r="AI59" i="47"/>
  <c r="AO59" i="47" s="1"/>
  <c r="AP59" i="47" s="1"/>
  <c r="P122" i="47"/>
  <c r="R122" i="47" s="1"/>
  <c r="P113" i="47"/>
  <c r="P104" i="47"/>
  <c r="U122" i="47"/>
  <c r="U113" i="47"/>
  <c r="W113" i="47" s="1"/>
  <c r="U104" i="47"/>
  <c r="W104" i="47" s="1"/>
  <c r="AG20" i="47"/>
  <c r="AK20" i="47"/>
  <c r="AE20" i="47"/>
  <c r="AK19" i="47"/>
  <c r="AK18" i="47"/>
  <c r="AK23" i="47"/>
  <c r="AK21" i="47"/>
  <c r="AK22" i="47"/>
  <c r="U96" i="47"/>
  <c r="V114" i="47" s="1"/>
  <c r="AM76" i="47"/>
  <c r="AE76" i="47"/>
  <c r="AM74" i="47"/>
  <c r="AM75" i="47"/>
  <c r="AM77" i="47"/>
  <c r="AM73" i="47"/>
  <c r="AM72" i="47"/>
  <c r="P119" i="47"/>
  <c r="R119" i="47" s="1"/>
  <c r="P110" i="47"/>
  <c r="R110" i="47" s="1"/>
  <c r="P101" i="47"/>
  <c r="R101" i="47" s="1"/>
  <c r="U119" i="47"/>
  <c r="W119" i="47" s="1"/>
  <c r="U110" i="47"/>
  <c r="W110" i="47" s="1"/>
  <c r="U101" i="47"/>
  <c r="W101" i="47" s="1"/>
  <c r="T97" i="47"/>
  <c r="V122" i="47" s="1"/>
  <c r="AN67" i="47"/>
  <c r="AN68" i="47"/>
  <c r="AN65" i="47"/>
  <c r="AE68" i="47"/>
  <c r="AN64" i="47"/>
  <c r="AN66" i="47"/>
  <c r="AN63" i="47"/>
  <c r="AG18" i="47"/>
  <c r="AE18" i="47"/>
  <c r="AD24" i="47"/>
  <c r="AE24" i="47" s="1"/>
  <c r="AI18" i="47"/>
  <c r="AO18" i="47" s="1"/>
  <c r="AP18" i="47" s="1"/>
  <c r="AI22" i="47"/>
  <c r="AO22" i="47" s="1"/>
  <c r="AP22" i="47" s="1"/>
  <c r="AI20" i="47"/>
  <c r="AI19" i="47"/>
  <c r="AI23" i="47"/>
  <c r="AI21" i="47"/>
  <c r="AO21" i="47" s="1"/>
  <c r="AP21" i="47" s="1"/>
  <c r="T93" i="47"/>
  <c r="Q113" i="47" s="1"/>
  <c r="AJ64" i="47"/>
  <c r="AE64" i="47"/>
  <c r="AJ66" i="47"/>
  <c r="AJ63" i="47"/>
  <c r="AJ65" i="47"/>
  <c r="AJ68" i="47"/>
  <c r="AJ67" i="47"/>
  <c r="R92" i="47"/>
  <c r="Q102" i="47" s="1"/>
  <c r="AD51" i="47"/>
  <c r="AE51" i="47" s="1"/>
  <c r="AI45" i="47"/>
  <c r="AE45" i="47"/>
  <c r="AI48" i="47"/>
  <c r="AI50" i="47"/>
  <c r="AI46" i="47"/>
  <c r="AI49" i="47"/>
  <c r="AO49" i="47" s="1"/>
  <c r="AP49" i="47" s="1"/>
  <c r="AI47" i="47"/>
  <c r="U92" i="47"/>
  <c r="Q105" i="47" s="1"/>
  <c r="AD78" i="47"/>
  <c r="AE78" i="47" s="1"/>
  <c r="AI72" i="47"/>
  <c r="AE72" i="47"/>
  <c r="AI75" i="47"/>
  <c r="AI73" i="47"/>
  <c r="AI76" i="47"/>
  <c r="AI77" i="47"/>
  <c r="AI74" i="47"/>
  <c r="R95" i="47"/>
  <c r="V102" i="47" s="1"/>
  <c r="AL48" i="47"/>
  <c r="AE48" i="47"/>
  <c r="AL47" i="47"/>
  <c r="AL46" i="47"/>
  <c r="AL45" i="47"/>
  <c r="AL49" i="47"/>
  <c r="AL50" i="47"/>
  <c r="U95" i="47"/>
  <c r="V105" i="47" s="1"/>
  <c r="AL74" i="47"/>
  <c r="AE75" i="47"/>
  <c r="AL72" i="47"/>
  <c r="AL75" i="47"/>
  <c r="AL73" i="47"/>
  <c r="AL77" i="47"/>
  <c r="AL76" i="47"/>
  <c r="P83" i="47"/>
  <c r="T83" i="47" s="1"/>
  <c r="U83" i="47" s="1"/>
  <c r="AD15" i="47"/>
  <c r="AE15" i="47" s="1"/>
  <c r="AI9" i="47"/>
  <c r="AO9" i="47" s="1"/>
  <c r="AP9" i="47" s="1"/>
  <c r="AE9" i="47"/>
  <c r="AI11" i="47"/>
  <c r="AO11" i="47" s="1"/>
  <c r="AP11" i="47" s="1"/>
  <c r="AI14" i="47"/>
  <c r="AO14" i="47" s="1"/>
  <c r="AP14" i="47" s="1"/>
  <c r="AI12" i="47"/>
  <c r="AO12" i="47" s="1"/>
  <c r="AP12" i="47" s="1"/>
  <c r="AI10" i="47"/>
  <c r="AO10" i="47" s="1"/>
  <c r="AP10" i="47" s="1"/>
  <c r="AI13" i="47"/>
  <c r="AO13" i="47" s="1"/>
  <c r="AP13" i="47" s="1"/>
  <c r="Z78" i="42"/>
  <c r="AD74" i="42"/>
  <c r="U94" i="42" s="1"/>
  <c r="Q123" i="42" s="1"/>
  <c r="AA69" i="42"/>
  <c r="Y51" i="42"/>
  <c r="Y42" i="42"/>
  <c r="AB78" i="42"/>
  <c r="X72" i="42"/>
  <c r="AD72" i="42" s="1"/>
  <c r="X76" i="42"/>
  <c r="AD76" i="42" s="1"/>
  <c r="X73" i="42"/>
  <c r="AD73" i="42" s="1"/>
  <c r="X75" i="42"/>
  <c r="AD75" i="42" s="1"/>
  <c r="X77" i="42"/>
  <c r="AD77" i="42" s="1"/>
  <c r="AA78" i="42"/>
  <c r="AB69" i="42"/>
  <c r="X63" i="42"/>
  <c r="AD63" i="42" s="1"/>
  <c r="X66" i="42"/>
  <c r="AD66" i="42" s="1"/>
  <c r="X68" i="42"/>
  <c r="AD68" i="42" s="1"/>
  <c r="X64" i="42"/>
  <c r="AD64" i="42" s="1"/>
  <c r="X67" i="42"/>
  <c r="AD67" i="42" s="1"/>
  <c r="X56" i="42"/>
  <c r="AD56" i="42" s="1"/>
  <c r="X54" i="42"/>
  <c r="AD54" i="42" s="1"/>
  <c r="AE54" i="42" s="1"/>
  <c r="X57" i="42"/>
  <c r="AD57" i="42" s="1"/>
  <c r="X58" i="42"/>
  <c r="AD58" i="42" s="1"/>
  <c r="X59" i="42"/>
  <c r="AD59" i="42" s="1"/>
  <c r="AA60" i="42"/>
  <c r="Z51" i="42"/>
  <c r="X45" i="42"/>
  <c r="X47" i="42"/>
  <c r="X48" i="42"/>
  <c r="X49" i="42"/>
  <c r="AB46" i="42"/>
  <c r="AB50" i="42"/>
  <c r="AB49" i="42"/>
  <c r="AB47" i="42"/>
  <c r="AB48" i="42"/>
  <c r="AB45" i="42"/>
  <c r="X46" i="42"/>
  <c r="X50" i="42"/>
  <c r="AA51" i="42"/>
  <c r="X40" i="42"/>
  <c r="AD40" i="42" s="1"/>
  <c r="X36" i="42"/>
  <c r="AD36" i="42" s="1"/>
  <c r="X41" i="42"/>
  <c r="AD41" i="42" s="1"/>
  <c r="X39" i="42"/>
  <c r="AD39" i="42" s="1"/>
  <c r="AB42" i="42"/>
  <c r="AA42" i="42"/>
  <c r="X29" i="42"/>
  <c r="AD29" i="42" s="1"/>
  <c r="AK31" i="42" s="1"/>
  <c r="X32" i="42"/>
  <c r="AD32" i="42" s="1"/>
  <c r="AE32" i="42" s="1"/>
  <c r="X30" i="42"/>
  <c r="AD30" i="42" s="1"/>
  <c r="AL32" i="42" s="1"/>
  <c r="X28" i="42"/>
  <c r="AD28" i="42" s="1"/>
  <c r="AJ32" i="42" s="1"/>
  <c r="X27" i="42"/>
  <c r="AD27" i="42" s="1"/>
  <c r="Y33" i="42"/>
  <c r="AM30" i="42"/>
  <c r="AM32" i="42"/>
  <c r="AL28" i="42"/>
  <c r="P95" i="42"/>
  <c r="V100" i="42" s="1"/>
  <c r="AD65" i="42"/>
  <c r="AD55" i="42"/>
  <c r="AD37" i="42"/>
  <c r="X22" i="42"/>
  <c r="AB24" i="42"/>
  <c r="AA15" i="42"/>
  <c r="AB15" i="42"/>
  <c r="AC15" i="42"/>
  <c r="Y11" i="42"/>
  <c r="AA24" i="42"/>
  <c r="Y18" i="42"/>
  <c r="Y19" i="42"/>
  <c r="Y22" i="42"/>
  <c r="Y21" i="42"/>
  <c r="Y23" i="42"/>
  <c r="AD23" i="42" s="1"/>
  <c r="AG23" i="42" s="1"/>
  <c r="X9" i="42"/>
  <c r="X12" i="42"/>
  <c r="AD12" i="42" s="1"/>
  <c r="P86" i="42" s="1"/>
  <c r="Y83" i="42" s="1"/>
  <c r="Z83" i="42" s="1"/>
  <c r="X14" i="42"/>
  <c r="X13" i="42"/>
  <c r="AB4" i="42"/>
  <c r="AE3" i="42" s="1"/>
  <c r="AE5" i="42" s="1"/>
  <c r="X11" i="42"/>
  <c r="X18" i="42"/>
  <c r="X21" i="42"/>
  <c r="X19" i="42"/>
  <c r="X20" i="42"/>
  <c r="L10" i="42"/>
  <c r="H2" i="42"/>
  <c r="L2" i="42" s="1"/>
  <c r="K3" i="42" s="1"/>
  <c r="L3" i="42" s="1"/>
  <c r="K4" i="42" s="1"/>
  <c r="L4" i="42" s="1"/>
  <c r="K5" i="42" s="1"/>
  <c r="L5" i="42" s="1"/>
  <c r="K6" i="42" s="1"/>
  <c r="L6" i="42" s="1"/>
  <c r="K7" i="42" s="1"/>
  <c r="L7" i="42" s="1"/>
  <c r="K8" i="42" s="1"/>
  <c r="L8" i="42" s="1"/>
  <c r="K9" i="42" s="1"/>
  <c r="L9" i="42" s="1"/>
  <c r="K10" i="42" s="1"/>
  <c r="Y20" i="42"/>
  <c r="X10" i="42"/>
  <c r="Z15" i="42"/>
  <c r="AC24" i="42"/>
  <c r="Y9" i="42"/>
  <c r="Y10" i="42"/>
  <c r="Y14" i="42"/>
  <c r="Y13" i="42"/>
  <c r="Z24" i="42"/>
  <c r="AP15" i="54" l="1"/>
  <c r="AS10" i="54" s="1"/>
  <c r="AS12" i="54" s="1"/>
  <c r="AS13" i="54" s="1"/>
  <c r="R106" i="56"/>
  <c r="AE83" i="56" s="1"/>
  <c r="G41" i="64" s="1"/>
  <c r="R101" i="48"/>
  <c r="W101" i="49"/>
  <c r="AO20" i="47"/>
  <c r="AP20" i="47" s="1"/>
  <c r="AO48" i="50"/>
  <c r="AP48" i="50" s="1"/>
  <c r="R124" i="58"/>
  <c r="AE85" i="58" s="1"/>
  <c r="G90" i="64" s="1"/>
  <c r="W124" i="52"/>
  <c r="AE88" i="52" s="1"/>
  <c r="G106" i="64" s="1"/>
  <c r="AP24" i="60"/>
  <c r="AS19" i="60" s="1"/>
  <c r="AS21" i="60" s="1"/>
  <c r="AS22" i="60" s="1"/>
  <c r="AP51" i="60"/>
  <c r="AS46" i="60" s="1"/>
  <c r="AS48" i="60" s="1"/>
  <c r="AS49" i="60" s="1"/>
  <c r="R120" i="49"/>
  <c r="AP60" i="62"/>
  <c r="AS55" i="62" s="1"/>
  <c r="AS57" i="62" s="1"/>
  <c r="AS58" i="62" s="1"/>
  <c r="AP24" i="53"/>
  <c r="AS19" i="53" s="1"/>
  <c r="AS21" i="53" s="1"/>
  <c r="AS22" i="53" s="1"/>
  <c r="AP60" i="58"/>
  <c r="AS55" i="58" s="1"/>
  <c r="AS57" i="58" s="1"/>
  <c r="AS58" i="58" s="1"/>
  <c r="R115" i="57"/>
  <c r="AE84" i="57" s="1"/>
  <c r="G11" i="64" s="1"/>
  <c r="AO49" i="50"/>
  <c r="AP49" i="50" s="1"/>
  <c r="AO77" i="50"/>
  <c r="AP77" i="50" s="1"/>
  <c r="AP33" i="50"/>
  <c r="AS28" i="50" s="1"/>
  <c r="AS30" i="50" s="1"/>
  <c r="AS31" i="50" s="1"/>
  <c r="W104" i="49"/>
  <c r="Q94" i="42"/>
  <c r="Q119" i="42" s="1"/>
  <c r="AK40" i="42"/>
  <c r="AE38" i="42"/>
  <c r="AK38" i="42"/>
  <c r="AK41" i="42"/>
  <c r="AK39" i="42"/>
  <c r="AK37" i="42"/>
  <c r="AK36" i="42"/>
  <c r="AN27" i="42"/>
  <c r="AP24" i="54"/>
  <c r="AS19" i="54" s="1"/>
  <c r="AS21" i="54" s="1"/>
  <c r="AS22" i="54" s="1"/>
  <c r="W106" i="52"/>
  <c r="AE86" i="52" s="1"/>
  <c r="G94" i="64" s="1"/>
  <c r="R121" i="49"/>
  <c r="AO64" i="48"/>
  <c r="AP64" i="48" s="1"/>
  <c r="R105" i="48"/>
  <c r="X51" i="42"/>
  <c r="AP78" i="63"/>
  <c r="AS73" i="63" s="1"/>
  <c r="AS75" i="63" s="1"/>
  <c r="AS76" i="63" s="1"/>
  <c r="AO66" i="48"/>
  <c r="AP66" i="48" s="1"/>
  <c r="AN31" i="42"/>
  <c r="P97" i="42"/>
  <c r="V118" i="42" s="1"/>
  <c r="AN28" i="42"/>
  <c r="AN30" i="42"/>
  <c r="AN32" i="42"/>
  <c r="AN29" i="42"/>
  <c r="AP69" i="55"/>
  <c r="AS64" i="55" s="1"/>
  <c r="AS66" i="55" s="1"/>
  <c r="AS67" i="55" s="1"/>
  <c r="W124" i="57"/>
  <c r="AE88" i="57" s="1"/>
  <c r="G35" i="64" s="1"/>
  <c r="AP60" i="63"/>
  <c r="AS55" i="63" s="1"/>
  <c r="AS57" i="63" s="1"/>
  <c r="AS58" i="63" s="1"/>
  <c r="AM28" i="42"/>
  <c r="P96" i="42"/>
  <c r="V109" i="42" s="1"/>
  <c r="AD46" i="42"/>
  <c r="AO23" i="47"/>
  <c r="AP23" i="47" s="1"/>
  <c r="W102" i="49"/>
  <c r="R111" i="49"/>
  <c r="R105" i="49"/>
  <c r="W119" i="49"/>
  <c r="AO45" i="50"/>
  <c r="AP45" i="50" s="1"/>
  <c r="R104" i="51"/>
  <c r="AP24" i="57"/>
  <c r="AS19" i="57" s="1"/>
  <c r="AS21" i="57" s="1"/>
  <c r="AS22" i="57" s="1"/>
  <c r="AP42" i="57"/>
  <c r="AS37" i="57" s="1"/>
  <c r="AS39" i="57" s="1"/>
  <c r="AS40" i="57" s="1"/>
  <c r="P94" i="42"/>
  <c r="Q118" i="42" s="1"/>
  <c r="AM31" i="42"/>
  <c r="AE31" i="42"/>
  <c r="R104" i="47"/>
  <c r="R101" i="49"/>
  <c r="R104" i="49"/>
  <c r="AO47" i="50"/>
  <c r="AP47" i="50" s="1"/>
  <c r="R115" i="52"/>
  <c r="AE84" i="52" s="1"/>
  <c r="G82" i="64" s="1"/>
  <c r="W106" i="55"/>
  <c r="AE86" i="55" s="1"/>
  <c r="G95" i="64" s="1"/>
  <c r="AP69" i="59"/>
  <c r="AS64" i="59" s="1"/>
  <c r="AS66" i="59" s="1"/>
  <c r="AS67" i="59" s="1"/>
  <c r="R124" i="59"/>
  <c r="AE85" i="59" s="1"/>
  <c r="G54" i="64" s="1"/>
  <c r="W106" i="60"/>
  <c r="AE86" i="60" s="1"/>
  <c r="G24" i="64" s="1"/>
  <c r="AP60" i="61"/>
  <c r="AS55" i="61" s="1"/>
  <c r="AS57" i="61" s="1"/>
  <c r="AS58" i="61" s="1"/>
  <c r="W106" i="62"/>
  <c r="AE86" i="62" s="1"/>
  <c r="G61" i="64" s="1"/>
  <c r="AE74" i="42"/>
  <c r="AM27" i="42"/>
  <c r="W110" i="49"/>
  <c r="R110" i="49"/>
  <c r="AP69" i="52"/>
  <c r="AS64" i="52" s="1"/>
  <c r="AS66" i="52" s="1"/>
  <c r="AS67" i="52" s="1"/>
  <c r="AP51" i="54"/>
  <c r="AS46" i="54" s="1"/>
  <c r="AS48" i="54" s="1"/>
  <c r="AS49" i="54" s="1"/>
  <c r="AP33" i="55"/>
  <c r="AS28" i="55" s="1"/>
  <c r="AS30" i="55" s="1"/>
  <c r="AS31" i="55" s="1"/>
  <c r="AP69" i="57"/>
  <c r="AS64" i="57" s="1"/>
  <c r="AS66" i="57" s="1"/>
  <c r="AS67" i="57" s="1"/>
  <c r="R124" i="62"/>
  <c r="AE85" i="62" s="1"/>
  <c r="G55" i="64" s="1"/>
  <c r="W115" i="62"/>
  <c r="AE87" i="62" s="1"/>
  <c r="G67" i="64" s="1"/>
  <c r="W124" i="63"/>
  <c r="AE88" i="63" s="1"/>
  <c r="G37" i="64" s="1"/>
  <c r="AO20" i="48"/>
  <c r="AP20" i="48" s="1"/>
  <c r="AP69" i="63"/>
  <c r="AS64" i="63" s="1"/>
  <c r="AS66" i="63" s="1"/>
  <c r="AS67" i="63" s="1"/>
  <c r="AP42" i="63"/>
  <c r="AS37" i="63" s="1"/>
  <c r="AS39" i="63" s="1"/>
  <c r="AS40" i="63" s="1"/>
  <c r="R115" i="62"/>
  <c r="AE84" i="62" s="1"/>
  <c r="G49" i="64" s="1"/>
  <c r="W124" i="62"/>
  <c r="AE88" i="62" s="1"/>
  <c r="G73" i="64" s="1"/>
  <c r="AP24" i="62"/>
  <c r="AS19" i="62" s="1"/>
  <c r="AS21" i="62" s="1"/>
  <c r="AS22" i="62" s="1"/>
  <c r="AP42" i="62"/>
  <c r="AS37" i="62" s="1"/>
  <c r="AS39" i="62" s="1"/>
  <c r="AS40" i="62" s="1"/>
  <c r="R106" i="62"/>
  <c r="AE83" i="62" s="1"/>
  <c r="G43" i="64" s="1"/>
  <c r="AP69" i="62"/>
  <c r="AS64" i="62" s="1"/>
  <c r="AS66" i="62" s="1"/>
  <c r="AS67" i="62" s="1"/>
  <c r="AP42" i="61"/>
  <c r="AS37" i="61" s="1"/>
  <c r="AS39" i="61" s="1"/>
  <c r="AS40" i="61" s="1"/>
  <c r="AP24" i="61"/>
  <c r="AS19" i="61" s="1"/>
  <c r="AS21" i="61" s="1"/>
  <c r="AS22" i="61" s="1"/>
  <c r="AP78" i="61"/>
  <c r="AS73" i="61" s="1"/>
  <c r="AS75" i="61" s="1"/>
  <c r="AS76" i="61" s="1"/>
  <c r="R106" i="61"/>
  <c r="AE83" i="61" s="1"/>
  <c r="G79" i="64" s="1"/>
  <c r="W106" i="61"/>
  <c r="AE86" i="61" s="1"/>
  <c r="G97" i="64" s="1"/>
  <c r="R124" i="61"/>
  <c r="AE85" i="61" s="1"/>
  <c r="G91" i="64" s="1"/>
  <c r="W115" i="61"/>
  <c r="AE87" i="61" s="1"/>
  <c r="G103" i="64" s="1"/>
  <c r="AP69" i="61"/>
  <c r="AS64" i="61" s="1"/>
  <c r="AS66" i="61" s="1"/>
  <c r="AS67" i="61" s="1"/>
  <c r="R115" i="61"/>
  <c r="AE84" i="61" s="1"/>
  <c r="G85" i="64" s="1"/>
  <c r="W124" i="61"/>
  <c r="AE88" i="61" s="1"/>
  <c r="G109" i="64" s="1"/>
  <c r="R115" i="60"/>
  <c r="AE84" i="60" s="1"/>
  <c r="G12" i="64" s="1"/>
  <c r="W115" i="60"/>
  <c r="AE87" i="60" s="1"/>
  <c r="G30" i="64" s="1"/>
  <c r="AP15" i="60"/>
  <c r="AS10" i="60" s="1"/>
  <c r="AS12" i="60" s="1"/>
  <c r="AS13" i="60" s="1"/>
  <c r="R106" i="60"/>
  <c r="AE83" i="60" s="1"/>
  <c r="G6" i="64" s="1"/>
  <c r="W124" i="60"/>
  <c r="AE88" i="60" s="1"/>
  <c r="G36" i="64" s="1"/>
  <c r="AP78" i="60"/>
  <c r="AS73" i="60" s="1"/>
  <c r="AS75" i="60" s="1"/>
  <c r="AS76" i="60" s="1"/>
  <c r="R124" i="60"/>
  <c r="AE85" i="60" s="1"/>
  <c r="G18" i="64" s="1"/>
  <c r="R106" i="59"/>
  <c r="AE83" i="59" s="1"/>
  <c r="G42" i="64" s="1"/>
  <c r="AP60" i="59"/>
  <c r="AS55" i="59" s="1"/>
  <c r="AS57" i="59" s="1"/>
  <c r="AS58" i="59" s="1"/>
  <c r="AP51" i="58"/>
  <c r="AS46" i="58" s="1"/>
  <c r="AS48" i="58" s="1"/>
  <c r="AS49" i="58" s="1"/>
  <c r="AP69" i="58"/>
  <c r="AS64" i="58" s="1"/>
  <c r="AS66" i="58" s="1"/>
  <c r="AS67" i="58" s="1"/>
  <c r="AP78" i="58"/>
  <c r="AS73" i="58" s="1"/>
  <c r="AS75" i="58" s="1"/>
  <c r="AS76" i="58" s="1"/>
  <c r="R115" i="58"/>
  <c r="AE84" i="58" s="1"/>
  <c r="G84" i="64" s="1"/>
  <c r="R106" i="58"/>
  <c r="AE83" i="58" s="1"/>
  <c r="G78" i="64" s="1"/>
  <c r="AP33" i="58"/>
  <c r="AS28" i="58" s="1"/>
  <c r="AS30" i="58" s="1"/>
  <c r="AS31" i="58" s="1"/>
  <c r="W106" i="58"/>
  <c r="AE86" i="58" s="1"/>
  <c r="G96" i="64" s="1"/>
  <c r="W106" i="57"/>
  <c r="AE86" i="57" s="1"/>
  <c r="G23" i="64" s="1"/>
  <c r="R106" i="57"/>
  <c r="AE83" i="57" s="1"/>
  <c r="G5" i="64" s="1"/>
  <c r="R124" i="57"/>
  <c r="AE85" i="57" s="1"/>
  <c r="G17" i="64" s="1"/>
  <c r="W115" i="57"/>
  <c r="AE87" i="57" s="1"/>
  <c r="G29" i="64" s="1"/>
  <c r="AP51" i="57"/>
  <c r="AS46" i="57" s="1"/>
  <c r="AS48" i="57" s="1"/>
  <c r="AS49" i="57" s="1"/>
  <c r="AP42" i="56"/>
  <c r="AS37" i="56" s="1"/>
  <c r="AS39" i="56" s="1"/>
  <c r="AS40" i="56" s="1"/>
  <c r="AP69" i="56"/>
  <c r="AS64" i="56" s="1"/>
  <c r="AS66" i="56" s="1"/>
  <c r="AS67" i="56" s="1"/>
  <c r="W106" i="56"/>
  <c r="AE86" i="56" s="1"/>
  <c r="G59" i="64" s="1"/>
  <c r="AP60" i="56"/>
  <c r="AS55" i="56" s="1"/>
  <c r="AS57" i="56" s="1"/>
  <c r="AS58" i="56" s="1"/>
  <c r="W124" i="55"/>
  <c r="AE88" i="55" s="1"/>
  <c r="G107" i="64" s="1"/>
  <c r="AP42" i="55"/>
  <c r="AS37" i="55" s="1"/>
  <c r="AS39" i="55" s="1"/>
  <c r="AS40" i="55" s="1"/>
  <c r="R106" i="55"/>
  <c r="AE83" i="55" s="1"/>
  <c r="G77" i="64" s="1"/>
  <c r="R106" i="54"/>
  <c r="AE83" i="54" s="1"/>
  <c r="G4" i="64" s="1"/>
  <c r="W115" i="54"/>
  <c r="AE87" i="54" s="1"/>
  <c r="G28" i="64" s="1"/>
  <c r="R124" i="54"/>
  <c r="AE85" i="54" s="1"/>
  <c r="G16" i="64" s="1"/>
  <c r="W124" i="54"/>
  <c r="AE88" i="54" s="1"/>
  <c r="G34" i="64" s="1"/>
  <c r="R115" i="54"/>
  <c r="AE84" i="54" s="1"/>
  <c r="G10" i="64" s="1"/>
  <c r="AP33" i="54"/>
  <c r="AS28" i="54" s="1"/>
  <c r="AS30" i="54" s="1"/>
  <c r="AS31" i="54" s="1"/>
  <c r="W106" i="54"/>
  <c r="AE86" i="54" s="1"/>
  <c r="G22" i="64" s="1"/>
  <c r="R124" i="53"/>
  <c r="AE85" i="53" s="1"/>
  <c r="G52" i="64" s="1"/>
  <c r="W115" i="53"/>
  <c r="AE87" i="53" s="1"/>
  <c r="G64" i="64" s="1"/>
  <c r="R115" i="53"/>
  <c r="AE84" i="53" s="1"/>
  <c r="G46" i="64" s="1"/>
  <c r="W124" i="53"/>
  <c r="AE88" i="53" s="1"/>
  <c r="G70" i="64" s="1"/>
  <c r="AP78" i="53"/>
  <c r="AS73" i="53" s="1"/>
  <c r="AS75" i="53" s="1"/>
  <c r="AS76" i="53" s="1"/>
  <c r="R106" i="53"/>
  <c r="AE83" i="53" s="1"/>
  <c r="G40" i="64" s="1"/>
  <c r="W106" i="53"/>
  <c r="AE86" i="53" s="1"/>
  <c r="G58" i="64" s="1"/>
  <c r="AP69" i="53"/>
  <c r="AS64" i="53" s="1"/>
  <c r="AS66" i="53" s="1"/>
  <c r="AS67" i="53" s="1"/>
  <c r="AP78" i="52"/>
  <c r="AS73" i="52" s="1"/>
  <c r="AS75" i="52" s="1"/>
  <c r="AS76" i="52" s="1"/>
  <c r="AP33" i="52"/>
  <c r="AS28" i="52" s="1"/>
  <c r="AS30" i="52" s="1"/>
  <c r="AS31" i="52" s="1"/>
  <c r="AP42" i="52"/>
  <c r="AS37" i="52" s="1"/>
  <c r="AS39" i="52" s="1"/>
  <c r="AS40" i="52" s="1"/>
  <c r="AK32" i="42"/>
  <c r="W113" i="51"/>
  <c r="AO23" i="48"/>
  <c r="AP23" i="48" s="1"/>
  <c r="AO50" i="50"/>
  <c r="AP50" i="50" s="1"/>
  <c r="AP51" i="50" s="1"/>
  <c r="AS46" i="50" s="1"/>
  <c r="AS48" i="50" s="1"/>
  <c r="AS49" i="50" s="1"/>
  <c r="R101" i="51"/>
  <c r="AO63" i="51"/>
  <c r="AP63" i="51" s="1"/>
  <c r="AK27" i="42"/>
  <c r="AO76" i="47"/>
  <c r="AP76" i="47" s="1"/>
  <c r="AO72" i="47"/>
  <c r="AP72" i="47" s="1"/>
  <c r="R103" i="51"/>
  <c r="R120" i="51"/>
  <c r="AO21" i="51"/>
  <c r="AP21" i="51" s="1"/>
  <c r="AO18" i="51"/>
  <c r="AP18" i="51" s="1"/>
  <c r="AE29" i="42"/>
  <c r="AO19" i="47"/>
  <c r="AP19" i="47" s="1"/>
  <c r="R113" i="49"/>
  <c r="W104" i="51"/>
  <c r="W111" i="51"/>
  <c r="AO46" i="51"/>
  <c r="AP46" i="51" s="1"/>
  <c r="AO23" i="51"/>
  <c r="AP23" i="51" s="1"/>
  <c r="AO64" i="51"/>
  <c r="AP64" i="51" s="1"/>
  <c r="AO12" i="51"/>
  <c r="AP12" i="51" s="1"/>
  <c r="AO10" i="51"/>
  <c r="AP10" i="51" s="1"/>
  <c r="AO48" i="51"/>
  <c r="AP48" i="51" s="1"/>
  <c r="AO19" i="51"/>
  <c r="AP19" i="51" s="1"/>
  <c r="U118" i="51"/>
  <c r="W118" i="51" s="1"/>
  <c r="U109" i="51"/>
  <c r="W109" i="51" s="1"/>
  <c r="U100" i="51"/>
  <c r="W100" i="51" s="1"/>
  <c r="P118" i="51"/>
  <c r="R118" i="51" s="1"/>
  <c r="P100" i="51"/>
  <c r="R100" i="51" s="1"/>
  <c r="P109" i="51"/>
  <c r="R109" i="51" s="1"/>
  <c r="AG24" i="51"/>
  <c r="AO14" i="51"/>
  <c r="AP14" i="51" s="1"/>
  <c r="AO50" i="51"/>
  <c r="AP50" i="51" s="1"/>
  <c r="AO45" i="51"/>
  <c r="AP45" i="51" s="1"/>
  <c r="AO65" i="51"/>
  <c r="AP65" i="51" s="1"/>
  <c r="AO11" i="51"/>
  <c r="AP11" i="51" s="1"/>
  <c r="AP60" i="51"/>
  <c r="AS55" i="51" s="1"/>
  <c r="AS57" i="51" s="1"/>
  <c r="AS58" i="51" s="1"/>
  <c r="AP78" i="51"/>
  <c r="AS73" i="51" s="1"/>
  <c r="AS75" i="51" s="1"/>
  <c r="AS76" i="51" s="1"/>
  <c r="P123" i="51"/>
  <c r="R123" i="51" s="1"/>
  <c r="P114" i="51"/>
  <c r="R114" i="51" s="1"/>
  <c r="P105" i="51"/>
  <c r="R105" i="51" s="1"/>
  <c r="U123" i="51"/>
  <c r="W123" i="51" s="1"/>
  <c r="U105" i="51"/>
  <c r="W105" i="51" s="1"/>
  <c r="U114" i="51"/>
  <c r="W114" i="51" s="1"/>
  <c r="AP33" i="51"/>
  <c r="AS28" i="51" s="1"/>
  <c r="AS30" i="51" s="1"/>
  <c r="AS31" i="51" s="1"/>
  <c r="AO49" i="51"/>
  <c r="AP49" i="51" s="1"/>
  <c r="R102" i="51"/>
  <c r="AO20" i="51"/>
  <c r="AP20" i="51" s="1"/>
  <c r="AO67" i="51"/>
  <c r="AP67" i="51" s="1"/>
  <c r="AO47" i="51"/>
  <c r="AP47" i="51" s="1"/>
  <c r="W102" i="51"/>
  <c r="R111" i="51"/>
  <c r="AP42" i="51"/>
  <c r="AS37" i="51" s="1"/>
  <c r="AS39" i="51" s="1"/>
  <c r="AS40" i="51" s="1"/>
  <c r="AO22" i="51"/>
  <c r="AP22" i="51" s="1"/>
  <c r="AO68" i="51"/>
  <c r="AP68" i="51" s="1"/>
  <c r="AO66" i="51"/>
  <c r="AP66" i="51" s="1"/>
  <c r="AO13" i="51"/>
  <c r="AP13" i="51" s="1"/>
  <c r="AO9" i="51"/>
  <c r="AP9" i="51" s="1"/>
  <c r="U118" i="50"/>
  <c r="W118" i="50" s="1"/>
  <c r="W124" i="50" s="1"/>
  <c r="AE88" i="50" s="1"/>
  <c r="G69" i="64" s="1"/>
  <c r="U109" i="50"/>
  <c r="W109" i="50" s="1"/>
  <c r="U100" i="50"/>
  <c r="W100" i="50" s="1"/>
  <c r="P100" i="50"/>
  <c r="R100" i="50" s="1"/>
  <c r="P109" i="50"/>
  <c r="R109" i="50" s="1"/>
  <c r="R115" i="50" s="1"/>
  <c r="AE84" i="50" s="1"/>
  <c r="G45" i="64" s="1"/>
  <c r="P118" i="50"/>
  <c r="R118" i="50" s="1"/>
  <c r="R124" i="50" s="1"/>
  <c r="AE85" i="50" s="1"/>
  <c r="G51" i="64" s="1"/>
  <c r="AG24" i="50"/>
  <c r="R105" i="50"/>
  <c r="AP42" i="50"/>
  <c r="AS37" i="50" s="1"/>
  <c r="AS39" i="50" s="1"/>
  <c r="AS40" i="50" s="1"/>
  <c r="R103" i="50"/>
  <c r="AP69" i="50"/>
  <c r="AS64" i="50" s="1"/>
  <c r="AS66" i="50" s="1"/>
  <c r="AS67" i="50" s="1"/>
  <c r="R101" i="50"/>
  <c r="AO13" i="50"/>
  <c r="AP13" i="50" s="1"/>
  <c r="AO10" i="50"/>
  <c r="AP10" i="50" s="1"/>
  <c r="W111" i="50"/>
  <c r="AO12" i="50"/>
  <c r="AP12" i="50" s="1"/>
  <c r="AO9" i="50"/>
  <c r="AP9" i="50" s="1"/>
  <c r="AP24" i="50"/>
  <c r="AS19" i="50" s="1"/>
  <c r="AS21" i="50" s="1"/>
  <c r="AS22" i="50" s="1"/>
  <c r="AP60" i="50"/>
  <c r="AS55" i="50" s="1"/>
  <c r="AS57" i="50" s="1"/>
  <c r="AS58" i="50" s="1"/>
  <c r="AO14" i="50"/>
  <c r="AP14" i="50" s="1"/>
  <c r="R102" i="50"/>
  <c r="AP78" i="50"/>
  <c r="AS73" i="50" s="1"/>
  <c r="AS75" i="50" s="1"/>
  <c r="AS76" i="50" s="1"/>
  <c r="AO11" i="50"/>
  <c r="AP11" i="50" s="1"/>
  <c r="W102" i="50"/>
  <c r="AP24" i="49"/>
  <c r="AS19" i="49" s="1"/>
  <c r="AS21" i="49" s="1"/>
  <c r="AS22" i="49" s="1"/>
  <c r="AO48" i="49"/>
  <c r="AP48" i="49" s="1"/>
  <c r="AO47" i="49"/>
  <c r="AP47" i="49" s="1"/>
  <c r="AO37" i="49"/>
  <c r="AP37" i="49" s="1"/>
  <c r="AO36" i="49"/>
  <c r="AP36" i="49" s="1"/>
  <c r="AO58" i="49"/>
  <c r="AP58" i="49" s="1"/>
  <c r="AO74" i="49"/>
  <c r="AP74" i="49" s="1"/>
  <c r="W115" i="49"/>
  <c r="AE87" i="49" s="1"/>
  <c r="G99" i="64" s="1"/>
  <c r="AO68" i="49"/>
  <c r="AP68" i="49" s="1"/>
  <c r="AO63" i="49"/>
  <c r="AP63" i="49" s="1"/>
  <c r="AP33" i="49"/>
  <c r="AS28" i="49" s="1"/>
  <c r="AS30" i="49" s="1"/>
  <c r="AS31" i="49" s="1"/>
  <c r="AO46" i="49"/>
  <c r="AP46" i="49" s="1"/>
  <c r="AO45" i="49"/>
  <c r="AP45" i="49" s="1"/>
  <c r="AO41" i="49"/>
  <c r="AP41" i="49" s="1"/>
  <c r="AO55" i="49"/>
  <c r="AP55" i="49" s="1"/>
  <c r="AO54" i="49"/>
  <c r="AP54" i="49" s="1"/>
  <c r="W103" i="49"/>
  <c r="AO76" i="49"/>
  <c r="AP76" i="49" s="1"/>
  <c r="AO72" i="49"/>
  <c r="AP72" i="49" s="1"/>
  <c r="AO65" i="49"/>
  <c r="AP65" i="49" s="1"/>
  <c r="R123" i="49"/>
  <c r="R124" i="49" s="1"/>
  <c r="AE85" i="49" s="1"/>
  <c r="G87" i="64" s="1"/>
  <c r="AO49" i="49"/>
  <c r="AP49" i="49" s="1"/>
  <c r="AO39" i="49"/>
  <c r="AP39" i="49" s="1"/>
  <c r="AO59" i="49"/>
  <c r="AP59" i="49" s="1"/>
  <c r="AO57" i="49"/>
  <c r="AP57" i="49" s="1"/>
  <c r="W121" i="49"/>
  <c r="W124" i="49" s="1"/>
  <c r="AE88" i="49" s="1"/>
  <c r="G105" i="64" s="1"/>
  <c r="AO77" i="49"/>
  <c r="AP77" i="49" s="1"/>
  <c r="AO67" i="49"/>
  <c r="AP67" i="49" s="1"/>
  <c r="AP15" i="49"/>
  <c r="AS10" i="49" s="1"/>
  <c r="AS12" i="49" s="1"/>
  <c r="AS13" i="49" s="1"/>
  <c r="AO50" i="49"/>
  <c r="AP50" i="49" s="1"/>
  <c r="AO38" i="49"/>
  <c r="AP38" i="49" s="1"/>
  <c r="AO40" i="49"/>
  <c r="AP40" i="49" s="1"/>
  <c r="AO56" i="49"/>
  <c r="AP56" i="49" s="1"/>
  <c r="R103" i="49"/>
  <c r="AO73" i="49"/>
  <c r="AP73" i="49" s="1"/>
  <c r="AO75" i="49"/>
  <c r="AP75" i="49" s="1"/>
  <c r="AO64" i="49"/>
  <c r="AP64" i="49" s="1"/>
  <c r="AO66" i="49"/>
  <c r="AP66" i="49" s="1"/>
  <c r="AO19" i="48"/>
  <c r="AP19" i="48" s="1"/>
  <c r="U118" i="48"/>
  <c r="W118" i="48" s="1"/>
  <c r="U109" i="48"/>
  <c r="W109" i="48" s="1"/>
  <c r="U100" i="48"/>
  <c r="W100" i="48" s="1"/>
  <c r="P100" i="48"/>
  <c r="R100" i="48" s="1"/>
  <c r="P109" i="48"/>
  <c r="R109" i="48" s="1"/>
  <c r="P118" i="48"/>
  <c r="R118" i="48" s="1"/>
  <c r="AG24" i="48"/>
  <c r="AP60" i="48"/>
  <c r="AS55" i="48" s="1"/>
  <c r="AS57" i="48" s="1"/>
  <c r="AS58" i="48" s="1"/>
  <c r="AP42" i="48"/>
  <c r="AS37" i="48" s="1"/>
  <c r="AS39" i="48" s="1"/>
  <c r="AS40" i="48" s="1"/>
  <c r="R102" i="48"/>
  <c r="AO21" i="48"/>
  <c r="AP21" i="48" s="1"/>
  <c r="R103" i="48"/>
  <c r="AP69" i="48"/>
  <c r="AS64" i="48" s="1"/>
  <c r="AS66" i="48" s="1"/>
  <c r="AS67" i="48" s="1"/>
  <c r="P122" i="48"/>
  <c r="R122" i="48" s="1"/>
  <c r="P113" i="48"/>
  <c r="R113" i="48" s="1"/>
  <c r="P104" i="48"/>
  <c r="R104" i="48" s="1"/>
  <c r="U122" i="48"/>
  <c r="W122" i="48" s="1"/>
  <c r="U113" i="48"/>
  <c r="W113" i="48" s="1"/>
  <c r="U104" i="48"/>
  <c r="W104" i="48" s="1"/>
  <c r="P83" i="48"/>
  <c r="T83" i="48" s="1"/>
  <c r="U83" i="48" s="1"/>
  <c r="AI9" i="48"/>
  <c r="AO9" i="48" s="1"/>
  <c r="AP9" i="48" s="1"/>
  <c r="AD15" i="48"/>
  <c r="AE15" i="48" s="1"/>
  <c r="AE9" i="48"/>
  <c r="AI14" i="48"/>
  <c r="AO14" i="48" s="1"/>
  <c r="AP14" i="48" s="1"/>
  <c r="AI12" i="48"/>
  <c r="AO12" i="48" s="1"/>
  <c r="AP12" i="48" s="1"/>
  <c r="AI11" i="48"/>
  <c r="AO11" i="48" s="1"/>
  <c r="AP11" i="48" s="1"/>
  <c r="AI13" i="48"/>
  <c r="AO13" i="48" s="1"/>
  <c r="AP13" i="48" s="1"/>
  <c r="AI10" i="48"/>
  <c r="AO10" i="48" s="1"/>
  <c r="AP10" i="48" s="1"/>
  <c r="AO22" i="48"/>
  <c r="AP22" i="48" s="1"/>
  <c r="AO18" i="48"/>
  <c r="AP18" i="48" s="1"/>
  <c r="AP51" i="48"/>
  <c r="AS46" i="48" s="1"/>
  <c r="AS48" i="48" s="1"/>
  <c r="AS49" i="48" s="1"/>
  <c r="AP78" i="48"/>
  <c r="AS73" i="48" s="1"/>
  <c r="AS75" i="48" s="1"/>
  <c r="AS76" i="48" s="1"/>
  <c r="AP33" i="48"/>
  <c r="AS28" i="48" s="1"/>
  <c r="AS30" i="48" s="1"/>
  <c r="AS31" i="48" s="1"/>
  <c r="AO74" i="47"/>
  <c r="AP74" i="47" s="1"/>
  <c r="AO75" i="47"/>
  <c r="AP75" i="47" s="1"/>
  <c r="AO47" i="47"/>
  <c r="AP47" i="47" s="1"/>
  <c r="AO48" i="47"/>
  <c r="AP48" i="47" s="1"/>
  <c r="W122" i="47"/>
  <c r="AO40" i="47"/>
  <c r="AP40" i="47" s="1"/>
  <c r="AO39" i="47"/>
  <c r="AP39" i="47" s="1"/>
  <c r="P123" i="47"/>
  <c r="R123" i="47" s="1"/>
  <c r="P114" i="47"/>
  <c r="R114" i="47" s="1"/>
  <c r="P105" i="47"/>
  <c r="R105" i="47" s="1"/>
  <c r="U123" i="47"/>
  <c r="W123" i="47" s="1"/>
  <c r="U114" i="47"/>
  <c r="W114" i="47" s="1"/>
  <c r="U105" i="47"/>
  <c r="W105" i="47" s="1"/>
  <c r="AO68" i="47"/>
  <c r="AP68" i="47" s="1"/>
  <c r="AO64" i="47"/>
  <c r="AP64" i="47" s="1"/>
  <c r="R103" i="47"/>
  <c r="AP15" i="47"/>
  <c r="AS10" i="47" s="1"/>
  <c r="AS12" i="47" s="1"/>
  <c r="AS13" i="47" s="1"/>
  <c r="AO77" i="47"/>
  <c r="AP77" i="47" s="1"/>
  <c r="U118" i="47"/>
  <c r="W118" i="47" s="1"/>
  <c r="U100" i="47"/>
  <c r="W100" i="47" s="1"/>
  <c r="P118" i="47"/>
  <c r="R118" i="47" s="1"/>
  <c r="P100" i="47"/>
  <c r="R100" i="47" s="1"/>
  <c r="U109" i="47"/>
  <c r="W109" i="47" s="1"/>
  <c r="P109" i="47"/>
  <c r="R109" i="47" s="1"/>
  <c r="AG24" i="47"/>
  <c r="AP60" i="47"/>
  <c r="AS55" i="47" s="1"/>
  <c r="AS57" i="47" s="1"/>
  <c r="AS58" i="47" s="1"/>
  <c r="AO38" i="47"/>
  <c r="AP38" i="47" s="1"/>
  <c r="AO65" i="47"/>
  <c r="AP65" i="47" s="1"/>
  <c r="AO46" i="47"/>
  <c r="AP46" i="47" s="1"/>
  <c r="AO45" i="47"/>
  <c r="AP45" i="47" s="1"/>
  <c r="AP24" i="47"/>
  <c r="AS19" i="47" s="1"/>
  <c r="AS21" i="47" s="1"/>
  <c r="AS22" i="47" s="1"/>
  <c r="P120" i="47"/>
  <c r="R120" i="47" s="1"/>
  <c r="P111" i="47"/>
  <c r="R111" i="47" s="1"/>
  <c r="P102" i="47"/>
  <c r="R102" i="47" s="1"/>
  <c r="U120" i="47"/>
  <c r="W120" i="47" s="1"/>
  <c r="U111" i="47"/>
  <c r="W111" i="47" s="1"/>
  <c r="U102" i="47"/>
  <c r="W102" i="47" s="1"/>
  <c r="R113" i="47"/>
  <c r="AO37" i="47"/>
  <c r="AP37" i="47" s="1"/>
  <c r="AO36" i="47"/>
  <c r="AP36" i="47" s="1"/>
  <c r="AO67" i="47"/>
  <c r="AP67" i="47" s="1"/>
  <c r="AO63" i="47"/>
  <c r="AP63" i="47" s="1"/>
  <c r="AP33" i="47"/>
  <c r="AS28" i="47" s="1"/>
  <c r="AS30" i="47" s="1"/>
  <c r="AS31" i="47" s="1"/>
  <c r="AO73" i="47"/>
  <c r="AP73" i="47" s="1"/>
  <c r="AO50" i="47"/>
  <c r="AP50" i="47" s="1"/>
  <c r="AO41" i="47"/>
  <c r="AP41" i="47" s="1"/>
  <c r="AO66" i="47"/>
  <c r="AP66" i="47" s="1"/>
  <c r="AK74" i="42"/>
  <c r="AK75" i="42"/>
  <c r="AK77" i="42"/>
  <c r="AD78" i="42"/>
  <c r="AE78" i="42" s="1"/>
  <c r="AK72" i="42"/>
  <c r="AK73" i="42"/>
  <c r="AK76" i="42"/>
  <c r="AD60" i="42"/>
  <c r="AE60" i="42" s="1"/>
  <c r="AD48" i="42"/>
  <c r="AE48" i="42" s="1"/>
  <c r="AE77" i="42"/>
  <c r="U97" i="42"/>
  <c r="V123" i="42" s="1"/>
  <c r="AN75" i="42"/>
  <c r="AN76" i="42"/>
  <c r="AN73" i="42"/>
  <c r="AN77" i="42"/>
  <c r="AN74" i="42"/>
  <c r="AN72" i="42"/>
  <c r="AE75" i="42"/>
  <c r="AL75" i="42"/>
  <c r="AL76" i="42"/>
  <c r="U95" i="42"/>
  <c r="V105" i="42" s="1"/>
  <c r="AL73" i="42"/>
  <c r="AL77" i="42"/>
  <c r="AL74" i="42"/>
  <c r="AL72" i="42"/>
  <c r="AE73" i="42"/>
  <c r="U93" i="42"/>
  <c r="Q114" i="42" s="1"/>
  <c r="AJ75" i="42"/>
  <c r="AJ76" i="42"/>
  <c r="AJ73" i="42"/>
  <c r="AJ77" i="42"/>
  <c r="AJ74" i="42"/>
  <c r="AJ72" i="42"/>
  <c r="X78" i="42"/>
  <c r="AE76" i="42"/>
  <c r="AM73" i="42"/>
  <c r="AM77" i="42"/>
  <c r="AM74" i="42"/>
  <c r="AM72" i="42"/>
  <c r="AM75" i="42"/>
  <c r="U96" i="42"/>
  <c r="V114" i="42" s="1"/>
  <c r="AM76" i="42"/>
  <c r="U92" i="42"/>
  <c r="Q105" i="42" s="1"/>
  <c r="AI72" i="42"/>
  <c r="AI76" i="42"/>
  <c r="AI77" i="42"/>
  <c r="AI73" i="42"/>
  <c r="AI75" i="42"/>
  <c r="AI74" i="42"/>
  <c r="AE72" i="42"/>
  <c r="AE68" i="42"/>
  <c r="AN64" i="42"/>
  <c r="AN68" i="42"/>
  <c r="AN65" i="42"/>
  <c r="AN63" i="42"/>
  <c r="AN67" i="42"/>
  <c r="T97" i="42"/>
  <c r="V122" i="42" s="1"/>
  <c r="AN66" i="42"/>
  <c r="AE66" i="42"/>
  <c r="T95" i="42"/>
  <c r="V104" i="42" s="1"/>
  <c r="AL64" i="42"/>
  <c r="AL68" i="42"/>
  <c r="AL65" i="42"/>
  <c r="AL63" i="42"/>
  <c r="AL67" i="42"/>
  <c r="AL66" i="42"/>
  <c r="X69" i="42"/>
  <c r="AE67" i="42"/>
  <c r="AM66" i="42"/>
  <c r="AM63" i="42"/>
  <c r="T96" i="42"/>
  <c r="V113" i="42" s="1"/>
  <c r="AM67" i="42"/>
  <c r="AM64" i="42"/>
  <c r="AM68" i="42"/>
  <c r="AM65" i="42"/>
  <c r="T92" i="42"/>
  <c r="Q104" i="42" s="1"/>
  <c r="AI63" i="42"/>
  <c r="AI66" i="42"/>
  <c r="AI68" i="42"/>
  <c r="AI67" i="42"/>
  <c r="AI64" i="42"/>
  <c r="AI65" i="42"/>
  <c r="AE63" i="42"/>
  <c r="AE65" i="42"/>
  <c r="AK66" i="42"/>
  <c r="AK67" i="42"/>
  <c r="T94" i="42"/>
  <c r="Q122" i="42" s="1"/>
  <c r="AK63" i="42"/>
  <c r="AK64" i="42"/>
  <c r="AK68" i="42"/>
  <c r="AK65" i="42"/>
  <c r="AE64" i="42"/>
  <c r="AJ64" i="42"/>
  <c r="AJ68" i="42"/>
  <c r="AJ65" i="42"/>
  <c r="AJ63" i="42"/>
  <c r="T93" i="42"/>
  <c r="Q113" i="42" s="1"/>
  <c r="AJ66" i="42"/>
  <c r="AJ67" i="42"/>
  <c r="AE57" i="42"/>
  <c r="AL56" i="42"/>
  <c r="AL54" i="42"/>
  <c r="S95" i="42"/>
  <c r="V103" i="42" s="1"/>
  <c r="AL58" i="42"/>
  <c r="AL59" i="42"/>
  <c r="AL57" i="42"/>
  <c r="AL55" i="42"/>
  <c r="X60" i="42"/>
  <c r="AI57" i="42"/>
  <c r="S92" i="42"/>
  <c r="Q103" i="42" s="1"/>
  <c r="AI54" i="42"/>
  <c r="AI59" i="42"/>
  <c r="AI58" i="42"/>
  <c r="AI55" i="42"/>
  <c r="AI56" i="42"/>
  <c r="AE58" i="42"/>
  <c r="AM58" i="42"/>
  <c r="AM56" i="42"/>
  <c r="S96" i="42"/>
  <c r="V112" i="42" s="1"/>
  <c r="AM57" i="42"/>
  <c r="AM55" i="42"/>
  <c r="AM59" i="42"/>
  <c r="AM54" i="42"/>
  <c r="AE55" i="42"/>
  <c r="S93" i="42"/>
  <c r="Q112" i="42" s="1"/>
  <c r="AJ56" i="42"/>
  <c r="AJ54" i="42"/>
  <c r="AJ55" i="42"/>
  <c r="AJ57" i="42"/>
  <c r="AJ58" i="42"/>
  <c r="AJ59" i="42"/>
  <c r="AE59" i="42"/>
  <c r="S97" i="42"/>
  <c r="V121" i="42" s="1"/>
  <c r="AN56" i="42"/>
  <c r="AN54" i="42"/>
  <c r="AN55" i="42"/>
  <c r="AN57" i="42"/>
  <c r="AN58" i="42"/>
  <c r="AN59" i="42"/>
  <c r="AE56" i="42"/>
  <c r="AK58" i="42"/>
  <c r="AK54" i="42"/>
  <c r="S94" i="42"/>
  <c r="Q121" i="42" s="1"/>
  <c r="AK55" i="42"/>
  <c r="AK59" i="42"/>
  <c r="AK56" i="42"/>
  <c r="AK57" i="42"/>
  <c r="AJ46" i="42"/>
  <c r="AJ50" i="42"/>
  <c r="AJ47" i="42"/>
  <c r="AJ45" i="42"/>
  <c r="AJ49" i="42"/>
  <c r="R93" i="42"/>
  <c r="Q111" i="42" s="1"/>
  <c r="AJ48" i="42"/>
  <c r="AB51" i="42"/>
  <c r="AD47" i="42"/>
  <c r="AD45" i="42"/>
  <c r="AD50" i="42"/>
  <c r="AD49" i="42"/>
  <c r="AE41" i="42"/>
  <c r="Q97" i="42"/>
  <c r="V119" i="42" s="1"/>
  <c r="AN39" i="42"/>
  <c r="AN40" i="42"/>
  <c r="AN38" i="42"/>
  <c r="AN37" i="42"/>
  <c r="AN41" i="42"/>
  <c r="AN36" i="42"/>
  <c r="AE39" i="42"/>
  <c r="AL39" i="42"/>
  <c r="AL36" i="42"/>
  <c r="AL40" i="42"/>
  <c r="AL38" i="42"/>
  <c r="Q95" i="42"/>
  <c r="V101" i="42" s="1"/>
  <c r="AL37" i="42"/>
  <c r="AL41" i="42"/>
  <c r="AI40" i="42"/>
  <c r="Q92" i="42"/>
  <c r="Q101" i="42" s="1"/>
  <c r="AI36" i="42"/>
  <c r="AI39" i="42"/>
  <c r="AI41" i="42"/>
  <c r="AE36" i="42"/>
  <c r="AI37" i="42"/>
  <c r="AI38" i="42"/>
  <c r="Q93" i="42"/>
  <c r="Q110" i="42" s="1"/>
  <c r="AJ39" i="42"/>
  <c r="AJ38" i="42"/>
  <c r="AJ40" i="42"/>
  <c r="AJ36" i="42"/>
  <c r="AJ37" i="42"/>
  <c r="AJ41" i="42"/>
  <c r="X42" i="42"/>
  <c r="AE40" i="42"/>
  <c r="AM37" i="42"/>
  <c r="AM41" i="42"/>
  <c r="Q96" i="42"/>
  <c r="V110" i="42" s="1"/>
  <c r="AM40" i="42"/>
  <c r="AM38" i="42"/>
  <c r="AM36" i="42"/>
  <c r="AM39" i="42"/>
  <c r="AL27" i="42"/>
  <c r="AL31" i="42"/>
  <c r="AL29" i="42"/>
  <c r="AE30" i="42"/>
  <c r="AK28" i="42"/>
  <c r="AK30" i="42"/>
  <c r="AL30" i="42"/>
  <c r="AK29" i="42"/>
  <c r="AJ27" i="42"/>
  <c r="X33" i="42"/>
  <c r="AJ29" i="42"/>
  <c r="AE28" i="42"/>
  <c r="AJ31" i="42"/>
  <c r="P93" i="42"/>
  <c r="Q109" i="42" s="1"/>
  <c r="AJ28" i="42"/>
  <c r="AJ30" i="42"/>
  <c r="AI30" i="42"/>
  <c r="AI29" i="42"/>
  <c r="AI31" i="42"/>
  <c r="AI28" i="42"/>
  <c r="AI32" i="42"/>
  <c r="AO32" i="42" s="1"/>
  <c r="AP32" i="42" s="1"/>
  <c r="P92" i="42"/>
  <c r="Q100" i="42" s="1"/>
  <c r="AI27" i="42"/>
  <c r="AD33" i="42"/>
  <c r="AE33" i="42" s="1"/>
  <c r="AE27" i="42"/>
  <c r="U114" i="42"/>
  <c r="P123" i="42"/>
  <c r="R123" i="42" s="1"/>
  <c r="P105" i="42"/>
  <c r="R105" i="42" s="1"/>
  <c r="U123" i="42"/>
  <c r="U105" i="42"/>
  <c r="P114" i="42"/>
  <c r="AD69" i="42"/>
  <c r="AE69" i="42" s="1"/>
  <c r="AE46" i="42"/>
  <c r="AE37" i="42"/>
  <c r="AD42" i="42"/>
  <c r="AE42" i="42" s="1"/>
  <c r="AD22" i="42"/>
  <c r="AG22" i="42" s="1"/>
  <c r="AD21" i="42"/>
  <c r="AG21" i="42" s="1"/>
  <c r="AD11" i="42"/>
  <c r="AD19" i="42"/>
  <c r="AJ21" i="42" s="1"/>
  <c r="AM21" i="42"/>
  <c r="AM19" i="42"/>
  <c r="AM22" i="42"/>
  <c r="AE22" i="42"/>
  <c r="AM18" i="42"/>
  <c r="AM20" i="42"/>
  <c r="AM23" i="42"/>
  <c r="AD20" i="42"/>
  <c r="AG20" i="42" s="1"/>
  <c r="AN23" i="42"/>
  <c r="AE23" i="42"/>
  <c r="AN18" i="42"/>
  <c r="AN19" i="42"/>
  <c r="AN20" i="42"/>
  <c r="AN21" i="42"/>
  <c r="AN22" i="42"/>
  <c r="AD13" i="42"/>
  <c r="P87" i="42" s="1"/>
  <c r="Y86" i="42" s="1"/>
  <c r="Z86" i="42" s="1"/>
  <c r="AJ19" i="42"/>
  <c r="AD14" i="42"/>
  <c r="P88" i="42" s="1"/>
  <c r="Y89" i="42" s="1"/>
  <c r="Z89" i="42" s="1"/>
  <c r="Y24" i="42"/>
  <c r="AE11" i="42"/>
  <c r="AK13" i="42"/>
  <c r="AL12" i="42"/>
  <c r="AE12" i="42"/>
  <c r="AL14" i="42"/>
  <c r="AL11" i="42"/>
  <c r="AL13" i="42"/>
  <c r="AL9" i="42"/>
  <c r="AL10" i="42"/>
  <c r="Y15" i="42"/>
  <c r="AD10" i="42"/>
  <c r="P84" i="42" s="1"/>
  <c r="T86" i="42" s="1"/>
  <c r="U86" i="42" s="1"/>
  <c r="X24" i="42"/>
  <c r="AD18" i="42"/>
  <c r="AG18" i="42" s="1"/>
  <c r="X15" i="42"/>
  <c r="AD9" i="42"/>
  <c r="P83" i="42" s="1"/>
  <c r="T83" i="42" s="1"/>
  <c r="U83" i="42" s="1"/>
  <c r="W106" i="49" l="1"/>
  <c r="AE86" i="49" s="1"/>
  <c r="G93" i="64" s="1"/>
  <c r="R115" i="49"/>
  <c r="AE84" i="49" s="1"/>
  <c r="G81" i="64" s="1"/>
  <c r="R106" i="49"/>
  <c r="AE83" i="49" s="1"/>
  <c r="G75" i="64" s="1"/>
  <c r="AP78" i="47"/>
  <c r="AS73" i="47" s="1"/>
  <c r="AS75" i="47" s="1"/>
  <c r="AS76" i="47" s="1"/>
  <c r="AP69" i="51"/>
  <c r="AS64" i="51" s="1"/>
  <c r="AS66" i="51" s="1"/>
  <c r="AS67" i="51" s="1"/>
  <c r="AL49" i="42"/>
  <c r="AP24" i="51"/>
  <c r="AS19" i="51" s="1"/>
  <c r="AS21" i="51" s="1"/>
  <c r="AS22" i="51" s="1"/>
  <c r="AL50" i="42"/>
  <c r="AP69" i="47"/>
  <c r="AS64" i="47" s="1"/>
  <c r="AS66" i="47" s="1"/>
  <c r="AS67" i="47" s="1"/>
  <c r="R115" i="51"/>
  <c r="AE84" i="51" s="1"/>
  <c r="G9" i="64" s="1"/>
  <c r="W115" i="51"/>
  <c r="AE87" i="51" s="1"/>
  <c r="G27" i="64" s="1"/>
  <c r="P85" i="42"/>
  <c r="T89" i="42" s="1"/>
  <c r="U89" i="42" s="1"/>
  <c r="R106" i="51"/>
  <c r="AE83" i="51" s="1"/>
  <c r="G3" i="64" s="1"/>
  <c r="W124" i="51"/>
  <c r="AE88" i="51" s="1"/>
  <c r="G33" i="64" s="1"/>
  <c r="R124" i="51"/>
  <c r="AE85" i="51" s="1"/>
  <c r="G15" i="64" s="1"/>
  <c r="AP15" i="51"/>
  <c r="AS10" i="51" s="1"/>
  <c r="AS12" i="51" s="1"/>
  <c r="AS13" i="51" s="1"/>
  <c r="AP51" i="51"/>
  <c r="AS46" i="51" s="1"/>
  <c r="AS48" i="51" s="1"/>
  <c r="AS49" i="51" s="1"/>
  <c r="W106" i="51"/>
  <c r="AE86" i="51" s="1"/>
  <c r="G21" i="64" s="1"/>
  <c r="W115" i="50"/>
  <c r="AE87" i="50" s="1"/>
  <c r="G63" i="64" s="1"/>
  <c r="R106" i="50"/>
  <c r="AE83" i="50" s="1"/>
  <c r="G39" i="64" s="1"/>
  <c r="AP15" i="50"/>
  <c r="AS10" i="50" s="1"/>
  <c r="AS12" i="50" s="1"/>
  <c r="AS13" i="50" s="1"/>
  <c r="W106" i="50"/>
  <c r="AE86" i="50" s="1"/>
  <c r="G57" i="64" s="1"/>
  <c r="AP51" i="49"/>
  <c r="AS46" i="49" s="1"/>
  <c r="AS48" i="49" s="1"/>
  <c r="AS49" i="49" s="1"/>
  <c r="AP69" i="49"/>
  <c r="AS64" i="49" s="1"/>
  <c r="AS66" i="49" s="1"/>
  <c r="AS67" i="49" s="1"/>
  <c r="AP42" i="49"/>
  <c r="AS37" i="49" s="1"/>
  <c r="AS39" i="49" s="1"/>
  <c r="AS40" i="49" s="1"/>
  <c r="AP60" i="49"/>
  <c r="AS55" i="49" s="1"/>
  <c r="AS57" i="49" s="1"/>
  <c r="AS58" i="49" s="1"/>
  <c r="AP78" i="49"/>
  <c r="AS73" i="49" s="1"/>
  <c r="AS75" i="49" s="1"/>
  <c r="AS76" i="49" s="1"/>
  <c r="AP15" i="48"/>
  <c r="AS10" i="48" s="1"/>
  <c r="AS12" i="48" s="1"/>
  <c r="AS13" i="48" s="1"/>
  <c r="W106" i="48"/>
  <c r="AE86" i="48" s="1"/>
  <c r="G20" i="64" s="1"/>
  <c r="R106" i="48"/>
  <c r="AE83" i="48" s="1"/>
  <c r="G2" i="64" s="1"/>
  <c r="R124" i="48"/>
  <c r="AE85" i="48" s="1"/>
  <c r="G14" i="64" s="1"/>
  <c r="W115" i="48"/>
  <c r="AE87" i="48" s="1"/>
  <c r="G26" i="64" s="1"/>
  <c r="AP24" i="48"/>
  <c r="AS19" i="48" s="1"/>
  <c r="AS21" i="48" s="1"/>
  <c r="AS22" i="48" s="1"/>
  <c r="R115" i="48"/>
  <c r="AE84" i="48" s="1"/>
  <c r="G8" i="64" s="1"/>
  <c r="W124" i="48"/>
  <c r="AE88" i="48" s="1"/>
  <c r="G32" i="64" s="1"/>
  <c r="AP42" i="47"/>
  <c r="AS37" i="47" s="1"/>
  <c r="AS39" i="47" s="1"/>
  <c r="AS40" i="47" s="1"/>
  <c r="R106" i="47"/>
  <c r="AE83" i="47" s="1"/>
  <c r="G38" i="64" s="1"/>
  <c r="R124" i="47"/>
  <c r="AE85" i="47" s="1"/>
  <c r="G50" i="64" s="1"/>
  <c r="R115" i="47"/>
  <c r="AE84" i="47" s="1"/>
  <c r="G44" i="64" s="1"/>
  <c r="W106" i="47"/>
  <c r="AE86" i="47" s="1"/>
  <c r="G56" i="64" s="1"/>
  <c r="AP51" i="47"/>
  <c r="AS46" i="47" s="1"/>
  <c r="AS48" i="47" s="1"/>
  <c r="AS49" i="47" s="1"/>
  <c r="W115" i="47"/>
  <c r="AE87" i="47" s="1"/>
  <c r="G62" i="64" s="1"/>
  <c r="W124" i="47"/>
  <c r="AE88" i="47" s="1"/>
  <c r="G68" i="64" s="1"/>
  <c r="W105" i="42"/>
  <c r="W114" i="42"/>
  <c r="AL45" i="42"/>
  <c r="R95" i="42"/>
  <c r="V102" i="42" s="1"/>
  <c r="AL48" i="42"/>
  <c r="AL46" i="42"/>
  <c r="AL47" i="42"/>
  <c r="AO74" i="42"/>
  <c r="AP74" i="42" s="1"/>
  <c r="AO65" i="42"/>
  <c r="AP65" i="42" s="1"/>
  <c r="AO56" i="42"/>
  <c r="AP56" i="42" s="1"/>
  <c r="R114" i="42"/>
  <c r="AO77" i="42"/>
  <c r="AP77" i="42" s="1"/>
  <c r="W123" i="42"/>
  <c r="AO75" i="42"/>
  <c r="AP75" i="42" s="1"/>
  <c r="AO72" i="42"/>
  <c r="AP72" i="42" s="1"/>
  <c r="AO39" i="42"/>
  <c r="AP39" i="42" s="1"/>
  <c r="AO76" i="42"/>
  <c r="AP76" i="42" s="1"/>
  <c r="AO73" i="42"/>
  <c r="AP73" i="42" s="1"/>
  <c r="AO66" i="42"/>
  <c r="AP66" i="42" s="1"/>
  <c r="AO64" i="42"/>
  <c r="AP64" i="42" s="1"/>
  <c r="AO67" i="42"/>
  <c r="AP67" i="42" s="1"/>
  <c r="AO63" i="42"/>
  <c r="AP63" i="42" s="1"/>
  <c r="AO68" i="42"/>
  <c r="AP68" i="42" s="1"/>
  <c r="AO54" i="42"/>
  <c r="AP54" i="42" s="1"/>
  <c r="AO55" i="42"/>
  <c r="AP55" i="42" s="1"/>
  <c r="AO58" i="42"/>
  <c r="AP58" i="42" s="1"/>
  <c r="AO57" i="42"/>
  <c r="AP57" i="42" s="1"/>
  <c r="AO59" i="42"/>
  <c r="AP59" i="42" s="1"/>
  <c r="AE50" i="42"/>
  <c r="AN46" i="42"/>
  <c r="AN50" i="42"/>
  <c r="AN49" i="42"/>
  <c r="AN47" i="42"/>
  <c r="AN45" i="42"/>
  <c r="R97" i="42"/>
  <c r="V120" i="42" s="1"/>
  <c r="AN48" i="42"/>
  <c r="R92" i="42"/>
  <c r="Q102" i="42" s="1"/>
  <c r="AI45" i="42"/>
  <c r="AI47" i="42"/>
  <c r="AI48" i="42"/>
  <c r="AI49" i="42"/>
  <c r="AI50" i="42"/>
  <c r="AI46" i="42"/>
  <c r="AE45" i="42"/>
  <c r="AE49" i="42"/>
  <c r="AM48" i="42"/>
  <c r="AM45" i="42"/>
  <c r="R96" i="42"/>
  <c r="V111" i="42" s="1"/>
  <c r="AM49" i="42"/>
  <c r="AM46" i="42"/>
  <c r="AM50" i="42"/>
  <c r="AM47" i="42"/>
  <c r="AD51" i="42"/>
  <c r="AE51" i="42" s="1"/>
  <c r="AE47" i="42"/>
  <c r="AK48" i="42"/>
  <c r="AK45" i="42"/>
  <c r="AK49" i="42"/>
  <c r="AK46" i="42"/>
  <c r="AK50" i="42"/>
  <c r="R94" i="42"/>
  <c r="Q120" i="42" s="1"/>
  <c r="AK47" i="42"/>
  <c r="AO37" i="42"/>
  <c r="AP37" i="42" s="1"/>
  <c r="AO36" i="42"/>
  <c r="AP36" i="42" s="1"/>
  <c r="AO38" i="42"/>
  <c r="AP38" i="42" s="1"/>
  <c r="AO41" i="42"/>
  <c r="AP41" i="42" s="1"/>
  <c r="AO40" i="42"/>
  <c r="AP40" i="42" s="1"/>
  <c r="AO27" i="42"/>
  <c r="AP27" i="42" s="1"/>
  <c r="AO29" i="42"/>
  <c r="AP29" i="42" s="1"/>
  <c r="AO28" i="42"/>
  <c r="AP28" i="42" s="1"/>
  <c r="AO30" i="42"/>
  <c r="AP30" i="42" s="1"/>
  <c r="AO31" i="42"/>
  <c r="AP31" i="42" s="1"/>
  <c r="U120" i="42"/>
  <c r="U111" i="42"/>
  <c r="P120" i="42"/>
  <c r="P102" i="42"/>
  <c r="U102" i="42"/>
  <c r="P111" i="42"/>
  <c r="R111" i="42" s="1"/>
  <c r="U100" i="42"/>
  <c r="W100" i="42" s="1"/>
  <c r="P109" i="42"/>
  <c r="R109" i="42" s="1"/>
  <c r="U109" i="42"/>
  <c r="W109" i="42" s="1"/>
  <c r="P118" i="42"/>
  <c r="R118" i="42" s="1"/>
  <c r="P100" i="42"/>
  <c r="R100" i="42" s="1"/>
  <c r="U118" i="42"/>
  <c r="W118" i="42" s="1"/>
  <c r="U113" i="42"/>
  <c r="W113" i="42" s="1"/>
  <c r="U122" i="42"/>
  <c r="W122" i="42" s="1"/>
  <c r="U104" i="42"/>
  <c r="W104" i="42" s="1"/>
  <c r="P113" i="42"/>
  <c r="R113" i="42" s="1"/>
  <c r="P122" i="42"/>
  <c r="R122" i="42" s="1"/>
  <c r="P104" i="42"/>
  <c r="R104" i="42" s="1"/>
  <c r="U121" i="42"/>
  <c r="W121" i="42" s="1"/>
  <c r="U103" i="42"/>
  <c r="W103" i="42" s="1"/>
  <c r="P112" i="42"/>
  <c r="R112" i="42" s="1"/>
  <c r="U112" i="42"/>
  <c r="W112" i="42" s="1"/>
  <c r="P121" i="42"/>
  <c r="R121" i="42" s="1"/>
  <c r="P103" i="42"/>
  <c r="R103" i="42" s="1"/>
  <c r="AJ20" i="42"/>
  <c r="AL23" i="42"/>
  <c r="AL19" i="42"/>
  <c r="AL18" i="42"/>
  <c r="AL22" i="42"/>
  <c r="AE21" i="42"/>
  <c r="AJ18" i="42"/>
  <c r="AG19" i="42"/>
  <c r="AL20" i="42"/>
  <c r="AL21" i="42"/>
  <c r="AK9" i="42"/>
  <c r="AK11" i="42"/>
  <c r="AK12" i="42"/>
  <c r="AK14" i="42"/>
  <c r="AK10" i="42"/>
  <c r="AJ22" i="42"/>
  <c r="AE19" i="42"/>
  <c r="AJ23" i="42"/>
  <c r="AI9" i="42"/>
  <c r="AD15" i="42"/>
  <c r="AE15" i="42" s="1"/>
  <c r="AE9" i="42"/>
  <c r="AI12" i="42"/>
  <c r="AI14" i="42"/>
  <c r="AI13" i="42"/>
  <c r="AI10" i="42"/>
  <c r="AI11" i="42"/>
  <c r="AN9" i="42"/>
  <c r="AN14" i="42"/>
  <c r="AE14" i="42"/>
  <c r="AN11" i="42"/>
  <c r="AN10" i="42"/>
  <c r="AN12" i="42"/>
  <c r="AN13" i="42"/>
  <c r="AM10" i="42"/>
  <c r="AM13" i="42"/>
  <c r="AE13" i="42"/>
  <c r="AM11" i="42"/>
  <c r="AM9" i="42"/>
  <c r="AM14" i="42"/>
  <c r="AM12" i="42"/>
  <c r="AD24" i="42"/>
  <c r="AE24" i="42" s="1"/>
  <c r="AI18" i="42"/>
  <c r="AE18" i="42"/>
  <c r="AI19" i="42"/>
  <c r="AI21" i="42"/>
  <c r="AI20" i="42"/>
  <c r="AI23" i="42"/>
  <c r="AI22" i="42"/>
  <c r="AJ9" i="42"/>
  <c r="AE10" i="42"/>
  <c r="AJ10" i="42"/>
  <c r="AJ14" i="42"/>
  <c r="AJ13" i="42"/>
  <c r="AJ12" i="42"/>
  <c r="AJ11" i="42"/>
  <c r="AK20" i="42"/>
  <c r="AE20" i="42"/>
  <c r="AK21" i="42"/>
  <c r="AK18" i="42"/>
  <c r="AK22" i="42"/>
  <c r="AK23" i="42"/>
  <c r="AK19" i="42"/>
  <c r="W102" i="42" l="1"/>
  <c r="R102" i="42"/>
  <c r="AP69" i="42"/>
  <c r="AS64" i="42" s="1"/>
  <c r="AS66" i="42" s="1"/>
  <c r="AS67" i="42" s="1"/>
  <c r="W120" i="42"/>
  <c r="AO48" i="42"/>
  <c r="AP48" i="42" s="1"/>
  <c r="AP78" i="42"/>
  <c r="AS73" i="42" s="1"/>
  <c r="AS75" i="42" s="1"/>
  <c r="AS76" i="42" s="1"/>
  <c r="AP60" i="42"/>
  <c r="AS55" i="42" s="1"/>
  <c r="AS57" i="42" s="1"/>
  <c r="AS58" i="42" s="1"/>
  <c r="R120" i="42"/>
  <c r="AO46" i="42"/>
  <c r="AP46" i="42" s="1"/>
  <c r="AO47" i="42"/>
  <c r="AP47" i="42" s="1"/>
  <c r="W111" i="42"/>
  <c r="AO50" i="42"/>
  <c r="AP50" i="42" s="1"/>
  <c r="AO45" i="42"/>
  <c r="AP45" i="42" s="1"/>
  <c r="AO49" i="42"/>
  <c r="AP49" i="42" s="1"/>
  <c r="AP42" i="42"/>
  <c r="AS37" i="42" s="1"/>
  <c r="AS39" i="42" s="1"/>
  <c r="AS40" i="42" s="1"/>
  <c r="AP33" i="42"/>
  <c r="AS28" i="42" s="1"/>
  <c r="AS30" i="42" s="1"/>
  <c r="AS31" i="42" s="1"/>
  <c r="AG24" i="42"/>
  <c r="U110" i="42"/>
  <c r="W110" i="42" s="1"/>
  <c r="P119" i="42"/>
  <c r="R119" i="42" s="1"/>
  <c r="P101" i="42"/>
  <c r="R101" i="42" s="1"/>
  <c r="U119" i="42"/>
  <c r="W119" i="42" s="1"/>
  <c r="W124" i="42" s="1"/>
  <c r="AE88" i="42" s="1"/>
  <c r="G104" i="64" s="1"/>
  <c r="U101" i="42"/>
  <c r="W101" i="42" s="1"/>
  <c r="W106" i="42" s="1"/>
  <c r="AE86" i="42" s="1"/>
  <c r="G92" i="64" s="1"/>
  <c r="P110" i="42"/>
  <c r="R110" i="42" s="1"/>
  <c r="R115" i="42" s="1"/>
  <c r="AE84" i="42" s="1"/>
  <c r="G80" i="64" s="1"/>
  <c r="AO22" i="42"/>
  <c r="AP22" i="42" s="1"/>
  <c r="AO19" i="42"/>
  <c r="AP19" i="42" s="1"/>
  <c r="AO11" i="42"/>
  <c r="AP11" i="42" s="1"/>
  <c r="AO12" i="42"/>
  <c r="AP12" i="42" s="1"/>
  <c r="AO23" i="42"/>
  <c r="AP23" i="42" s="1"/>
  <c r="AO10" i="42"/>
  <c r="AP10" i="42" s="1"/>
  <c r="AO20" i="42"/>
  <c r="AP20" i="42" s="1"/>
  <c r="AO18" i="42"/>
  <c r="AP18" i="42" s="1"/>
  <c r="AO13" i="42"/>
  <c r="AP13" i="42" s="1"/>
  <c r="AO21" i="42"/>
  <c r="AP21" i="42" s="1"/>
  <c r="AO14" i="42"/>
  <c r="AP14" i="42" s="1"/>
  <c r="AO9" i="42"/>
  <c r="AP9" i="42" s="1"/>
  <c r="R106" i="42" l="1"/>
  <c r="AE83" i="42" s="1"/>
  <c r="G74" i="64" s="1"/>
  <c r="R124" i="42"/>
  <c r="AE85" i="42" s="1"/>
  <c r="G86" i="64" s="1"/>
  <c r="W115" i="42"/>
  <c r="AE87" i="42" s="1"/>
  <c r="G98" i="64" s="1"/>
  <c r="AP51" i="42"/>
  <c r="AS46" i="42" s="1"/>
  <c r="AS48" i="42" s="1"/>
  <c r="AS49" i="42" s="1"/>
  <c r="AP15" i="42"/>
  <c r="AS10" i="42" s="1"/>
  <c r="AS12" i="42" s="1"/>
  <c r="AS13" i="42" s="1"/>
  <c r="AP24" i="42"/>
  <c r="AS19" i="42" s="1"/>
  <c r="AS21" i="42" s="1"/>
  <c r="AS22" i="4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assarto@hotmail.com</author>
    <author>alexandre</author>
  </authors>
  <commentList>
    <comment ref="C1" authorId="0" shapeId="0" xr:uid="{DEFB2A32-B69F-4B0D-8FD5-04173DEC6CB7}">
      <text>
        <r>
          <rPr>
            <sz val="9"/>
            <color indexed="81"/>
            <rFont val="Tahoma"/>
            <family val="2"/>
          </rPr>
          <t>QMGR - nome do gerenciador de fila</t>
        </r>
      </text>
    </comment>
    <comment ref="D1" authorId="0" shapeId="0" xr:uid="{D7E5E607-7517-4117-9706-C7D649B90631}">
      <text>
        <r>
          <rPr>
            <sz val="9"/>
            <color indexed="81"/>
            <rFont val="Tahoma"/>
            <family val="2"/>
          </rPr>
          <t>CONNTYPE - tipo de conexão utilizada pela aplicação para acessar a camada de mensageria.</t>
        </r>
      </text>
    </comment>
    <comment ref="E1" authorId="0" shapeId="0" xr:uid="{FF8E443F-D0BC-40BE-A22C-AD84B24AA95B}">
      <text>
        <r>
          <rPr>
            <b/>
            <sz val="9"/>
            <color indexed="81"/>
            <rFont val="Tahoma"/>
            <family val="2"/>
          </rPr>
          <t>Infraestrutura (Anotações):</t>
        </r>
        <r>
          <rPr>
            <sz val="9"/>
            <color indexed="81"/>
            <rFont val="Tahoma"/>
            <family val="2"/>
          </rPr>
          <t xml:space="preserve">
TSMR - três servidores na mesa rede
OCI - VM na núvem
FIREWALL - experimento utilizando Firewall
VPN - experimentos utilizando VPN</t>
        </r>
      </text>
    </comment>
    <comment ref="B20" authorId="1" shapeId="0" xr:uid="{00000000-0006-0000-0100-000002000000}">
      <text>
        <r>
          <rPr>
            <b/>
            <sz val="9"/>
            <color indexed="81"/>
            <rFont val="Segoe UI"/>
            <family val="2"/>
          </rPr>
          <t>alexandre:</t>
        </r>
        <r>
          <rPr>
            <sz val="9"/>
            <color indexed="81"/>
            <rFont val="Segoe UI"/>
            <family val="2"/>
          </rPr>
          <t xml:space="preserve">
linux - 19:40
host - 19:54</t>
        </r>
      </text>
    </comment>
  </commentList>
</comments>
</file>

<file path=xl/sharedStrings.xml><?xml version="1.0" encoding="utf-8"?>
<sst xmlns="http://schemas.openxmlformats.org/spreadsheetml/2006/main" count="9722" uniqueCount="230">
  <si>
    <t>Cenário</t>
  </si>
  <si>
    <t>QMGR</t>
  </si>
  <si>
    <t>Resultado</t>
  </si>
  <si>
    <t>QMALT01</t>
  </si>
  <si>
    <t>QMALT02</t>
  </si>
  <si>
    <t>QMALT03</t>
  </si>
  <si>
    <t>QMALT04</t>
  </si>
  <si>
    <t>QMALT05</t>
  </si>
  <si>
    <t>QMALT06</t>
  </si>
  <si>
    <t>ALTERNATVIAS</t>
  </si>
  <si>
    <t>Firewall</t>
  </si>
  <si>
    <t>VPN</t>
  </si>
  <si>
    <t>conntype</t>
  </si>
  <si>
    <t>jms</t>
  </si>
  <si>
    <t>wmq_client</t>
  </si>
  <si>
    <t>Infraestrutura</t>
  </si>
  <si>
    <t>Servidor único</t>
  </si>
  <si>
    <t>TSMR</t>
  </si>
  <si>
    <t>OCI</t>
  </si>
  <si>
    <t>00:04:13
I - 18:51:44,160
F - 18:56:05,067
2020-09-04_18-51-44.358375</t>
  </si>
  <si>
    <t>00:04:07
I - 18:57:06,458
F - 19:01:21,051
2020-09-04_18-57-06.667277</t>
  </si>
  <si>
    <t>00:09:09
I - 19:22:19,281
F - 19:31:37,188
2020-09-04_19-22-19.480081</t>
  </si>
  <si>
    <t>00:04:18
I - 19:59:56,965
F - 20:04:21,980
2020-09-04_19-59-57.188592</t>
  </si>
  <si>
    <t>00:04:09
I - 20:05:05,995
F - 20:09:21,577
2020-09-04_20-05-06.181597</t>
  </si>
  <si>
    <t>00:08:46
I - 20:10:22,766
F - 20:19:16,454
2020-09-04_20-10-22.964839</t>
  </si>
  <si>
    <t>00:04:19
I - 20:40:32,778
F - 20:44:59,064
2020-09-04_20-40-32.979959</t>
  </si>
  <si>
    <t>00:04:09
I - 20:45:41,272
F - 20:49:57,278
2020-09-04_20-45-41.481794</t>
  </si>
  <si>
    <t>00:09:12
I - 21:10:36,464
F - 21:19:57,257
2020-09-04_21-10-36.672299</t>
  </si>
  <si>
    <t>00:04:23
I - 21:22:47,890
F - 21:27:17,390
2020-09-04_21-22-48.080726</t>
  </si>
  <si>
    <t>00:04:12
I - 21:27:49,881
F - 21:32:08,352
2020-09-04_21-27-50.162981</t>
  </si>
  <si>
    <t>00:09:21
I - 21:33:04,297
F - 21:42:32,682
2020-09-04_21-33-04.486170</t>
  </si>
  <si>
    <t>00:04:19
I - 21:45:44,959
F - 21:50:11,282
2020-09-04_21-45-45.096266</t>
  </si>
  <si>
    <t>00:04:08
I - 21:50:41,567
F - 21:54:56,285
2020-09-04_21-50-41.772094</t>
  </si>
  <si>
    <t>00:09:08
I - 21:55:42,653
F - 22:04:59,369
2020-09-04_21-55-42.853772</t>
  </si>
  <si>
    <t>00:04:23
I - 22:07:11,378
F - 22:11:41,687
2020-09-04_22-07-11.575659</t>
  </si>
  <si>
    <t>00:04:12
I - 22:12:22,398
F - 22:16:41,568
2020-09-04_22-12-22.653359</t>
  </si>
  <si>
    <t>00:09:09
I - 22:17:45,462
F - 22:27:03,388
2020-09-04_22-17-45.672132</t>
  </si>
  <si>
    <t>00:03:46
I - 14:21:16,897
F - 14:25:18,804
2020-08-28_14-21-17.050653</t>
  </si>
  <si>
    <t>00:03:50
I - 16:27:12,908
F - 16:31:12,821
2020-08-28_16-27-12.974231</t>
  </si>
  <si>
    <t>00:11:39
I - 16:39:48,271
F - 16:51:39,744
2020-08-28_16-39-48.336212</t>
  </si>
  <si>
    <t>00:03:39
I - 17:04:12,619
F - 17:08:01,797
2020-08-28_17-04-12.685212</t>
  </si>
  <si>
    <t>00:03:48
I - 17:09:36,398
F - 17:13:35,370
2020-08-28_17-09-36.465273</t>
  </si>
  <si>
    <t>00:11:27
I - 17:17:43,600
F - 17:29:23,061
2020-08-28_17-17-43.664470</t>
  </si>
  <si>
    <t>00:03:37
I - 17:45:24,703
F - 17:49:12,518
2020-08-28_17-45-24.767314</t>
  </si>
  <si>
    <t>00:03:49
I - 17:58:27,580
F - 18:02:27,306
2020-08-28_17-58-27.646685</t>
  </si>
  <si>
    <t>00:11:05
I - 18:06:01,179
F - 18:17:20,109
2020-08-28_18-06-01.244967</t>
  </si>
  <si>
    <t>00:03:38
I - 19:36:55,465
F - 19:40:44,469
2020-08-28_19-36-55.530696</t>
  </si>
  <si>
    <t>00:03:52
I - 19:42:53,944
F - 19:46:56,043
2020-08-28_19-42-54.008076</t>
  </si>
  <si>
    <t>00:11:38
I - 19:49:56,778
F - 20:01:50,078
2020-08-28_19-49-56.843223</t>
  </si>
  <si>
    <t>00:03:42
I - 20:23:52,922
F - 20:27:47,091
2020-08-28_20-23-52.988847</t>
  </si>
  <si>
    <t>00:03:49
I - 20:29:10,420
F - 20:33:10,194
2020-08-28_20-29-10.485793</t>
  </si>
  <si>
    <t>00:11:04
I - 20:35:12,859
F - 20:46:30,709
2020-08-28_20-35-12.924795</t>
  </si>
  <si>
    <t>00:03:46
I - 20:51:30,531
F - 20:55:27,429
2020-08-28_20-51-30.597881</t>
  </si>
  <si>
    <t>00:03:52
I - 20:57:06,323
F - 21:01:11,509
2020-08-28_20-57-06.387828</t>
  </si>
  <si>
    <t>00:11:17
I - 21:03:39,773
F - 21:15:08,657
2020-08-28_21-03-39.839627</t>
  </si>
  <si>
    <t>Soma</t>
  </si>
  <si>
    <t>CRITÉRIOS</t>
  </si>
  <si>
    <t>%</t>
  </si>
  <si>
    <t>TEMPO</t>
  </si>
  <si>
    <t>SEGURANÇA</t>
  </si>
  <si>
    <t>Tempo</t>
  </si>
  <si>
    <t>SOMA</t>
  </si>
  <si>
    <t>Peso</t>
  </si>
  <si>
    <t>VC</t>
  </si>
  <si>
    <t>𝑛</t>
  </si>
  <si>
    <t>CI</t>
  </si>
  <si>
    <t>RI</t>
  </si>
  <si>
    <t>CR</t>
  </si>
  <si>
    <t>%CR</t>
  </si>
  <si>
    <t>Cálculos do CI e CR</t>
  </si>
  <si>
    <t>Menor
Maior
(Tempo)</t>
  </si>
  <si>
    <t>Variação
Máxima</t>
  </si>
  <si>
    <t>Valores de Suporte dos Cálculos</t>
  </si>
  <si>
    <t>Varição
Miníma</t>
  </si>
  <si>
    <t>1-1</t>
  </si>
  <si>
    <t>1-2</t>
  </si>
  <si>
    <t>1-3</t>
  </si>
  <si>
    <t>1-4</t>
  </si>
  <si>
    <t>1-5</t>
  </si>
  <si>
    <t>1-6</t>
  </si>
  <si>
    <t>2-1</t>
  </si>
  <si>
    <t>2-3</t>
  </si>
  <si>
    <t>2-4</t>
  </si>
  <si>
    <t>2-5</t>
  </si>
  <si>
    <t>2-6</t>
  </si>
  <si>
    <t>2-2</t>
  </si>
  <si>
    <t>3-1</t>
  </si>
  <si>
    <t>3-2</t>
  </si>
  <si>
    <t>3-3</t>
  </si>
  <si>
    <t>3-4</t>
  </si>
  <si>
    <t>3-5</t>
  </si>
  <si>
    <t>3-6</t>
  </si>
  <si>
    <t>4-1</t>
  </si>
  <si>
    <t>4-2</t>
  </si>
  <si>
    <t>4-3</t>
  </si>
  <si>
    <t>4-4</t>
  </si>
  <si>
    <t>4-5</t>
  </si>
  <si>
    <t>4-6</t>
  </si>
  <si>
    <t>5-1</t>
  </si>
  <si>
    <t>5-2</t>
  </si>
  <si>
    <t>5-3</t>
  </si>
  <si>
    <t>5-4</t>
  </si>
  <si>
    <t>5-5</t>
  </si>
  <si>
    <t>5-6</t>
  </si>
  <si>
    <t>6-1</t>
  </si>
  <si>
    <t>6-2</t>
  </si>
  <si>
    <t>6-3</t>
  </si>
  <si>
    <t>6-4</t>
  </si>
  <si>
    <t>6-5</t>
  </si>
  <si>
    <t>6-6</t>
  </si>
  <si>
    <t>Critérios
Alternativas</t>
  </si>
  <si>
    <t>Peso do
Critério</t>
  </si>
  <si>
    <t>Peso da
Alternativa</t>
  </si>
  <si>
    <t>00:04:00
I - 16:29:08,962
F - 16:33:58,293
2020-09-12_16-29-09.038319</t>
  </si>
  <si>
    <t>00:04:21
I - 17:24:51,466
F - 17:29:27,547
2020-09-09_17-24-51.567071</t>
  </si>
  <si>
    <t>00:04:47
I - 14:21:16,038
F - 14:26:17,863
2020-09-10_14-21-16.101744</t>
  </si>
  <si>
    <t>00:04:14
I - 17:56:03,115
F - 18:00:28,596
2020-09-09_17-56-03.275281</t>
  </si>
  <si>
    <t xml:space="preserve"> 00:04:14
I - 21:25:02,157
F - 21:29:26,709
2020-09-09_21-25-02.237553</t>
  </si>
  <si>
    <t>00:04:49
I - 15:37:24,894
F - 15:42:25,283
2020-09-10_15-37-25.020160</t>
  </si>
  <si>
    <t>00:04:03
I - 17:17:58,185
F - 17:22:12,464
2020-09-12_17-17-58.275921</t>
  </si>
  <si>
    <t>00:04:04
I - 18:35:30,796
F - 18:39:46,335
2020-09-09_18-35-30.871245</t>
  </si>
  <si>
    <t>00:04:39
I - 17:06:42,227
F - 17:11:31,775
2020-09-10_17-06-42.287442</t>
  </si>
  <si>
    <t>00:04:08
I - 17:54:52,363
F - 17:59:10,861
2020-09-12_17-54-52.423374</t>
  </si>
  <si>
    <t>00:04:29
I - 19:06:48,144
F - 19:11:28,679
2020-09-09_19-06-48.205564</t>
  </si>
  <si>
    <t>00:04:02
I - 22:29:59,826
F - 22:34:12,019
2020-09-09_22-29-59.888242</t>
  </si>
  <si>
    <t>00:04:45
I - 19:03:01,344
F - 19:07:56,722
2020-09-10_19-03-01.407903</t>
  </si>
  <si>
    <t>00:04:00
I - 18:25:59,672
F - 18:30:09,827
2020-09-12_18-25-59.731552</t>
  </si>
  <si>
    <t>00:04:06
I - 19:40:23,669
F - 19:44:40,722
2020-09-09_19-40-23.729786</t>
  </si>
  <si>
    <t>00:04:14
I - 22:57:44,806
F - 23:02:09,050
2020-09-09_22-57-44.867548</t>
  </si>
  <si>
    <t>00:04:43
I - 20:01:57,623
F - 20:06:52,333
2020-09-10_20-01-57.683661</t>
  </si>
  <si>
    <t>00:04:04
I - 19:17:54,939
F - 19:22:10,180
2020-09-12_19-17-54.998955</t>
  </si>
  <si>
    <t>00:04:11
I - 20:08:20,059
F - 20:12:42,512
2020-09-09_20-08-20.121274</t>
  </si>
  <si>
    <t>00:04:17
I - 23:25:25,399
F - 23:29:53,514
2020-09-09_23-25-25.461348</t>
  </si>
  <si>
    <t>00:04:48
I - 20:47:45,994
F - 20:52:45,370
2020-09-10_20-47-46.054535</t>
  </si>
  <si>
    <t>00:04:13
I - 20:55:08,382
F - 20:59:33,200
2020-09-09_20-55-08.455214</t>
  </si>
  <si>
    <t>00:04:00
I - 16:37:14,260
F - 16:41:28,139
2020-09-12_16-37-14.320188</t>
  </si>
  <si>
    <t>00:04:21
I - 17:30:48,375
F - 17:35:19,816
2020-09-09_17-30-48.440396</t>
  </si>
  <si>
    <t>00:04:22
I - 21:01:07,823
F - 21:05:39,907
2020-09-09_21-01-07.885395</t>
  </si>
  <si>
    <t>00:04:54
I - 14:31:31,825
F - 14:36:36,250
2020-09-10_14-31-31.887363</t>
  </si>
  <si>
    <t>00:04:17
I - 18:00:55,909
F - 18:05:24,123
2020-09-09_18-00-55.972803</t>
  </si>
  <si>
    <t>00:04:21
I - 21:29:58,443
F - 21:34:29,905
2020-09-09_21-29-58.504748</t>
  </si>
  <si>
    <t>00:04:05
I - 17:22:51,661
F - 17:27:08,242
2020-09-12_17-22-51.720513</t>
  </si>
  <si>
    <t>00:04:18
I - 18:40:29,271
F - 18:44:59,290
2020-09-09_18-40-29.333308</t>
  </si>
  <si>
    <t>00:04:59
I - 17:22:10,787
F - 17:27:21,445
2020-09-10_17-22-10.847898</t>
  </si>
  <si>
    <t>00:04:15
I - 18:02:02,183
F - 18:06:28,536
2020-09-12_18-02-02.242261</t>
  </si>
  <si>
    <t>00:04:43
I - 19:11:53,820
F - 19:16:48,623
2020-09-09_19-11-53.885998</t>
  </si>
  <si>
    <t>00:04:15
I - 22:35:13,705
F - 22:39:40,510
2020-09-09_22-35-13.767597</t>
  </si>
  <si>
    <t>00:04:00
I - 18:30:47,987
F - 18:34:59,001
2020-09-12_18-30-48.047934</t>
  </si>
  <si>
    <t>00:04:21
I - 19:45:41,759
F - 19:50:13,817
2020-09-09_19-45-41.820951</t>
  </si>
  <si>
    <t>00:04:22
I - 23:02:35,802
F - 23:07:09,451
2020-09-09_23-02-35.861744</t>
  </si>
  <si>
    <t>00:04:05
I - 19:22:35,281
F - 19:26:52,184
2020-09-12_19-22-35.339950</t>
  </si>
  <si>
    <t>00:04:22
I - 20:13:30,795
F - 20:18:03,691
2020-09-09_20-13-30.855716</t>
  </si>
  <si>
    <t>00:04:22
I - 23:30:14,790
F - 23:34:48,060
2020-09-09_23-30-14.852070</t>
  </si>
  <si>
    <t>00:05:02
I - 19:20:03,793
F - 19:25:16,452
2020-09-10_19-20-03.853822</t>
  </si>
  <si>
    <t>00:04:35
I - 22:02:03,607
F - 22:06:49,190
2020-09-09_22-02-03.668044</t>
  </si>
  <si>
    <t>00:05:08
I - 21:56:23,218
F - 22:01:42,385
2020-09-09_21-56-23.278909</t>
  </si>
  <si>
    <t>00:03:51
I - 16:55:16,982
F - 16:59:19,113
2020-09-12_16-55-17.042491</t>
  </si>
  <si>
    <t>00:03:53
I - 17:00:43,701
F - 17:04:48,455
2020-09-12_17-00-43.760187</t>
  </si>
  <si>
    <t>00:09:49
I - 17:05:43,841
F - 17:15:45,268
2020-09-12_17-05-43.919047</t>
  </si>
  <si>
    <t>00:05:08
I - 20:53:41,340
F - 20:58:59,912
2020-09-10_20-53-41.400713</t>
  </si>
  <si>
    <t>00:05:02
I - 20:08:42,562
F - 20:13:55,149
2020-09-10_20-08-42.625247</t>
  </si>
  <si>
    <t>00:05:00
I - 15:43:48,296
F - 15:48:58,983
2020-09-10_15-43-48.358812</t>
  </si>
  <si>
    <t>00:09:56
I - 16:42:34,137
F - 16:52:42,448
2020-09-12_16-42-34.199143</t>
  </si>
  <si>
    <t>00:15:20
I - 17:36:23,095
F - 17:51:56,374
2020-09-09_17-36-23.159591</t>
  </si>
  <si>
    <t>00:15:16
I - 21:07:20,450 
F - 21:22:50,324
2020-09-09_21-07-20.516956</t>
  </si>
  <si>
    <t>00:24:41
I - 14:37:58,091
F - 15:02:55,493
2020-09-10_14-37-58.151242</t>
  </si>
  <si>
    <t>00:15:03
I - 18:08:05,227
F - 18:23:21,560
2020-09-09_18-08-05.290990</t>
  </si>
  <si>
    <t>00:25:18
I - 16:02:35,864
F - 16:28:08,978
2020-09-10_16-02-35.925203</t>
  </si>
  <si>
    <t>00:09:53
I - 17:28:00,775
F - 17:38:06,937
2020-09-12_17-28-00.836979</t>
  </si>
  <si>
    <t>00:15:29
I - 18:45:32,052
F - 19:01:14,640
2020-09-09_18-45-32.116028</t>
  </si>
  <si>
    <t>00:24:23
I - 18:04:36,158
F - 18:29:14,077
2020-09-10_18-04-36.218719</t>
  </si>
  <si>
    <t>00:09:50
I - 18:08:30,319
F - 18:18:32,656
2020-09-12_18-08-30.584197</t>
  </si>
  <si>
    <t>00:16:32
I - 19:19:15,493
F - 19:36:02,054
2020-09-09_19-19-15.557260</t>
  </si>
  <si>
    <t>00:25:12
I - 19:26:23,337
F - 19:51:51,961
2020-09-10_19-26-23.510458</t>
  </si>
  <si>
    <t>00:15:23
I - 22:40:07,638
F - 22:55:44,449
2020-09-09_22-40-07.700230</t>
  </si>
  <si>
    <t>00:15:22
I - 21:34:53,384
F - 21:50:28,501
2020-09-09_21-34-53.445831</t>
  </si>
  <si>
    <t>00:09:37
I - 18:35:32,516
F - 18:45:21,888
2020-09-12_18-35-32.575904</t>
  </si>
  <si>
    <t>00:15:22
I - 19:50:47,138
F - 20:06:22,309
2020-09-09_19-50-47.199881</t>
  </si>
  <si>
    <t>00:25:20
I - 20:15:01,502
F - 20:40:36,349
2020-09-10_20-15-01.562675</t>
  </si>
  <si>
    <t>00:09:45
I - 19:30:08,153
F - 19:40:05,650
2020-09-12_19-30-08.216269</t>
  </si>
  <si>
    <t>00:15:03
I - 20:18:52,999
F - 20:34:09,377
2020-09-09_20-18-53.061096</t>
  </si>
  <si>
    <t>00:25:12
I - 21:00:04,113
F - 21:25:31,458
2020-09-10_21-00-04.175436</t>
  </si>
  <si>
    <t>00:16:03
I - 23:35:09,111
F - 23:51:25,964
2020-09-09_23-35-09.176070</t>
  </si>
  <si>
    <t>00:15:22
I - 22:07:25,674
F - 22:23:00,275
2020-09-09_22-07-25.735642</t>
  </si>
  <si>
    <t>00:15:21
I - 23:07:29,953
F - 23:23:04,236
2020-09-09_23-07-30.016070</t>
  </si>
  <si>
    <t>MP</t>
  </si>
  <si>
    <t>MM</t>
  </si>
  <si>
    <t>MG</t>
  </si>
  <si>
    <t>Alternativa</t>
  </si>
  <si>
    <t>Peso do Critério de Segurança</t>
  </si>
  <si>
    <t>TAMANHO
(Mensagem)</t>
  </si>
  <si>
    <t>Ranking</t>
  </si>
  <si>
    <t>Tamanho da Mensagem</t>
  </si>
  <si>
    <t>Nível de Segurança</t>
  </si>
  <si>
    <t>cenário1</t>
  </si>
  <si>
    <t>cenário2</t>
  </si>
  <si>
    <t>cenário3</t>
  </si>
  <si>
    <t>cenário4</t>
  </si>
  <si>
    <t>cenário5</t>
  </si>
  <si>
    <t>cenário6</t>
  </si>
  <si>
    <t>cenários</t>
  </si>
  <si>
    <t>média</t>
  </si>
  <si>
    <t>dp</t>
  </si>
  <si>
    <t>cenários MG</t>
  </si>
  <si>
    <t>GS1</t>
  </si>
  <si>
    <t>GS2</t>
  </si>
  <si>
    <t>GS3</t>
  </si>
  <si>
    <t>GS4</t>
  </si>
  <si>
    <t>GS5</t>
  </si>
  <si>
    <t>GS6</t>
  </si>
  <si>
    <t>A1</t>
  </si>
  <si>
    <t>A2</t>
  </si>
  <si>
    <t>A3</t>
  </si>
  <si>
    <t>A4</t>
  </si>
  <si>
    <t>A5</t>
  </si>
  <si>
    <t>A6</t>
  </si>
  <si>
    <t>λmax - (média do VC)</t>
  </si>
  <si>
    <t>Alternativas
(Cenários)</t>
  </si>
  <si>
    <t>Subcritérios
(GS)</t>
  </si>
  <si>
    <t>Validador</t>
  </si>
  <si>
    <t>cenários MM</t>
  </si>
  <si>
    <t>cenários MP</t>
  </si>
  <si>
    <t>Para gerar essa tabela coloque a planilha em ordem de cenário+nível+tempo (todos crescentes)</t>
  </si>
  <si>
    <t>Notas e
Intervalos de Variações</t>
  </si>
  <si>
    <t>MP_2.768
tmsg_3k.csv</t>
  </si>
  <si>
    <t>MP_2.768
tmsg_3k.csv
(SEGUNDOS)</t>
  </si>
  <si>
    <t>MM_30.000
tmsg_30kb.csv</t>
  </si>
  <si>
    <t>MM_30.000
tmsg_30kb.csv
(SEGUNDOS)</t>
  </si>
  <si>
    <t>MG_1.048.576
tmsg_1024kb.csv</t>
  </si>
  <si>
    <t>MG_1.048.576
tmsg_1024kb.csv
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</si>
</sst>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400]h:mm:ss\ AM/PM"/>
    <numFmt numFmtId="165" formatCode="0.000"/>
    <numFmt numFmtId="166" formatCode="0.00000"/>
    <numFmt numFmtId="167" formatCode="_-* #,##0.0_-;\-* #,##0.0_-;_-* &quot;-&quot;??_-;_-@_-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6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65">
    <xf numFmtId="0" fontId="0" fillId="0" borderId="0" xfId="0"/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6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13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/>
    </xf>
    <xf numFmtId="21" fontId="0" fillId="6" borderId="4" xfId="0" applyNumberFormat="1" applyFill="1" applyBorder="1" applyAlignment="1">
      <alignment horizontal="center" vertical="center" wrapText="1"/>
    </xf>
    <xf numFmtId="21" fontId="0" fillId="12" borderId="7" xfId="0" applyNumberFormat="1" applyFill="1" applyBorder="1" applyAlignment="1">
      <alignment horizontal="center" vertical="center" wrapText="1"/>
    </xf>
    <xf numFmtId="21" fontId="0" fillId="5" borderId="7" xfId="0" applyNumberFormat="1" applyFill="1" applyBorder="1" applyAlignment="1">
      <alignment horizontal="center" vertical="center" wrapText="1"/>
    </xf>
    <xf numFmtId="21" fontId="0" fillId="9" borderId="7" xfId="0" applyNumberFormat="1" applyFill="1" applyBorder="1" applyAlignment="1">
      <alignment horizontal="center" vertical="center" wrapText="1"/>
    </xf>
    <xf numFmtId="21" fontId="0" fillId="13" borderId="7" xfId="0" applyNumberFormat="1" applyFill="1" applyBorder="1" applyAlignment="1">
      <alignment horizontal="center" vertical="center" wrapText="1"/>
    </xf>
    <xf numFmtId="21" fontId="0" fillId="14" borderId="7" xfId="0" applyNumberFormat="1" applyFill="1" applyBorder="1" applyAlignment="1">
      <alignment horizontal="center" vertical="center" wrapText="1"/>
    </xf>
    <xf numFmtId="21" fontId="8" fillId="6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21" fontId="8" fillId="12" borderId="1" xfId="0" applyNumberFormat="1" applyFont="1" applyFill="1" applyBorder="1" applyAlignment="1">
      <alignment horizontal="center" vertical="center" wrapText="1"/>
    </xf>
    <xf numFmtId="21" fontId="8" fillId="5" borderId="1" xfId="0" applyNumberFormat="1" applyFont="1" applyFill="1" applyBorder="1" applyAlignment="1">
      <alignment horizontal="center" vertical="center" wrapText="1"/>
    </xf>
    <xf numFmtId="21" fontId="8" fillId="9" borderId="1" xfId="0" applyNumberFormat="1" applyFont="1" applyFill="1" applyBorder="1" applyAlignment="1">
      <alignment horizontal="center" vertical="center" wrapText="1"/>
    </xf>
    <xf numFmtId="21" fontId="8" fillId="13" borderId="1" xfId="0" applyNumberFormat="1" applyFont="1" applyFill="1" applyBorder="1" applyAlignment="1">
      <alignment horizontal="center" vertical="center" wrapText="1"/>
    </xf>
    <xf numFmtId="21" fontId="8" fillId="14" borderId="1" xfId="0" applyNumberFormat="1" applyFont="1" applyFill="1" applyBorder="1" applyAlignment="1">
      <alignment horizontal="center" vertical="center" wrapText="1"/>
    </xf>
    <xf numFmtId="21" fontId="0" fillId="6" borderId="1" xfId="0" applyNumberFormat="1" applyFill="1" applyBorder="1" applyAlignment="1">
      <alignment horizontal="center" vertical="center" wrapText="1"/>
    </xf>
    <xf numFmtId="21" fontId="0" fillId="12" borderId="1" xfId="0" applyNumberFormat="1" applyFill="1" applyBorder="1" applyAlignment="1">
      <alignment horizontal="center" vertical="center" wrapText="1"/>
    </xf>
    <xf numFmtId="21" fontId="0" fillId="5" borderId="1" xfId="0" applyNumberFormat="1" applyFill="1" applyBorder="1" applyAlignment="1">
      <alignment horizontal="center" vertical="center" wrapText="1"/>
    </xf>
    <xf numFmtId="21" fontId="0" fillId="9" borderId="1" xfId="0" applyNumberFormat="1" applyFill="1" applyBorder="1" applyAlignment="1">
      <alignment horizontal="center" vertical="center" wrapText="1"/>
    </xf>
    <xf numFmtId="21" fontId="0" fillId="13" borderId="1" xfId="0" applyNumberFormat="1" applyFill="1" applyBorder="1" applyAlignment="1">
      <alignment horizontal="center" vertical="center" wrapText="1"/>
    </xf>
    <xf numFmtId="21" fontId="0" fillId="14" borderId="1" xfId="0" applyNumberFormat="1" applyFill="1" applyBorder="1" applyAlignment="1">
      <alignment horizontal="center" vertical="center" wrapText="1"/>
    </xf>
    <xf numFmtId="21" fontId="0" fillId="6" borderId="10" xfId="0" applyNumberFormat="1" applyFill="1" applyBorder="1" applyAlignment="1">
      <alignment horizontal="center" vertical="center" wrapText="1"/>
    </xf>
    <xf numFmtId="21" fontId="0" fillId="12" borderId="10" xfId="0" applyNumberFormat="1" applyFill="1" applyBorder="1" applyAlignment="1">
      <alignment horizontal="center" vertical="center" wrapText="1"/>
    </xf>
    <xf numFmtId="21" fontId="0" fillId="5" borderId="10" xfId="0" applyNumberFormat="1" applyFill="1" applyBorder="1" applyAlignment="1">
      <alignment horizontal="center" vertical="center" wrapText="1"/>
    </xf>
    <xf numFmtId="21" fontId="0" fillId="9" borderId="10" xfId="0" applyNumberFormat="1" applyFill="1" applyBorder="1" applyAlignment="1">
      <alignment horizontal="center" vertical="center" wrapText="1"/>
    </xf>
    <xf numFmtId="21" fontId="0" fillId="13" borderId="10" xfId="0" applyNumberFormat="1" applyFill="1" applyBorder="1" applyAlignment="1">
      <alignment horizontal="center" vertical="center" wrapText="1"/>
    </xf>
    <xf numFmtId="21" fontId="0" fillId="14" borderId="10" xfId="0" applyNumberFormat="1" applyFill="1" applyBorder="1" applyAlignment="1">
      <alignment horizontal="center" vertical="center" wrapText="1"/>
    </xf>
    <xf numFmtId="0" fontId="0" fillId="0" borderId="0" xfId="0" applyNumberFormat="1"/>
    <xf numFmtId="0" fontId="3" fillId="17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9" fontId="0" fillId="0" borderId="1" xfId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10" fillId="19" borderId="1" xfId="0" applyFont="1" applyFill="1" applyBorder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49" fontId="0" fillId="0" borderId="0" xfId="0" applyNumberFormat="1"/>
    <xf numFmtId="0" fontId="11" fillId="10" borderId="1" xfId="0" applyFont="1" applyFill="1" applyBorder="1" applyAlignment="1">
      <alignment horizontal="center"/>
    </xf>
    <xf numFmtId="0" fontId="11" fillId="15" borderId="1" xfId="0" applyFon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2" fillId="12" borderId="7" xfId="0" applyNumberFormat="1" applyFont="1" applyFill="1" applyBorder="1" applyAlignment="1">
      <alignment horizontal="center" vertical="center" wrapText="1"/>
    </xf>
    <xf numFmtId="0" fontId="12" fillId="12" borderId="1" xfId="0" applyNumberFormat="1" applyFont="1" applyFill="1" applyBorder="1" applyAlignment="1">
      <alignment horizontal="center" vertical="center" wrapText="1"/>
    </xf>
    <xf numFmtId="0" fontId="12" fillId="12" borderId="10" xfId="0" applyNumberFormat="1" applyFont="1" applyFill="1" applyBorder="1" applyAlignment="1">
      <alignment horizontal="center" vertical="center" wrapText="1"/>
    </xf>
    <xf numFmtId="0" fontId="12" fillId="6" borderId="4" xfId="0" applyNumberFormat="1" applyFont="1" applyFill="1" applyBorder="1" applyAlignment="1">
      <alignment horizontal="center" vertical="center" wrapText="1"/>
    </xf>
    <xf numFmtId="0" fontId="12" fillId="6" borderId="1" xfId="0" applyNumberFormat="1" applyFont="1" applyFill="1" applyBorder="1" applyAlignment="1">
      <alignment horizontal="center" vertical="center" wrapText="1"/>
    </xf>
    <xf numFmtId="0" fontId="12" fillId="6" borderId="10" xfId="0" applyNumberFormat="1" applyFont="1" applyFill="1" applyBorder="1" applyAlignment="1">
      <alignment horizontal="center" vertical="center" wrapText="1"/>
    </xf>
    <xf numFmtId="0" fontId="12" fillId="5" borderId="7" xfId="0" applyNumberFormat="1" applyFont="1" applyFill="1" applyBorder="1" applyAlignment="1">
      <alignment horizontal="center" vertical="center" wrapText="1"/>
    </xf>
    <xf numFmtId="0" fontId="12" fillId="5" borderId="1" xfId="0" applyNumberFormat="1" applyFont="1" applyFill="1" applyBorder="1" applyAlignment="1">
      <alignment horizontal="center" vertical="center" wrapText="1"/>
    </xf>
    <xf numFmtId="0" fontId="12" fillId="5" borderId="10" xfId="0" applyNumberFormat="1" applyFont="1" applyFill="1" applyBorder="1" applyAlignment="1">
      <alignment horizontal="center" vertical="center" wrapText="1"/>
    </xf>
    <xf numFmtId="0" fontId="12" fillId="9" borderId="7" xfId="0" applyNumberFormat="1" applyFont="1" applyFill="1" applyBorder="1" applyAlignment="1">
      <alignment horizontal="center" vertical="center" wrapText="1"/>
    </xf>
    <xf numFmtId="0" fontId="12" fillId="9" borderId="1" xfId="0" applyNumberFormat="1" applyFont="1" applyFill="1" applyBorder="1" applyAlignment="1">
      <alignment horizontal="center" vertical="center" wrapText="1"/>
    </xf>
    <xf numFmtId="0" fontId="12" fillId="9" borderId="10" xfId="0" applyNumberFormat="1" applyFont="1" applyFill="1" applyBorder="1" applyAlignment="1">
      <alignment horizontal="center" vertical="center" wrapText="1"/>
    </xf>
    <xf numFmtId="0" fontId="12" fillId="13" borderId="7" xfId="0" applyNumberFormat="1" applyFont="1" applyFill="1" applyBorder="1" applyAlignment="1">
      <alignment horizontal="center" vertical="center" wrapText="1"/>
    </xf>
    <xf numFmtId="0" fontId="12" fillId="13" borderId="1" xfId="0" applyNumberFormat="1" applyFont="1" applyFill="1" applyBorder="1" applyAlignment="1">
      <alignment horizontal="center" vertical="center" wrapText="1"/>
    </xf>
    <xf numFmtId="0" fontId="12" fillId="13" borderId="10" xfId="0" applyNumberFormat="1" applyFont="1" applyFill="1" applyBorder="1" applyAlignment="1">
      <alignment horizontal="center" vertical="center" wrapText="1"/>
    </xf>
    <xf numFmtId="0" fontId="12" fillId="14" borderId="7" xfId="0" applyNumberFormat="1" applyFont="1" applyFill="1" applyBorder="1" applyAlignment="1">
      <alignment horizontal="center" vertical="center" wrapText="1"/>
    </xf>
    <xf numFmtId="0" fontId="12" fillId="14" borderId="1" xfId="0" applyNumberFormat="1" applyFont="1" applyFill="1" applyBorder="1" applyAlignment="1">
      <alignment horizontal="center" vertical="center" wrapText="1"/>
    </xf>
    <xf numFmtId="0" fontId="12" fillId="14" borderId="10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9" fontId="0" fillId="0" borderId="3" xfId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0" fillId="0" borderId="4" xfId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9" fontId="3" fillId="5" borderId="18" xfId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1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4" borderId="0" xfId="0" applyFill="1"/>
    <xf numFmtId="0" fontId="0" fillId="0" borderId="2" xfId="0" applyBorder="1" applyAlignment="1">
      <alignment horizontal="center" vertical="center"/>
    </xf>
    <xf numFmtId="9" fontId="0" fillId="0" borderId="2" xfId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9" fontId="0" fillId="0" borderId="12" xfId="1" applyFont="1" applyBorder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0" fillId="0" borderId="3" xfId="2" applyNumberFormat="1" applyFont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9" fontId="3" fillId="18" borderId="4" xfId="1" applyFont="1" applyFill="1" applyBorder="1" applyAlignment="1">
      <alignment horizontal="center" vertical="center" wrapText="1"/>
    </xf>
    <xf numFmtId="9" fontId="3" fillId="7" borderId="17" xfId="1" applyFont="1" applyFill="1" applyBorder="1" applyAlignment="1">
      <alignment horizontal="center"/>
    </xf>
    <xf numFmtId="167" fontId="0" fillId="0" borderId="17" xfId="2" applyNumberFormat="1" applyFont="1" applyBorder="1" applyAlignment="1">
      <alignment horizontal="center"/>
    </xf>
    <xf numFmtId="0" fontId="2" fillId="16" borderId="1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9" fontId="0" fillId="22" borderId="18" xfId="1" applyFont="1" applyFill="1" applyBorder="1" applyAlignment="1">
      <alignment horizontal="center" vertical="center"/>
    </xf>
    <xf numFmtId="0" fontId="0" fillId="0" borderId="3" xfId="0" applyBorder="1"/>
    <xf numFmtId="1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17" xfId="0" applyBorder="1"/>
    <xf numFmtId="9" fontId="0" fillId="22" borderId="18" xfId="1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9" fontId="0" fillId="5" borderId="18" xfId="1" applyFont="1" applyFill="1" applyBorder="1" applyAlignment="1">
      <alignment horizontal="center"/>
    </xf>
    <xf numFmtId="9" fontId="0" fillId="5" borderId="18" xfId="1" applyFont="1" applyFill="1" applyBorder="1" applyAlignment="1">
      <alignment horizontal="center" vertical="center"/>
    </xf>
    <xf numFmtId="0" fontId="5" fillId="5" borderId="0" xfId="0" applyFont="1" applyFill="1"/>
    <xf numFmtId="0" fontId="14" fillId="19" borderId="25" xfId="0" applyFont="1" applyFill="1" applyBorder="1" applyAlignment="1">
      <alignment horizontal="center" vertical="center"/>
    </xf>
    <xf numFmtId="49" fontId="2" fillId="15" borderId="1" xfId="0" applyNumberFormat="1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2" fontId="0" fillId="0" borderId="33" xfId="0" applyNumberFormat="1" applyFill="1" applyBorder="1" applyAlignment="1">
      <alignment horizontal="center" vertical="center"/>
    </xf>
    <xf numFmtId="2" fontId="0" fillId="0" borderId="0" xfId="0" applyNumberFormat="1"/>
    <xf numFmtId="0" fontId="0" fillId="3" borderId="1" xfId="0" applyFill="1" applyBorder="1"/>
    <xf numFmtId="2" fontId="0" fillId="3" borderId="1" xfId="0" applyNumberFormat="1" applyFill="1" applyBorder="1"/>
    <xf numFmtId="1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4" fillId="19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0" borderId="14" xfId="0" applyNumberFormat="1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0" borderId="37" xfId="0" applyFill="1" applyBorder="1" applyAlignment="1">
      <alignment horizontal="center" vertical="center" wrapText="1"/>
    </xf>
    <xf numFmtId="0" fontId="0" fillId="0" borderId="14" xfId="0" applyBorder="1"/>
    <xf numFmtId="0" fontId="11" fillId="15" borderId="12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0" fillId="0" borderId="31" xfId="0" applyBorder="1"/>
    <xf numFmtId="0" fontId="5" fillId="5" borderId="31" xfId="0" applyFont="1" applyFill="1" applyBorder="1"/>
    <xf numFmtId="0" fontId="0" fillId="0" borderId="38" xfId="0" applyBorder="1"/>
    <xf numFmtId="0" fontId="0" fillId="20" borderId="12" xfId="0" applyFill="1" applyBorder="1" applyAlignment="1">
      <alignment horizontal="center"/>
    </xf>
    <xf numFmtId="0" fontId="2" fillId="15" borderId="14" xfId="0" applyFont="1" applyFill="1" applyBorder="1" applyAlignment="1">
      <alignment horizontal="center" vertical="center"/>
    </xf>
    <xf numFmtId="49" fontId="0" fillId="0" borderId="31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49" fontId="2" fillId="15" borderId="14" xfId="0" applyNumberFormat="1" applyFont="1" applyFill="1" applyBorder="1" applyAlignment="1">
      <alignment horizontal="center" vertical="center"/>
    </xf>
    <xf numFmtId="49" fontId="0" fillId="0" borderId="38" xfId="0" applyNumberFormat="1" applyBorder="1"/>
    <xf numFmtId="0" fontId="0" fillId="0" borderId="30" xfId="0" applyBorder="1"/>
    <xf numFmtId="49" fontId="0" fillId="5" borderId="14" xfId="0" applyNumberFormat="1" applyFill="1" applyBorder="1" applyAlignment="1">
      <alignment horizontal="center" vertical="center"/>
    </xf>
    <xf numFmtId="49" fontId="5" fillId="5" borderId="31" xfId="0" applyNumberFormat="1" applyFont="1" applyFill="1" applyBorder="1"/>
    <xf numFmtId="0" fontId="0" fillId="5" borderId="14" xfId="0" applyFill="1" applyBorder="1" applyAlignment="1">
      <alignment horizontal="center" vertical="center"/>
    </xf>
    <xf numFmtId="0" fontId="5" fillId="5" borderId="38" xfId="0" applyFont="1" applyFill="1" applyBorder="1"/>
    <xf numFmtId="166" fontId="0" fillId="0" borderId="0" xfId="0" applyNumberFormat="1"/>
    <xf numFmtId="0" fontId="0" fillId="23" borderId="1" xfId="0" applyFill="1" applyBorder="1" applyAlignment="1">
      <alignment horizontal="center" vertical="center"/>
    </xf>
    <xf numFmtId="10" fontId="0" fillId="23" borderId="1" xfId="1" applyNumberFormat="1" applyFont="1" applyFill="1" applyBorder="1" applyAlignment="1">
      <alignment horizontal="center" vertical="center"/>
    </xf>
    <xf numFmtId="2" fontId="0" fillId="3" borderId="37" xfId="0" applyNumberFormat="1" applyFill="1" applyBorder="1"/>
    <xf numFmtId="0" fontId="8" fillId="6" borderId="8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13" fillId="19" borderId="30" xfId="0" applyFont="1" applyFill="1" applyBorder="1" applyAlignment="1">
      <alignment horizontal="center" vertical="center"/>
    </xf>
    <xf numFmtId="0" fontId="13" fillId="19" borderId="31" xfId="0" applyFont="1" applyFill="1" applyBorder="1" applyAlignment="1">
      <alignment horizontal="center" vertical="center"/>
    </xf>
    <xf numFmtId="0" fontId="13" fillId="19" borderId="32" xfId="0" applyFont="1" applyFill="1" applyBorder="1" applyAlignment="1">
      <alignment horizontal="center" vertical="center"/>
    </xf>
    <xf numFmtId="49" fontId="0" fillId="20" borderId="12" xfId="0" applyNumberFormat="1" applyFill="1" applyBorder="1" applyAlignment="1">
      <alignment horizontal="center" vertical="center"/>
    </xf>
    <xf numFmtId="49" fontId="0" fillId="20" borderId="14" xfId="0" applyNumberFormat="1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49" fontId="0" fillId="20" borderId="1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9" fontId="2" fillId="2" borderId="1" xfId="1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13" fillId="19" borderId="23" xfId="0" applyFont="1" applyFill="1" applyBorder="1" applyAlignment="1">
      <alignment horizontal="center" vertical="center"/>
    </xf>
    <xf numFmtId="0" fontId="13" fillId="19" borderId="34" xfId="0" applyFont="1" applyFill="1" applyBorder="1" applyAlignment="1">
      <alignment horizontal="center" vertical="center"/>
    </xf>
    <xf numFmtId="0" fontId="13" fillId="19" borderId="3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0" fontId="0" fillId="3" borderId="1" xfId="1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0" fontId="0" fillId="3" borderId="1" xfId="1" applyNumberFormat="1" applyFont="1" applyFill="1" applyBorder="1" applyAlignment="1">
      <alignment horizontal="center"/>
    </xf>
    <xf numFmtId="10" fontId="0" fillId="13" borderId="1" xfId="1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10" fontId="0" fillId="13" borderId="1" xfId="1" applyNumberFormat="1" applyFont="1" applyFill="1" applyBorder="1" applyAlignment="1">
      <alignment horizontal="center"/>
    </xf>
    <xf numFmtId="0" fontId="0" fillId="24" borderId="1" xfId="0" applyFill="1" applyBorder="1" applyAlignment="1">
      <alignment horizontal="center" vertical="center"/>
    </xf>
    <xf numFmtId="10" fontId="0" fillId="24" borderId="1" xfId="1" applyNumberFormat="1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/>
    </xf>
    <xf numFmtId="10" fontId="0" fillId="24" borderId="1" xfId="1" applyNumberFormat="1" applyFont="1" applyFill="1" applyBorder="1" applyAlignment="1">
      <alignment horizontal="center"/>
    </xf>
    <xf numFmtId="0" fontId="0" fillId="25" borderId="1" xfId="0" applyFill="1" applyBorder="1" applyAlignment="1">
      <alignment horizontal="center" vertical="center"/>
    </xf>
    <xf numFmtId="10" fontId="0" fillId="25" borderId="1" xfId="1" applyNumberFormat="1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/>
    </xf>
    <xf numFmtId="10" fontId="0" fillId="25" borderId="1" xfId="1" applyNumberFormat="1" applyFont="1" applyFill="1" applyBorder="1" applyAlignment="1">
      <alignment horizontal="center"/>
    </xf>
    <xf numFmtId="0" fontId="0" fillId="26" borderId="1" xfId="0" applyFill="1" applyBorder="1" applyAlignment="1">
      <alignment horizontal="center" vertical="center"/>
    </xf>
    <xf numFmtId="10" fontId="0" fillId="26" borderId="1" xfId="1" applyNumberFormat="1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10" fontId="0" fillId="26" borderId="1" xfId="1" applyNumberFormat="1" applyFont="1" applyFill="1" applyBorder="1" applyAlignment="1">
      <alignment horizontal="center"/>
    </xf>
    <xf numFmtId="0" fontId="0" fillId="27" borderId="1" xfId="0" applyFill="1" applyBorder="1" applyAlignment="1">
      <alignment horizontal="center" vertical="center"/>
    </xf>
    <xf numFmtId="10" fontId="0" fillId="27" borderId="1" xfId="1" applyNumberFormat="1" applyFont="1" applyFill="1" applyBorder="1" applyAlignment="1">
      <alignment horizontal="center" vertical="center"/>
    </xf>
    <xf numFmtId="0" fontId="0" fillId="27" borderId="1" xfId="0" applyFill="1" applyBorder="1" applyAlignment="1">
      <alignment horizontal="center"/>
    </xf>
    <xf numFmtId="10" fontId="0" fillId="27" borderId="1" xfId="1" applyNumberFormat="1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 vertical="center"/>
    </xf>
    <xf numFmtId="10" fontId="17" fillId="23" borderId="1" xfId="1" applyNumberFormat="1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center" vertical="center"/>
    </xf>
    <xf numFmtId="10" fontId="18" fillId="23" borderId="1" xfId="1" applyNumberFormat="1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center" vertical="center"/>
    </xf>
    <xf numFmtId="10" fontId="19" fillId="23" borderId="1" xfId="1" applyNumberFormat="1" applyFont="1" applyFill="1" applyBorder="1" applyAlignment="1">
      <alignment horizontal="center" vertical="center"/>
    </xf>
    <xf numFmtId="0" fontId="20" fillId="23" borderId="1" xfId="0" applyFont="1" applyFill="1" applyBorder="1" applyAlignment="1">
      <alignment horizontal="center" vertical="center"/>
    </xf>
    <xf numFmtId="10" fontId="20" fillId="23" borderId="1" xfId="1" applyNumberFormat="1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horizontal="center" vertical="center"/>
    </xf>
    <xf numFmtId="10" fontId="21" fillId="23" borderId="1" xfId="1" applyNumberFormat="1" applyFont="1" applyFill="1" applyBorder="1" applyAlignment="1">
      <alignment horizontal="center" vertical="center"/>
    </xf>
    <xf numFmtId="0" fontId="22" fillId="23" borderId="1" xfId="0" applyFont="1" applyFill="1" applyBorder="1" applyAlignment="1">
      <alignment horizontal="center" vertical="center"/>
    </xf>
    <xf numFmtId="10" fontId="22" fillId="23" borderId="1" xfId="1" applyNumberFormat="1" applyFont="1" applyFill="1" applyBorder="1" applyAlignment="1">
      <alignment horizontal="center" vertical="center"/>
    </xf>
    <xf numFmtId="10" fontId="0" fillId="7" borderId="1" xfId="1" applyNumberFormat="1" applyFont="1" applyFill="1" applyBorder="1" applyAlignment="1">
      <alignment horizontal="center" vertical="center"/>
    </xf>
    <xf numFmtId="0" fontId="0" fillId="28" borderId="1" xfId="0" applyFill="1" applyBorder="1" applyAlignment="1">
      <alignment horizontal="center" vertical="center"/>
    </xf>
    <xf numFmtId="10" fontId="0" fillId="28" borderId="1" xfId="1" applyNumberFormat="1" applyFont="1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Médias de </a:t>
            </a:r>
            <a:r>
              <a:rPr lang="pt-BR" i="1"/>
              <a:t>Ranking</a:t>
            </a:r>
            <a:r>
              <a:rPr lang="pt-BR"/>
              <a:t> dos Cenários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RESULTADOS!$O$1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5D80-4045-B11B-F215F1B57CB8}"/>
              </c:ext>
            </c:extLst>
          </c:dPt>
          <c:dLbls>
            <c:dLbl>
              <c:idx val="0"/>
              <c:layout>
                <c:manualLayout>
                  <c:x val="-5.718175346756018E-2"/>
                  <c:y val="7.6706147772137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F8F-4718-A8B8-2E5D0B92963F}"/>
                </c:ext>
              </c:extLst>
            </c:dLbl>
            <c:dLbl>
              <c:idx val="2"/>
              <c:layout>
                <c:manualLayout>
                  <c:x val="-4.5452163012676093E-2"/>
                  <c:y val="-0.1060349689791314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80-4045-B11B-F215F1B57CB8}"/>
                </c:ext>
              </c:extLst>
            </c:dLbl>
            <c:dLbl>
              <c:idx val="3"/>
              <c:layout>
                <c:manualLayout>
                  <c:x val="-6.4874878891712312E-2"/>
                  <c:y val="-0.1737168640721940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F8F-4718-A8B8-2E5D0B92963F}"/>
                </c:ext>
              </c:extLst>
            </c:dLbl>
            <c:dLbl>
              <c:idx val="4"/>
              <c:layout>
                <c:manualLayout>
                  <c:x val="-2.4872965995501657E-2"/>
                  <c:y val="-0.101522842639593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1B-4194-980F-A8969A864D78}"/>
                </c:ext>
              </c:extLst>
            </c:dLbl>
            <c:dLbl>
              <c:idx val="5"/>
              <c:layout>
                <c:manualLayout>
                  <c:x val="-3.6041599384284723E-2"/>
                  <c:y val="5.188945290468116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8F-4718-A8B8-2E5D0B92963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RESULTADOS!$N$2:$N$7</c:f>
              <c:strCache>
                <c:ptCount val="6"/>
                <c:pt idx="0">
                  <c:v>cenário1</c:v>
                </c:pt>
                <c:pt idx="1">
                  <c:v>cenário2</c:v>
                </c:pt>
                <c:pt idx="2">
                  <c:v>cenário3</c:v>
                </c:pt>
                <c:pt idx="3">
                  <c:v>cenário4</c:v>
                </c:pt>
                <c:pt idx="4">
                  <c:v>cenário5</c:v>
                </c:pt>
                <c:pt idx="5">
                  <c:v>cenário6</c:v>
                </c:pt>
              </c:strCache>
            </c:strRef>
          </c:cat>
          <c:val>
            <c:numRef>
              <c:f>RESULTADOS!$O$2:$O$7</c:f>
              <c:numCache>
                <c:formatCode>0.00</c:formatCode>
                <c:ptCount val="6"/>
                <c:pt idx="0">
                  <c:v>3.3333333333333335</c:v>
                </c:pt>
                <c:pt idx="1">
                  <c:v>6</c:v>
                </c:pt>
                <c:pt idx="2">
                  <c:v>4.166666666666667</c:v>
                </c:pt>
                <c:pt idx="3">
                  <c:v>1.6666666666666667</c:v>
                </c:pt>
                <c:pt idx="4">
                  <c:v>4.5</c:v>
                </c:pt>
                <c:pt idx="5">
                  <c:v>1.3333333333333333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B-41C5-AD8E-648F28282D6B}"/>
            </c:ext>
          </c:extLst>
        </c:ser>
        <c:ser>
          <c:idx val="1"/>
          <c:order val="1"/>
          <c:tx>
            <c:strRef>
              <c:f>RESULTADOS!$P$1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5D80-4045-B11B-F215F1B57CB8}"/>
              </c:ext>
            </c:extLst>
          </c:dPt>
          <c:dLbls>
            <c:dLbl>
              <c:idx val="0"/>
              <c:layout>
                <c:manualLayout>
                  <c:x val="-0.12097706221801706"/>
                  <c:y val="4.51212633953750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E1B-4194-980F-A8969A864D78}"/>
                </c:ext>
              </c:extLst>
            </c:dLbl>
            <c:dLbl>
              <c:idx val="1"/>
              <c:layout>
                <c:manualLayout>
                  <c:x val="-0.17258216207595076"/>
                  <c:y val="4.512126339537507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E1B-4194-980F-A8969A864D78}"/>
                </c:ext>
              </c:extLst>
            </c:dLbl>
            <c:dLbl>
              <c:idx val="2"/>
              <c:layout>
                <c:manualLayout>
                  <c:x val="-0.13782268784488869"/>
                  <c:y val="-4.963338973491257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80-4045-B11B-F215F1B57CB8}"/>
                </c:ext>
              </c:extLst>
            </c:dLbl>
            <c:dLbl>
              <c:idx val="3"/>
              <c:layout>
                <c:manualLayout>
                  <c:x val="3.027494348279897E-2"/>
                  <c:y val="-8.79864636209814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F8F-4718-A8B8-2E5D0B92963F}"/>
                </c:ext>
              </c:extLst>
            </c:dLbl>
            <c:dLbl>
              <c:idx val="4"/>
              <c:layout>
                <c:manualLayout>
                  <c:x val="2.345918090976817E-2"/>
                  <c:y val="-5.86576424139875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F8F-4718-A8B8-2E5D0B92963F}"/>
                </c:ext>
              </c:extLst>
            </c:dLbl>
            <c:dLbl>
              <c:idx val="5"/>
              <c:layout>
                <c:manualLayout>
                  <c:x val="-0.13501483679525222"/>
                  <c:y val="4.5121263395375075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1B-4194-980F-A8969A864D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RESULTADOS!$N$2:$N$7</c:f>
              <c:strCache>
                <c:ptCount val="6"/>
                <c:pt idx="0">
                  <c:v>cenário1</c:v>
                </c:pt>
                <c:pt idx="1">
                  <c:v>cenário2</c:v>
                </c:pt>
                <c:pt idx="2">
                  <c:v>cenário3</c:v>
                </c:pt>
                <c:pt idx="3">
                  <c:v>cenário4</c:v>
                </c:pt>
                <c:pt idx="4">
                  <c:v>cenário5</c:v>
                </c:pt>
                <c:pt idx="5">
                  <c:v>cenário6</c:v>
                </c:pt>
              </c:strCache>
            </c:strRef>
          </c:cat>
          <c:val>
            <c:numRef>
              <c:f>RESULTADOS!$P$2:$P$7</c:f>
              <c:numCache>
                <c:formatCode>0.00</c:formatCode>
                <c:ptCount val="6"/>
                <c:pt idx="0">
                  <c:v>4.833333333333333</c:v>
                </c:pt>
                <c:pt idx="1">
                  <c:v>1</c:v>
                </c:pt>
                <c:pt idx="2">
                  <c:v>3.3333333333333335</c:v>
                </c:pt>
                <c:pt idx="3">
                  <c:v>5.833333333333333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B-41C5-AD8E-648F28282D6B}"/>
            </c:ext>
          </c:extLst>
        </c:ser>
        <c:ser>
          <c:idx val="2"/>
          <c:order val="2"/>
          <c:tx>
            <c:strRef>
              <c:f>RESULTADOS!$Q$1</c:f>
              <c:strCache>
                <c:ptCount val="1"/>
                <c:pt idx="0">
                  <c:v>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D80-4045-B11B-F215F1B57CB8}"/>
              </c:ext>
            </c:extLst>
          </c:dPt>
          <c:dLbls>
            <c:dLbl>
              <c:idx val="0"/>
              <c:layout>
                <c:manualLayout>
                  <c:x val="-4.7573662501922694E-2"/>
                  <c:y val="-8.57304004512126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E1B-4194-980F-A8969A864D78}"/>
                </c:ext>
              </c:extLst>
            </c:dLbl>
            <c:dLbl>
              <c:idx val="1"/>
              <c:layout>
                <c:manualLayout>
                  <c:x val="5.0907311790484223E-2"/>
                  <c:y val="-3.38409475465313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E1B-4194-980F-A8969A864D78}"/>
                </c:ext>
              </c:extLst>
            </c:dLbl>
            <c:dLbl>
              <c:idx val="2"/>
              <c:layout>
                <c:manualLayout>
                  <c:x val="-4.105356659209454E-2"/>
                  <c:y val="7.67061477721376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80-4045-B11B-F215F1B57CB8}"/>
                </c:ext>
              </c:extLst>
            </c:dLbl>
            <c:dLbl>
              <c:idx val="3"/>
              <c:layout>
                <c:manualLayout>
                  <c:x val="-0.13238096481375011"/>
                  <c:y val="-9.24985899605189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1B-4194-980F-A8969A864D78}"/>
                </c:ext>
              </c:extLst>
            </c:dLbl>
            <c:dLbl>
              <c:idx val="4"/>
              <c:layout>
                <c:manualLayout>
                  <c:x val="6.6765578635014838E-2"/>
                  <c:y val="1.80485053581499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1B-4194-980F-A8969A864D78}"/>
                </c:ext>
              </c:extLst>
            </c:dLbl>
            <c:dLbl>
              <c:idx val="5"/>
              <c:layout>
                <c:manualLayout>
                  <c:x val="-1.1533311802971288E-2"/>
                  <c:y val="-8.57304004512127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E1B-4194-980F-A8969A864D7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RESULTADOS!$N$2:$N$7</c:f>
              <c:strCache>
                <c:ptCount val="6"/>
                <c:pt idx="0">
                  <c:v>cenário1</c:v>
                </c:pt>
                <c:pt idx="1">
                  <c:v>cenário2</c:v>
                </c:pt>
                <c:pt idx="2">
                  <c:v>cenário3</c:v>
                </c:pt>
                <c:pt idx="3">
                  <c:v>cenário4</c:v>
                </c:pt>
                <c:pt idx="4">
                  <c:v>cenário5</c:v>
                </c:pt>
                <c:pt idx="5">
                  <c:v>cenário6</c:v>
                </c:pt>
              </c:strCache>
            </c:strRef>
          </c:cat>
          <c:val>
            <c:numRef>
              <c:f>RESULTADOS!$Q$2:$Q$7</c:f>
              <c:numCache>
                <c:formatCode>0.00</c:formatCode>
                <c:ptCount val="6"/>
                <c:pt idx="0">
                  <c:v>5</c:v>
                </c:pt>
                <c:pt idx="1">
                  <c:v>1</c:v>
                </c:pt>
                <c:pt idx="2">
                  <c:v>3.3333333333333335</c:v>
                </c:pt>
                <c:pt idx="3">
                  <c:v>6</c:v>
                </c:pt>
                <c:pt idx="4">
                  <c:v>3.6666666666666665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B-41C5-AD8E-648F2828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486856"/>
        <c:axId val="645486528"/>
      </c:lineChart>
      <c:catAx>
        <c:axId val="64548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486528"/>
        <c:crosses val="autoZero"/>
        <c:auto val="1"/>
        <c:lblAlgn val="ctr"/>
        <c:lblOffset val="100"/>
        <c:noMultiLvlLbl val="0"/>
      </c:catAx>
      <c:valAx>
        <c:axId val="6454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48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1.048.576 BYTES - MG (GS3)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MG_GS3!$C$1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MG_GS3!$B$2:$B$7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MG_GS3!$C$2:$C$7</c:f>
              <c:numCache>
                <c:formatCode>General</c:formatCode>
                <c:ptCount val="6"/>
                <c:pt idx="0">
                  <c:v>593</c:v>
                </c:pt>
                <c:pt idx="1">
                  <c:v>665</c:v>
                </c:pt>
                <c:pt idx="2">
                  <c:v>929</c:v>
                </c:pt>
                <c:pt idx="3">
                  <c:v>552</c:v>
                </c:pt>
                <c:pt idx="4">
                  <c:v>922</c:v>
                </c:pt>
                <c:pt idx="5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CF-40C4-8E2B-8F7410B11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2.768 BYTES - MP (GS4)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MP_GS4!$C$1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MP_GS4!$B$2:$B$7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MP_GS4!$C$2:$C$7</c:f>
              <c:numCache>
                <c:formatCode>General</c:formatCode>
                <c:ptCount val="6"/>
                <c:pt idx="0">
                  <c:v>248</c:v>
                </c:pt>
                <c:pt idx="1">
                  <c:v>218</c:v>
                </c:pt>
                <c:pt idx="2">
                  <c:v>269</c:v>
                </c:pt>
                <c:pt idx="3">
                  <c:v>263</c:v>
                </c:pt>
                <c:pt idx="4">
                  <c:v>242</c:v>
                </c:pt>
                <c:pt idx="5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C-4862-A093-51EE55EEE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30.000 BYTES - MM (GS4)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MM_GS4!$C$1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MM_GS4!$B$2:$B$7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MM_GS4!$C$2:$C$7</c:f>
              <c:numCache>
                <c:formatCode>General</c:formatCode>
                <c:ptCount val="6"/>
                <c:pt idx="0">
                  <c:v>255</c:v>
                </c:pt>
                <c:pt idx="1">
                  <c:v>232</c:v>
                </c:pt>
                <c:pt idx="2">
                  <c:v>283</c:v>
                </c:pt>
                <c:pt idx="3">
                  <c:v>252</c:v>
                </c:pt>
                <c:pt idx="4">
                  <c:v>255</c:v>
                </c:pt>
                <c:pt idx="5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3-4F90-A95A-EFE66014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1.048.576 BYTES - MG (GS4)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MG_GS4!$C$1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MG_GS4!$B$2:$B$7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MG_GS4!$C$2:$C$7</c:f>
              <c:numCache>
                <c:formatCode>General</c:formatCode>
                <c:ptCount val="6"/>
                <c:pt idx="0">
                  <c:v>590</c:v>
                </c:pt>
                <c:pt idx="1">
                  <c:v>698</c:v>
                </c:pt>
                <c:pt idx="2">
                  <c:v>992</c:v>
                </c:pt>
                <c:pt idx="3">
                  <c:v>561</c:v>
                </c:pt>
                <c:pt idx="4">
                  <c:v>923</c:v>
                </c:pt>
                <c:pt idx="5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AF-466F-B7E3-5F48D320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2.768 BYTES - MP (GS5)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MP_GS5!$C$1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MP_GS5!$B$2:$B$7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MP_GS5!$C$2:$C$7</c:f>
              <c:numCache>
                <c:formatCode>General</c:formatCode>
                <c:ptCount val="6"/>
                <c:pt idx="0">
                  <c:v>240</c:v>
                </c:pt>
                <c:pt idx="1">
                  <c:v>222</c:v>
                </c:pt>
                <c:pt idx="2">
                  <c:v>246</c:v>
                </c:pt>
                <c:pt idx="3">
                  <c:v>259</c:v>
                </c:pt>
                <c:pt idx="4">
                  <c:v>254</c:v>
                </c:pt>
                <c:pt idx="5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7-413F-A9F6-46BBF76A7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30.000 BYTES - MM (GS5)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MM_GS5!$C$1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MM_GS5!$B$2:$B$7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MM_GS5!$C$2:$C$7</c:f>
              <c:numCache>
                <c:formatCode>General</c:formatCode>
                <c:ptCount val="6"/>
                <c:pt idx="0">
                  <c:v>240</c:v>
                </c:pt>
                <c:pt idx="1">
                  <c:v>229</c:v>
                </c:pt>
                <c:pt idx="2">
                  <c:v>261</c:v>
                </c:pt>
                <c:pt idx="3">
                  <c:v>248</c:v>
                </c:pt>
                <c:pt idx="4">
                  <c:v>262</c:v>
                </c:pt>
                <c:pt idx="5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7-41DE-AAD5-4018F84F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1.048.576 BYTES - MG (GS5)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MG_GS5!$C$1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MG_GS5!$B$2:$B$7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MG_GS5!$C$2:$C$7</c:f>
              <c:numCache>
                <c:formatCode>General</c:formatCode>
                <c:ptCount val="6"/>
                <c:pt idx="0">
                  <c:v>577</c:v>
                </c:pt>
                <c:pt idx="1">
                  <c:v>664</c:v>
                </c:pt>
                <c:pt idx="2">
                  <c:v>922</c:v>
                </c:pt>
                <c:pt idx="3">
                  <c:v>548</c:v>
                </c:pt>
                <c:pt idx="4">
                  <c:v>921</c:v>
                </c:pt>
                <c:pt idx="5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7-49A2-AD86-D75AFE9FC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2.768 BYTES - MP (GS6)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MP_GS6!$C$1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MP_GS6!$B$2:$B$7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MP_GS6!$C$2:$C$7</c:f>
              <c:numCache>
                <c:formatCode>General</c:formatCode>
                <c:ptCount val="6"/>
                <c:pt idx="0">
                  <c:v>244</c:v>
                </c:pt>
                <c:pt idx="1">
                  <c:v>226</c:v>
                </c:pt>
                <c:pt idx="2">
                  <c:v>251</c:v>
                </c:pt>
                <c:pt idx="3">
                  <c:v>263</c:v>
                </c:pt>
                <c:pt idx="4">
                  <c:v>257</c:v>
                </c:pt>
                <c:pt idx="5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E-4713-80AB-562319801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30.000 BYTES - MM (GS6)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MM_GS6!$C$1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MM_GS6!$B$2:$B$7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MM_GS6!$C$2:$C$7</c:f>
              <c:numCache>
                <c:formatCode>General</c:formatCode>
                <c:ptCount val="6"/>
                <c:pt idx="0">
                  <c:v>245</c:v>
                </c:pt>
                <c:pt idx="1">
                  <c:v>232</c:v>
                </c:pt>
                <c:pt idx="2">
                  <c:v>262</c:v>
                </c:pt>
                <c:pt idx="3">
                  <c:v>252</c:v>
                </c:pt>
                <c:pt idx="4">
                  <c:v>262</c:v>
                </c:pt>
                <c:pt idx="5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D-406C-8FD9-174842281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1.048.576 BYTES - MG (GS6)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MG_GS6!$C$1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MG_GS6!$B$2:$B$7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MG_GS6!$C$2:$C$7</c:f>
              <c:numCache>
                <c:formatCode>General</c:formatCode>
                <c:ptCount val="6"/>
                <c:pt idx="0">
                  <c:v>585</c:v>
                </c:pt>
                <c:pt idx="1">
                  <c:v>677</c:v>
                </c:pt>
                <c:pt idx="2">
                  <c:v>903</c:v>
                </c:pt>
                <c:pt idx="3">
                  <c:v>549</c:v>
                </c:pt>
                <c:pt idx="4">
                  <c:v>963</c:v>
                </c:pt>
                <c:pt idx="5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F-4802-82A7-E89484A90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2.768 BYTES - MP (GS1)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MP_GS1!$C$1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MP_GS1!$B$2:$B$7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MP_GS1!$C$2:$C$7</c:f>
              <c:numCache>
                <c:formatCode>General</c:formatCode>
                <c:ptCount val="6"/>
                <c:pt idx="0">
                  <c:v>240</c:v>
                </c:pt>
                <c:pt idx="1">
                  <c:v>226</c:v>
                </c:pt>
                <c:pt idx="2">
                  <c:v>261</c:v>
                </c:pt>
                <c:pt idx="3">
                  <c:v>253</c:v>
                </c:pt>
                <c:pt idx="4">
                  <c:v>253</c:v>
                </c:pt>
                <c:pt idx="5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83-47B9-BAC4-077C8459B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30.000 BYTES - MM (GS1)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MM_GS1!$C$1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MM_GS1!$B$2:$B$7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MM_GS1!$C$2:$C$7</c:f>
              <c:numCache>
                <c:formatCode>General</c:formatCode>
                <c:ptCount val="6"/>
                <c:pt idx="0">
                  <c:v>240</c:v>
                </c:pt>
                <c:pt idx="1">
                  <c:v>230</c:v>
                </c:pt>
                <c:pt idx="2">
                  <c:v>261</c:v>
                </c:pt>
                <c:pt idx="3">
                  <c:v>247</c:v>
                </c:pt>
                <c:pt idx="4">
                  <c:v>262</c:v>
                </c:pt>
                <c:pt idx="5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3DD-90A2-DC7ECE28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1.048.576 BYTES - MG (GS1)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MG_GS1!$C$1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MG_GS1!$B$2:$B$7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MG_GS1!$C$2:$C$7</c:f>
              <c:numCache>
                <c:formatCode>General</c:formatCode>
                <c:ptCount val="6"/>
                <c:pt idx="0">
                  <c:v>596</c:v>
                </c:pt>
                <c:pt idx="1">
                  <c:v>699</c:v>
                </c:pt>
                <c:pt idx="2">
                  <c:v>920</c:v>
                </c:pt>
                <c:pt idx="3">
                  <c:v>549</c:v>
                </c:pt>
                <c:pt idx="4">
                  <c:v>916</c:v>
                </c:pt>
                <c:pt idx="5">
                  <c:v>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9-4016-8E1B-481C9500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2.768 BYTES - MP (GS2)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MP_GS2!$C$1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MP_GS2!$B$2:$B$7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MP_GS2!$C$2:$C$7</c:f>
              <c:numCache>
                <c:formatCode>General</c:formatCode>
                <c:ptCount val="6"/>
                <c:pt idx="0">
                  <c:v>231</c:v>
                </c:pt>
                <c:pt idx="1">
                  <c:v>219</c:v>
                </c:pt>
                <c:pt idx="2">
                  <c:v>254</c:v>
                </c:pt>
                <c:pt idx="3">
                  <c:v>258</c:v>
                </c:pt>
                <c:pt idx="4">
                  <c:v>254</c:v>
                </c:pt>
                <c:pt idx="5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5-41B8-BECA-BBAC6D35B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30.000 BYTES - MM (GS2)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MM_GS2!$C$1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MM_GS2!$B$2:$B$7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MM_GS2!$C$2:$C$7</c:f>
              <c:numCache>
                <c:formatCode>General</c:formatCode>
                <c:ptCount val="6"/>
                <c:pt idx="0">
                  <c:v>233</c:v>
                </c:pt>
                <c:pt idx="1">
                  <c:v>228</c:v>
                </c:pt>
                <c:pt idx="2">
                  <c:v>257</c:v>
                </c:pt>
                <c:pt idx="3">
                  <c:v>249</c:v>
                </c:pt>
                <c:pt idx="4">
                  <c:v>261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AE-4BD2-94AB-1A3344252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1.048.576 BYTES - MG (GS2)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MG_GS2!$C$1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MG_GS2!$B$2:$B$7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MG_GS2!$C$2:$C$7</c:f>
              <c:numCache>
                <c:formatCode>General</c:formatCode>
                <c:ptCount val="6"/>
                <c:pt idx="0">
                  <c:v>589</c:v>
                </c:pt>
                <c:pt idx="1">
                  <c:v>687</c:v>
                </c:pt>
                <c:pt idx="2">
                  <c:v>903</c:v>
                </c:pt>
                <c:pt idx="3">
                  <c:v>526</c:v>
                </c:pt>
                <c:pt idx="4">
                  <c:v>922</c:v>
                </c:pt>
                <c:pt idx="5">
                  <c:v>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4DDC-88D7-61545AE0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2.768 BYTES - MP (GS3)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MP_GS3!$C$1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MP_GS3!$B$2:$B$7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MP_GS3!$C$2:$C$7</c:f>
              <c:numCache>
                <c:formatCode>General</c:formatCode>
                <c:ptCount val="6"/>
                <c:pt idx="0">
                  <c:v>243</c:v>
                </c:pt>
                <c:pt idx="1">
                  <c:v>217</c:v>
                </c:pt>
                <c:pt idx="2">
                  <c:v>244</c:v>
                </c:pt>
                <c:pt idx="3">
                  <c:v>259</c:v>
                </c:pt>
                <c:pt idx="4">
                  <c:v>308</c:v>
                </c:pt>
                <c:pt idx="5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6-4801-8768-4D0502F49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4700 MENSAGENS</a:t>
            </a:r>
            <a:r>
              <a:rPr lang="en-US" baseline="0"/>
              <a:t> DE </a:t>
            </a:r>
            <a:r>
              <a:rPr lang="en-US" sz="1500" b="1" i="0" u="none" strike="noStrike" cap="all" normalizeH="0" baseline="0">
                <a:effectLst/>
              </a:rPr>
              <a:t>30.000 BYTES - MM (GS3)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MM_GS3!$C$1</c:f>
              <c:strCache>
                <c:ptCount val="1"/>
                <c:pt idx="0">
                  <c:v>TEMPO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MM_GS3!$B$2:$B$7</c:f>
              <c:strCache>
                <c:ptCount val="6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</c:strCache>
            </c:strRef>
          </c:cat>
          <c:val>
            <c:numRef>
              <c:f>MM_GS3!$C$2:$C$7</c:f>
              <c:numCache>
                <c:formatCode>General</c:formatCode>
                <c:ptCount val="6"/>
                <c:pt idx="0">
                  <c:v>245</c:v>
                </c:pt>
                <c:pt idx="1">
                  <c:v>229</c:v>
                </c:pt>
                <c:pt idx="2">
                  <c:v>258</c:v>
                </c:pt>
                <c:pt idx="3">
                  <c:v>249</c:v>
                </c:pt>
                <c:pt idx="4">
                  <c:v>275</c:v>
                </c:pt>
                <c:pt idx="5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4-495F-8BFE-00B609DBC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08983912"/>
        <c:axId val="408984240"/>
      </c:lineChart>
      <c:catAx>
        <c:axId val="40898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4240"/>
        <c:crosses val="autoZero"/>
        <c:auto val="1"/>
        <c:lblAlgn val="ctr"/>
        <c:lblOffset val="100"/>
        <c:noMultiLvlLbl val="0"/>
      </c:catAx>
      <c:valAx>
        <c:axId val="408984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200">
                    <a:latin typeface="Arial" panose="020B0604020202020204" pitchFamily="34" charset="0"/>
                    <a:cs typeface="Arial" panose="020B0604020202020204" pitchFamily="34" charset="0"/>
                  </a:rPr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898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416377</xdr:colOff>
      <xdr:row>7</xdr:row>
      <xdr:rowOff>122464</xdr:rowOff>
    </xdr:from>
    <xdr:to>
      <xdr:col>26</xdr:col>
      <xdr:colOff>122464</xdr:colOff>
      <xdr:row>37</xdr:row>
      <xdr:rowOff>36739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CF6458C-846D-4C25-847C-D3C05122F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B560C-BBDA-477A-BB2D-D5653A0A0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408BA-037D-4F0B-8C1A-41F65EEC6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A7A2A-5748-43EE-B75F-987EB5CB2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AF16E-96B9-4363-BD05-F61C5E219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ED598-0059-497E-A5F7-258751F56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D148E-3995-465D-8F6B-E8D6013C3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2A0E7-2ABE-4089-8428-09304F332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0298F-D31F-494F-B934-754EC5E90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DA327-579B-44A7-88B2-28B3B3E77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FA26A-B055-4AA8-AFA5-3ECB467C0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FA84C-35F3-415A-80A6-48DF254EF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110064</xdr:colOff>
      <xdr:row>30</xdr:row>
      <xdr:rowOff>105802</xdr:rowOff>
    </xdr:from>
    <xdr:to>
      <xdr:col>11</xdr:col>
      <xdr:colOff>466725</xdr:colOff>
      <xdr:row>53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8F9E9-3C7C-4B66-A8CA-4550A969B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abSelected="1" zoomScale="80" zoomScaleNormal="80" workbookViewId="0">
      <selection activeCell="E3" sqref="E3"/>
    </sheetView>
  </sheetViews>
  <sheetFormatPr defaultRowHeight="15" x14ac:dyDescent="0.25"/>
  <cols>
    <col min="1" max="1" width="18.85546875" customWidth="1"/>
    <col min="2" max="2" width="14.85546875" bestFit="1" customWidth="1"/>
    <col min="3" max="3" width="16.42578125" customWidth="1"/>
    <col min="4" max="4" width="13.85546875" bestFit="1" customWidth="1"/>
    <col min="5" max="5" width="23.85546875" bestFit="1" customWidth="1"/>
    <col min="6" max="6" width="27.7109375" customWidth="1"/>
    <col min="7" max="7" width="23.42578125" customWidth="1"/>
    <col min="8" max="8" width="27.7109375" customWidth="1"/>
    <col min="9" max="9" width="27.7109375" style="94" customWidth="1"/>
    <col min="10" max="10" width="27.7109375" bestFit="1" customWidth="1"/>
    <col min="11" max="11" width="27.7109375" style="94" customWidth="1"/>
  </cols>
  <sheetData>
    <row r="1" spans="1:11" ht="45.75" thickBot="1" x14ac:dyDescent="0.3">
      <c r="A1" s="45" t="s">
        <v>218</v>
      </c>
      <c r="B1" s="45" t="s">
        <v>217</v>
      </c>
      <c r="C1" s="43" t="s">
        <v>1</v>
      </c>
      <c r="D1" s="43" t="s">
        <v>12</v>
      </c>
      <c r="E1" s="43" t="s">
        <v>15</v>
      </c>
      <c r="F1" s="95" t="s">
        <v>224</v>
      </c>
      <c r="G1" s="95" t="s">
        <v>225</v>
      </c>
      <c r="H1" s="96" t="s">
        <v>226</v>
      </c>
      <c r="I1" s="96" t="s">
        <v>227</v>
      </c>
      <c r="J1" s="97" t="s">
        <v>228</v>
      </c>
      <c r="K1" s="97" t="s">
        <v>229</v>
      </c>
    </row>
    <row r="2" spans="1:11" ht="60" x14ac:dyDescent="0.25">
      <c r="A2" s="42" t="s">
        <v>204</v>
      </c>
      <c r="B2" s="47">
        <v>1</v>
      </c>
      <c r="C2" s="48" t="s">
        <v>3</v>
      </c>
      <c r="D2" s="44" t="s">
        <v>13</v>
      </c>
      <c r="E2" s="44" t="s">
        <v>16</v>
      </c>
      <c r="F2" s="69" t="s">
        <v>113</v>
      </c>
      <c r="G2" s="122">
        <v>240</v>
      </c>
      <c r="H2" s="69" t="s">
        <v>135</v>
      </c>
      <c r="I2" s="122">
        <v>240</v>
      </c>
      <c r="J2" s="69" t="s">
        <v>162</v>
      </c>
      <c r="K2" s="122">
        <v>596</v>
      </c>
    </row>
    <row r="3" spans="1:11" ht="60" x14ac:dyDescent="0.25">
      <c r="A3" s="39" t="s">
        <v>204</v>
      </c>
      <c r="B3" s="55">
        <v>2</v>
      </c>
      <c r="C3" s="5" t="s">
        <v>3</v>
      </c>
      <c r="D3" s="5" t="s">
        <v>13</v>
      </c>
      <c r="E3" s="5" t="s">
        <v>17</v>
      </c>
      <c r="F3" s="82" t="s">
        <v>37</v>
      </c>
      <c r="G3" s="123">
        <v>226</v>
      </c>
      <c r="H3" s="82" t="s">
        <v>38</v>
      </c>
      <c r="I3" s="123">
        <v>230</v>
      </c>
      <c r="J3" s="82" t="s">
        <v>39</v>
      </c>
      <c r="K3" s="123">
        <v>699</v>
      </c>
    </row>
    <row r="4" spans="1:11" ht="60" x14ac:dyDescent="0.25">
      <c r="A4" s="39" t="s">
        <v>204</v>
      </c>
      <c r="B4" s="55">
        <v>3</v>
      </c>
      <c r="C4" s="56" t="s">
        <v>3</v>
      </c>
      <c r="D4" s="5" t="s">
        <v>13</v>
      </c>
      <c r="E4" s="5" t="s">
        <v>10</v>
      </c>
      <c r="F4" s="82" t="s">
        <v>114</v>
      </c>
      <c r="G4" s="123">
        <v>261</v>
      </c>
      <c r="H4" s="82" t="s">
        <v>136</v>
      </c>
      <c r="I4" s="123">
        <v>261</v>
      </c>
      <c r="J4" s="82" t="s">
        <v>163</v>
      </c>
      <c r="K4" s="123">
        <v>920</v>
      </c>
    </row>
    <row r="5" spans="1:11" ht="60" x14ac:dyDescent="0.25">
      <c r="A5" s="287" t="s">
        <v>204</v>
      </c>
      <c r="B5" s="288">
        <v>4</v>
      </c>
      <c r="C5" s="289" t="s">
        <v>3</v>
      </c>
      <c r="D5" s="289" t="s">
        <v>13</v>
      </c>
      <c r="E5" s="289" t="s">
        <v>18</v>
      </c>
      <c r="F5" s="75" t="s">
        <v>19</v>
      </c>
      <c r="G5" s="123">
        <v>253</v>
      </c>
      <c r="H5" s="75" t="s">
        <v>20</v>
      </c>
      <c r="I5" s="123">
        <v>247</v>
      </c>
      <c r="J5" s="75" t="s">
        <v>21</v>
      </c>
      <c r="K5" s="123">
        <v>549</v>
      </c>
    </row>
    <row r="6" spans="1:11" ht="60" x14ac:dyDescent="0.25">
      <c r="A6" s="39" t="s">
        <v>204</v>
      </c>
      <c r="B6" s="55">
        <v>5</v>
      </c>
      <c r="C6" s="5" t="s">
        <v>3</v>
      </c>
      <c r="D6" s="5" t="s">
        <v>14</v>
      </c>
      <c r="E6" s="5" t="s">
        <v>10</v>
      </c>
      <c r="F6" s="82" t="s">
        <v>134</v>
      </c>
      <c r="G6" s="123">
        <v>253</v>
      </c>
      <c r="H6" s="82" t="s">
        <v>137</v>
      </c>
      <c r="I6" s="123">
        <v>262</v>
      </c>
      <c r="J6" s="82" t="s">
        <v>164</v>
      </c>
      <c r="K6" s="123">
        <v>916</v>
      </c>
    </row>
    <row r="7" spans="1:11" ht="60.75" thickBot="1" x14ac:dyDescent="0.3">
      <c r="A7" s="40" t="s">
        <v>204</v>
      </c>
      <c r="B7" s="62">
        <v>6</v>
      </c>
      <c r="C7" s="63" t="s">
        <v>3</v>
      </c>
      <c r="D7" s="41" t="s">
        <v>14</v>
      </c>
      <c r="E7" s="41" t="s">
        <v>11</v>
      </c>
      <c r="F7" s="88" t="s">
        <v>115</v>
      </c>
      <c r="G7" s="124">
        <v>287</v>
      </c>
      <c r="H7" s="88" t="s">
        <v>138</v>
      </c>
      <c r="I7" s="124">
        <v>294</v>
      </c>
      <c r="J7" s="88" t="s">
        <v>165</v>
      </c>
      <c r="K7" s="124">
        <v>1481</v>
      </c>
    </row>
    <row r="8" spans="1:11" ht="60" x14ac:dyDescent="0.25">
      <c r="A8" s="14" t="s">
        <v>205</v>
      </c>
      <c r="B8" s="51">
        <v>1</v>
      </c>
      <c r="C8" s="49" t="s">
        <v>4</v>
      </c>
      <c r="D8" s="15" t="s">
        <v>13</v>
      </c>
      <c r="E8" s="15" t="s">
        <v>16</v>
      </c>
      <c r="F8" s="70" t="s">
        <v>156</v>
      </c>
      <c r="G8" s="119">
        <v>231</v>
      </c>
      <c r="H8" s="70" t="s">
        <v>157</v>
      </c>
      <c r="I8" s="119">
        <v>233</v>
      </c>
      <c r="J8" s="70" t="s">
        <v>158</v>
      </c>
      <c r="K8" s="119">
        <v>589</v>
      </c>
    </row>
    <row r="9" spans="1:11" ht="60" x14ac:dyDescent="0.25">
      <c r="A9" s="16" t="s">
        <v>205</v>
      </c>
      <c r="B9" s="55">
        <v>2</v>
      </c>
      <c r="C9" s="10" t="s">
        <v>4</v>
      </c>
      <c r="D9" s="10" t="s">
        <v>13</v>
      </c>
      <c r="E9" s="10" t="s">
        <v>17</v>
      </c>
      <c r="F9" s="83" t="s">
        <v>40</v>
      </c>
      <c r="G9" s="120">
        <v>219</v>
      </c>
      <c r="H9" s="83" t="s">
        <v>41</v>
      </c>
      <c r="I9" s="120">
        <v>228</v>
      </c>
      <c r="J9" s="83" t="s">
        <v>42</v>
      </c>
      <c r="K9" s="120">
        <v>687</v>
      </c>
    </row>
    <row r="10" spans="1:11" ht="60" x14ac:dyDescent="0.25">
      <c r="A10" s="16" t="s">
        <v>205</v>
      </c>
      <c r="B10" s="55">
        <v>3</v>
      </c>
      <c r="C10" s="57" t="s">
        <v>4</v>
      </c>
      <c r="D10" s="10" t="s">
        <v>13</v>
      </c>
      <c r="E10" s="10" t="s">
        <v>10</v>
      </c>
      <c r="F10" s="83" t="s">
        <v>116</v>
      </c>
      <c r="G10" s="120">
        <v>254</v>
      </c>
      <c r="H10" s="83" t="s">
        <v>139</v>
      </c>
      <c r="I10" s="120">
        <v>257</v>
      </c>
      <c r="J10" s="83" t="s">
        <v>166</v>
      </c>
      <c r="K10" s="120">
        <v>903</v>
      </c>
    </row>
    <row r="11" spans="1:11" ht="60" x14ac:dyDescent="0.25">
      <c r="A11" s="290" t="s">
        <v>205</v>
      </c>
      <c r="B11" s="288">
        <v>4</v>
      </c>
      <c r="C11" s="291" t="s">
        <v>4</v>
      </c>
      <c r="D11" s="291" t="s">
        <v>13</v>
      </c>
      <c r="E11" s="291" t="s">
        <v>18</v>
      </c>
      <c r="F11" s="77" t="s">
        <v>22</v>
      </c>
      <c r="G11" s="120">
        <v>258</v>
      </c>
      <c r="H11" s="77" t="s">
        <v>23</v>
      </c>
      <c r="I11" s="120">
        <v>249</v>
      </c>
      <c r="J11" s="77" t="s">
        <v>24</v>
      </c>
      <c r="K11" s="120">
        <v>526</v>
      </c>
    </row>
    <row r="12" spans="1:11" ht="60" x14ac:dyDescent="0.25">
      <c r="A12" s="16" t="s">
        <v>205</v>
      </c>
      <c r="B12" s="55">
        <v>5</v>
      </c>
      <c r="C12" s="10" t="s">
        <v>4</v>
      </c>
      <c r="D12" s="10" t="s">
        <v>14</v>
      </c>
      <c r="E12" s="10" t="s">
        <v>10</v>
      </c>
      <c r="F12" s="83" t="s">
        <v>117</v>
      </c>
      <c r="G12" s="120">
        <v>254</v>
      </c>
      <c r="H12" s="83" t="s">
        <v>140</v>
      </c>
      <c r="I12" s="120">
        <v>261</v>
      </c>
      <c r="J12" s="83" t="s">
        <v>175</v>
      </c>
      <c r="K12" s="120">
        <v>922</v>
      </c>
    </row>
    <row r="13" spans="1:11" ht="60.75" thickBot="1" x14ac:dyDescent="0.3">
      <c r="A13" s="17" t="s">
        <v>205</v>
      </c>
      <c r="B13" s="62">
        <v>6</v>
      </c>
      <c r="C13" s="64" t="s">
        <v>4</v>
      </c>
      <c r="D13" s="18" t="s">
        <v>14</v>
      </c>
      <c r="E13" s="18" t="s">
        <v>11</v>
      </c>
      <c r="F13" s="89" t="s">
        <v>118</v>
      </c>
      <c r="G13" s="121">
        <v>289</v>
      </c>
      <c r="H13" s="89" t="s">
        <v>161</v>
      </c>
      <c r="I13" s="121">
        <v>300</v>
      </c>
      <c r="J13" s="89" t="s">
        <v>167</v>
      </c>
      <c r="K13" s="121">
        <v>1518</v>
      </c>
    </row>
    <row r="14" spans="1:11" ht="60" x14ac:dyDescent="0.25">
      <c r="A14" s="19" t="s">
        <v>206</v>
      </c>
      <c r="B14" s="51">
        <v>1</v>
      </c>
      <c r="C14" s="50" t="s">
        <v>5</v>
      </c>
      <c r="D14" s="20" t="s">
        <v>13</v>
      </c>
      <c r="E14" s="20" t="s">
        <v>16</v>
      </c>
      <c r="F14" s="71" t="s">
        <v>119</v>
      </c>
      <c r="G14" s="125">
        <v>243</v>
      </c>
      <c r="H14" s="71" t="s">
        <v>141</v>
      </c>
      <c r="I14" s="125">
        <v>245</v>
      </c>
      <c r="J14" s="71" t="s">
        <v>168</v>
      </c>
      <c r="K14" s="125">
        <v>593</v>
      </c>
    </row>
    <row r="15" spans="1:11" ht="60" x14ac:dyDescent="0.25">
      <c r="A15" s="21" t="s">
        <v>206</v>
      </c>
      <c r="B15" s="55">
        <v>2</v>
      </c>
      <c r="C15" s="4" t="s">
        <v>5</v>
      </c>
      <c r="D15" s="4" t="s">
        <v>13</v>
      </c>
      <c r="E15" s="4" t="s">
        <v>17</v>
      </c>
      <c r="F15" s="84" t="s">
        <v>43</v>
      </c>
      <c r="G15" s="126">
        <v>217</v>
      </c>
      <c r="H15" s="84" t="s">
        <v>44</v>
      </c>
      <c r="I15" s="126">
        <v>229</v>
      </c>
      <c r="J15" s="84" t="s">
        <v>45</v>
      </c>
      <c r="K15" s="126">
        <v>665</v>
      </c>
    </row>
    <row r="16" spans="1:11" ht="60" x14ac:dyDescent="0.25">
      <c r="A16" s="21" t="s">
        <v>206</v>
      </c>
      <c r="B16" s="55">
        <v>3</v>
      </c>
      <c r="C16" s="58" t="s">
        <v>5</v>
      </c>
      <c r="D16" s="4" t="s">
        <v>13</v>
      </c>
      <c r="E16" s="4" t="s">
        <v>10</v>
      </c>
      <c r="F16" s="84" t="s">
        <v>120</v>
      </c>
      <c r="G16" s="126">
        <v>244</v>
      </c>
      <c r="H16" s="84" t="s">
        <v>142</v>
      </c>
      <c r="I16" s="126">
        <v>258</v>
      </c>
      <c r="J16" s="84" t="s">
        <v>169</v>
      </c>
      <c r="K16" s="126">
        <v>929</v>
      </c>
    </row>
    <row r="17" spans="1:11" ht="60" x14ac:dyDescent="0.25">
      <c r="A17" s="292" t="s">
        <v>206</v>
      </c>
      <c r="B17" s="288">
        <v>4</v>
      </c>
      <c r="C17" s="293" t="s">
        <v>5</v>
      </c>
      <c r="D17" s="293" t="s">
        <v>13</v>
      </c>
      <c r="E17" s="293" t="s">
        <v>18</v>
      </c>
      <c r="F17" s="78" t="s">
        <v>25</v>
      </c>
      <c r="G17" s="126">
        <v>259</v>
      </c>
      <c r="H17" s="78" t="s">
        <v>26</v>
      </c>
      <c r="I17" s="126">
        <v>249</v>
      </c>
      <c r="J17" s="78" t="s">
        <v>27</v>
      </c>
      <c r="K17" s="126">
        <v>552</v>
      </c>
    </row>
    <row r="18" spans="1:11" ht="60" x14ac:dyDescent="0.25">
      <c r="A18" s="21" t="s">
        <v>206</v>
      </c>
      <c r="B18" s="55">
        <v>5</v>
      </c>
      <c r="C18" s="4" t="s">
        <v>5</v>
      </c>
      <c r="D18" s="4" t="s">
        <v>14</v>
      </c>
      <c r="E18" s="4" t="s">
        <v>10</v>
      </c>
      <c r="F18" s="84" t="s">
        <v>155</v>
      </c>
      <c r="G18" s="126">
        <v>308</v>
      </c>
      <c r="H18" s="84" t="s">
        <v>154</v>
      </c>
      <c r="I18" s="126">
        <v>275</v>
      </c>
      <c r="J18" s="84" t="s">
        <v>183</v>
      </c>
      <c r="K18" s="126">
        <v>922</v>
      </c>
    </row>
    <row r="19" spans="1:11" ht="60.75" thickBot="1" x14ac:dyDescent="0.3">
      <c r="A19" s="22" t="s">
        <v>206</v>
      </c>
      <c r="B19" s="62">
        <v>6</v>
      </c>
      <c r="C19" s="65" t="s">
        <v>5</v>
      </c>
      <c r="D19" s="23" t="s">
        <v>14</v>
      </c>
      <c r="E19" s="23" t="s">
        <v>11</v>
      </c>
      <c r="F19" s="90" t="s">
        <v>121</v>
      </c>
      <c r="G19" s="127">
        <v>279</v>
      </c>
      <c r="H19" s="90" t="s">
        <v>143</v>
      </c>
      <c r="I19" s="127">
        <v>299</v>
      </c>
      <c r="J19" s="90" t="s">
        <v>170</v>
      </c>
      <c r="K19" s="127">
        <v>1463</v>
      </c>
    </row>
    <row r="20" spans="1:11" ht="60" x14ac:dyDescent="0.25">
      <c r="A20" s="24" t="s">
        <v>207</v>
      </c>
      <c r="B20" s="51">
        <v>1</v>
      </c>
      <c r="C20" s="52" t="s">
        <v>6</v>
      </c>
      <c r="D20" s="25" t="s">
        <v>13</v>
      </c>
      <c r="E20" s="25" t="s">
        <v>16</v>
      </c>
      <c r="F20" s="72" t="s">
        <v>122</v>
      </c>
      <c r="G20" s="128">
        <v>248</v>
      </c>
      <c r="H20" s="72" t="s">
        <v>144</v>
      </c>
      <c r="I20" s="128">
        <v>255</v>
      </c>
      <c r="J20" s="72" t="s">
        <v>171</v>
      </c>
      <c r="K20" s="128">
        <v>590</v>
      </c>
    </row>
    <row r="21" spans="1:11" ht="60" x14ac:dyDescent="0.25">
      <c r="A21" s="26" t="s">
        <v>207</v>
      </c>
      <c r="B21" s="55">
        <v>2</v>
      </c>
      <c r="C21" s="11" t="s">
        <v>6</v>
      </c>
      <c r="D21" s="11" t="s">
        <v>13</v>
      </c>
      <c r="E21" s="11" t="s">
        <v>17</v>
      </c>
      <c r="F21" s="85" t="s">
        <v>46</v>
      </c>
      <c r="G21" s="129">
        <v>218</v>
      </c>
      <c r="H21" s="85" t="s">
        <v>47</v>
      </c>
      <c r="I21" s="129">
        <v>232</v>
      </c>
      <c r="J21" s="85" t="s">
        <v>48</v>
      </c>
      <c r="K21" s="129">
        <v>698</v>
      </c>
    </row>
    <row r="22" spans="1:11" ht="60" x14ac:dyDescent="0.25">
      <c r="A22" s="26" t="s">
        <v>207</v>
      </c>
      <c r="B22" s="55">
        <v>3</v>
      </c>
      <c r="C22" s="59" t="s">
        <v>6</v>
      </c>
      <c r="D22" s="11" t="s">
        <v>13</v>
      </c>
      <c r="E22" s="11" t="s">
        <v>10</v>
      </c>
      <c r="F22" s="85" t="s">
        <v>123</v>
      </c>
      <c r="G22" s="129">
        <v>269</v>
      </c>
      <c r="H22" s="85" t="s">
        <v>145</v>
      </c>
      <c r="I22" s="129">
        <v>283</v>
      </c>
      <c r="J22" s="85" t="s">
        <v>172</v>
      </c>
      <c r="K22" s="129">
        <v>992</v>
      </c>
    </row>
    <row r="23" spans="1:11" ht="60" x14ac:dyDescent="0.25">
      <c r="A23" s="294" t="s">
        <v>207</v>
      </c>
      <c r="B23" s="288">
        <v>4</v>
      </c>
      <c r="C23" s="295" t="s">
        <v>6</v>
      </c>
      <c r="D23" s="295" t="s">
        <v>13</v>
      </c>
      <c r="E23" s="295" t="s">
        <v>18</v>
      </c>
      <c r="F23" s="79" t="s">
        <v>28</v>
      </c>
      <c r="G23" s="129">
        <v>263</v>
      </c>
      <c r="H23" s="79" t="s">
        <v>29</v>
      </c>
      <c r="I23" s="129">
        <v>252</v>
      </c>
      <c r="J23" s="79" t="s">
        <v>30</v>
      </c>
      <c r="K23" s="129">
        <v>561</v>
      </c>
    </row>
    <row r="24" spans="1:11" ht="60" x14ac:dyDescent="0.25">
      <c r="A24" s="26" t="s">
        <v>207</v>
      </c>
      <c r="B24" s="55">
        <v>5</v>
      </c>
      <c r="C24" s="11" t="s">
        <v>6</v>
      </c>
      <c r="D24" s="11" t="s">
        <v>14</v>
      </c>
      <c r="E24" s="11" t="s">
        <v>10</v>
      </c>
      <c r="F24" s="85" t="s">
        <v>124</v>
      </c>
      <c r="G24" s="129">
        <v>242</v>
      </c>
      <c r="H24" s="85" t="s">
        <v>146</v>
      </c>
      <c r="I24" s="129">
        <v>255</v>
      </c>
      <c r="J24" s="85" t="s">
        <v>174</v>
      </c>
      <c r="K24" s="129">
        <v>923</v>
      </c>
    </row>
    <row r="25" spans="1:11" ht="60.75" thickBot="1" x14ac:dyDescent="0.3">
      <c r="A25" s="27" t="s">
        <v>207</v>
      </c>
      <c r="B25" s="62">
        <v>6</v>
      </c>
      <c r="C25" s="66" t="s">
        <v>6</v>
      </c>
      <c r="D25" s="28" t="s">
        <v>14</v>
      </c>
      <c r="E25" s="28" t="s">
        <v>11</v>
      </c>
      <c r="F25" s="91" t="s">
        <v>125</v>
      </c>
      <c r="G25" s="130">
        <v>285</v>
      </c>
      <c r="H25" s="91" t="s">
        <v>153</v>
      </c>
      <c r="I25" s="130">
        <v>302</v>
      </c>
      <c r="J25" s="91" t="s">
        <v>173</v>
      </c>
      <c r="K25" s="130">
        <v>1512</v>
      </c>
    </row>
    <row r="26" spans="1:11" ht="60" x14ac:dyDescent="0.25">
      <c r="A26" s="29" t="s">
        <v>208</v>
      </c>
      <c r="B26" s="51">
        <v>1</v>
      </c>
      <c r="C26" s="53" t="s">
        <v>7</v>
      </c>
      <c r="D26" s="30" t="s">
        <v>13</v>
      </c>
      <c r="E26" s="30" t="s">
        <v>16</v>
      </c>
      <c r="F26" s="73" t="s">
        <v>126</v>
      </c>
      <c r="G26" s="131">
        <v>240</v>
      </c>
      <c r="H26" s="73" t="s">
        <v>147</v>
      </c>
      <c r="I26" s="131">
        <v>240</v>
      </c>
      <c r="J26" s="73" t="s">
        <v>176</v>
      </c>
      <c r="K26" s="131">
        <v>577</v>
      </c>
    </row>
    <row r="27" spans="1:11" ht="60" x14ac:dyDescent="0.25">
      <c r="A27" s="31" t="s">
        <v>208</v>
      </c>
      <c r="B27" s="55">
        <v>2</v>
      </c>
      <c r="C27" s="12" t="s">
        <v>7</v>
      </c>
      <c r="D27" s="12" t="s">
        <v>13</v>
      </c>
      <c r="E27" s="12" t="s">
        <v>17</v>
      </c>
      <c r="F27" s="86" t="s">
        <v>49</v>
      </c>
      <c r="G27" s="132">
        <v>222</v>
      </c>
      <c r="H27" s="86" t="s">
        <v>50</v>
      </c>
      <c r="I27" s="132">
        <v>229</v>
      </c>
      <c r="J27" s="86" t="s">
        <v>51</v>
      </c>
      <c r="K27" s="132">
        <v>664</v>
      </c>
    </row>
    <row r="28" spans="1:11" ht="60" x14ac:dyDescent="0.25">
      <c r="A28" s="31" t="s">
        <v>208</v>
      </c>
      <c r="B28" s="55">
        <v>3</v>
      </c>
      <c r="C28" s="60" t="s">
        <v>7</v>
      </c>
      <c r="D28" s="12" t="s">
        <v>13</v>
      </c>
      <c r="E28" s="12" t="s">
        <v>10</v>
      </c>
      <c r="F28" s="86" t="s">
        <v>127</v>
      </c>
      <c r="G28" s="132">
        <v>246</v>
      </c>
      <c r="H28" s="86" t="s">
        <v>148</v>
      </c>
      <c r="I28" s="132">
        <v>261</v>
      </c>
      <c r="J28" s="86" t="s">
        <v>177</v>
      </c>
      <c r="K28" s="132">
        <v>922</v>
      </c>
    </row>
    <row r="29" spans="1:11" ht="60" x14ac:dyDescent="0.25">
      <c r="A29" s="296" t="s">
        <v>208</v>
      </c>
      <c r="B29" s="288">
        <v>4</v>
      </c>
      <c r="C29" s="297" t="s">
        <v>7</v>
      </c>
      <c r="D29" s="297" t="s">
        <v>13</v>
      </c>
      <c r="E29" s="297" t="s">
        <v>18</v>
      </c>
      <c r="F29" s="80" t="s">
        <v>31</v>
      </c>
      <c r="G29" s="132">
        <v>259</v>
      </c>
      <c r="H29" s="80" t="s">
        <v>32</v>
      </c>
      <c r="I29" s="132">
        <v>248</v>
      </c>
      <c r="J29" s="80" t="s">
        <v>33</v>
      </c>
      <c r="K29" s="132">
        <v>548</v>
      </c>
    </row>
    <row r="30" spans="1:11" ht="60" x14ac:dyDescent="0.25">
      <c r="A30" s="31" t="s">
        <v>208</v>
      </c>
      <c r="B30" s="55">
        <v>5</v>
      </c>
      <c r="C30" s="12" t="s">
        <v>7</v>
      </c>
      <c r="D30" s="12" t="s">
        <v>14</v>
      </c>
      <c r="E30" s="12" t="s">
        <v>10</v>
      </c>
      <c r="F30" s="86" t="s">
        <v>128</v>
      </c>
      <c r="G30" s="132">
        <v>254</v>
      </c>
      <c r="H30" s="86" t="s">
        <v>149</v>
      </c>
      <c r="I30" s="132">
        <v>262</v>
      </c>
      <c r="J30" s="86" t="s">
        <v>184</v>
      </c>
      <c r="K30" s="132">
        <v>921</v>
      </c>
    </row>
    <row r="31" spans="1:11" ht="60.75" thickBot="1" x14ac:dyDescent="0.3">
      <c r="A31" s="32" t="s">
        <v>208</v>
      </c>
      <c r="B31" s="62">
        <v>6</v>
      </c>
      <c r="C31" s="67" t="s">
        <v>7</v>
      </c>
      <c r="D31" s="33" t="s">
        <v>14</v>
      </c>
      <c r="E31" s="33" t="s">
        <v>11</v>
      </c>
      <c r="F31" s="92" t="s">
        <v>129</v>
      </c>
      <c r="G31" s="133">
        <v>283</v>
      </c>
      <c r="H31" s="92" t="s">
        <v>160</v>
      </c>
      <c r="I31" s="133">
        <v>302</v>
      </c>
      <c r="J31" s="92" t="s">
        <v>178</v>
      </c>
      <c r="K31" s="133">
        <v>1520</v>
      </c>
    </row>
    <row r="32" spans="1:11" ht="60" x14ac:dyDescent="0.25">
      <c r="A32" s="34" t="s">
        <v>209</v>
      </c>
      <c r="B32" s="51">
        <v>1</v>
      </c>
      <c r="C32" s="54" t="s">
        <v>8</v>
      </c>
      <c r="D32" s="35" t="s">
        <v>13</v>
      </c>
      <c r="E32" s="35" t="s">
        <v>16</v>
      </c>
      <c r="F32" s="74" t="s">
        <v>130</v>
      </c>
      <c r="G32" s="134">
        <v>244</v>
      </c>
      <c r="H32" s="74" t="s">
        <v>150</v>
      </c>
      <c r="I32" s="134">
        <v>245</v>
      </c>
      <c r="J32" s="74" t="s">
        <v>179</v>
      </c>
      <c r="K32" s="134">
        <v>585</v>
      </c>
    </row>
    <row r="33" spans="1:11" ht="60" x14ac:dyDescent="0.25">
      <c r="A33" s="36" t="s">
        <v>209</v>
      </c>
      <c r="B33" s="55">
        <v>2</v>
      </c>
      <c r="C33" s="13" t="s">
        <v>8</v>
      </c>
      <c r="D33" s="13" t="s">
        <v>13</v>
      </c>
      <c r="E33" s="13" t="s">
        <v>17</v>
      </c>
      <c r="F33" s="87" t="s">
        <v>52</v>
      </c>
      <c r="G33" s="135">
        <v>226</v>
      </c>
      <c r="H33" s="87" t="s">
        <v>53</v>
      </c>
      <c r="I33" s="135">
        <v>232</v>
      </c>
      <c r="J33" s="87" t="s">
        <v>54</v>
      </c>
      <c r="K33" s="135">
        <v>677</v>
      </c>
    </row>
    <row r="34" spans="1:11" ht="60" x14ac:dyDescent="0.25">
      <c r="A34" s="36" t="s">
        <v>209</v>
      </c>
      <c r="B34" s="55">
        <v>3</v>
      </c>
      <c r="C34" s="61" t="s">
        <v>8</v>
      </c>
      <c r="D34" s="13" t="s">
        <v>13</v>
      </c>
      <c r="E34" s="13" t="s">
        <v>10</v>
      </c>
      <c r="F34" s="87" t="s">
        <v>131</v>
      </c>
      <c r="G34" s="135">
        <v>251</v>
      </c>
      <c r="H34" s="87" t="s">
        <v>151</v>
      </c>
      <c r="I34" s="135">
        <v>262</v>
      </c>
      <c r="J34" s="87" t="s">
        <v>180</v>
      </c>
      <c r="K34" s="135">
        <v>903</v>
      </c>
    </row>
    <row r="35" spans="1:11" ht="60" x14ac:dyDescent="0.25">
      <c r="A35" s="298" t="s">
        <v>209</v>
      </c>
      <c r="B35" s="288">
        <v>4</v>
      </c>
      <c r="C35" s="299" t="s">
        <v>8</v>
      </c>
      <c r="D35" s="299" t="s">
        <v>13</v>
      </c>
      <c r="E35" s="299" t="s">
        <v>18</v>
      </c>
      <c r="F35" s="81" t="s">
        <v>34</v>
      </c>
      <c r="G35" s="135">
        <v>263</v>
      </c>
      <c r="H35" s="81" t="s">
        <v>35</v>
      </c>
      <c r="I35" s="135">
        <v>252</v>
      </c>
      <c r="J35" s="81" t="s">
        <v>36</v>
      </c>
      <c r="K35" s="135">
        <v>549</v>
      </c>
    </row>
    <row r="36" spans="1:11" ht="60" x14ac:dyDescent="0.25">
      <c r="A36" s="36" t="s">
        <v>209</v>
      </c>
      <c r="B36" s="55">
        <v>5</v>
      </c>
      <c r="C36" s="13" t="s">
        <v>8</v>
      </c>
      <c r="D36" s="13" t="s">
        <v>14</v>
      </c>
      <c r="E36" s="13" t="s">
        <v>10</v>
      </c>
      <c r="F36" s="87" t="s">
        <v>132</v>
      </c>
      <c r="G36" s="135">
        <v>257</v>
      </c>
      <c r="H36" s="87" t="s">
        <v>152</v>
      </c>
      <c r="I36" s="135">
        <v>262</v>
      </c>
      <c r="J36" s="87" t="s">
        <v>182</v>
      </c>
      <c r="K36" s="135">
        <v>963</v>
      </c>
    </row>
    <row r="37" spans="1:11" ht="60.75" thickBot="1" x14ac:dyDescent="0.3">
      <c r="A37" s="37" t="s">
        <v>209</v>
      </c>
      <c r="B37" s="62">
        <v>6</v>
      </c>
      <c r="C37" s="68" t="s">
        <v>8</v>
      </c>
      <c r="D37" s="38" t="s">
        <v>14</v>
      </c>
      <c r="E37" s="38" t="s">
        <v>11</v>
      </c>
      <c r="F37" s="93" t="s">
        <v>133</v>
      </c>
      <c r="G37" s="136">
        <v>288</v>
      </c>
      <c r="H37" s="93" t="s">
        <v>159</v>
      </c>
      <c r="I37" s="136">
        <v>308</v>
      </c>
      <c r="J37" s="93" t="s">
        <v>181</v>
      </c>
      <c r="K37" s="136">
        <v>1512</v>
      </c>
    </row>
    <row r="40" spans="1:11" x14ac:dyDescent="0.25">
      <c r="H40" s="76"/>
    </row>
    <row r="41" spans="1:11" x14ac:dyDescent="0.25">
      <c r="H41" s="76"/>
    </row>
    <row r="42" spans="1:11" x14ac:dyDescent="0.25">
      <c r="H42" s="76"/>
    </row>
  </sheetData>
  <autoFilter ref="A1:K37" xr:uid="{37429DFE-28F5-4B95-A3B3-ACAE9B7BD491}"/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186</v>
      </c>
      <c r="B2" s="162" t="str">
        <f>CONCATENATE("A",DADOS!B2)</f>
        <v>A1</v>
      </c>
      <c r="C2" s="214">
        <f>DADOS!I14</f>
        <v>245</v>
      </c>
      <c r="D2" s="103"/>
      <c r="E2" s="103"/>
      <c r="F2" s="261">
        <f>MIN(C2:C7)</f>
        <v>229</v>
      </c>
      <c r="G2" s="8">
        <f>ROUND(100-((F2*100)/F3),5)</f>
        <v>23.411370000000002</v>
      </c>
      <c r="H2" s="214">
        <f>ROUND(G2/9,5)</f>
        <v>2.6012599999999999</v>
      </c>
      <c r="J2" s="108">
        <v>1</v>
      </c>
      <c r="K2" s="226">
        <v>0</v>
      </c>
      <c r="L2" s="227">
        <f t="shared" ref="L2:L9" si="0">ROUND(K2+H$2,5)-D$9</f>
        <v>2.6012499999999998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162" t="str">
        <f>CONCATENATE("A",DADOS!B3)</f>
        <v>A2</v>
      </c>
      <c r="C3" s="214">
        <f>DADOS!I15</f>
        <v>229</v>
      </c>
      <c r="D3" s="103"/>
      <c r="E3" s="103"/>
      <c r="F3" s="262">
        <f>MAX(C2:C7)</f>
        <v>299</v>
      </c>
      <c r="G3" s="110"/>
      <c r="J3" s="108">
        <v>2</v>
      </c>
      <c r="K3" s="227">
        <f t="shared" ref="K3:K10" si="1">ROUND(L2+D$9,5)</f>
        <v>2.6012599999999999</v>
      </c>
      <c r="L3" s="226">
        <f t="shared" si="0"/>
        <v>5.2025100000000002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162" t="str">
        <f>CONCATENATE("A",DADOS!B4)</f>
        <v>A3</v>
      </c>
      <c r="C4" s="214">
        <f>DADOS!I16</f>
        <v>258</v>
      </c>
      <c r="D4" s="103"/>
      <c r="E4" s="103"/>
      <c r="J4" s="108">
        <v>3</v>
      </c>
      <c r="K4" s="226">
        <f t="shared" si="1"/>
        <v>5.2025199999999998</v>
      </c>
      <c r="L4" s="226">
        <f t="shared" si="0"/>
        <v>7.8037700000000001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162" t="str">
        <f>CONCATENATE("A",DADOS!B5)</f>
        <v>A4</v>
      </c>
      <c r="C5" s="214">
        <f>DADOS!I17</f>
        <v>249</v>
      </c>
      <c r="D5" s="103"/>
      <c r="E5" s="103"/>
      <c r="J5" s="108">
        <v>4</v>
      </c>
      <c r="K5" s="227">
        <f t="shared" si="1"/>
        <v>7.8037799999999997</v>
      </c>
      <c r="L5" s="226">
        <f t="shared" si="0"/>
        <v>10.40503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162" t="str">
        <f>CONCATENATE("A",DADOS!B6)</f>
        <v>A5</v>
      </c>
      <c r="C6" s="214">
        <f>DADOS!I18</f>
        <v>275</v>
      </c>
      <c r="D6" s="103"/>
      <c r="E6" s="103"/>
      <c r="J6" s="108">
        <v>5</v>
      </c>
      <c r="K6" s="227">
        <f t="shared" si="1"/>
        <v>10.40504</v>
      </c>
      <c r="L6" s="226">
        <f t="shared" si="0"/>
        <v>13.00629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39" t="s">
        <v>206</v>
      </c>
      <c r="B7" s="252" t="str">
        <f>CONCATENATE("A",DADOS!B7)</f>
        <v>A6</v>
      </c>
      <c r="C7" s="214">
        <f>DADOS!I19</f>
        <v>299</v>
      </c>
      <c r="D7" s="103"/>
      <c r="E7" s="103"/>
      <c r="J7" s="108">
        <v>6</v>
      </c>
      <c r="K7" s="227">
        <f t="shared" si="1"/>
        <v>13.0063</v>
      </c>
      <c r="L7" s="226">
        <f t="shared" si="0"/>
        <v>15.60755</v>
      </c>
      <c r="AS7"/>
      <c r="AT7"/>
      <c r="AU7"/>
    </row>
    <row r="8" spans="1:47" ht="15.75" x14ac:dyDescent="0.25">
      <c r="J8" s="108">
        <v>7</v>
      </c>
      <c r="K8" s="227">
        <f t="shared" si="1"/>
        <v>15.607559999999999</v>
      </c>
      <c r="L8" s="226">
        <f t="shared" si="0"/>
        <v>18.20881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18.208819999999999</v>
      </c>
      <c r="L9" s="226">
        <f t="shared" si="0"/>
        <v>20.81007</v>
      </c>
      <c r="O9" s="214" t="str">
        <f>B2</f>
        <v>A1</v>
      </c>
      <c r="P9" s="98">
        <v>1</v>
      </c>
      <c r="Q9" s="217">
        <f>C12</f>
        <v>0.33333000000000002</v>
      </c>
      <c r="R9" s="217">
        <f>C13</f>
        <v>2</v>
      </c>
      <c r="S9" s="217">
        <f>C14</f>
        <v>1</v>
      </c>
      <c r="T9" s="217">
        <f>C15</f>
        <v>5</v>
      </c>
      <c r="U9" s="217">
        <f>C16</f>
        <v>7</v>
      </c>
      <c r="W9" s="117" t="str">
        <f t="shared" ref="W9:W14" si="2">B2</f>
        <v>A1</v>
      </c>
      <c r="X9" s="117">
        <f t="shared" ref="X9:AC14" si="3">ROUND(P9/P$15,5)</f>
        <v>0.17115</v>
      </c>
      <c r="Y9" s="117">
        <f t="shared" si="3"/>
        <v>0.16361000000000001</v>
      </c>
      <c r="Z9" s="117">
        <f t="shared" si="3"/>
        <v>0.19048000000000001</v>
      </c>
      <c r="AA9" s="117">
        <f t="shared" si="3"/>
        <v>0.14507999999999999</v>
      </c>
      <c r="AB9" s="117">
        <f t="shared" si="3"/>
        <v>0.24690999999999999</v>
      </c>
      <c r="AC9" s="117">
        <f t="shared" si="3"/>
        <v>0.20588000000000001</v>
      </c>
      <c r="AD9" s="137">
        <f t="shared" ref="AD9:AD14" si="4">ROUND(AVERAGE(X9:AC9),5)</f>
        <v>0.18719</v>
      </c>
      <c r="AE9" s="138">
        <f>AD9</f>
        <v>0.18719</v>
      </c>
      <c r="AI9" s="214">
        <f t="shared" ref="AI9:AI14" si="5">ROUND(P9*AD$9,5)</f>
        <v>0.18719</v>
      </c>
      <c r="AJ9" s="214">
        <f t="shared" ref="AJ9:AJ14" si="6">ROUND(Q9*AD$10,5)</f>
        <v>0.1484</v>
      </c>
      <c r="AK9" s="214">
        <f t="shared" ref="AK9:AK14" si="7">ROUND(R9*AD$11,5)</f>
        <v>0.22538</v>
      </c>
      <c r="AL9" s="214">
        <f t="shared" ref="AL9:AL14" si="8">ROUND(S9*AD$12,5)</f>
        <v>0.17213999999999999</v>
      </c>
      <c r="AM9" s="214">
        <f t="shared" ref="AM9:AM14" si="9">ROUND(T9*AD$13,5)</f>
        <v>0.28284999999999999</v>
      </c>
      <c r="AN9" s="214">
        <f t="shared" ref="AN9:AN14" si="10">ROUND(U9*AD$14,5)</f>
        <v>0.18361</v>
      </c>
      <c r="AO9" s="214">
        <f>ROUND(SUM(AI9:AN9),5)</f>
        <v>1.19957</v>
      </c>
      <c r="AP9" s="214">
        <f t="shared" ref="AP9:AP14" si="11">ROUND(AO9/AD9,5)</f>
        <v>6.4082999999999997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20.810079999999999</v>
      </c>
      <c r="L10" s="55">
        <f>G2</f>
        <v>23.411370000000002</v>
      </c>
      <c r="O10" s="214" t="str">
        <f t="shared" ref="O10:O14" si="12">B3</f>
        <v>A2</v>
      </c>
      <c r="P10" s="214">
        <f>ROUND(1/Q9,5)</f>
        <v>3.0000300000000002</v>
      </c>
      <c r="Q10" s="98">
        <v>1</v>
      </c>
      <c r="R10" s="226">
        <f>G13</f>
        <v>5</v>
      </c>
      <c r="S10" s="226">
        <f>G14</f>
        <v>4</v>
      </c>
      <c r="T10" s="226">
        <f>G15</f>
        <v>7</v>
      </c>
      <c r="U10" s="226">
        <f>G16</f>
        <v>9</v>
      </c>
      <c r="W10" s="141" t="str">
        <f t="shared" si="2"/>
        <v>A2</v>
      </c>
      <c r="X10" s="142">
        <f t="shared" si="3"/>
        <v>0.51344999999999996</v>
      </c>
      <c r="Y10" s="142">
        <f t="shared" si="3"/>
        <v>0.49085000000000001</v>
      </c>
      <c r="Z10" s="142">
        <f t="shared" si="3"/>
        <v>0.47619</v>
      </c>
      <c r="AA10" s="142">
        <f t="shared" si="3"/>
        <v>0.58030999999999999</v>
      </c>
      <c r="AB10" s="142">
        <f t="shared" si="3"/>
        <v>0.34567999999999999</v>
      </c>
      <c r="AC10" s="142">
        <f t="shared" si="3"/>
        <v>0.26471</v>
      </c>
      <c r="AD10" s="221">
        <f t="shared" si="4"/>
        <v>0.44519999999999998</v>
      </c>
      <c r="AE10" s="144">
        <f t="shared" ref="AE10:AE15" si="13">AD10</f>
        <v>0.44519999999999998</v>
      </c>
      <c r="AI10" s="214">
        <f t="shared" si="5"/>
        <v>0.56157999999999997</v>
      </c>
      <c r="AJ10" s="214">
        <f t="shared" si="6"/>
        <v>0.44519999999999998</v>
      </c>
      <c r="AK10" s="214">
        <f t="shared" si="7"/>
        <v>0.56345000000000001</v>
      </c>
      <c r="AL10" s="214">
        <f t="shared" si="8"/>
        <v>0.68855999999999995</v>
      </c>
      <c r="AM10" s="214">
        <f t="shared" si="9"/>
        <v>0.39599000000000001</v>
      </c>
      <c r="AN10" s="214">
        <f t="shared" si="10"/>
        <v>0.23607</v>
      </c>
      <c r="AO10" s="214">
        <f t="shared" ref="AO10:AO14" si="14">ROUND(SUM(AI10:AN10),5)</f>
        <v>2.8908499999999999</v>
      </c>
      <c r="AP10" s="214">
        <f t="shared" si="11"/>
        <v>6.4933699999999996</v>
      </c>
      <c r="AR10" s="214" t="s">
        <v>65</v>
      </c>
      <c r="AS10" s="309">
        <f>ROUND((AP15-AS9)/(AS9-1),5)</f>
        <v>5.9220000000000002E-2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3.0000300003000029</v>
      </c>
      <c r="H11" s="268"/>
      <c r="L11" s="283"/>
      <c r="O11" s="214" t="str">
        <f t="shared" si="12"/>
        <v>A3</v>
      </c>
      <c r="P11" s="214">
        <f>ROUND(1/R9,5)</f>
        <v>0.5</v>
      </c>
      <c r="Q11" s="217">
        <f>ROUND(1/R10,5)</f>
        <v>0.2</v>
      </c>
      <c r="R11" s="98">
        <v>1</v>
      </c>
      <c r="S11" s="217">
        <f>C21</f>
        <v>0.5</v>
      </c>
      <c r="T11" s="217">
        <f>C22</f>
        <v>3</v>
      </c>
      <c r="U11" s="217">
        <f>C23</f>
        <v>6</v>
      </c>
      <c r="W11" s="109" t="str">
        <f t="shared" si="2"/>
        <v>A3</v>
      </c>
      <c r="X11" s="109">
        <f t="shared" si="3"/>
        <v>8.5569999999999993E-2</v>
      </c>
      <c r="Y11" s="109">
        <f t="shared" si="3"/>
        <v>9.8169999999999993E-2</v>
      </c>
      <c r="Z11" s="109">
        <f t="shared" si="3"/>
        <v>9.5240000000000005E-2</v>
      </c>
      <c r="AA11" s="109">
        <f t="shared" si="3"/>
        <v>7.2539999999999993E-2</v>
      </c>
      <c r="AB11" s="109">
        <f t="shared" si="3"/>
        <v>0.14815</v>
      </c>
      <c r="AC11" s="109">
        <f t="shared" si="3"/>
        <v>0.17646999999999999</v>
      </c>
      <c r="AD11" s="139">
        <f t="shared" si="4"/>
        <v>0.11269</v>
      </c>
      <c r="AE11" s="140">
        <f t="shared" si="13"/>
        <v>0.11269</v>
      </c>
      <c r="AI11" s="214">
        <f t="shared" si="5"/>
        <v>9.3600000000000003E-2</v>
      </c>
      <c r="AJ11" s="214">
        <f t="shared" si="6"/>
        <v>8.9039999999999994E-2</v>
      </c>
      <c r="AK11" s="214">
        <f t="shared" si="7"/>
        <v>0.11269</v>
      </c>
      <c r="AL11" s="214">
        <f t="shared" si="8"/>
        <v>8.6069999999999994E-2</v>
      </c>
      <c r="AM11" s="214">
        <f t="shared" si="9"/>
        <v>0.16971</v>
      </c>
      <c r="AN11" s="214">
        <f t="shared" si="10"/>
        <v>0.15737999999999999</v>
      </c>
      <c r="AO11" s="214">
        <f t="shared" si="14"/>
        <v>0.70848999999999995</v>
      </c>
      <c r="AP11" s="214">
        <f t="shared" si="11"/>
        <v>6.2870699999999999</v>
      </c>
      <c r="AR11" s="214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6.5306100000000002</v>
      </c>
      <c r="C12" s="266">
        <f>ROUND(1/3,5)</f>
        <v>0.33333000000000002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1</v>
      </c>
      <c r="Q12" s="217">
        <f>ROUND(1/S10,5)</f>
        <v>0.25</v>
      </c>
      <c r="R12" s="217">
        <f>ROUND(1/S11,5)</f>
        <v>2</v>
      </c>
      <c r="S12" s="98">
        <v>1</v>
      </c>
      <c r="T12" s="217">
        <f>G22</f>
        <v>4</v>
      </c>
      <c r="U12" s="217">
        <f>G23</f>
        <v>7</v>
      </c>
      <c r="W12" s="214" t="str">
        <f t="shared" si="2"/>
        <v>A4</v>
      </c>
      <c r="X12" s="214">
        <f t="shared" si="3"/>
        <v>0.17115</v>
      </c>
      <c r="Y12" s="214">
        <f t="shared" si="3"/>
        <v>0.12271</v>
      </c>
      <c r="Z12" s="214">
        <f t="shared" si="3"/>
        <v>0.19048000000000001</v>
      </c>
      <c r="AA12" s="214">
        <f t="shared" si="3"/>
        <v>0.14507999999999999</v>
      </c>
      <c r="AB12" s="214">
        <f t="shared" si="3"/>
        <v>0.19753000000000001</v>
      </c>
      <c r="AC12" s="214">
        <f t="shared" si="3"/>
        <v>0.20588000000000001</v>
      </c>
      <c r="AD12" s="219">
        <f t="shared" si="4"/>
        <v>0.17213999999999999</v>
      </c>
      <c r="AE12" s="106">
        <f t="shared" si="13"/>
        <v>0.17213999999999999</v>
      </c>
      <c r="AI12" s="214">
        <f t="shared" si="5"/>
        <v>0.18719</v>
      </c>
      <c r="AJ12" s="214">
        <f t="shared" si="6"/>
        <v>0.1113</v>
      </c>
      <c r="AK12" s="214">
        <f t="shared" si="7"/>
        <v>0.22538</v>
      </c>
      <c r="AL12" s="214">
        <f t="shared" si="8"/>
        <v>0.17213999999999999</v>
      </c>
      <c r="AM12" s="214">
        <f t="shared" si="9"/>
        <v>0.22628000000000001</v>
      </c>
      <c r="AN12" s="214">
        <f t="shared" si="10"/>
        <v>0.18361</v>
      </c>
      <c r="AO12" s="214">
        <f t="shared" si="14"/>
        <v>1.1059000000000001</v>
      </c>
      <c r="AP12" s="214">
        <f t="shared" si="11"/>
        <v>6.4244199999999996</v>
      </c>
      <c r="AR12" s="214" t="s">
        <v>67</v>
      </c>
      <c r="AS12" s="309">
        <f>ROUND((AS10/AS11),5)</f>
        <v>4.7379999999999999E-2</v>
      </c>
      <c r="AT12" s="309"/>
      <c r="AU12"/>
    </row>
    <row r="13" spans="1:47" x14ac:dyDescent="0.25">
      <c r="A13" s="114" t="s">
        <v>76</v>
      </c>
      <c r="B13" s="115">
        <f>ROUND(100-((C2*100)/C4),5)</f>
        <v>5.0387599999999999</v>
      </c>
      <c r="C13" s="266">
        <v>2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11.240309999999999</v>
      </c>
      <c r="G13" s="266">
        <v>5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0.2</v>
      </c>
      <c r="Q13" s="217">
        <f>ROUND(1/T10,5)</f>
        <v>0.14285999999999999</v>
      </c>
      <c r="R13" s="217">
        <f>ROUND(1/T11,5)</f>
        <v>0.33333000000000002</v>
      </c>
      <c r="S13" s="217">
        <f>ROUND(1/T12,5)</f>
        <v>0.25</v>
      </c>
      <c r="T13" s="98">
        <v>1</v>
      </c>
      <c r="U13" s="217">
        <f>C30</f>
        <v>4</v>
      </c>
      <c r="W13" s="214" t="str">
        <f t="shared" si="2"/>
        <v>A5</v>
      </c>
      <c r="X13" s="214">
        <f t="shared" si="3"/>
        <v>3.4229999999999997E-2</v>
      </c>
      <c r="Y13" s="214">
        <f t="shared" si="3"/>
        <v>7.0120000000000002E-2</v>
      </c>
      <c r="Z13" s="214">
        <f t="shared" si="3"/>
        <v>3.175E-2</v>
      </c>
      <c r="AA13" s="214">
        <f t="shared" si="3"/>
        <v>3.6269999999999997E-2</v>
      </c>
      <c r="AB13" s="214">
        <f t="shared" si="3"/>
        <v>4.938E-2</v>
      </c>
      <c r="AC13" s="214">
        <f t="shared" si="3"/>
        <v>0.11765</v>
      </c>
      <c r="AD13" s="219">
        <f t="shared" si="4"/>
        <v>5.6570000000000002E-2</v>
      </c>
      <c r="AE13" s="106">
        <f t="shared" si="13"/>
        <v>5.6570000000000002E-2</v>
      </c>
      <c r="AI13" s="214">
        <f t="shared" si="5"/>
        <v>3.7440000000000001E-2</v>
      </c>
      <c r="AJ13" s="214">
        <f t="shared" si="6"/>
        <v>6.3600000000000004E-2</v>
      </c>
      <c r="AK13" s="214">
        <f t="shared" si="7"/>
        <v>3.7560000000000003E-2</v>
      </c>
      <c r="AL13" s="214">
        <f t="shared" si="8"/>
        <v>4.3040000000000002E-2</v>
      </c>
      <c r="AM13" s="214">
        <f t="shared" si="9"/>
        <v>5.6570000000000002E-2</v>
      </c>
      <c r="AN13" s="214">
        <f t="shared" si="10"/>
        <v>0.10492</v>
      </c>
      <c r="AO13" s="214">
        <f t="shared" si="14"/>
        <v>0.34312999999999999</v>
      </c>
      <c r="AP13" s="214">
        <f t="shared" si="11"/>
        <v>6.0655799999999997</v>
      </c>
      <c r="AR13" s="214" t="s">
        <v>68</v>
      </c>
      <c r="AS13" s="316">
        <f>AS12</f>
        <v>4.7379999999999999E-2</v>
      </c>
      <c r="AT13" s="316"/>
      <c r="AU13"/>
    </row>
    <row r="14" spans="1:47" x14ac:dyDescent="0.25">
      <c r="A14" s="114" t="s">
        <v>77</v>
      </c>
      <c r="B14" s="115">
        <f>ROUND(100-((C2*100)/C5),5)</f>
        <v>1.60643</v>
      </c>
      <c r="C14" s="266">
        <v>1</v>
      </c>
      <c r="D14" s="273" t="b">
        <f t="shared" si="15"/>
        <v>1</v>
      </c>
      <c r="E14" s="256" t="s">
        <v>82</v>
      </c>
      <c r="F14" s="115">
        <f>ROUND(100-((C3*100)/C5),5)</f>
        <v>8.0321300000000004</v>
      </c>
      <c r="G14" s="266">
        <v>4</v>
      </c>
      <c r="H14" s="268" t="b">
        <f t="shared" si="16"/>
        <v>1</v>
      </c>
      <c r="O14" s="214" t="str">
        <f t="shared" si="12"/>
        <v>A6</v>
      </c>
      <c r="P14" s="214">
        <f>ROUND(1/U9,5)</f>
        <v>0.14285999999999999</v>
      </c>
      <c r="Q14" s="217">
        <f>ROUND(1/U10,5)</f>
        <v>0.11111</v>
      </c>
      <c r="R14" s="217">
        <f>ROUND(1/U11,5)</f>
        <v>0.16667000000000001</v>
      </c>
      <c r="S14" s="217">
        <f>ROUND(1/U12,5)</f>
        <v>0.14285999999999999</v>
      </c>
      <c r="T14" s="217">
        <f>ROUND(1/U13,5)</f>
        <v>0.25</v>
      </c>
      <c r="U14" s="98">
        <v>1</v>
      </c>
      <c r="W14" s="214" t="str">
        <f t="shared" si="2"/>
        <v>A6</v>
      </c>
      <c r="X14" s="214">
        <f t="shared" si="3"/>
        <v>2.445E-2</v>
      </c>
      <c r="Y14" s="214">
        <f t="shared" si="3"/>
        <v>5.4539999999999998E-2</v>
      </c>
      <c r="Z14" s="214">
        <f t="shared" si="3"/>
        <v>1.5869999999999999E-2</v>
      </c>
      <c r="AA14" s="214">
        <f t="shared" si="3"/>
        <v>2.0729999999999998E-2</v>
      </c>
      <c r="AB14" s="214">
        <f t="shared" si="3"/>
        <v>1.235E-2</v>
      </c>
      <c r="AC14" s="214">
        <f t="shared" si="3"/>
        <v>2.9409999999999999E-2</v>
      </c>
      <c r="AD14" s="219">
        <f t="shared" si="4"/>
        <v>2.623E-2</v>
      </c>
      <c r="AE14" s="106">
        <f t="shared" si="13"/>
        <v>2.623E-2</v>
      </c>
      <c r="AI14" s="214">
        <f t="shared" si="5"/>
        <v>2.674E-2</v>
      </c>
      <c r="AJ14" s="214">
        <f t="shared" si="6"/>
        <v>4.947E-2</v>
      </c>
      <c r="AK14" s="214">
        <f t="shared" si="7"/>
        <v>1.8780000000000002E-2</v>
      </c>
      <c r="AL14" s="214">
        <f t="shared" si="8"/>
        <v>2.4590000000000001E-2</v>
      </c>
      <c r="AM14" s="214">
        <f t="shared" si="9"/>
        <v>1.414E-2</v>
      </c>
      <c r="AN14" s="214">
        <f t="shared" si="10"/>
        <v>2.623E-2</v>
      </c>
      <c r="AO14" s="214">
        <f t="shared" si="14"/>
        <v>0.15995000000000001</v>
      </c>
      <c r="AP14" s="214">
        <f t="shared" si="11"/>
        <v>6.0979799999999997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10.909090000000001</v>
      </c>
      <c r="C15" s="266">
        <v>5</v>
      </c>
      <c r="D15" s="273" t="b">
        <f t="shared" si="15"/>
        <v>1</v>
      </c>
      <c r="E15" s="256" t="s">
        <v>83</v>
      </c>
      <c r="F15" s="115">
        <f>ROUND(100-((C3*100)/C6),5)</f>
        <v>16.727270000000001</v>
      </c>
      <c r="G15" s="266">
        <v>7</v>
      </c>
      <c r="H15" s="268" t="b">
        <f t="shared" si="16"/>
        <v>1</v>
      </c>
      <c r="O15" s="109" t="s">
        <v>55</v>
      </c>
      <c r="P15" s="214">
        <f t="shared" ref="P15:U15" si="17">ROUND(SUM(P9:P14),5)</f>
        <v>5.8428899999999997</v>
      </c>
      <c r="Q15" s="217">
        <f t="shared" si="17"/>
        <v>2.0373000000000001</v>
      </c>
      <c r="R15" s="217">
        <f t="shared" si="17"/>
        <v>10.5</v>
      </c>
      <c r="S15" s="217">
        <f t="shared" si="17"/>
        <v>6.8928599999999998</v>
      </c>
      <c r="T15" s="217">
        <f t="shared" si="17"/>
        <v>20.25</v>
      </c>
      <c r="U15" s="217">
        <f t="shared" si="17"/>
        <v>34</v>
      </c>
      <c r="W15" s="214" t="s">
        <v>55</v>
      </c>
      <c r="X15" s="105">
        <f t="shared" ref="X15:AD15" si="18">ROUND(SUM(X9:X14),5)</f>
        <v>1</v>
      </c>
      <c r="Y15" s="105">
        <f t="shared" si="18"/>
        <v>1</v>
      </c>
      <c r="Z15" s="105">
        <f t="shared" si="18"/>
        <v>1.0000100000000001</v>
      </c>
      <c r="AA15" s="105">
        <f t="shared" si="18"/>
        <v>1.0000100000000001</v>
      </c>
      <c r="AB15" s="105">
        <f t="shared" si="18"/>
        <v>1</v>
      </c>
      <c r="AC15" s="105">
        <f t="shared" si="18"/>
        <v>1</v>
      </c>
      <c r="AD15" s="105">
        <f t="shared" si="18"/>
        <v>1.0000199999999999</v>
      </c>
      <c r="AE15" s="106">
        <f t="shared" si="13"/>
        <v>1.0000199999999999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6.2961200000000002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18.060199999999998</v>
      </c>
      <c r="C16" s="266">
        <v>7</v>
      </c>
      <c r="D16" s="277" t="b">
        <f t="shared" si="15"/>
        <v>1</v>
      </c>
      <c r="E16" s="256" t="s">
        <v>84</v>
      </c>
      <c r="F16" s="115">
        <f>ROUND(100-((C3*100)/C7),5)</f>
        <v>23.411370000000002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0.5</v>
      </c>
      <c r="D18" s="273"/>
      <c r="E18" s="308" t="s">
        <v>92</v>
      </c>
      <c r="F18" s="306"/>
      <c r="G18" s="271">
        <f>ROUND(1/C14,5)</f>
        <v>1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</v>
      </c>
      <c r="D19" s="268"/>
      <c r="E19" s="300" t="s">
        <v>93</v>
      </c>
      <c r="F19" s="301"/>
      <c r="G19" s="271">
        <f>ROUND(1/G14,5)</f>
        <v>0.25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2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3.4883700000000002</v>
      </c>
      <c r="C21" s="266">
        <v>0.5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ROUND(100-((C4*100)/C6),5)</f>
        <v>6.1818200000000001</v>
      </c>
      <c r="C22" s="266">
        <v>3</v>
      </c>
      <c r="D22" s="268" t="b">
        <f t="shared" si="32"/>
        <v>1</v>
      </c>
      <c r="E22" s="258" t="s">
        <v>96</v>
      </c>
      <c r="F22" s="115">
        <f>ROUND(100-((C5*100)/C6),5)</f>
        <v>9.4545499999999993</v>
      </c>
      <c r="G22" s="266">
        <v>4</v>
      </c>
      <c r="H22" s="268" t="b">
        <f t="shared" ref="H22:H23" si="33">OR(C$5=C6,C$5&lt;=C6)</f>
        <v>1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13.71237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16.72241</v>
      </c>
      <c r="G23" s="266">
        <v>7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0.2</v>
      </c>
      <c r="D25" s="268"/>
      <c r="E25" s="300" t="s">
        <v>104</v>
      </c>
      <c r="F25" s="301"/>
      <c r="G25" s="257">
        <f>ROUND(1/C16,5)</f>
        <v>0.14285999999999999</v>
      </c>
      <c r="H25" s="27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0.14285999999999999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0.33333000000000002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0.25</v>
      </c>
      <c r="D28" s="268"/>
      <c r="E28" s="300" t="s">
        <v>107</v>
      </c>
      <c r="F28" s="301"/>
      <c r="G28" s="257">
        <f>ROUND(1/G23,5)</f>
        <v>0.14285999999999999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0.25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8.0267599999999995</v>
      </c>
      <c r="C30" s="266">
        <v>4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0.18719</v>
      </c>
      <c r="R83" s="215" t="s">
        <v>60</v>
      </c>
      <c r="S83" s="216">
        <f>V2</f>
        <v>0.5</v>
      </c>
      <c r="T83" s="192">
        <f>P83</f>
        <v>0.18719</v>
      </c>
      <c r="U83" s="178">
        <f>ROUND(S83*T83,5)</f>
        <v>9.3600000000000003E-2</v>
      </c>
      <c r="W83" s="154" t="s">
        <v>60</v>
      </c>
      <c r="X83" s="216">
        <f>V2</f>
        <v>0.5</v>
      </c>
      <c r="Y83" s="192">
        <f>P86</f>
        <v>0.17213999999999999</v>
      </c>
      <c r="Z83" s="175">
        <f>ROUND(X83*Y83,5)</f>
        <v>8.6069999999999994E-2</v>
      </c>
      <c r="AC83" s="214">
        <v>5</v>
      </c>
      <c r="AD83" s="214" t="s">
        <v>210</v>
      </c>
      <c r="AE83" s="186">
        <f>ROUND(U$83+R$106,5)</f>
        <v>0.11088000000000001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0.44519999999999998</v>
      </c>
      <c r="AC84" s="214">
        <v>1</v>
      </c>
      <c r="AD84" s="214" t="s">
        <v>211</v>
      </c>
      <c r="AE84" s="186">
        <f>ROUND(U$86+R$115,5)</f>
        <v>0.25864999999999999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0.11269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3</v>
      </c>
      <c r="AD85" s="214" t="s">
        <v>212</v>
      </c>
      <c r="AE85" s="186">
        <f>ROUND(U$89+R$124,5)</f>
        <v>0.17297000000000001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0.17213999999999999</v>
      </c>
      <c r="R86" s="154" t="s">
        <v>60</v>
      </c>
      <c r="S86" s="216">
        <f>V2</f>
        <v>0.5</v>
      </c>
      <c r="T86" s="192">
        <f>P84</f>
        <v>0.44519999999999998</v>
      </c>
      <c r="U86" s="177">
        <f>ROUND(S86*T86,5)</f>
        <v>0.22259999999999999</v>
      </c>
      <c r="W86" s="154" t="s">
        <v>60</v>
      </c>
      <c r="X86" s="216">
        <f>V2</f>
        <v>0.5</v>
      </c>
      <c r="Y86" s="192">
        <f>P87</f>
        <v>5.6570000000000002E-2</v>
      </c>
      <c r="Z86" s="173">
        <f>ROUND(X86*Y86,5)</f>
        <v>2.8289999999999999E-2</v>
      </c>
      <c r="AC86" s="214">
        <v>6</v>
      </c>
      <c r="AD86" s="214" t="s">
        <v>213</v>
      </c>
      <c r="AE86" s="186">
        <f>ROUND(Z$83+W$106,5)</f>
        <v>0.10557999999999999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5.6570000000000002E-2</v>
      </c>
      <c r="AC87" s="214">
        <v>4</v>
      </c>
      <c r="AD87" s="214" t="s">
        <v>214</v>
      </c>
      <c r="AE87" s="186">
        <f>ROUND(Z$86+W$115,5)</f>
        <v>0.14491000000000001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2.623E-2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2</v>
      </c>
      <c r="AD88" s="214" t="s">
        <v>215</v>
      </c>
      <c r="AE88" s="186">
        <f>ROUND(Z$89+W$124,5)</f>
        <v>0.20704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0.11269</v>
      </c>
      <c r="U89" s="174">
        <f>ROUND(S89*T89,5)</f>
        <v>5.6349999999999997E-2</v>
      </c>
      <c r="W89" s="154" t="s">
        <v>60</v>
      </c>
      <c r="X89" s="216">
        <f>V2</f>
        <v>0.5</v>
      </c>
      <c r="Y89" s="192">
        <f>P88</f>
        <v>2.623E-2</v>
      </c>
      <c r="Z89" s="176">
        <f>ROUND(X89*Y89,5)</f>
        <v>1.312E-2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A18:B18"/>
    <mergeCell ref="A19:B19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9:F29"/>
    <mergeCell ref="A2:A6"/>
    <mergeCell ref="E20:F20"/>
    <mergeCell ref="A25:B25"/>
    <mergeCell ref="A26:B26"/>
    <mergeCell ref="A27:B27"/>
    <mergeCell ref="A28:B28"/>
    <mergeCell ref="E25:F25"/>
    <mergeCell ref="E26:F26"/>
    <mergeCell ref="E27:F27"/>
    <mergeCell ref="E28:F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{A23CE7C2-F53B-4EC5-B850-72417B12EEE4}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3CE7C2-F53B-4EC5-B850-72417B12EE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187</v>
      </c>
      <c r="B2" s="162" t="str">
        <f>CONCATENATE("A",DADOS!B2)</f>
        <v>A1</v>
      </c>
      <c r="C2" s="214">
        <f>DADOS!K14</f>
        <v>593</v>
      </c>
      <c r="D2" s="103"/>
      <c r="E2" s="103"/>
      <c r="F2" s="261">
        <f>MIN(C2:C7)</f>
        <v>552</v>
      </c>
      <c r="G2" s="8">
        <f>ROUND(100-((F2*100)/F3),5)</f>
        <v>62.269309999999997</v>
      </c>
      <c r="H2" s="214">
        <f>ROUND(G2/9,5)</f>
        <v>6.9188099999999997</v>
      </c>
      <c r="J2" s="108">
        <v>1</v>
      </c>
      <c r="K2" s="226">
        <v>0</v>
      </c>
      <c r="L2" s="227">
        <f t="shared" ref="L2:L9" si="0">ROUND(K2+H$2,5)-D$9</f>
        <v>6.9188000000000001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162" t="str">
        <f>CONCATENATE("A",DADOS!B3)</f>
        <v>A2</v>
      </c>
      <c r="C3" s="214">
        <f>DADOS!K15</f>
        <v>665</v>
      </c>
      <c r="D3" s="103"/>
      <c r="E3" s="103"/>
      <c r="F3" s="262">
        <f>MAX(C2:C7)</f>
        <v>1463</v>
      </c>
      <c r="G3" s="110"/>
      <c r="J3" s="108">
        <v>2</v>
      </c>
      <c r="K3" s="227">
        <f t="shared" ref="K3:K10" si="1">ROUND(L2+D$9,5)</f>
        <v>6.9188099999999997</v>
      </c>
      <c r="L3" s="226">
        <f t="shared" si="0"/>
        <v>13.83761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162" t="str">
        <f>CONCATENATE("A",DADOS!B4)</f>
        <v>A3</v>
      </c>
      <c r="C4" s="214">
        <f>DADOS!K16</f>
        <v>929</v>
      </c>
      <c r="D4" s="103"/>
      <c r="E4" s="103"/>
      <c r="J4" s="108">
        <v>3</v>
      </c>
      <c r="K4" s="226">
        <f t="shared" si="1"/>
        <v>13.837619999999999</v>
      </c>
      <c r="L4" s="226">
        <f t="shared" si="0"/>
        <v>20.756420000000002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162" t="str">
        <f>CONCATENATE("A",DADOS!B5)</f>
        <v>A4</v>
      </c>
      <c r="C5" s="214">
        <f>DADOS!K17</f>
        <v>552</v>
      </c>
      <c r="D5" s="103"/>
      <c r="E5" s="103"/>
      <c r="J5" s="108">
        <v>4</v>
      </c>
      <c r="K5" s="227">
        <f t="shared" si="1"/>
        <v>20.756430000000002</v>
      </c>
      <c r="L5" s="226">
        <f t="shared" si="0"/>
        <v>27.675229999999999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162" t="str">
        <f>CONCATENATE("A",DADOS!B6)</f>
        <v>A5</v>
      </c>
      <c r="C6" s="214">
        <f>DADOS!K18</f>
        <v>922</v>
      </c>
      <c r="D6" s="103"/>
      <c r="E6" s="103"/>
      <c r="J6" s="108">
        <v>5</v>
      </c>
      <c r="K6" s="227">
        <f t="shared" si="1"/>
        <v>27.675239999999999</v>
      </c>
      <c r="L6" s="226">
        <f t="shared" si="0"/>
        <v>34.59404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39" t="s">
        <v>206</v>
      </c>
      <c r="B7" s="252" t="str">
        <f>CONCATENATE("A",DADOS!B7)</f>
        <v>A6</v>
      </c>
      <c r="C7" s="214">
        <f>DADOS!K19</f>
        <v>1463</v>
      </c>
      <c r="D7" s="103"/>
      <c r="E7" s="103"/>
      <c r="J7" s="108">
        <v>6</v>
      </c>
      <c r="K7" s="227">
        <f t="shared" si="1"/>
        <v>34.594050000000003</v>
      </c>
      <c r="L7" s="226">
        <f t="shared" si="0"/>
        <v>41.51285</v>
      </c>
      <c r="AS7"/>
      <c r="AT7"/>
      <c r="AU7"/>
    </row>
    <row r="8" spans="1:47" ht="15.75" x14ac:dyDescent="0.25">
      <c r="J8" s="108">
        <v>7</v>
      </c>
      <c r="K8" s="227">
        <f t="shared" si="1"/>
        <v>41.512860000000003</v>
      </c>
      <c r="L8" s="226">
        <f t="shared" si="0"/>
        <v>48.431659999999994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48.431669999999997</v>
      </c>
      <c r="L9" s="226">
        <f t="shared" si="0"/>
        <v>55.350469999999994</v>
      </c>
      <c r="O9" s="214" t="str">
        <f>B2</f>
        <v>A1</v>
      </c>
      <c r="P9" s="98">
        <v>1</v>
      </c>
      <c r="Q9" s="217">
        <f>C12</f>
        <v>2</v>
      </c>
      <c r="R9" s="217">
        <f>C13</f>
        <v>6</v>
      </c>
      <c r="S9" s="217">
        <f>C14</f>
        <v>1</v>
      </c>
      <c r="T9" s="217">
        <f>C15</f>
        <v>6</v>
      </c>
      <c r="U9" s="217">
        <f>C16</f>
        <v>9</v>
      </c>
      <c r="W9" s="117" t="str">
        <f t="shared" ref="W9:W14" si="2">B2</f>
        <v>A1</v>
      </c>
      <c r="X9" s="117">
        <f t="shared" ref="X9:AC14" si="3">ROUND(P9/P$15,5)</f>
        <v>0.33961999999999998</v>
      </c>
      <c r="Y9" s="117">
        <f t="shared" si="3"/>
        <v>0.30651</v>
      </c>
      <c r="Z9" s="117">
        <f t="shared" si="3"/>
        <v>0.31304999999999999</v>
      </c>
      <c r="AA9" s="117">
        <f t="shared" si="3"/>
        <v>0.36</v>
      </c>
      <c r="AB9" s="117">
        <f t="shared" si="3"/>
        <v>0.31303999999999998</v>
      </c>
      <c r="AC9" s="117">
        <f t="shared" si="3"/>
        <v>0.23077</v>
      </c>
      <c r="AD9" s="137">
        <f t="shared" ref="AD9:AD14" si="4">ROUND(AVERAGE(X9:AC9),5)</f>
        <v>0.3105</v>
      </c>
      <c r="AE9" s="138">
        <f>AD9</f>
        <v>0.3105</v>
      </c>
      <c r="AI9" s="214">
        <f t="shared" ref="AI9:AI14" si="5">ROUND(P9*AD$9,5)</f>
        <v>0.3105</v>
      </c>
      <c r="AJ9" s="214">
        <f t="shared" ref="AJ9:AJ14" si="6">ROUND(Q9*AD$10,5)</f>
        <v>0.38997999999999999</v>
      </c>
      <c r="AK9" s="214">
        <f t="shared" ref="AK9:AK14" si="7">ROUND(R9*AD$11,5)</f>
        <v>0.40542</v>
      </c>
      <c r="AL9" s="214">
        <f t="shared" ref="AL9:AL14" si="8">ROUND(S9*AD$12,5)</f>
        <v>0.33604000000000001</v>
      </c>
      <c r="AM9" s="214">
        <f t="shared" ref="AM9:AM14" si="9">ROUND(T9*AD$13,5)</f>
        <v>0.40542</v>
      </c>
      <c r="AN9" s="214">
        <f t="shared" ref="AN9:AN14" si="10">ROUND(U9*AD$14,5)</f>
        <v>0.20988000000000001</v>
      </c>
      <c r="AO9" s="214">
        <f>ROUND(SUM(AI9:AN9),5)</f>
        <v>2.0572400000000002</v>
      </c>
      <c r="AP9" s="214">
        <f t="shared" ref="AP9:AP14" si="11">ROUND(AO9/AD9,5)</f>
        <v>6.6255699999999997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55.350479999999997</v>
      </c>
      <c r="L10" s="55">
        <f>G2</f>
        <v>62.269309999999997</v>
      </c>
      <c r="O10" s="214" t="str">
        <f t="shared" ref="O10:O14" si="12">B3</f>
        <v>A2</v>
      </c>
      <c r="P10" s="214">
        <f>ROUND(1/Q9,5)</f>
        <v>0.5</v>
      </c>
      <c r="Q10" s="98">
        <v>1</v>
      </c>
      <c r="R10" s="226">
        <f>G13</f>
        <v>5</v>
      </c>
      <c r="S10" s="226">
        <f>G14</f>
        <v>0.33333000000000002</v>
      </c>
      <c r="T10" s="226">
        <f>G15</f>
        <v>5</v>
      </c>
      <c r="U10" s="226">
        <f>G16</f>
        <v>8</v>
      </c>
      <c r="W10" s="222" t="str">
        <f t="shared" si="2"/>
        <v>A2</v>
      </c>
      <c r="X10" s="222">
        <f t="shared" si="3"/>
        <v>0.16980999999999999</v>
      </c>
      <c r="Y10" s="222">
        <f t="shared" si="3"/>
        <v>0.15326000000000001</v>
      </c>
      <c r="Z10" s="222">
        <f t="shared" si="3"/>
        <v>0.26086999999999999</v>
      </c>
      <c r="AA10" s="222">
        <f t="shared" si="3"/>
        <v>0.12</v>
      </c>
      <c r="AB10" s="222">
        <f t="shared" si="3"/>
        <v>0.26086999999999999</v>
      </c>
      <c r="AC10" s="222">
        <f t="shared" si="3"/>
        <v>0.20513000000000001</v>
      </c>
      <c r="AD10" s="224">
        <f t="shared" si="4"/>
        <v>0.19499</v>
      </c>
      <c r="AE10" s="106">
        <f t="shared" ref="AE10:AE15" si="13">AD10</f>
        <v>0.19499</v>
      </c>
      <c r="AI10" s="214">
        <f t="shared" si="5"/>
        <v>0.15525</v>
      </c>
      <c r="AJ10" s="214">
        <f t="shared" si="6"/>
        <v>0.19499</v>
      </c>
      <c r="AK10" s="214">
        <f t="shared" si="7"/>
        <v>0.33784999999999998</v>
      </c>
      <c r="AL10" s="214">
        <f t="shared" si="8"/>
        <v>0.11201</v>
      </c>
      <c r="AM10" s="214">
        <f t="shared" si="9"/>
        <v>0.33784999999999998</v>
      </c>
      <c r="AN10" s="214">
        <f t="shared" si="10"/>
        <v>0.18656</v>
      </c>
      <c r="AO10" s="214">
        <f t="shared" ref="AO10:AO14" si="14">ROUND(SUM(AI10:AN10),5)</f>
        <v>1.3245100000000001</v>
      </c>
      <c r="AP10" s="214">
        <f t="shared" si="11"/>
        <v>6.7927099999999996</v>
      </c>
      <c r="AR10" s="214" t="s">
        <v>65</v>
      </c>
      <c r="AS10" s="309">
        <f>ROUND((AP15-AS9)/(AS9-1),5)</f>
        <v>8.9910000000000004E-2</v>
      </c>
      <c r="AT10" s="309"/>
      <c r="AU10"/>
    </row>
    <row r="11" spans="1:47" ht="15.75" customHeight="1" thickBot="1" x14ac:dyDescent="0.3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0.5</v>
      </c>
      <c r="H11" s="268"/>
      <c r="L11" s="283"/>
      <c r="O11" s="214" t="str">
        <f t="shared" si="12"/>
        <v>A3</v>
      </c>
      <c r="P11" s="214">
        <f>ROUND(1/R9,5)</f>
        <v>0.16667000000000001</v>
      </c>
      <c r="Q11" s="217">
        <f>ROUND(1/R10,5)</f>
        <v>0.2</v>
      </c>
      <c r="R11" s="98">
        <v>1</v>
      </c>
      <c r="S11" s="217">
        <f>C21</f>
        <v>0.16667000000000001</v>
      </c>
      <c r="T11" s="217">
        <f>C22</f>
        <v>1</v>
      </c>
      <c r="U11" s="217">
        <f>C23</f>
        <v>6</v>
      </c>
      <c r="W11" s="160" t="str">
        <f t="shared" si="2"/>
        <v>A3</v>
      </c>
      <c r="X11" s="160">
        <f t="shared" si="3"/>
        <v>5.6599999999999998E-2</v>
      </c>
      <c r="Y11" s="160">
        <f t="shared" si="3"/>
        <v>3.065E-2</v>
      </c>
      <c r="Z11" s="160">
        <f t="shared" si="3"/>
        <v>5.2170000000000001E-2</v>
      </c>
      <c r="AA11" s="160">
        <f t="shared" si="3"/>
        <v>0.06</v>
      </c>
      <c r="AB11" s="160">
        <f t="shared" si="3"/>
        <v>5.2170000000000001E-2</v>
      </c>
      <c r="AC11" s="160">
        <f t="shared" si="3"/>
        <v>0.15384999999999999</v>
      </c>
      <c r="AD11" s="3">
        <f t="shared" si="4"/>
        <v>6.7570000000000005E-2</v>
      </c>
      <c r="AE11" s="161">
        <f t="shared" si="13"/>
        <v>6.7570000000000005E-2</v>
      </c>
      <c r="AI11" s="214">
        <f t="shared" si="5"/>
        <v>5.1749999999999997E-2</v>
      </c>
      <c r="AJ11" s="214">
        <f t="shared" si="6"/>
        <v>3.9E-2</v>
      </c>
      <c r="AK11" s="214">
        <f t="shared" si="7"/>
        <v>6.7570000000000005E-2</v>
      </c>
      <c r="AL11" s="214">
        <f t="shared" si="8"/>
        <v>5.6009999999999997E-2</v>
      </c>
      <c r="AM11" s="214">
        <f t="shared" si="9"/>
        <v>6.7570000000000005E-2</v>
      </c>
      <c r="AN11" s="214">
        <f t="shared" si="10"/>
        <v>0.13991999999999999</v>
      </c>
      <c r="AO11" s="214">
        <f t="shared" si="14"/>
        <v>0.42181999999999997</v>
      </c>
      <c r="AP11" s="214">
        <f t="shared" si="11"/>
        <v>6.2427099999999998</v>
      </c>
      <c r="AR11" s="214" t="s">
        <v>66</v>
      </c>
      <c r="AS11" s="309">
        <v>1.25</v>
      </c>
      <c r="AT11" s="309"/>
      <c r="AU11"/>
    </row>
    <row r="12" spans="1:47" ht="15.75" thickBot="1" x14ac:dyDescent="0.3">
      <c r="A12" s="114" t="s">
        <v>75</v>
      </c>
      <c r="B12" s="115">
        <f>ROUND(100-((C2*100)/C3),5)</f>
        <v>10.827070000000001</v>
      </c>
      <c r="C12" s="266">
        <v>2</v>
      </c>
      <c r="D12" s="268" t="b">
        <f>OR(C$2=C3,C$2&lt;=C3)</f>
        <v>1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1</v>
      </c>
      <c r="Q12" s="217">
        <f>ROUND(1/S10,5)</f>
        <v>3.0000300000000002</v>
      </c>
      <c r="R12" s="217">
        <f>ROUND(1/S11,5)</f>
        <v>5.9998800000000001</v>
      </c>
      <c r="S12" s="98">
        <v>1</v>
      </c>
      <c r="T12" s="217">
        <f>G22</f>
        <v>6</v>
      </c>
      <c r="U12" s="217">
        <f>G23</f>
        <v>9</v>
      </c>
      <c r="W12" s="141" t="str">
        <f t="shared" si="2"/>
        <v>A4</v>
      </c>
      <c r="X12" s="142">
        <f t="shared" si="3"/>
        <v>0.33961999999999998</v>
      </c>
      <c r="Y12" s="142">
        <f t="shared" si="3"/>
        <v>0.45977000000000001</v>
      </c>
      <c r="Z12" s="142">
        <f t="shared" si="3"/>
        <v>0.31303999999999998</v>
      </c>
      <c r="AA12" s="142">
        <f t="shared" si="3"/>
        <v>0.36</v>
      </c>
      <c r="AB12" s="142">
        <f t="shared" si="3"/>
        <v>0.31303999999999998</v>
      </c>
      <c r="AC12" s="142">
        <f t="shared" si="3"/>
        <v>0.23077</v>
      </c>
      <c r="AD12" s="223">
        <f t="shared" si="4"/>
        <v>0.33604000000000001</v>
      </c>
      <c r="AE12" s="237">
        <f t="shared" si="13"/>
        <v>0.33604000000000001</v>
      </c>
      <c r="AI12" s="214">
        <f t="shared" si="5"/>
        <v>0.3105</v>
      </c>
      <c r="AJ12" s="214">
        <f t="shared" si="6"/>
        <v>0.58498000000000006</v>
      </c>
      <c r="AK12" s="214">
        <f t="shared" si="7"/>
        <v>0.40540999999999999</v>
      </c>
      <c r="AL12" s="214">
        <f t="shared" si="8"/>
        <v>0.33604000000000001</v>
      </c>
      <c r="AM12" s="214">
        <f t="shared" si="9"/>
        <v>0.40542</v>
      </c>
      <c r="AN12" s="214">
        <f t="shared" si="10"/>
        <v>0.20988000000000001</v>
      </c>
      <c r="AO12" s="214">
        <f t="shared" si="14"/>
        <v>2.25223</v>
      </c>
      <c r="AP12" s="214">
        <f t="shared" si="11"/>
        <v>6.7022700000000004</v>
      </c>
      <c r="AR12" s="214" t="s">
        <v>67</v>
      </c>
      <c r="AS12" s="309">
        <f>ROUND((AS10/AS11),5)</f>
        <v>7.1929999999999994E-2</v>
      </c>
      <c r="AT12" s="309"/>
      <c r="AU12"/>
    </row>
    <row r="13" spans="1:47" x14ac:dyDescent="0.25">
      <c r="A13" s="114" t="s">
        <v>76</v>
      </c>
      <c r="B13" s="115">
        <f>ROUND(100-((C2*100)/C4),5)</f>
        <v>36.167920000000002</v>
      </c>
      <c r="C13" s="266">
        <v>6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28.417649999999998</v>
      </c>
      <c r="G13" s="266">
        <v>5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0.16667000000000001</v>
      </c>
      <c r="Q13" s="217">
        <f>ROUND(1/T10,5)</f>
        <v>0.2</v>
      </c>
      <c r="R13" s="217">
        <f>ROUND(1/T11,5)</f>
        <v>1</v>
      </c>
      <c r="S13" s="217">
        <f>ROUND(1/T12,5)</f>
        <v>0.16667000000000001</v>
      </c>
      <c r="T13" s="98">
        <v>1</v>
      </c>
      <c r="U13" s="217">
        <f>C30</f>
        <v>6</v>
      </c>
      <c r="W13" s="109" t="str">
        <f t="shared" si="2"/>
        <v>A5</v>
      </c>
      <c r="X13" s="109">
        <f t="shared" si="3"/>
        <v>5.6599999999999998E-2</v>
      </c>
      <c r="Y13" s="109">
        <f t="shared" si="3"/>
        <v>3.065E-2</v>
      </c>
      <c r="Z13" s="109">
        <f t="shared" si="3"/>
        <v>5.2170000000000001E-2</v>
      </c>
      <c r="AA13" s="109">
        <f t="shared" si="3"/>
        <v>0.06</v>
      </c>
      <c r="AB13" s="109">
        <f t="shared" si="3"/>
        <v>5.2170000000000001E-2</v>
      </c>
      <c r="AC13" s="109">
        <f t="shared" si="3"/>
        <v>0.15384999999999999</v>
      </c>
      <c r="AD13" s="139">
        <f t="shared" si="4"/>
        <v>6.7570000000000005E-2</v>
      </c>
      <c r="AE13" s="140">
        <f t="shared" si="13"/>
        <v>6.7570000000000005E-2</v>
      </c>
      <c r="AI13" s="214">
        <f t="shared" si="5"/>
        <v>5.1749999999999997E-2</v>
      </c>
      <c r="AJ13" s="214">
        <f t="shared" si="6"/>
        <v>3.9E-2</v>
      </c>
      <c r="AK13" s="214">
        <f t="shared" si="7"/>
        <v>6.7570000000000005E-2</v>
      </c>
      <c r="AL13" s="214">
        <f t="shared" si="8"/>
        <v>5.6009999999999997E-2</v>
      </c>
      <c r="AM13" s="214">
        <f t="shared" si="9"/>
        <v>6.7570000000000005E-2</v>
      </c>
      <c r="AN13" s="214">
        <f t="shared" si="10"/>
        <v>0.13991999999999999</v>
      </c>
      <c r="AO13" s="214">
        <f t="shared" si="14"/>
        <v>0.42181999999999997</v>
      </c>
      <c r="AP13" s="214">
        <f t="shared" si="11"/>
        <v>6.2427099999999998</v>
      </c>
      <c r="AR13" s="214" t="s">
        <v>68</v>
      </c>
      <c r="AS13" s="316">
        <f>AS12</f>
        <v>7.1929999999999994E-2</v>
      </c>
      <c r="AT13" s="316"/>
      <c r="AU13"/>
    </row>
    <row r="14" spans="1:47" x14ac:dyDescent="0.25">
      <c r="A14" s="225" t="s">
        <v>77</v>
      </c>
      <c r="B14" s="155">
        <f>ROUND(100-((C5*100)/C2),5)</f>
        <v>6.9139999999999997</v>
      </c>
      <c r="C14" s="266">
        <v>1</v>
      </c>
      <c r="D14" s="280" t="b">
        <f t="shared" si="15"/>
        <v>0</v>
      </c>
      <c r="E14" s="279" t="s">
        <v>82</v>
      </c>
      <c r="F14" s="155">
        <f>ROUND(100-((C5*100)/C3),5)</f>
        <v>16.99248</v>
      </c>
      <c r="G14" s="266">
        <v>0.33333000000000002</v>
      </c>
      <c r="H14" s="269" t="b">
        <f t="shared" si="16"/>
        <v>0</v>
      </c>
      <c r="O14" s="214" t="str">
        <f t="shared" si="12"/>
        <v>A6</v>
      </c>
      <c r="P14" s="214">
        <f>ROUND(1/U9,5)</f>
        <v>0.11111</v>
      </c>
      <c r="Q14" s="217">
        <f>ROUND(1/U10,5)</f>
        <v>0.125</v>
      </c>
      <c r="R14" s="217">
        <f>ROUND(1/U11,5)</f>
        <v>0.16667000000000001</v>
      </c>
      <c r="S14" s="217">
        <f>ROUND(1/U12,5)</f>
        <v>0.11111</v>
      </c>
      <c r="T14" s="217">
        <f>ROUND(1/U13,5)</f>
        <v>0.16667000000000001</v>
      </c>
      <c r="U14" s="98">
        <v>1</v>
      </c>
      <c r="W14" s="214" t="str">
        <f t="shared" si="2"/>
        <v>A6</v>
      </c>
      <c r="X14" s="214">
        <f t="shared" si="3"/>
        <v>3.7740000000000003E-2</v>
      </c>
      <c r="Y14" s="214">
        <f t="shared" si="3"/>
        <v>1.916E-2</v>
      </c>
      <c r="Z14" s="214">
        <f t="shared" si="3"/>
        <v>8.6999999999999994E-3</v>
      </c>
      <c r="AA14" s="214">
        <f t="shared" si="3"/>
        <v>0.04</v>
      </c>
      <c r="AB14" s="214">
        <f t="shared" si="3"/>
        <v>8.6999999999999994E-3</v>
      </c>
      <c r="AC14" s="214">
        <f t="shared" si="3"/>
        <v>2.564E-2</v>
      </c>
      <c r="AD14" s="219">
        <f t="shared" si="4"/>
        <v>2.332E-2</v>
      </c>
      <c r="AE14" s="106">
        <f t="shared" si="13"/>
        <v>2.332E-2</v>
      </c>
      <c r="AI14" s="214">
        <f t="shared" si="5"/>
        <v>3.4500000000000003E-2</v>
      </c>
      <c r="AJ14" s="214">
        <f t="shared" si="6"/>
        <v>2.4369999999999999E-2</v>
      </c>
      <c r="AK14" s="214">
        <f t="shared" si="7"/>
        <v>1.1259999999999999E-2</v>
      </c>
      <c r="AL14" s="214">
        <f t="shared" si="8"/>
        <v>3.7339999999999998E-2</v>
      </c>
      <c r="AM14" s="214">
        <f t="shared" si="9"/>
        <v>1.1259999999999999E-2</v>
      </c>
      <c r="AN14" s="214">
        <f t="shared" si="10"/>
        <v>2.332E-2</v>
      </c>
      <c r="AO14" s="214">
        <f t="shared" si="14"/>
        <v>0.14205000000000001</v>
      </c>
      <c r="AP14" s="214">
        <f t="shared" si="11"/>
        <v>6.0913399999999998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35.683300000000003</v>
      </c>
      <c r="C15" s="266">
        <v>6</v>
      </c>
      <c r="D15" s="273" t="b">
        <f t="shared" si="15"/>
        <v>1</v>
      </c>
      <c r="E15" s="256" t="s">
        <v>83</v>
      </c>
      <c r="F15" s="115">
        <f>ROUND(100-((C3*100)/C6),5)</f>
        <v>27.874189999999999</v>
      </c>
      <c r="G15" s="266">
        <v>5</v>
      </c>
      <c r="H15" s="268" t="b">
        <f t="shared" si="16"/>
        <v>1</v>
      </c>
      <c r="O15" s="109" t="s">
        <v>55</v>
      </c>
      <c r="P15" s="214">
        <f t="shared" ref="P15:U15" si="17">ROUND(SUM(P9:P14),5)</f>
        <v>2.9444499999999998</v>
      </c>
      <c r="Q15" s="217">
        <f t="shared" si="17"/>
        <v>6.5250300000000001</v>
      </c>
      <c r="R15" s="217">
        <f t="shared" si="17"/>
        <v>19.166550000000001</v>
      </c>
      <c r="S15" s="217">
        <f t="shared" si="17"/>
        <v>2.7777799999999999</v>
      </c>
      <c r="T15" s="217">
        <f t="shared" si="17"/>
        <v>19.16667</v>
      </c>
      <c r="U15" s="217">
        <f t="shared" si="17"/>
        <v>39</v>
      </c>
      <c r="W15" s="214" t="s">
        <v>55</v>
      </c>
      <c r="X15" s="105">
        <f t="shared" ref="X15:AD15" si="18">ROUND(SUM(X9:X14),5)</f>
        <v>0.99999000000000005</v>
      </c>
      <c r="Y15" s="105">
        <f t="shared" si="18"/>
        <v>1</v>
      </c>
      <c r="Z15" s="105">
        <f t="shared" si="18"/>
        <v>1</v>
      </c>
      <c r="AA15" s="105">
        <f t="shared" si="18"/>
        <v>1</v>
      </c>
      <c r="AB15" s="105">
        <f t="shared" si="18"/>
        <v>0.99999000000000005</v>
      </c>
      <c r="AC15" s="105">
        <f t="shared" si="18"/>
        <v>1.0000100000000001</v>
      </c>
      <c r="AD15" s="105">
        <f t="shared" si="18"/>
        <v>0.99999000000000005</v>
      </c>
      <c r="AE15" s="106">
        <f t="shared" si="13"/>
        <v>0.99999000000000005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6.4495500000000003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59.466850000000001</v>
      </c>
      <c r="C16" s="266">
        <v>9</v>
      </c>
      <c r="D16" s="277" t="b">
        <f t="shared" si="15"/>
        <v>1</v>
      </c>
      <c r="E16" s="256" t="s">
        <v>84</v>
      </c>
      <c r="F16" s="115">
        <f>ROUND(100-((C3*100)/C7),5)</f>
        <v>54.545450000000002</v>
      </c>
      <c r="G16" s="266">
        <v>8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0.16667000000000001</v>
      </c>
      <c r="D18" s="273"/>
      <c r="E18" s="308" t="s">
        <v>92</v>
      </c>
      <c r="F18" s="306"/>
      <c r="G18" s="271">
        <f>ROUND(1/C14,5)</f>
        <v>1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</v>
      </c>
      <c r="D19" s="268"/>
      <c r="E19" s="300" t="s">
        <v>93</v>
      </c>
      <c r="F19" s="301"/>
      <c r="G19" s="271">
        <f>ROUND(1/G14,5)</f>
        <v>3.0000300000000002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5.9998800000000001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40.581270000000004</v>
      </c>
      <c r="C21" s="266">
        <f>ROUND(1/6,5)</f>
        <v>0.16667000000000001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4" t="s">
        <v>90</v>
      </c>
      <c r="B22" s="4">
        <f>ROUND(100-((C6*100)/C4),5)</f>
        <v>0.75349999999999995</v>
      </c>
      <c r="C22" s="266">
        <f>ROUND(1/1,5)</f>
        <v>1</v>
      </c>
      <c r="D22" s="269" t="b">
        <f t="shared" si="32"/>
        <v>0</v>
      </c>
      <c r="E22" s="258" t="s">
        <v>96</v>
      </c>
      <c r="F22" s="115">
        <f>ROUND(100-((C5*100)/C6),5)</f>
        <v>40.13015</v>
      </c>
      <c r="G22" s="266">
        <v>6</v>
      </c>
      <c r="H22" s="268" t="b">
        <f t="shared" ref="H22:H23" si="33">OR(C$5=C6,C$5&lt;=C6)</f>
        <v>1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36.500340000000001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62.269309999999997</v>
      </c>
      <c r="G23" s="266">
        <v>9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0.16667000000000001</v>
      </c>
      <c r="D25" s="268"/>
      <c r="E25" s="300" t="s">
        <v>104</v>
      </c>
      <c r="F25" s="301"/>
      <c r="G25" s="257">
        <f>ROUND(1/C16,5)</f>
        <v>0.11111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</v>
      </c>
      <c r="D26" s="268"/>
      <c r="E26" s="300" t="s">
        <v>105</v>
      </c>
      <c r="F26" s="301"/>
      <c r="G26" s="257">
        <f>ROUND(1/G16,5)</f>
        <v>0.125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0.16667000000000001</v>
      </c>
      <c r="D28" s="268"/>
      <c r="E28" s="300" t="s">
        <v>107</v>
      </c>
      <c r="F28" s="301"/>
      <c r="G28" s="257">
        <f>ROUND(1/G23,5)</f>
        <v>0.11111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0.16667000000000001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36.978810000000003</v>
      </c>
      <c r="C30" s="266">
        <v>6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0.3105</v>
      </c>
      <c r="R83" s="215" t="s">
        <v>60</v>
      </c>
      <c r="S83" s="216">
        <f>V2</f>
        <v>0.5</v>
      </c>
      <c r="T83" s="192">
        <f>P83</f>
        <v>0.3105</v>
      </c>
      <c r="U83" s="178">
        <f>ROUND(S83*T83,5)</f>
        <v>0.15525</v>
      </c>
      <c r="W83" s="154" t="s">
        <v>60</v>
      </c>
      <c r="X83" s="216">
        <f>V2</f>
        <v>0.5</v>
      </c>
      <c r="Y83" s="192">
        <f>P86</f>
        <v>0.33604000000000001</v>
      </c>
      <c r="Z83" s="175">
        <f>ROUND(X83*Y83,5)</f>
        <v>0.16802</v>
      </c>
      <c r="AC83" s="214">
        <v>3</v>
      </c>
      <c r="AD83" s="214" t="s">
        <v>210</v>
      </c>
      <c r="AE83" s="186">
        <f>ROUND(U$83+R$106,5)</f>
        <v>0.17252999999999999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0.19499</v>
      </c>
      <c r="AC84" s="214">
        <v>6</v>
      </c>
      <c r="AD84" s="214" t="s">
        <v>211</v>
      </c>
      <c r="AE84" s="186">
        <f>ROUND(U$86+R$115,5)</f>
        <v>0.13355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6.7570000000000005E-2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4</v>
      </c>
      <c r="AD85" s="214" t="s">
        <v>212</v>
      </c>
      <c r="AE85" s="186">
        <f>ROUND(U$89+R$124,5)</f>
        <v>0.15040999999999999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0.33604000000000001</v>
      </c>
      <c r="R86" s="154" t="s">
        <v>60</v>
      </c>
      <c r="S86" s="216">
        <f>V2</f>
        <v>0.5</v>
      </c>
      <c r="T86" s="192">
        <f>P84</f>
        <v>0.19499</v>
      </c>
      <c r="U86" s="177">
        <f>ROUND(S86*T86,5)</f>
        <v>9.7500000000000003E-2</v>
      </c>
      <c r="W86" s="154" t="s">
        <v>60</v>
      </c>
      <c r="X86" s="216">
        <f>V2</f>
        <v>0.5</v>
      </c>
      <c r="Y86" s="192">
        <f>P87</f>
        <v>6.7570000000000005E-2</v>
      </c>
      <c r="Z86" s="173">
        <f>ROUND(X86*Y86,5)</f>
        <v>3.3790000000000001E-2</v>
      </c>
      <c r="AC86" s="214">
        <v>2</v>
      </c>
      <c r="AD86" s="214" t="s">
        <v>213</v>
      </c>
      <c r="AE86" s="186">
        <f>ROUND(Z$83+W$106,5)</f>
        <v>0.18753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6.7570000000000005E-2</v>
      </c>
      <c r="AC87" s="214">
        <v>5</v>
      </c>
      <c r="AD87" s="214" t="s">
        <v>214</v>
      </c>
      <c r="AE87" s="186">
        <f>ROUND(Z$86+W$115,5)</f>
        <v>0.15040999999999999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2.332E-2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1</v>
      </c>
      <c r="AD88" s="214" t="s">
        <v>215</v>
      </c>
      <c r="AE88" s="186">
        <f>ROUND(Z$89+W$124,5)</f>
        <v>0.20558000000000001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6.7570000000000005E-2</v>
      </c>
      <c r="U89" s="174">
        <f>ROUND(S89*T89,5)</f>
        <v>3.3790000000000001E-2</v>
      </c>
      <c r="W89" s="154" t="s">
        <v>60</v>
      </c>
      <c r="X89" s="216">
        <f>V2</f>
        <v>0.5</v>
      </c>
      <c r="Y89" s="192">
        <f>P88</f>
        <v>2.332E-2</v>
      </c>
      <c r="Z89" s="176">
        <f>ROUND(X89*Y89,5)</f>
        <v>1.166E-2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9:F29"/>
    <mergeCell ref="A2:A6"/>
    <mergeCell ref="E20:F20"/>
    <mergeCell ref="A18:B18"/>
    <mergeCell ref="A19:B19"/>
    <mergeCell ref="A25:B25"/>
    <mergeCell ref="A26:B26"/>
    <mergeCell ref="A27:B27"/>
    <mergeCell ref="A28:B28"/>
    <mergeCell ref="E25:F25"/>
    <mergeCell ref="E26:F26"/>
    <mergeCell ref="E27:F27"/>
    <mergeCell ref="E28:F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{47B3988F-6C75-480A-A075-86E2FEF76C4C}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B3988F-6C75-480A-A075-86E2FEF76C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10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23" t="s">
        <v>185</v>
      </c>
      <c r="B2" s="251" t="str">
        <f>CONCATENATE("A",DADOS!B2)</f>
        <v>A1</v>
      </c>
      <c r="C2" s="214">
        <f>DADOS!G20</f>
        <v>248</v>
      </c>
      <c r="D2" s="103"/>
      <c r="E2" s="103"/>
      <c r="F2" s="261">
        <f>MIN(C2:C7)</f>
        <v>218</v>
      </c>
      <c r="G2" s="8">
        <f>ROUND(100-((F2*100)/F3),5)</f>
        <v>23.508769999999998</v>
      </c>
      <c r="H2" s="214">
        <f>ROUND(G2/9,5)</f>
        <v>2.6120899999999998</v>
      </c>
      <c r="J2" s="108">
        <v>1</v>
      </c>
      <c r="K2" s="226">
        <v>0</v>
      </c>
      <c r="L2" s="227">
        <f t="shared" ref="L2:L9" si="0">ROUND(K2+H$2,5)-D$9</f>
        <v>2.6120799999999997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24"/>
      <c r="B3" s="251" t="str">
        <f>CONCATENATE("A",DADOS!B3)</f>
        <v>A2</v>
      </c>
      <c r="C3" s="214">
        <f>DADOS!G21</f>
        <v>218</v>
      </c>
      <c r="D3" s="103"/>
      <c r="E3" s="103"/>
      <c r="F3" s="262">
        <f>MAX(C2:C7)</f>
        <v>285</v>
      </c>
      <c r="G3" s="110"/>
      <c r="J3" s="108">
        <v>2</v>
      </c>
      <c r="K3" s="227">
        <f t="shared" ref="K3:K10" si="1">ROUND(L2+D$9,5)</f>
        <v>2.6120899999999998</v>
      </c>
      <c r="L3" s="226">
        <f t="shared" si="0"/>
        <v>5.22417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24"/>
      <c r="B4" s="251" t="str">
        <f>CONCATENATE("A",DADOS!B4)</f>
        <v>A3</v>
      </c>
      <c r="C4" s="214">
        <f>DADOS!G22</f>
        <v>269</v>
      </c>
      <c r="D4" s="103"/>
      <c r="E4" s="103"/>
      <c r="J4" s="108">
        <v>3</v>
      </c>
      <c r="K4" s="226">
        <f t="shared" si="1"/>
        <v>5.2241799999999996</v>
      </c>
      <c r="L4" s="226">
        <f t="shared" si="0"/>
        <v>7.8362600000000002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24"/>
      <c r="B5" s="251" t="str">
        <f>CONCATENATE("A",DADOS!B5)</f>
        <v>A4</v>
      </c>
      <c r="C5" s="214">
        <f>DADOS!G23</f>
        <v>263</v>
      </c>
      <c r="D5" s="103"/>
      <c r="E5" s="103"/>
      <c r="J5" s="108">
        <v>4</v>
      </c>
      <c r="K5" s="227">
        <f t="shared" si="1"/>
        <v>7.8362699999999998</v>
      </c>
      <c r="L5" s="226">
        <f t="shared" si="0"/>
        <v>10.44835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25"/>
      <c r="B6" s="251" t="str">
        <f>CONCATENATE("A",DADOS!B6)</f>
        <v>A5</v>
      </c>
      <c r="C6" s="214">
        <f>DADOS!G24</f>
        <v>242</v>
      </c>
      <c r="D6" s="103"/>
      <c r="E6" s="103"/>
      <c r="J6" s="108">
        <v>5</v>
      </c>
      <c r="K6" s="227">
        <f t="shared" si="1"/>
        <v>10.448359999999999</v>
      </c>
      <c r="L6" s="226">
        <f t="shared" si="0"/>
        <v>13.06044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54" t="s">
        <v>207</v>
      </c>
      <c r="B7" s="251" t="str">
        <f>CONCATENATE("A",DADOS!B7)</f>
        <v>A6</v>
      </c>
      <c r="C7" s="214">
        <f>DADOS!G25</f>
        <v>285</v>
      </c>
      <c r="D7" s="103"/>
      <c r="E7" s="103"/>
      <c r="J7" s="108">
        <v>6</v>
      </c>
      <c r="K7" s="227">
        <f t="shared" si="1"/>
        <v>13.060449999999999</v>
      </c>
      <c r="L7" s="226">
        <f t="shared" si="0"/>
        <v>15.67253</v>
      </c>
      <c r="AS7"/>
      <c r="AT7"/>
      <c r="AU7"/>
    </row>
    <row r="8" spans="1:47" ht="15.75" x14ac:dyDescent="0.25">
      <c r="J8" s="108">
        <v>7</v>
      </c>
      <c r="K8" s="227">
        <f t="shared" si="1"/>
        <v>15.67254</v>
      </c>
      <c r="L8" s="226">
        <f t="shared" si="0"/>
        <v>18.28462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18.28463</v>
      </c>
      <c r="L9" s="226">
        <f t="shared" si="0"/>
        <v>20.896709999999999</v>
      </c>
      <c r="O9" s="214" t="str">
        <f>B2</f>
        <v>A1</v>
      </c>
      <c r="P9" s="98">
        <v>1</v>
      </c>
      <c r="Q9" s="217">
        <f>C12</f>
        <v>0.2</v>
      </c>
      <c r="R9" s="217">
        <f>C13</f>
        <v>3</v>
      </c>
      <c r="S9" s="217">
        <f>C14</f>
        <v>3</v>
      </c>
      <c r="T9" s="217">
        <f>C15</f>
        <v>1</v>
      </c>
      <c r="U9" s="217">
        <f>C16</f>
        <v>5</v>
      </c>
      <c r="W9" s="117" t="str">
        <f t="shared" ref="W9:W14" si="2">B2</f>
        <v>A1</v>
      </c>
      <c r="X9" s="117">
        <f t="shared" ref="X9:AC14" si="3">ROUND(P9/P$15,5)</f>
        <v>0.12712000000000001</v>
      </c>
      <c r="Y9" s="117">
        <f t="shared" si="3"/>
        <v>0.10935</v>
      </c>
      <c r="Z9" s="117">
        <f t="shared" si="3"/>
        <v>0.17308000000000001</v>
      </c>
      <c r="AA9" s="117">
        <f t="shared" si="3"/>
        <v>0.18367</v>
      </c>
      <c r="AB9" s="117">
        <f t="shared" si="3"/>
        <v>0.15</v>
      </c>
      <c r="AC9" s="117">
        <f t="shared" si="3"/>
        <v>0.18518999999999999</v>
      </c>
      <c r="AD9" s="137">
        <f t="shared" ref="AD9:AD14" si="4">ROUND(AVERAGE(X9:AC9),5)</f>
        <v>0.15473999999999999</v>
      </c>
      <c r="AE9" s="138">
        <f>AD9</f>
        <v>0.15473999999999999</v>
      </c>
      <c r="AI9" s="214">
        <f t="shared" ref="AI9:AI14" si="5">ROUND(P9*AD$9,5)</f>
        <v>0.15473999999999999</v>
      </c>
      <c r="AJ9" s="214">
        <f t="shared" ref="AJ9:AJ14" si="6">ROUND(Q9*AD$10,5)</f>
        <v>0.10019</v>
      </c>
      <c r="AK9" s="214">
        <f t="shared" ref="AK9:AK14" si="7">ROUND(R9*AD$11,5)</f>
        <v>0.18912000000000001</v>
      </c>
      <c r="AL9" s="214">
        <f t="shared" ref="AL9:AL14" si="8">ROUND(S9*AD$12,5)</f>
        <v>0.19400999999999999</v>
      </c>
      <c r="AM9" s="214">
        <f t="shared" ref="AM9:AM14" si="9">ROUND(T9*AD$13,5)</f>
        <v>0.18528</v>
      </c>
      <c r="AN9" s="214">
        <f t="shared" ref="AN9:AN14" si="10">ROUND(U9*AD$14,5)</f>
        <v>0.15654999999999999</v>
      </c>
      <c r="AO9" s="214">
        <f>ROUND(SUM(AI9:AN9),5)</f>
        <v>0.97989000000000004</v>
      </c>
      <c r="AP9" s="214">
        <f t="shared" ref="AP9:AP14" si="11">ROUND(AO9/AD9,5)</f>
        <v>6.33249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20.896719999999998</v>
      </c>
      <c r="L10" s="55">
        <f>G2</f>
        <v>23.508769999999998</v>
      </c>
      <c r="O10" s="214" t="str">
        <f t="shared" ref="O10:O14" si="12">B3</f>
        <v>A2</v>
      </c>
      <c r="P10" s="214">
        <f>ROUND(1/Q9,5)</f>
        <v>5</v>
      </c>
      <c r="Q10" s="98">
        <v>1</v>
      </c>
      <c r="R10" s="226">
        <f>G13</f>
        <v>8</v>
      </c>
      <c r="S10" s="226">
        <f>G14</f>
        <v>7</v>
      </c>
      <c r="T10" s="226">
        <f>G15</f>
        <v>4</v>
      </c>
      <c r="U10" s="226">
        <f>G16</f>
        <v>9</v>
      </c>
      <c r="W10" s="141" t="str">
        <f t="shared" si="2"/>
        <v>A2</v>
      </c>
      <c r="X10" s="142">
        <f t="shared" si="3"/>
        <v>0.63558999999999999</v>
      </c>
      <c r="Y10" s="142">
        <f t="shared" si="3"/>
        <v>0.54676000000000002</v>
      </c>
      <c r="Z10" s="142">
        <f t="shared" si="3"/>
        <v>0.46154000000000001</v>
      </c>
      <c r="AA10" s="142">
        <f t="shared" si="3"/>
        <v>0.42857000000000001</v>
      </c>
      <c r="AB10" s="142">
        <f t="shared" si="3"/>
        <v>0.6</v>
      </c>
      <c r="AC10" s="142">
        <f t="shared" si="3"/>
        <v>0.33333000000000002</v>
      </c>
      <c r="AD10" s="221">
        <f t="shared" si="4"/>
        <v>0.50097000000000003</v>
      </c>
      <c r="AE10" s="144">
        <f t="shared" ref="AE10:AE15" si="13">AD10</f>
        <v>0.50097000000000003</v>
      </c>
      <c r="AI10" s="214">
        <f t="shared" si="5"/>
        <v>0.77370000000000005</v>
      </c>
      <c r="AJ10" s="214">
        <f t="shared" si="6"/>
        <v>0.50097000000000003</v>
      </c>
      <c r="AK10" s="214">
        <f t="shared" si="7"/>
        <v>0.50431999999999999</v>
      </c>
      <c r="AL10" s="214">
        <f t="shared" si="8"/>
        <v>0.45268999999999998</v>
      </c>
      <c r="AM10" s="214">
        <f t="shared" si="9"/>
        <v>0.74112</v>
      </c>
      <c r="AN10" s="214">
        <f t="shared" si="10"/>
        <v>0.28178999999999998</v>
      </c>
      <c r="AO10" s="214">
        <f t="shared" ref="AO10:AO14" si="14">ROUND(SUM(AI10:AN10),5)</f>
        <v>3.2545899999999999</v>
      </c>
      <c r="AP10" s="214">
        <f t="shared" si="11"/>
        <v>6.4965799999999998</v>
      </c>
      <c r="AR10" s="214" t="s">
        <v>65</v>
      </c>
      <c r="AS10" s="309">
        <f>ROUND((AP15-AS9)/(AS9-1),5)</f>
        <v>4.444E-2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5</v>
      </c>
      <c r="H11" s="268"/>
      <c r="L11" s="283"/>
      <c r="O11" s="214" t="str">
        <f t="shared" si="12"/>
        <v>A3</v>
      </c>
      <c r="P11" s="214">
        <f>ROUND(1/R9,5)</f>
        <v>0.33333000000000002</v>
      </c>
      <c r="Q11" s="217">
        <f>ROUND(1/R10,5)</f>
        <v>0.125</v>
      </c>
      <c r="R11" s="98">
        <v>1</v>
      </c>
      <c r="S11" s="217">
        <f>C21</f>
        <v>1</v>
      </c>
      <c r="T11" s="217">
        <f>C22</f>
        <v>0.25</v>
      </c>
      <c r="U11" s="217">
        <f>C23</f>
        <v>3</v>
      </c>
      <c r="W11" s="109" t="str">
        <f t="shared" si="2"/>
        <v>A3</v>
      </c>
      <c r="X11" s="109">
        <f t="shared" si="3"/>
        <v>4.2369999999999998E-2</v>
      </c>
      <c r="Y11" s="109">
        <f t="shared" si="3"/>
        <v>6.8339999999999998E-2</v>
      </c>
      <c r="Z11" s="109">
        <f t="shared" si="3"/>
        <v>5.7689999999999998E-2</v>
      </c>
      <c r="AA11" s="109">
        <f t="shared" si="3"/>
        <v>6.1219999999999997E-2</v>
      </c>
      <c r="AB11" s="109">
        <f t="shared" si="3"/>
        <v>3.7499999999999999E-2</v>
      </c>
      <c r="AC11" s="109">
        <f t="shared" si="3"/>
        <v>0.11111</v>
      </c>
      <c r="AD11" s="139">
        <f t="shared" si="4"/>
        <v>6.3039999999999999E-2</v>
      </c>
      <c r="AE11" s="140">
        <f t="shared" si="13"/>
        <v>6.3039999999999999E-2</v>
      </c>
      <c r="AI11" s="214">
        <f t="shared" si="5"/>
        <v>5.1580000000000001E-2</v>
      </c>
      <c r="AJ11" s="214">
        <f t="shared" si="6"/>
        <v>6.2619999999999995E-2</v>
      </c>
      <c r="AK11" s="214">
        <f t="shared" si="7"/>
        <v>6.3039999999999999E-2</v>
      </c>
      <c r="AL11" s="214">
        <f t="shared" si="8"/>
        <v>6.4670000000000005E-2</v>
      </c>
      <c r="AM11" s="214">
        <f t="shared" si="9"/>
        <v>4.632E-2</v>
      </c>
      <c r="AN11" s="214">
        <f t="shared" si="10"/>
        <v>9.393E-2</v>
      </c>
      <c r="AO11" s="214">
        <f t="shared" si="14"/>
        <v>0.38216</v>
      </c>
      <c r="AP11" s="214">
        <f t="shared" si="11"/>
        <v>6.0621799999999997</v>
      </c>
      <c r="AR11" s="214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12.096769999999999</v>
      </c>
      <c r="C12" s="266">
        <v>0.2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0.33333000000000002</v>
      </c>
      <c r="Q12" s="217">
        <f>ROUND(1/S10,5)</f>
        <v>0.14285999999999999</v>
      </c>
      <c r="R12" s="217">
        <f>ROUND(1/S11,5)</f>
        <v>1</v>
      </c>
      <c r="S12" s="98">
        <v>1</v>
      </c>
      <c r="T12" s="217">
        <f>G22</f>
        <v>0.25</v>
      </c>
      <c r="U12" s="217">
        <f>G23</f>
        <v>3</v>
      </c>
      <c r="W12" s="214" t="str">
        <f t="shared" si="2"/>
        <v>A4</v>
      </c>
      <c r="X12" s="214">
        <f t="shared" si="3"/>
        <v>4.2369999999999998E-2</v>
      </c>
      <c r="Y12" s="214">
        <f t="shared" si="3"/>
        <v>7.8109999999999999E-2</v>
      </c>
      <c r="Z12" s="214">
        <f t="shared" si="3"/>
        <v>5.7689999999999998E-2</v>
      </c>
      <c r="AA12" s="214">
        <f t="shared" si="3"/>
        <v>6.1219999999999997E-2</v>
      </c>
      <c r="AB12" s="214">
        <f t="shared" si="3"/>
        <v>3.7499999999999999E-2</v>
      </c>
      <c r="AC12" s="214">
        <f t="shared" si="3"/>
        <v>0.11111</v>
      </c>
      <c r="AD12" s="219">
        <f t="shared" si="4"/>
        <v>6.4670000000000005E-2</v>
      </c>
      <c r="AE12" s="106">
        <f t="shared" si="13"/>
        <v>6.4670000000000005E-2</v>
      </c>
      <c r="AI12" s="214">
        <f t="shared" si="5"/>
        <v>5.1580000000000001E-2</v>
      </c>
      <c r="AJ12" s="214">
        <f t="shared" si="6"/>
        <v>7.1569999999999995E-2</v>
      </c>
      <c r="AK12" s="214">
        <f t="shared" si="7"/>
        <v>6.3039999999999999E-2</v>
      </c>
      <c r="AL12" s="214">
        <f t="shared" si="8"/>
        <v>6.4670000000000005E-2</v>
      </c>
      <c r="AM12" s="214">
        <f t="shared" si="9"/>
        <v>4.632E-2</v>
      </c>
      <c r="AN12" s="214">
        <f t="shared" si="10"/>
        <v>9.393E-2</v>
      </c>
      <c r="AO12" s="214">
        <f t="shared" si="14"/>
        <v>0.39111000000000001</v>
      </c>
      <c r="AP12" s="214">
        <f t="shared" si="11"/>
        <v>6.0477800000000004</v>
      </c>
      <c r="AR12" s="214" t="s">
        <v>67</v>
      </c>
      <c r="AS12" s="309">
        <f>ROUND((AS10/AS11),5)</f>
        <v>3.5549999999999998E-2</v>
      </c>
      <c r="AT12" s="309"/>
      <c r="AU12"/>
    </row>
    <row r="13" spans="1:47" x14ac:dyDescent="0.25">
      <c r="A13" s="114" t="s">
        <v>76</v>
      </c>
      <c r="B13" s="115">
        <f>ROUND(100-((C2*100)/C4),5)</f>
        <v>7.8066899999999997</v>
      </c>
      <c r="C13" s="266">
        <v>3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18.959109999999999</v>
      </c>
      <c r="G13" s="266">
        <v>8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1</v>
      </c>
      <c r="Q13" s="217">
        <f>ROUND(1/T10,5)</f>
        <v>0.25</v>
      </c>
      <c r="R13" s="217">
        <f>ROUND(1/T11,5)</f>
        <v>4</v>
      </c>
      <c r="S13" s="217">
        <f>ROUND(1/T12,5)</f>
        <v>4</v>
      </c>
      <c r="T13" s="98">
        <v>1</v>
      </c>
      <c r="U13" s="217">
        <f>C30</f>
        <v>6</v>
      </c>
      <c r="W13" s="214" t="str">
        <f t="shared" si="2"/>
        <v>A5</v>
      </c>
      <c r="X13" s="214">
        <f t="shared" si="3"/>
        <v>0.12712000000000001</v>
      </c>
      <c r="Y13" s="214">
        <f t="shared" si="3"/>
        <v>0.13669000000000001</v>
      </c>
      <c r="Z13" s="214">
        <f t="shared" si="3"/>
        <v>0.23077</v>
      </c>
      <c r="AA13" s="214">
        <f t="shared" si="3"/>
        <v>0.24490000000000001</v>
      </c>
      <c r="AB13" s="214">
        <f t="shared" si="3"/>
        <v>0.15</v>
      </c>
      <c r="AC13" s="214">
        <f t="shared" si="3"/>
        <v>0.22222</v>
      </c>
      <c r="AD13" s="219">
        <f t="shared" si="4"/>
        <v>0.18528</v>
      </c>
      <c r="AE13" s="106">
        <f t="shared" si="13"/>
        <v>0.18528</v>
      </c>
      <c r="AI13" s="214">
        <f t="shared" si="5"/>
        <v>0.15473999999999999</v>
      </c>
      <c r="AJ13" s="214">
        <f t="shared" si="6"/>
        <v>0.12523999999999999</v>
      </c>
      <c r="AK13" s="214">
        <f t="shared" si="7"/>
        <v>0.25216</v>
      </c>
      <c r="AL13" s="214">
        <f t="shared" si="8"/>
        <v>0.25868000000000002</v>
      </c>
      <c r="AM13" s="214">
        <f t="shared" si="9"/>
        <v>0.18528</v>
      </c>
      <c r="AN13" s="214">
        <f t="shared" si="10"/>
        <v>0.18786</v>
      </c>
      <c r="AO13" s="214">
        <f t="shared" si="14"/>
        <v>1.1639600000000001</v>
      </c>
      <c r="AP13" s="214">
        <f t="shared" si="11"/>
        <v>6.2821699999999998</v>
      </c>
      <c r="AR13" s="214" t="s">
        <v>68</v>
      </c>
      <c r="AS13" s="316">
        <f>AS12</f>
        <v>3.5549999999999998E-2</v>
      </c>
      <c r="AT13" s="316"/>
      <c r="AU13"/>
    </row>
    <row r="14" spans="1:47" x14ac:dyDescent="0.25">
      <c r="A14" s="114" t="s">
        <v>77</v>
      </c>
      <c r="B14" s="115">
        <f>ROUND(100-((C2*100)/C5),5)</f>
        <v>5.7034200000000004</v>
      </c>
      <c r="C14" s="266">
        <v>3</v>
      </c>
      <c r="D14" s="273" t="b">
        <f t="shared" si="15"/>
        <v>1</v>
      </c>
      <c r="E14" s="256" t="s">
        <v>82</v>
      </c>
      <c r="F14" s="115">
        <f>ROUND(100-((C3*100)/C5),5)</f>
        <v>17.11027</v>
      </c>
      <c r="G14" s="266">
        <v>7</v>
      </c>
      <c r="H14" s="268" t="b">
        <f t="shared" si="16"/>
        <v>1</v>
      </c>
      <c r="O14" s="214" t="str">
        <f t="shared" si="12"/>
        <v>A6</v>
      </c>
      <c r="P14" s="214">
        <f>ROUND(1/U9,5)</f>
        <v>0.2</v>
      </c>
      <c r="Q14" s="217">
        <f>ROUND(1/U10,5)</f>
        <v>0.11111</v>
      </c>
      <c r="R14" s="217">
        <f>ROUND(1/U11,5)</f>
        <v>0.33333000000000002</v>
      </c>
      <c r="S14" s="217">
        <f>ROUND(1/U12,5)</f>
        <v>0.33333000000000002</v>
      </c>
      <c r="T14" s="217">
        <f>ROUND(1/U13,5)</f>
        <v>0.16667000000000001</v>
      </c>
      <c r="U14" s="98">
        <v>1</v>
      </c>
      <c r="W14" s="214" t="str">
        <f t="shared" si="2"/>
        <v>A6</v>
      </c>
      <c r="X14" s="214">
        <f t="shared" si="3"/>
        <v>2.5420000000000002E-2</v>
      </c>
      <c r="Y14" s="214">
        <f t="shared" si="3"/>
        <v>6.0749999999999998E-2</v>
      </c>
      <c r="Z14" s="214">
        <f t="shared" si="3"/>
        <v>1.9230000000000001E-2</v>
      </c>
      <c r="AA14" s="214">
        <f t="shared" si="3"/>
        <v>2.0410000000000001E-2</v>
      </c>
      <c r="AB14" s="214">
        <f t="shared" si="3"/>
        <v>2.5000000000000001E-2</v>
      </c>
      <c r="AC14" s="214">
        <f t="shared" si="3"/>
        <v>3.7039999999999997E-2</v>
      </c>
      <c r="AD14" s="219">
        <f t="shared" si="4"/>
        <v>3.1309999999999998E-2</v>
      </c>
      <c r="AE14" s="106">
        <f t="shared" si="13"/>
        <v>3.1309999999999998E-2</v>
      </c>
      <c r="AI14" s="214">
        <f t="shared" si="5"/>
        <v>3.0949999999999998E-2</v>
      </c>
      <c r="AJ14" s="214">
        <f t="shared" si="6"/>
        <v>5.5660000000000001E-2</v>
      </c>
      <c r="AK14" s="214">
        <f t="shared" si="7"/>
        <v>2.1010000000000001E-2</v>
      </c>
      <c r="AL14" s="214">
        <f t="shared" si="8"/>
        <v>2.1559999999999999E-2</v>
      </c>
      <c r="AM14" s="214">
        <f t="shared" si="9"/>
        <v>3.0880000000000001E-2</v>
      </c>
      <c r="AN14" s="214">
        <f t="shared" si="10"/>
        <v>3.1309999999999998E-2</v>
      </c>
      <c r="AO14" s="214">
        <f t="shared" si="14"/>
        <v>0.19137000000000001</v>
      </c>
      <c r="AP14" s="214">
        <f t="shared" si="11"/>
        <v>6.1120999999999999</v>
      </c>
      <c r="AS14"/>
      <c r="AT14"/>
      <c r="AU14"/>
    </row>
    <row r="15" spans="1:47" x14ac:dyDescent="0.25">
      <c r="A15" s="225" t="s">
        <v>78</v>
      </c>
      <c r="B15" s="155">
        <f>ROUND(100-((C6*100)/C2),5)</f>
        <v>2.4193500000000001</v>
      </c>
      <c r="C15" s="266">
        <v>1</v>
      </c>
      <c r="D15" s="269" t="b">
        <f t="shared" si="15"/>
        <v>0</v>
      </c>
      <c r="E15" s="256" t="s">
        <v>83</v>
      </c>
      <c r="F15" s="115">
        <f>ROUND(100-((C3*100)/C6),5)</f>
        <v>9.9173600000000004</v>
      </c>
      <c r="G15" s="266">
        <v>4</v>
      </c>
      <c r="H15" s="268" t="b">
        <f t="shared" si="16"/>
        <v>1</v>
      </c>
      <c r="O15" s="109" t="s">
        <v>55</v>
      </c>
      <c r="P15" s="214">
        <f t="shared" ref="P15:U15" si="17">ROUND(SUM(P9:P14),5)</f>
        <v>7.8666600000000004</v>
      </c>
      <c r="Q15" s="217">
        <f t="shared" si="17"/>
        <v>1.82897</v>
      </c>
      <c r="R15" s="217">
        <f t="shared" si="17"/>
        <v>17.33333</v>
      </c>
      <c r="S15" s="217">
        <f t="shared" si="17"/>
        <v>16.33333</v>
      </c>
      <c r="T15" s="217">
        <f t="shared" si="17"/>
        <v>6.6666699999999999</v>
      </c>
      <c r="U15" s="217">
        <f t="shared" si="17"/>
        <v>27</v>
      </c>
      <c r="W15" s="214" t="s">
        <v>55</v>
      </c>
      <c r="X15" s="105">
        <f t="shared" ref="X15:AD15" si="18">ROUND(SUM(X9:X14),5)</f>
        <v>0.99999000000000005</v>
      </c>
      <c r="Y15" s="105">
        <f t="shared" si="18"/>
        <v>1</v>
      </c>
      <c r="Z15" s="105">
        <f t="shared" si="18"/>
        <v>1</v>
      </c>
      <c r="AA15" s="105">
        <f t="shared" si="18"/>
        <v>0.99999000000000005</v>
      </c>
      <c r="AB15" s="105">
        <f t="shared" si="18"/>
        <v>1</v>
      </c>
      <c r="AC15" s="105">
        <f t="shared" si="18"/>
        <v>1</v>
      </c>
      <c r="AD15" s="105">
        <f t="shared" si="18"/>
        <v>1.0000100000000001</v>
      </c>
      <c r="AE15" s="106">
        <f t="shared" si="13"/>
        <v>1.0000100000000001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6.2222200000000001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12.98246</v>
      </c>
      <c r="C16" s="266">
        <v>5</v>
      </c>
      <c r="D16" s="277" t="b">
        <f t="shared" si="15"/>
        <v>1</v>
      </c>
      <c r="E16" s="256" t="s">
        <v>84</v>
      </c>
      <c r="F16" s="115">
        <f>ROUND(100-((C3*100)/C7),5)</f>
        <v>23.508769999999998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0.33333000000000002</v>
      </c>
      <c r="D18" s="273"/>
      <c r="E18" s="308" t="s">
        <v>92</v>
      </c>
      <c r="F18" s="306"/>
      <c r="G18" s="271">
        <f>ROUND(1/C14,5)</f>
        <v>0.33333000000000002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0.125</v>
      </c>
      <c r="D19" s="268"/>
      <c r="E19" s="300" t="s">
        <v>93</v>
      </c>
      <c r="F19" s="301"/>
      <c r="G19" s="271">
        <f>ROUND(1/G14,5)</f>
        <v>0.14285999999999999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1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2.23048</v>
      </c>
      <c r="C21" s="266">
        <v>1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4" t="s">
        <v>90</v>
      </c>
      <c r="B22" s="4">
        <f>ROUND(100-((C6*100)/C4),5)</f>
        <v>10.03717</v>
      </c>
      <c r="C22" s="266">
        <v>0.25</v>
      </c>
      <c r="D22" s="269" t="b">
        <f t="shared" si="32"/>
        <v>0</v>
      </c>
      <c r="E22" s="281" t="s">
        <v>96</v>
      </c>
      <c r="F22" s="155">
        <f>ROUND(100-((C6*100)/C5),5)</f>
        <v>7.9847900000000003</v>
      </c>
      <c r="G22" s="266">
        <v>0.25</v>
      </c>
      <c r="H22" s="269" t="b">
        <f t="shared" ref="H22:H23" si="33">OR(C$5=C6,C$5&lt;=C6)</f>
        <v>0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5.6140400000000001</v>
      </c>
      <c r="C23" s="266">
        <v>3</v>
      </c>
      <c r="D23" s="270" t="b">
        <f t="shared" si="32"/>
        <v>1</v>
      </c>
      <c r="E23" s="258" t="s">
        <v>97</v>
      </c>
      <c r="F23" s="115">
        <f>ROUND(100-((C5*100)/C7),5)</f>
        <v>7.7192999999999996</v>
      </c>
      <c r="G23" s="266">
        <v>3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1</v>
      </c>
      <c r="D25" s="268"/>
      <c r="E25" s="300" t="s">
        <v>104</v>
      </c>
      <c r="F25" s="301"/>
      <c r="G25" s="257">
        <f>ROUND(1/C16,5)</f>
        <v>0.2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0.25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4</v>
      </c>
      <c r="D27" s="268"/>
      <c r="E27" s="300" t="s">
        <v>106</v>
      </c>
      <c r="F27" s="301"/>
      <c r="G27" s="257">
        <f>ROUND(1/C23,5)</f>
        <v>0.33333000000000002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4</v>
      </c>
      <c r="D28" s="268"/>
      <c r="E28" s="300" t="s">
        <v>107</v>
      </c>
      <c r="F28" s="301"/>
      <c r="G28" s="257">
        <f>ROUND(1/G23,5)</f>
        <v>0.33333000000000002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0.16667000000000001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15.087719999999999</v>
      </c>
      <c r="C30" s="266">
        <v>6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0.15473999999999999</v>
      </c>
      <c r="R83" s="215" t="s">
        <v>60</v>
      </c>
      <c r="S83" s="216">
        <f>V2</f>
        <v>0.5</v>
      </c>
      <c r="T83" s="192">
        <f>P83</f>
        <v>0.15473999999999999</v>
      </c>
      <c r="U83" s="178">
        <f>ROUND(S83*T83,5)</f>
        <v>7.7369999999999994E-2</v>
      </c>
      <c r="W83" s="154" t="s">
        <v>60</v>
      </c>
      <c r="X83" s="216">
        <f>V2</f>
        <v>0.5</v>
      </c>
      <c r="Y83" s="192">
        <f>P86</f>
        <v>6.4670000000000005E-2</v>
      </c>
      <c r="Z83" s="175">
        <f>ROUND(X83*Y83,5)</f>
        <v>3.2340000000000001E-2</v>
      </c>
      <c r="AC83" s="214">
        <v>5</v>
      </c>
      <c r="AD83" s="214" t="s">
        <v>210</v>
      </c>
      <c r="AE83" s="186">
        <f>ROUND(U$83+R$106,5)</f>
        <v>9.4649999999999998E-2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0.50097000000000003</v>
      </c>
      <c r="AC84" s="214">
        <v>1</v>
      </c>
      <c r="AD84" s="214" t="s">
        <v>211</v>
      </c>
      <c r="AE84" s="186">
        <f>ROUND(U$86+R$115,5)</f>
        <v>0.28654000000000002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6.3039999999999999E-2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4</v>
      </c>
      <c r="AD85" s="214" t="s">
        <v>212</v>
      </c>
      <c r="AE85" s="186">
        <f>ROUND(U$89+R$124,5)</f>
        <v>0.14813999999999999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6.4670000000000005E-2</v>
      </c>
      <c r="R86" s="154" t="s">
        <v>60</v>
      </c>
      <c r="S86" s="216">
        <f>V2</f>
        <v>0.5</v>
      </c>
      <c r="T86" s="192">
        <f>P84</f>
        <v>0.50097000000000003</v>
      </c>
      <c r="U86" s="177">
        <f>ROUND(S86*T86,5)</f>
        <v>0.25048999999999999</v>
      </c>
      <c r="W86" s="154" t="s">
        <v>60</v>
      </c>
      <c r="X86" s="216">
        <f>V2</f>
        <v>0.5</v>
      </c>
      <c r="Y86" s="192">
        <f>P87</f>
        <v>0.18528</v>
      </c>
      <c r="Z86" s="173">
        <f>ROUND(X86*Y86,5)</f>
        <v>9.264E-2</v>
      </c>
      <c r="AC86" s="214">
        <v>6</v>
      </c>
      <c r="AD86" s="214" t="s">
        <v>213</v>
      </c>
      <c r="AE86" s="186">
        <f>ROUND(Z$83+W$106,5)</f>
        <v>5.185E-2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0.18528</v>
      </c>
      <c r="AC87" s="214">
        <v>3</v>
      </c>
      <c r="AD87" s="214" t="s">
        <v>214</v>
      </c>
      <c r="AE87" s="186">
        <f>ROUND(Z$86+W$115,5)</f>
        <v>0.20926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3.1309999999999998E-2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2</v>
      </c>
      <c r="AD88" s="214" t="s">
        <v>215</v>
      </c>
      <c r="AE88" s="186">
        <f>ROUND(Z$89+W$124,5)</f>
        <v>0.20957999999999999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6.3039999999999999E-2</v>
      </c>
      <c r="U89" s="174">
        <f>ROUND(S89*T89,5)</f>
        <v>3.1519999999999999E-2</v>
      </c>
      <c r="W89" s="154" t="s">
        <v>60</v>
      </c>
      <c r="X89" s="216">
        <f>V2</f>
        <v>0.5</v>
      </c>
      <c r="Y89" s="192">
        <f>P88</f>
        <v>3.1309999999999998E-2</v>
      </c>
      <c r="Z89" s="176">
        <f>ROUND(X89*Y89,5)</f>
        <v>1.566E-2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2:A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0:F20"/>
    <mergeCell ref="A18:B18"/>
    <mergeCell ref="A19:B19"/>
    <mergeCell ref="E26:F26"/>
    <mergeCell ref="E25:F25"/>
    <mergeCell ref="E27:F27"/>
    <mergeCell ref="E28:F28"/>
    <mergeCell ref="E29:F29"/>
    <mergeCell ref="A25:B25"/>
    <mergeCell ref="A26:B26"/>
    <mergeCell ref="A27:B27"/>
    <mergeCell ref="A28:B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{A7D1852E-211A-406C-B728-08E91C3E340D}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D1852E-211A-406C-B728-08E91C3E34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263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23" t="s">
        <v>186</v>
      </c>
      <c r="B2" s="251" t="str">
        <f>CONCATENATE("A",DADOS!B2)</f>
        <v>A1</v>
      </c>
      <c r="C2" s="214">
        <f>DADOS!I20</f>
        <v>255</v>
      </c>
      <c r="D2" s="103"/>
      <c r="E2" s="103"/>
      <c r="F2" s="261">
        <f>MIN(C2:C7)</f>
        <v>232</v>
      </c>
      <c r="G2" s="264">
        <f>ROUND(100-((F2*100)/F3),5)</f>
        <v>23.178809999999999</v>
      </c>
      <c r="H2" s="214">
        <f>ROUND(G2/9,5)</f>
        <v>2.5754199999999998</v>
      </c>
      <c r="J2" s="108">
        <v>1</v>
      </c>
      <c r="K2" s="226">
        <v>0</v>
      </c>
      <c r="L2" s="227">
        <f t="shared" ref="L2:L9" si="0">ROUND(K2+H$2,5)-D$9</f>
        <v>2.5754099999999998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24"/>
      <c r="B3" s="251" t="str">
        <f>CONCATENATE("A",DADOS!B3)</f>
        <v>A2</v>
      </c>
      <c r="C3" s="214">
        <f>DADOS!I21</f>
        <v>232</v>
      </c>
      <c r="D3" s="103"/>
      <c r="E3" s="103"/>
      <c r="F3" s="262">
        <f>MAX(C2:C7)</f>
        <v>302</v>
      </c>
      <c r="G3" s="110"/>
      <c r="J3" s="108">
        <v>2</v>
      </c>
      <c r="K3" s="227">
        <f t="shared" ref="K3:K10" si="1">ROUND(L2+D$9,5)</f>
        <v>2.5754199999999998</v>
      </c>
      <c r="L3" s="226">
        <f t="shared" si="0"/>
        <v>5.15083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24"/>
      <c r="B4" s="251" t="str">
        <f>CONCATENATE("A",DADOS!B4)</f>
        <v>A3</v>
      </c>
      <c r="C4" s="214">
        <f>DADOS!I22</f>
        <v>283</v>
      </c>
      <c r="D4" s="103"/>
      <c r="E4" s="103"/>
      <c r="J4" s="108">
        <v>3</v>
      </c>
      <c r="K4" s="226">
        <f t="shared" si="1"/>
        <v>5.1508399999999996</v>
      </c>
      <c r="L4" s="226">
        <f t="shared" si="0"/>
        <v>7.7262500000000003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24"/>
      <c r="B5" s="251" t="str">
        <f>CONCATENATE("A",DADOS!B5)</f>
        <v>A4</v>
      </c>
      <c r="C5" s="214">
        <f>DADOS!I23</f>
        <v>252</v>
      </c>
      <c r="D5" s="103"/>
      <c r="E5" s="103"/>
      <c r="J5" s="108">
        <v>4</v>
      </c>
      <c r="K5" s="227">
        <f t="shared" si="1"/>
        <v>7.7262599999999999</v>
      </c>
      <c r="L5" s="226">
        <f t="shared" si="0"/>
        <v>10.30167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25"/>
      <c r="B6" s="251" t="str">
        <f>CONCATENATE("A",DADOS!B6)</f>
        <v>A5</v>
      </c>
      <c r="C6" s="214">
        <f>DADOS!I24</f>
        <v>255</v>
      </c>
      <c r="D6" s="103"/>
      <c r="E6" s="103"/>
      <c r="J6" s="108">
        <v>5</v>
      </c>
      <c r="K6" s="227">
        <f t="shared" si="1"/>
        <v>10.301679999999999</v>
      </c>
      <c r="L6" s="226">
        <f t="shared" si="0"/>
        <v>12.877090000000001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54" t="s">
        <v>207</v>
      </c>
      <c r="B7" s="251" t="str">
        <f>CONCATENATE("A",DADOS!B7)</f>
        <v>A6</v>
      </c>
      <c r="C7" s="214">
        <f>DADOS!I25</f>
        <v>302</v>
      </c>
      <c r="D7" s="103"/>
      <c r="E7" s="103"/>
      <c r="J7" s="108">
        <v>6</v>
      </c>
      <c r="K7" s="227">
        <f t="shared" si="1"/>
        <v>12.8771</v>
      </c>
      <c r="L7" s="226">
        <f t="shared" si="0"/>
        <v>15.45251</v>
      </c>
      <c r="AS7"/>
      <c r="AT7"/>
      <c r="AU7"/>
    </row>
    <row r="8" spans="1:47" ht="15.75" x14ac:dyDescent="0.25">
      <c r="J8" s="108">
        <v>7</v>
      </c>
      <c r="K8" s="227">
        <f t="shared" si="1"/>
        <v>15.45252</v>
      </c>
      <c r="L8" s="226">
        <f t="shared" si="0"/>
        <v>18.027930000000001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18.027940000000001</v>
      </c>
      <c r="L9" s="226">
        <f t="shared" si="0"/>
        <v>20.603349999999999</v>
      </c>
      <c r="O9" s="214" t="str">
        <f>B2</f>
        <v>A1</v>
      </c>
      <c r="P9" s="98">
        <v>1</v>
      </c>
      <c r="Q9" s="217">
        <f>C12</f>
        <v>0.25</v>
      </c>
      <c r="R9" s="217">
        <f>C13</f>
        <v>4</v>
      </c>
      <c r="S9" s="217">
        <f>C14</f>
        <v>1</v>
      </c>
      <c r="T9" s="217">
        <f>C15</f>
        <v>1</v>
      </c>
      <c r="U9" s="217">
        <f>C16</f>
        <v>7</v>
      </c>
      <c r="W9" s="117" t="str">
        <f t="shared" ref="W9:W14" si="2">B2</f>
        <v>A1</v>
      </c>
      <c r="X9" s="117">
        <f t="shared" ref="X9:AC14" si="3">ROUND(P9/P$15,5)</f>
        <v>0.13527</v>
      </c>
      <c r="Y9" s="117">
        <f t="shared" si="3"/>
        <v>0.12475</v>
      </c>
      <c r="Z9" s="117">
        <f t="shared" si="3"/>
        <v>0.1875</v>
      </c>
      <c r="AA9" s="117">
        <f t="shared" si="3"/>
        <v>0.13619000000000001</v>
      </c>
      <c r="AB9" s="117">
        <f t="shared" si="3"/>
        <v>0.13527</v>
      </c>
      <c r="AC9" s="117">
        <f t="shared" si="3"/>
        <v>0.20588000000000001</v>
      </c>
      <c r="AD9" s="137">
        <f t="shared" ref="AD9:AD14" si="4">ROUND(AVERAGE(X9:AC9),5)</f>
        <v>0.15414</v>
      </c>
      <c r="AE9" s="138">
        <f>AD9</f>
        <v>0.15414</v>
      </c>
      <c r="AI9" s="214">
        <f t="shared" ref="AI9:AI14" si="5">ROUND(P9*AD$9,5)</f>
        <v>0.15414</v>
      </c>
      <c r="AJ9" s="214">
        <f t="shared" ref="AJ9:AJ14" si="6">ROUND(Q9*AD$10,5)</f>
        <v>0.11328000000000001</v>
      </c>
      <c r="AK9" s="214">
        <f t="shared" ref="AK9:AK14" si="7">ROUND(R9*AD$11,5)</f>
        <v>0.20088</v>
      </c>
      <c r="AL9" s="214">
        <f t="shared" ref="AL9:AL14" si="8">ROUND(S9*AD$12,5)</f>
        <v>0.16195999999999999</v>
      </c>
      <c r="AM9" s="214">
        <f t="shared" ref="AM9:AM14" si="9">ROUND(T9*AD$13,5)</f>
        <v>0.15414</v>
      </c>
      <c r="AN9" s="214">
        <f t="shared" ref="AN9:AN14" si="10">ROUND(U9*AD$14,5)</f>
        <v>0.18501000000000001</v>
      </c>
      <c r="AO9" s="214">
        <f>ROUND(SUM(AI9:AN9),5)</f>
        <v>0.96940999999999999</v>
      </c>
      <c r="AP9" s="214">
        <f t="shared" ref="AP9:AP14" si="11">ROUND(AO9/AD9,5)</f>
        <v>6.2891500000000002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20.603359999999999</v>
      </c>
      <c r="L10" s="55">
        <f>G2</f>
        <v>23.178809999999999</v>
      </c>
      <c r="O10" s="214" t="str">
        <f t="shared" ref="O10:O14" si="12">B3</f>
        <v>A2</v>
      </c>
      <c r="P10" s="214">
        <f>ROUND(1/Q9,5)</f>
        <v>4</v>
      </c>
      <c r="Q10" s="98">
        <v>1</v>
      </c>
      <c r="R10" s="226">
        <f>G13</f>
        <v>7</v>
      </c>
      <c r="S10" s="226">
        <f>G14</f>
        <v>4</v>
      </c>
      <c r="T10" s="226">
        <f>G15</f>
        <v>4</v>
      </c>
      <c r="U10" s="226">
        <f>G16</f>
        <v>9</v>
      </c>
      <c r="W10" s="141" t="str">
        <f t="shared" si="2"/>
        <v>A2</v>
      </c>
      <c r="X10" s="142">
        <f t="shared" si="3"/>
        <v>0.54105999999999999</v>
      </c>
      <c r="Y10" s="142">
        <f t="shared" si="3"/>
        <v>0.49901000000000001</v>
      </c>
      <c r="Z10" s="142">
        <f t="shared" si="3"/>
        <v>0.32812999999999998</v>
      </c>
      <c r="AA10" s="142">
        <f t="shared" si="3"/>
        <v>0.54474999999999996</v>
      </c>
      <c r="AB10" s="142">
        <f t="shared" si="3"/>
        <v>0.54105999999999999</v>
      </c>
      <c r="AC10" s="142">
        <f t="shared" si="3"/>
        <v>0.26471</v>
      </c>
      <c r="AD10" s="221">
        <f t="shared" si="4"/>
        <v>0.45312000000000002</v>
      </c>
      <c r="AE10" s="144">
        <f t="shared" ref="AE10:AE15" si="13">AD10</f>
        <v>0.45312000000000002</v>
      </c>
      <c r="AI10" s="214">
        <f t="shared" si="5"/>
        <v>0.61656</v>
      </c>
      <c r="AJ10" s="214">
        <f t="shared" si="6"/>
        <v>0.45312000000000002</v>
      </c>
      <c r="AK10" s="214">
        <f t="shared" si="7"/>
        <v>0.35154000000000002</v>
      </c>
      <c r="AL10" s="214">
        <f t="shared" si="8"/>
        <v>0.64783999999999997</v>
      </c>
      <c r="AM10" s="214">
        <f t="shared" si="9"/>
        <v>0.61656</v>
      </c>
      <c r="AN10" s="214">
        <f t="shared" si="10"/>
        <v>0.23787</v>
      </c>
      <c r="AO10" s="214">
        <f t="shared" ref="AO10:AO14" si="14">ROUND(SUM(AI10:AN10),5)</f>
        <v>2.9234900000000001</v>
      </c>
      <c r="AP10" s="214">
        <f t="shared" si="11"/>
        <v>6.4519099999999998</v>
      </c>
      <c r="AR10" s="214" t="s">
        <v>65</v>
      </c>
      <c r="AS10" s="309">
        <f>ROUND((AP15-AS9)/(AS9-1),5)</f>
        <v>4.845E-2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4</v>
      </c>
      <c r="H11" s="268"/>
      <c r="L11" s="283"/>
      <c r="O11" s="214" t="str">
        <f t="shared" si="12"/>
        <v>A3</v>
      </c>
      <c r="P11" s="214">
        <f>ROUND(1/R9,5)</f>
        <v>0.25</v>
      </c>
      <c r="Q11" s="217">
        <f>ROUND(1/R10,5)</f>
        <v>0.14285999999999999</v>
      </c>
      <c r="R11" s="98">
        <v>1</v>
      </c>
      <c r="S11" s="217">
        <f>C21</f>
        <v>0.2</v>
      </c>
      <c r="T11" s="217">
        <f>C22</f>
        <v>0.25</v>
      </c>
      <c r="U11" s="217">
        <f>C23</f>
        <v>3</v>
      </c>
      <c r="W11" s="109" t="str">
        <f t="shared" si="2"/>
        <v>A3</v>
      </c>
      <c r="X11" s="109">
        <f t="shared" si="3"/>
        <v>3.3820000000000003E-2</v>
      </c>
      <c r="Y11" s="109">
        <f t="shared" si="3"/>
        <v>7.1290000000000006E-2</v>
      </c>
      <c r="Z11" s="109">
        <f t="shared" si="3"/>
        <v>4.6879999999999998E-2</v>
      </c>
      <c r="AA11" s="109">
        <f t="shared" si="3"/>
        <v>2.724E-2</v>
      </c>
      <c r="AB11" s="109">
        <f t="shared" si="3"/>
        <v>3.3820000000000003E-2</v>
      </c>
      <c r="AC11" s="109">
        <f t="shared" si="3"/>
        <v>8.8239999999999999E-2</v>
      </c>
      <c r="AD11" s="139">
        <f t="shared" si="4"/>
        <v>5.0220000000000001E-2</v>
      </c>
      <c r="AE11" s="140">
        <f t="shared" si="13"/>
        <v>5.0220000000000001E-2</v>
      </c>
      <c r="AI11" s="214">
        <f t="shared" si="5"/>
        <v>3.8539999999999998E-2</v>
      </c>
      <c r="AJ11" s="214">
        <f t="shared" si="6"/>
        <v>6.4729999999999996E-2</v>
      </c>
      <c r="AK11" s="214">
        <f t="shared" si="7"/>
        <v>5.0220000000000001E-2</v>
      </c>
      <c r="AL11" s="214">
        <f t="shared" si="8"/>
        <v>3.2390000000000002E-2</v>
      </c>
      <c r="AM11" s="214">
        <f t="shared" si="9"/>
        <v>3.8539999999999998E-2</v>
      </c>
      <c r="AN11" s="214">
        <f t="shared" si="10"/>
        <v>7.9289999999999999E-2</v>
      </c>
      <c r="AO11" s="214">
        <f t="shared" si="14"/>
        <v>0.30370999999999998</v>
      </c>
      <c r="AP11" s="214">
        <f t="shared" si="11"/>
        <v>6.0475899999999996</v>
      </c>
      <c r="AR11" s="214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9.0196100000000001</v>
      </c>
      <c r="C12" s="266">
        <f>ROUND(1/4,5)</f>
        <v>0.25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1</v>
      </c>
      <c r="Q12" s="217">
        <f>ROUND(1/S10,5)</f>
        <v>0.25</v>
      </c>
      <c r="R12" s="217">
        <f>ROUND(1/S11,5)</f>
        <v>5</v>
      </c>
      <c r="S12" s="98">
        <v>1</v>
      </c>
      <c r="T12" s="217">
        <f>G22</f>
        <v>1</v>
      </c>
      <c r="U12" s="217">
        <f>G23</f>
        <v>7</v>
      </c>
      <c r="W12" s="214" t="str">
        <f t="shared" si="2"/>
        <v>A4</v>
      </c>
      <c r="X12" s="214">
        <f t="shared" si="3"/>
        <v>0.13527</v>
      </c>
      <c r="Y12" s="214">
        <f t="shared" si="3"/>
        <v>0.12475</v>
      </c>
      <c r="Z12" s="214">
        <f t="shared" si="3"/>
        <v>0.23438000000000001</v>
      </c>
      <c r="AA12" s="214">
        <f t="shared" si="3"/>
        <v>0.13619000000000001</v>
      </c>
      <c r="AB12" s="214">
        <f t="shared" si="3"/>
        <v>0.13527</v>
      </c>
      <c r="AC12" s="214">
        <f t="shared" si="3"/>
        <v>0.20588000000000001</v>
      </c>
      <c r="AD12" s="219">
        <f t="shared" si="4"/>
        <v>0.16195999999999999</v>
      </c>
      <c r="AE12" s="106">
        <f t="shared" si="13"/>
        <v>0.16195999999999999</v>
      </c>
      <c r="AI12" s="214">
        <f t="shared" si="5"/>
        <v>0.15414</v>
      </c>
      <c r="AJ12" s="214">
        <f t="shared" si="6"/>
        <v>0.11328000000000001</v>
      </c>
      <c r="AK12" s="214">
        <f t="shared" si="7"/>
        <v>0.25109999999999999</v>
      </c>
      <c r="AL12" s="214">
        <f t="shared" si="8"/>
        <v>0.16195999999999999</v>
      </c>
      <c r="AM12" s="214">
        <f t="shared" si="9"/>
        <v>0.15414</v>
      </c>
      <c r="AN12" s="214">
        <f t="shared" si="10"/>
        <v>0.18501000000000001</v>
      </c>
      <c r="AO12" s="214">
        <f t="shared" si="14"/>
        <v>1.01963</v>
      </c>
      <c r="AP12" s="214">
        <f t="shared" si="11"/>
        <v>6.2955699999999997</v>
      </c>
      <c r="AR12" s="214" t="s">
        <v>67</v>
      </c>
      <c r="AS12" s="309">
        <f>ROUND((AS10/AS11),5)</f>
        <v>3.8760000000000003E-2</v>
      </c>
      <c r="AT12" s="309"/>
      <c r="AU12"/>
    </row>
    <row r="13" spans="1:47" x14ac:dyDescent="0.25">
      <c r="A13" s="114" t="s">
        <v>76</v>
      </c>
      <c r="B13" s="115">
        <f>ROUND(100-((C2*100)/C4),5)</f>
        <v>9.8939900000000005</v>
      </c>
      <c r="C13" s="266">
        <v>4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18.0212</v>
      </c>
      <c r="G13" s="266">
        <v>7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1</v>
      </c>
      <c r="Q13" s="217">
        <f>ROUND(1/T10,5)</f>
        <v>0.25</v>
      </c>
      <c r="R13" s="217">
        <f>ROUND(1/T11,5)</f>
        <v>4</v>
      </c>
      <c r="S13" s="217">
        <f>ROUND(1/T12,5)</f>
        <v>1</v>
      </c>
      <c r="T13" s="98">
        <v>1</v>
      </c>
      <c r="U13" s="217">
        <f>C30</f>
        <v>7</v>
      </c>
      <c r="W13" s="214" t="str">
        <f t="shared" si="2"/>
        <v>A5</v>
      </c>
      <c r="X13" s="214">
        <f t="shared" si="3"/>
        <v>0.13527</v>
      </c>
      <c r="Y13" s="214">
        <f t="shared" si="3"/>
        <v>0.12475</v>
      </c>
      <c r="Z13" s="214">
        <f t="shared" si="3"/>
        <v>0.1875</v>
      </c>
      <c r="AA13" s="214">
        <f t="shared" si="3"/>
        <v>0.13619000000000001</v>
      </c>
      <c r="AB13" s="214">
        <f t="shared" si="3"/>
        <v>0.13527</v>
      </c>
      <c r="AC13" s="214">
        <f t="shared" si="3"/>
        <v>0.20588000000000001</v>
      </c>
      <c r="AD13" s="219">
        <f t="shared" si="4"/>
        <v>0.15414</v>
      </c>
      <c r="AE13" s="106">
        <f t="shared" si="13"/>
        <v>0.15414</v>
      </c>
      <c r="AI13" s="214">
        <f t="shared" si="5"/>
        <v>0.15414</v>
      </c>
      <c r="AJ13" s="214">
        <f t="shared" si="6"/>
        <v>0.11328000000000001</v>
      </c>
      <c r="AK13" s="214">
        <f t="shared" si="7"/>
        <v>0.20088</v>
      </c>
      <c r="AL13" s="214">
        <f t="shared" si="8"/>
        <v>0.16195999999999999</v>
      </c>
      <c r="AM13" s="214">
        <f t="shared" si="9"/>
        <v>0.15414</v>
      </c>
      <c r="AN13" s="214">
        <f t="shared" si="10"/>
        <v>0.18501000000000001</v>
      </c>
      <c r="AO13" s="214">
        <f t="shared" si="14"/>
        <v>0.96940999999999999</v>
      </c>
      <c r="AP13" s="214">
        <f t="shared" si="11"/>
        <v>6.2891500000000002</v>
      </c>
      <c r="AR13" s="214" t="s">
        <v>68</v>
      </c>
      <c r="AS13" s="316">
        <f>AS12</f>
        <v>3.8760000000000003E-2</v>
      </c>
      <c r="AT13" s="316"/>
      <c r="AU13"/>
    </row>
    <row r="14" spans="1:47" x14ac:dyDescent="0.25">
      <c r="A14" s="225" t="s">
        <v>77</v>
      </c>
      <c r="B14" s="155">
        <f>ROUND(100-((C5*100)/C2),5)</f>
        <v>1.1764699999999999</v>
      </c>
      <c r="C14" s="266">
        <v>1</v>
      </c>
      <c r="D14" s="280" t="b">
        <f t="shared" si="15"/>
        <v>0</v>
      </c>
      <c r="E14" s="256" t="s">
        <v>82</v>
      </c>
      <c r="F14" s="115">
        <f>ROUND(100-((C3*100)/C5),5)</f>
        <v>7.9365100000000002</v>
      </c>
      <c r="G14" s="266">
        <v>4</v>
      </c>
      <c r="H14" s="268" t="b">
        <f t="shared" si="16"/>
        <v>1</v>
      </c>
      <c r="O14" s="214" t="str">
        <f t="shared" si="12"/>
        <v>A6</v>
      </c>
      <c r="P14" s="214">
        <f>ROUND(1/U9,5)</f>
        <v>0.14285999999999999</v>
      </c>
      <c r="Q14" s="217">
        <f>ROUND(1/U10,5)</f>
        <v>0.11111</v>
      </c>
      <c r="R14" s="217">
        <f>ROUND(1/U11,5)</f>
        <v>0.33333000000000002</v>
      </c>
      <c r="S14" s="217">
        <f>ROUND(1/U12,5)</f>
        <v>0.14285999999999999</v>
      </c>
      <c r="T14" s="217">
        <f>ROUND(1/U13,5)</f>
        <v>0.14285999999999999</v>
      </c>
      <c r="U14" s="98">
        <v>1</v>
      </c>
      <c r="W14" s="214" t="str">
        <f t="shared" si="2"/>
        <v>A6</v>
      </c>
      <c r="X14" s="214">
        <f t="shared" si="3"/>
        <v>1.932E-2</v>
      </c>
      <c r="Y14" s="214">
        <f t="shared" si="3"/>
        <v>5.5440000000000003E-2</v>
      </c>
      <c r="Z14" s="214">
        <f t="shared" si="3"/>
        <v>1.562E-2</v>
      </c>
      <c r="AA14" s="214">
        <f t="shared" si="3"/>
        <v>1.9460000000000002E-2</v>
      </c>
      <c r="AB14" s="214">
        <f t="shared" si="3"/>
        <v>1.932E-2</v>
      </c>
      <c r="AC14" s="214">
        <f t="shared" si="3"/>
        <v>2.9409999999999999E-2</v>
      </c>
      <c r="AD14" s="219">
        <f t="shared" si="4"/>
        <v>2.6429999999999999E-2</v>
      </c>
      <c r="AE14" s="106">
        <f t="shared" si="13"/>
        <v>2.6429999999999999E-2</v>
      </c>
      <c r="AI14" s="214">
        <f t="shared" si="5"/>
        <v>2.2020000000000001E-2</v>
      </c>
      <c r="AJ14" s="214">
        <f t="shared" si="6"/>
        <v>5.0349999999999999E-2</v>
      </c>
      <c r="AK14" s="214">
        <f t="shared" si="7"/>
        <v>1.6740000000000001E-2</v>
      </c>
      <c r="AL14" s="214">
        <f t="shared" si="8"/>
        <v>2.3140000000000001E-2</v>
      </c>
      <c r="AM14" s="214">
        <f t="shared" si="9"/>
        <v>2.2020000000000001E-2</v>
      </c>
      <c r="AN14" s="214">
        <f t="shared" si="10"/>
        <v>2.6429999999999999E-2</v>
      </c>
      <c r="AO14" s="214">
        <f t="shared" si="14"/>
        <v>0.16070000000000001</v>
      </c>
      <c r="AP14" s="214">
        <f t="shared" si="11"/>
        <v>6.0802100000000001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0</v>
      </c>
      <c r="C15" s="266">
        <v>1</v>
      </c>
      <c r="D15" s="273" t="b">
        <f t="shared" si="15"/>
        <v>1</v>
      </c>
      <c r="E15" s="256" t="s">
        <v>83</v>
      </c>
      <c r="F15" s="115">
        <f>ROUND(100-((C3*100)/C6),5)</f>
        <v>9.0196100000000001</v>
      </c>
      <c r="G15" s="266">
        <v>4</v>
      </c>
      <c r="H15" s="268" t="b">
        <f t="shared" si="16"/>
        <v>1</v>
      </c>
      <c r="O15" s="109" t="s">
        <v>55</v>
      </c>
      <c r="P15" s="214">
        <f t="shared" ref="P15:U15" si="17">ROUND(SUM(P9:P14),5)</f>
        <v>7.3928599999999998</v>
      </c>
      <c r="Q15" s="217">
        <f t="shared" si="17"/>
        <v>2.0039699999999998</v>
      </c>
      <c r="R15" s="217">
        <f t="shared" si="17"/>
        <v>21.33333</v>
      </c>
      <c r="S15" s="217">
        <f t="shared" si="17"/>
        <v>7.3428599999999999</v>
      </c>
      <c r="T15" s="217">
        <f t="shared" si="17"/>
        <v>7.3928599999999998</v>
      </c>
      <c r="U15" s="217">
        <f t="shared" si="17"/>
        <v>34</v>
      </c>
      <c r="W15" s="214" t="s">
        <v>55</v>
      </c>
      <c r="X15" s="105">
        <f t="shared" ref="X15:AD15" si="18">ROUND(SUM(X9:X14),5)</f>
        <v>1.0000100000000001</v>
      </c>
      <c r="Y15" s="105">
        <f t="shared" si="18"/>
        <v>0.99999000000000005</v>
      </c>
      <c r="Z15" s="105">
        <f t="shared" si="18"/>
        <v>1.0000100000000001</v>
      </c>
      <c r="AA15" s="105">
        <f t="shared" si="18"/>
        <v>1.0000199999999999</v>
      </c>
      <c r="AB15" s="105">
        <f t="shared" si="18"/>
        <v>1.0000100000000001</v>
      </c>
      <c r="AC15" s="105">
        <f t="shared" si="18"/>
        <v>1</v>
      </c>
      <c r="AD15" s="105">
        <f t="shared" si="18"/>
        <v>1.0000100000000001</v>
      </c>
      <c r="AE15" s="106">
        <f t="shared" si="13"/>
        <v>1.0000100000000001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6.2422599999999999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15.56291</v>
      </c>
      <c r="C16" s="266">
        <v>7</v>
      </c>
      <c r="D16" s="277" t="b">
        <f t="shared" si="15"/>
        <v>1</v>
      </c>
      <c r="E16" s="256" t="s">
        <v>84</v>
      </c>
      <c r="F16" s="115">
        <f>ROUND(100-((C3*100)/C7),5)</f>
        <v>23.178809999999999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0.25</v>
      </c>
      <c r="D18" s="273"/>
      <c r="E18" s="308" t="s">
        <v>92</v>
      </c>
      <c r="F18" s="306"/>
      <c r="G18" s="271">
        <f>ROUND(1/C14,5)</f>
        <v>1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0.14285999999999999</v>
      </c>
      <c r="D19" s="268"/>
      <c r="E19" s="300" t="s">
        <v>93</v>
      </c>
      <c r="F19" s="301"/>
      <c r="G19" s="271">
        <f>ROUND(1/G14,5)</f>
        <v>0.25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5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10.95406</v>
      </c>
      <c r="C21" s="266">
        <f>ROUND(1/5,5)</f>
        <v>0.2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4" t="s">
        <v>90</v>
      </c>
      <c r="B22" s="4">
        <f>ROUND(100-((C6*100)/C4),5)</f>
        <v>9.8939900000000005</v>
      </c>
      <c r="C22" s="266">
        <f>ROUND(1/4,5)</f>
        <v>0.25</v>
      </c>
      <c r="D22" s="269" t="b">
        <f t="shared" si="32"/>
        <v>0</v>
      </c>
      <c r="E22" s="258" t="s">
        <v>96</v>
      </c>
      <c r="F22" s="115">
        <f>ROUND(100-((C5*100)/C6),5)</f>
        <v>1.1764699999999999</v>
      </c>
      <c r="G22" s="266">
        <v>1</v>
      </c>
      <c r="H22" s="268" t="b">
        <f t="shared" ref="H22:H23" si="33">OR(C$5=C6,C$5&lt;=C6)</f>
        <v>1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6.2913899999999998</v>
      </c>
      <c r="C23" s="266">
        <v>3</v>
      </c>
      <c r="D23" s="270" t="b">
        <f t="shared" si="32"/>
        <v>1</v>
      </c>
      <c r="E23" s="258" t="s">
        <v>97</v>
      </c>
      <c r="F23" s="115">
        <f>ROUND(100-((C5*100)/C7),5)</f>
        <v>16.556290000000001</v>
      </c>
      <c r="G23" s="266">
        <v>7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1</v>
      </c>
      <c r="D25" s="268"/>
      <c r="E25" s="300" t="s">
        <v>104</v>
      </c>
      <c r="F25" s="301"/>
      <c r="G25" s="257">
        <f>ROUND(1/C16,5)</f>
        <v>0.14285999999999999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0.25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4</v>
      </c>
      <c r="D27" s="268"/>
      <c r="E27" s="300" t="s">
        <v>106</v>
      </c>
      <c r="F27" s="301"/>
      <c r="G27" s="257">
        <f>ROUND(1/C23,5)</f>
        <v>0.33333000000000002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1</v>
      </c>
      <c r="D28" s="268"/>
      <c r="E28" s="300" t="s">
        <v>107</v>
      </c>
      <c r="F28" s="301"/>
      <c r="G28" s="257">
        <f>ROUND(1/G23,5)</f>
        <v>0.14285999999999999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0.14285999999999999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15.56291</v>
      </c>
      <c r="C30" s="266">
        <v>7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0.15414</v>
      </c>
      <c r="R83" s="215" t="s">
        <v>60</v>
      </c>
      <c r="S83" s="216">
        <f>V2</f>
        <v>0.5</v>
      </c>
      <c r="T83" s="192">
        <f>P83</f>
        <v>0.15414</v>
      </c>
      <c r="U83" s="178">
        <f>ROUND(S83*T83,5)</f>
        <v>7.707E-2</v>
      </c>
      <c r="W83" s="154" t="s">
        <v>60</v>
      </c>
      <c r="X83" s="216">
        <f>V2</f>
        <v>0.5</v>
      </c>
      <c r="Y83" s="192">
        <f>P86</f>
        <v>0.16195999999999999</v>
      </c>
      <c r="Z83" s="175">
        <f>ROUND(X83*Y83,5)</f>
        <v>8.0979999999999996E-2</v>
      </c>
      <c r="AC83" s="214">
        <v>6</v>
      </c>
      <c r="AD83" s="214" t="s">
        <v>210</v>
      </c>
      <c r="AE83" s="186">
        <f>ROUND(U$83+R$106,5)</f>
        <v>9.4350000000000003E-2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0.45312000000000002</v>
      </c>
      <c r="AC84" s="214">
        <v>1</v>
      </c>
      <c r="AD84" s="214" t="s">
        <v>211</v>
      </c>
      <c r="AE84" s="186">
        <f>ROUND(U$86+R$115,5)</f>
        <v>0.26261000000000001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5.0220000000000001E-2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4</v>
      </c>
      <c r="AD85" s="214" t="s">
        <v>212</v>
      </c>
      <c r="AE85" s="186">
        <f>ROUND(U$89+R$124,5)</f>
        <v>0.14172999999999999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0.16195999999999999</v>
      </c>
      <c r="R86" s="154" t="s">
        <v>60</v>
      </c>
      <c r="S86" s="216">
        <f>V2</f>
        <v>0.5</v>
      </c>
      <c r="T86" s="192">
        <f>P84</f>
        <v>0.45312000000000002</v>
      </c>
      <c r="U86" s="177">
        <f>ROUND(S86*T86,5)</f>
        <v>0.22656000000000001</v>
      </c>
      <c r="W86" s="154" t="s">
        <v>60</v>
      </c>
      <c r="X86" s="216">
        <f>V2</f>
        <v>0.5</v>
      </c>
      <c r="Y86" s="192">
        <f>P87</f>
        <v>0.15414</v>
      </c>
      <c r="Z86" s="173">
        <f>ROUND(X86*Y86,5)</f>
        <v>7.707E-2</v>
      </c>
      <c r="AC86" s="214">
        <v>5</v>
      </c>
      <c r="AD86" s="214" t="s">
        <v>213</v>
      </c>
      <c r="AE86" s="186">
        <f>ROUND(Z$83+W$106,5)</f>
        <v>0.10049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0.15414</v>
      </c>
      <c r="AC87" s="214">
        <v>3</v>
      </c>
      <c r="AD87" s="214" t="s">
        <v>214</v>
      </c>
      <c r="AE87" s="186">
        <f>ROUND(Z$86+W$115,5)</f>
        <v>0.19369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2.6429999999999999E-2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2</v>
      </c>
      <c r="AD88" s="214" t="s">
        <v>215</v>
      </c>
      <c r="AE88" s="186">
        <f>ROUND(Z$89+W$124,5)</f>
        <v>0.20713999999999999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5.0220000000000001E-2</v>
      </c>
      <c r="U89" s="174">
        <f>ROUND(S89*T89,5)</f>
        <v>2.511E-2</v>
      </c>
      <c r="W89" s="154" t="s">
        <v>60</v>
      </c>
      <c r="X89" s="216">
        <f>V2</f>
        <v>0.5</v>
      </c>
      <c r="Y89" s="192">
        <f>P88</f>
        <v>2.6429999999999999E-2</v>
      </c>
      <c r="Z89" s="176">
        <f>ROUND(X89*Y89,5)</f>
        <v>1.3220000000000001E-2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2:A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0:F20"/>
    <mergeCell ref="A18:B18"/>
    <mergeCell ref="A19:B19"/>
    <mergeCell ref="E25:F25"/>
    <mergeCell ref="E26:F26"/>
    <mergeCell ref="E27:F27"/>
    <mergeCell ref="E28:F28"/>
    <mergeCell ref="E29:F29"/>
    <mergeCell ref="A25:B25"/>
    <mergeCell ref="A26:B26"/>
    <mergeCell ref="A27:B27"/>
    <mergeCell ref="A28:B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{5C18E809-2E80-4A32-B80B-F0063F1C36E9}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18E809-2E80-4A32-B80B-F0063F1C36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23" t="s">
        <v>187</v>
      </c>
      <c r="B2" s="251" t="str">
        <f>CONCATENATE("A",DADOS!B2)</f>
        <v>A1</v>
      </c>
      <c r="C2" s="214">
        <f>DADOS!K20</f>
        <v>590</v>
      </c>
      <c r="D2" s="103"/>
      <c r="E2" s="103"/>
      <c r="F2" s="261">
        <f>MIN(C2:C7)</f>
        <v>561</v>
      </c>
      <c r="G2" s="8">
        <f>ROUND(100-((F2*100)/F3),5)</f>
        <v>62.896830000000001</v>
      </c>
      <c r="H2" s="214">
        <f>ROUND(G2/9,5)</f>
        <v>6.9885400000000004</v>
      </c>
      <c r="J2" s="108">
        <v>1</v>
      </c>
      <c r="K2" s="226">
        <v>0</v>
      </c>
      <c r="L2" s="227">
        <f t="shared" ref="L2:L9" si="0">ROUND(K2+H$2,5)-D$9</f>
        <v>6.9885300000000008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24"/>
      <c r="B3" s="251" t="str">
        <f>CONCATENATE("A",DADOS!B3)</f>
        <v>A2</v>
      </c>
      <c r="C3" s="214">
        <f>DADOS!K21</f>
        <v>698</v>
      </c>
      <c r="D3" s="103"/>
      <c r="E3" s="103"/>
      <c r="F3" s="262">
        <f>MAX(C2:C7)</f>
        <v>1512</v>
      </c>
      <c r="G3" s="110"/>
      <c r="J3" s="108">
        <v>2</v>
      </c>
      <c r="K3" s="227">
        <f t="shared" ref="K3:K10" si="1">ROUND(L2+D$9,5)</f>
        <v>6.9885400000000004</v>
      </c>
      <c r="L3" s="226">
        <f t="shared" si="0"/>
        <v>13.977070000000001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24"/>
      <c r="B4" s="251" t="str">
        <f>CONCATENATE("A",DADOS!B4)</f>
        <v>A3</v>
      </c>
      <c r="C4" s="214">
        <f>DADOS!K22</f>
        <v>992</v>
      </c>
      <c r="D4" s="103"/>
      <c r="E4" s="103"/>
      <c r="J4" s="108">
        <v>3</v>
      </c>
      <c r="K4" s="226">
        <f t="shared" si="1"/>
        <v>13.977080000000001</v>
      </c>
      <c r="L4" s="226">
        <f t="shared" si="0"/>
        <v>20.965610000000002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24"/>
      <c r="B5" s="251" t="str">
        <f>CONCATENATE("A",DADOS!B5)</f>
        <v>A4</v>
      </c>
      <c r="C5" s="214">
        <f>DADOS!K23</f>
        <v>561</v>
      </c>
      <c r="D5" s="103"/>
      <c r="E5" s="103"/>
      <c r="J5" s="108">
        <v>4</v>
      </c>
      <c r="K5" s="227">
        <f t="shared" si="1"/>
        <v>20.965620000000001</v>
      </c>
      <c r="L5" s="226">
        <f t="shared" si="0"/>
        <v>27.954150000000002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25"/>
      <c r="B6" s="251" t="str">
        <f>CONCATENATE("A",DADOS!B6)</f>
        <v>A5</v>
      </c>
      <c r="C6" s="214">
        <f>DADOS!K24</f>
        <v>923</v>
      </c>
      <c r="D6" s="103"/>
      <c r="E6" s="103"/>
      <c r="J6" s="108">
        <v>5</v>
      </c>
      <c r="K6" s="227">
        <f t="shared" si="1"/>
        <v>27.954160000000002</v>
      </c>
      <c r="L6" s="226">
        <f t="shared" si="0"/>
        <v>34.942689999999999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54" t="s">
        <v>207</v>
      </c>
      <c r="B7" s="251" t="str">
        <f>CONCATENATE("A",DADOS!B7)</f>
        <v>A6</v>
      </c>
      <c r="C7" s="214">
        <f>DADOS!K25</f>
        <v>1512</v>
      </c>
      <c r="D7" s="103"/>
      <c r="E7" s="103"/>
      <c r="J7" s="108">
        <v>6</v>
      </c>
      <c r="K7" s="227">
        <f t="shared" si="1"/>
        <v>34.942700000000002</v>
      </c>
      <c r="L7" s="226">
        <f t="shared" si="0"/>
        <v>41.931229999999999</v>
      </c>
      <c r="AS7"/>
      <c r="AT7"/>
      <c r="AU7"/>
    </row>
    <row r="8" spans="1:47" ht="15.75" x14ac:dyDescent="0.25">
      <c r="J8" s="108">
        <v>7</v>
      </c>
      <c r="K8" s="227">
        <f t="shared" si="1"/>
        <v>41.931240000000003</v>
      </c>
      <c r="L8" s="226">
        <f t="shared" si="0"/>
        <v>48.91977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48.919780000000003</v>
      </c>
      <c r="L9" s="226">
        <f t="shared" si="0"/>
        <v>55.90831</v>
      </c>
      <c r="O9" s="214" t="str">
        <f>B2</f>
        <v>A1</v>
      </c>
      <c r="P9" s="98">
        <v>1</v>
      </c>
      <c r="Q9" s="217">
        <f>C12</f>
        <v>3</v>
      </c>
      <c r="R9" s="217">
        <f>C13</f>
        <v>6</v>
      </c>
      <c r="S9" s="217">
        <f>C14</f>
        <v>1</v>
      </c>
      <c r="T9" s="217">
        <f>C15</f>
        <v>6</v>
      </c>
      <c r="U9" s="217">
        <f>C16</f>
        <v>9</v>
      </c>
      <c r="W9" s="117" t="str">
        <f t="shared" ref="W9:W14" si="2">B2</f>
        <v>A1</v>
      </c>
      <c r="X9" s="117">
        <f t="shared" ref="X9:AC14" si="3">ROUND(P9/P$15,5)</f>
        <v>0.36</v>
      </c>
      <c r="Y9" s="117">
        <f t="shared" si="3"/>
        <v>0.39604</v>
      </c>
      <c r="Z9" s="117">
        <f t="shared" si="3"/>
        <v>0.29703000000000002</v>
      </c>
      <c r="AA9" s="117">
        <f t="shared" si="3"/>
        <v>0.36310999999999999</v>
      </c>
      <c r="AB9" s="117">
        <f t="shared" si="3"/>
        <v>0.33028000000000002</v>
      </c>
      <c r="AC9" s="117">
        <f t="shared" si="3"/>
        <v>0.23683999999999999</v>
      </c>
      <c r="AD9" s="137">
        <f t="shared" ref="AD9:AD14" si="4">ROUND(AVERAGE(X9:AC9),5)</f>
        <v>0.33055000000000001</v>
      </c>
      <c r="AE9" s="138">
        <f>AD9</f>
        <v>0.33055000000000001</v>
      </c>
      <c r="AI9" s="214">
        <f t="shared" ref="AI9:AI14" si="5">ROUND(P9*AD$9,5)</f>
        <v>0.33055000000000001</v>
      </c>
      <c r="AJ9" s="214">
        <f t="shared" ref="AJ9:AJ14" si="6">ROUND(Q9*AD$10,5)</f>
        <v>0.52566000000000002</v>
      </c>
      <c r="AK9" s="214">
        <f t="shared" ref="AK9:AK14" si="7">ROUND(R9*AD$11,5)</f>
        <v>0.37440000000000001</v>
      </c>
      <c r="AL9" s="214">
        <f t="shared" ref="AL9:AL14" si="8">ROUND(S9*AD$12,5)</f>
        <v>0.33879999999999999</v>
      </c>
      <c r="AM9" s="214">
        <f t="shared" ref="AM9:AM14" si="9">ROUND(T9*AD$13,5)</f>
        <v>0.41598000000000002</v>
      </c>
      <c r="AN9" s="214">
        <f t="shared" ref="AN9:AN14" si="10">ROUND(U9*AD$14,5)</f>
        <v>0.21339</v>
      </c>
      <c r="AO9" s="214">
        <f>ROUND(SUM(AI9:AN9),5)</f>
        <v>2.1987800000000002</v>
      </c>
      <c r="AP9" s="214">
        <f t="shared" ref="AP9:AP14" si="11">ROUND(AO9/AD9,5)</f>
        <v>6.6518800000000002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55.908320000000003</v>
      </c>
      <c r="L10" s="55">
        <f>G2</f>
        <v>62.896830000000001</v>
      </c>
      <c r="O10" s="214" t="str">
        <f t="shared" ref="O10:O14" si="12">B3</f>
        <v>A2</v>
      </c>
      <c r="P10" s="214">
        <f>ROUND(1/Q9,5)</f>
        <v>0.33333000000000002</v>
      </c>
      <c r="Q10" s="98">
        <v>1</v>
      </c>
      <c r="R10" s="226">
        <f>G13</f>
        <v>5</v>
      </c>
      <c r="S10" s="226">
        <f>G14</f>
        <v>0.33333000000000002</v>
      </c>
      <c r="T10" s="226">
        <f>G15</f>
        <v>4</v>
      </c>
      <c r="U10" s="226">
        <f>G16</f>
        <v>8</v>
      </c>
      <c r="W10" s="222" t="str">
        <f t="shared" si="2"/>
        <v>A2</v>
      </c>
      <c r="X10" s="222">
        <f t="shared" si="3"/>
        <v>0.12</v>
      </c>
      <c r="Y10" s="222">
        <f t="shared" si="3"/>
        <v>0.13200999999999999</v>
      </c>
      <c r="Z10" s="222">
        <f t="shared" si="3"/>
        <v>0.24753</v>
      </c>
      <c r="AA10" s="222">
        <f t="shared" si="3"/>
        <v>0.12103999999999999</v>
      </c>
      <c r="AB10" s="222">
        <f t="shared" si="3"/>
        <v>0.22017999999999999</v>
      </c>
      <c r="AC10" s="222">
        <f t="shared" si="3"/>
        <v>0.21052999999999999</v>
      </c>
      <c r="AD10" s="224">
        <f t="shared" si="4"/>
        <v>0.17521999999999999</v>
      </c>
      <c r="AE10" s="106">
        <f t="shared" ref="AE10:AE15" si="13">AD10</f>
        <v>0.17521999999999999</v>
      </c>
      <c r="AI10" s="214">
        <f t="shared" si="5"/>
        <v>0.11018</v>
      </c>
      <c r="AJ10" s="214">
        <f t="shared" si="6"/>
        <v>0.17521999999999999</v>
      </c>
      <c r="AK10" s="214">
        <f t="shared" si="7"/>
        <v>0.312</v>
      </c>
      <c r="AL10" s="214">
        <f t="shared" si="8"/>
        <v>0.11293</v>
      </c>
      <c r="AM10" s="214">
        <f t="shared" si="9"/>
        <v>0.27732000000000001</v>
      </c>
      <c r="AN10" s="214">
        <f t="shared" si="10"/>
        <v>0.18967999999999999</v>
      </c>
      <c r="AO10" s="214">
        <f t="shared" ref="AO10:AO14" si="14">ROUND(SUM(AI10:AN10),5)</f>
        <v>1.17733</v>
      </c>
      <c r="AP10" s="214">
        <f t="shared" si="11"/>
        <v>6.71915</v>
      </c>
      <c r="AR10" s="214" t="s">
        <v>65</v>
      </c>
      <c r="AS10" s="309">
        <f>ROUND((AP15-AS9)/(AS9-1),5)</f>
        <v>8.4779999999999994E-2</v>
      </c>
      <c r="AT10" s="309"/>
      <c r="AU10"/>
    </row>
    <row r="11" spans="1:47" ht="15.75" customHeight="1" thickBot="1" x14ac:dyDescent="0.3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0.33333333333333331</v>
      </c>
      <c r="H11" s="268"/>
      <c r="L11" s="283"/>
      <c r="O11" s="214" t="str">
        <f t="shared" si="12"/>
        <v>A3</v>
      </c>
      <c r="P11" s="214">
        <f>ROUND(1/R9,5)</f>
        <v>0.16667000000000001</v>
      </c>
      <c r="Q11" s="217">
        <f>ROUND(1/R10,5)</f>
        <v>0.2</v>
      </c>
      <c r="R11" s="98">
        <v>1</v>
      </c>
      <c r="S11" s="217">
        <f>C21</f>
        <v>0.14285999999999999</v>
      </c>
      <c r="T11" s="217">
        <f>C22</f>
        <v>1</v>
      </c>
      <c r="U11" s="217">
        <f>C23</f>
        <v>5</v>
      </c>
      <c r="W11" s="160" t="str">
        <f t="shared" si="2"/>
        <v>A3</v>
      </c>
      <c r="X11" s="160">
        <f t="shared" si="3"/>
        <v>0.06</v>
      </c>
      <c r="Y11" s="160">
        <f t="shared" si="3"/>
        <v>2.64E-2</v>
      </c>
      <c r="Z11" s="160">
        <f t="shared" si="3"/>
        <v>4.9509999999999998E-2</v>
      </c>
      <c r="AA11" s="160">
        <f t="shared" si="3"/>
        <v>5.1869999999999999E-2</v>
      </c>
      <c r="AB11" s="160">
        <f t="shared" si="3"/>
        <v>5.5050000000000002E-2</v>
      </c>
      <c r="AC11" s="160">
        <f t="shared" si="3"/>
        <v>0.13158</v>
      </c>
      <c r="AD11" s="3">
        <f t="shared" si="4"/>
        <v>6.2399999999999997E-2</v>
      </c>
      <c r="AE11" s="161">
        <f t="shared" si="13"/>
        <v>6.2399999999999997E-2</v>
      </c>
      <c r="AI11" s="214">
        <f t="shared" si="5"/>
        <v>5.509E-2</v>
      </c>
      <c r="AJ11" s="214">
        <f t="shared" si="6"/>
        <v>3.5040000000000002E-2</v>
      </c>
      <c r="AK11" s="214">
        <f t="shared" si="7"/>
        <v>6.2399999999999997E-2</v>
      </c>
      <c r="AL11" s="214">
        <f t="shared" si="8"/>
        <v>4.8399999999999999E-2</v>
      </c>
      <c r="AM11" s="214">
        <f t="shared" si="9"/>
        <v>6.9330000000000003E-2</v>
      </c>
      <c r="AN11" s="214">
        <f t="shared" si="10"/>
        <v>0.11855</v>
      </c>
      <c r="AO11" s="214">
        <f t="shared" si="14"/>
        <v>0.38880999999999999</v>
      </c>
      <c r="AP11" s="214">
        <f t="shared" si="11"/>
        <v>6.2309299999999999</v>
      </c>
      <c r="AR11" s="214" t="s">
        <v>66</v>
      </c>
      <c r="AS11" s="309">
        <v>1.25</v>
      </c>
      <c r="AT11" s="309"/>
      <c r="AU11"/>
    </row>
    <row r="12" spans="1:47" ht="15.75" thickBot="1" x14ac:dyDescent="0.3">
      <c r="A12" s="114" t="s">
        <v>75</v>
      </c>
      <c r="B12" s="115">
        <f>ROUND(100-((C2*100)/C3),5)</f>
        <v>15.47278</v>
      </c>
      <c r="C12" s="266">
        <v>3</v>
      </c>
      <c r="D12" s="268" t="b">
        <f>OR(C$2=C3,C$2&lt;=C3)</f>
        <v>1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1</v>
      </c>
      <c r="Q12" s="217">
        <f>ROUND(1/S10,5)</f>
        <v>3.0000300000000002</v>
      </c>
      <c r="R12" s="217">
        <f>ROUND(1/S11,5)</f>
        <v>6.99986</v>
      </c>
      <c r="S12" s="98">
        <v>1</v>
      </c>
      <c r="T12" s="217">
        <f>G22</f>
        <v>6</v>
      </c>
      <c r="U12" s="217">
        <f>G23</f>
        <v>9</v>
      </c>
      <c r="W12" s="141" t="str">
        <f t="shared" si="2"/>
        <v>A4</v>
      </c>
      <c r="X12" s="142">
        <f t="shared" si="3"/>
        <v>0.36</v>
      </c>
      <c r="Y12" s="142">
        <f t="shared" si="3"/>
        <v>0.39604</v>
      </c>
      <c r="Z12" s="142">
        <f t="shared" si="3"/>
        <v>0.34653</v>
      </c>
      <c r="AA12" s="142">
        <f t="shared" si="3"/>
        <v>0.36310999999999999</v>
      </c>
      <c r="AB12" s="142">
        <f t="shared" si="3"/>
        <v>0.33028000000000002</v>
      </c>
      <c r="AC12" s="142">
        <f t="shared" si="3"/>
        <v>0.23683999999999999</v>
      </c>
      <c r="AD12" s="223">
        <f t="shared" si="4"/>
        <v>0.33879999999999999</v>
      </c>
      <c r="AE12" s="237">
        <f t="shared" si="13"/>
        <v>0.33879999999999999</v>
      </c>
      <c r="AI12" s="214">
        <f t="shared" si="5"/>
        <v>0.33055000000000001</v>
      </c>
      <c r="AJ12" s="214">
        <f t="shared" si="6"/>
        <v>0.52566999999999997</v>
      </c>
      <c r="AK12" s="214">
        <f t="shared" si="7"/>
        <v>0.43679000000000001</v>
      </c>
      <c r="AL12" s="214">
        <f t="shared" si="8"/>
        <v>0.33879999999999999</v>
      </c>
      <c r="AM12" s="214">
        <f t="shared" si="9"/>
        <v>0.41598000000000002</v>
      </c>
      <c r="AN12" s="214">
        <f t="shared" si="10"/>
        <v>0.21339</v>
      </c>
      <c r="AO12" s="214">
        <f t="shared" si="14"/>
        <v>2.26118</v>
      </c>
      <c r="AP12" s="214">
        <f t="shared" si="11"/>
        <v>6.6740899999999996</v>
      </c>
      <c r="AR12" s="214" t="s">
        <v>67</v>
      </c>
      <c r="AS12" s="309">
        <f>ROUND((AS10/AS11),5)</f>
        <v>6.7820000000000005E-2</v>
      </c>
      <c r="AT12" s="309"/>
      <c r="AU12"/>
    </row>
    <row r="13" spans="1:47" x14ac:dyDescent="0.25">
      <c r="A13" s="114" t="s">
        <v>76</v>
      </c>
      <c r="B13" s="115">
        <f>ROUND(100-((C2*100)/C4),5)</f>
        <v>40.524189999999997</v>
      </c>
      <c r="C13" s="266">
        <v>6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29.6371</v>
      </c>
      <c r="G13" s="266">
        <v>5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0.16667000000000001</v>
      </c>
      <c r="Q13" s="217">
        <f>ROUND(1/T10,5)</f>
        <v>0.25</v>
      </c>
      <c r="R13" s="217">
        <f>ROUND(1/T11,5)</f>
        <v>1</v>
      </c>
      <c r="S13" s="217">
        <f>ROUND(1/T12,5)</f>
        <v>0.16667000000000001</v>
      </c>
      <c r="T13" s="98">
        <v>1</v>
      </c>
      <c r="U13" s="217">
        <f>C30</f>
        <v>6</v>
      </c>
      <c r="W13" s="109" t="str">
        <f t="shared" si="2"/>
        <v>A5</v>
      </c>
      <c r="X13" s="109">
        <f t="shared" si="3"/>
        <v>0.06</v>
      </c>
      <c r="Y13" s="109">
        <f t="shared" si="3"/>
        <v>3.3000000000000002E-2</v>
      </c>
      <c r="Z13" s="109">
        <f t="shared" si="3"/>
        <v>4.9509999999999998E-2</v>
      </c>
      <c r="AA13" s="109">
        <f t="shared" si="3"/>
        <v>6.0519999999999997E-2</v>
      </c>
      <c r="AB13" s="109">
        <f t="shared" si="3"/>
        <v>5.5050000000000002E-2</v>
      </c>
      <c r="AC13" s="109">
        <f t="shared" si="3"/>
        <v>0.15789</v>
      </c>
      <c r="AD13" s="139">
        <f t="shared" si="4"/>
        <v>6.9330000000000003E-2</v>
      </c>
      <c r="AE13" s="140">
        <f t="shared" si="13"/>
        <v>6.9330000000000003E-2</v>
      </c>
      <c r="AI13" s="214">
        <f t="shared" si="5"/>
        <v>5.509E-2</v>
      </c>
      <c r="AJ13" s="214">
        <f t="shared" si="6"/>
        <v>4.3810000000000002E-2</v>
      </c>
      <c r="AK13" s="214">
        <f t="shared" si="7"/>
        <v>6.2399999999999997E-2</v>
      </c>
      <c r="AL13" s="214">
        <f t="shared" si="8"/>
        <v>5.6469999999999999E-2</v>
      </c>
      <c r="AM13" s="214">
        <f t="shared" si="9"/>
        <v>6.9330000000000003E-2</v>
      </c>
      <c r="AN13" s="214">
        <f t="shared" si="10"/>
        <v>0.14226</v>
      </c>
      <c r="AO13" s="214">
        <f t="shared" si="14"/>
        <v>0.42936000000000002</v>
      </c>
      <c r="AP13" s="214">
        <f t="shared" si="11"/>
        <v>6.19299</v>
      </c>
      <c r="AR13" s="214" t="s">
        <v>68</v>
      </c>
      <c r="AS13" s="316">
        <f>AS12</f>
        <v>6.7820000000000005E-2</v>
      </c>
      <c r="AT13" s="316"/>
      <c r="AU13"/>
    </row>
    <row r="14" spans="1:47" x14ac:dyDescent="0.25">
      <c r="A14" s="225" t="s">
        <v>77</v>
      </c>
      <c r="B14" s="155">
        <f>ROUND(100-((C5*100)/C2),5)</f>
        <v>4.9152500000000003</v>
      </c>
      <c r="C14" s="266">
        <v>1</v>
      </c>
      <c r="D14" s="269" t="b">
        <f t="shared" si="15"/>
        <v>0</v>
      </c>
      <c r="E14" s="279" t="s">
        <v>82</v>
      </c>
      <c r="F14" s="155">
        <f>ROUND(100-((C5*100)/C3),5)</f>
        <v>19.627510000000001</v>
      </c>
      <c r="G14" s="266">
        <f>ROUND(1/3,5)</f>
        <v>0.33333000000000002</v>
      </c>
      <c r="H14" s="269" t="b">
        <f t="shared" si="16"/>
        <v>0</v>
      </c>
      <c r="O14" s="214" t="str">
        <f t="shared" si="12"/>
        <v>A6</v>
      </c>
      <c r="P14" s="214">
        <f>ROUND(1/U9,5)</f>
        <v>0.11111</v>
      </c>
      <c r="Q14" s="217">
        <f>ROUND(1/U10,5)</f>
        <v>0.125</v>
      </c>
      <c r="R14" s="217">
        <f>ROUND(1/U11,5)</f>
        <v>0.2</v>
      </c>
      <c r="S14" s="217">
        <f>ROUND(1/U12,5)</f>
        <v>0.11111</v>
      </c>
      <c r="T14" s="217">
        <f>ROUND(1/U13,5)</f>
        <v>0.16667000000000001</v>
      </c>
      <c r="U14" s="98">
        <v>1</v>
      </c>
      <c r="W14" s="214" t="str">
        <f t="shared" si="2"/>
        <v>A6</v>
      </c>
      <c r="X14" s="214">
        <f t="shared" si="3"/>
        <v>0.04</v>
      </c>
      <c r="Y14" s="214">
        <f t="shared" si="3"/>
        <v>1.6500000000000001E-2</v>
      </c>
      <c r="Z14" s="214">
        <f t="shared" si="3"/>
        <v>9.9000000000000008E-3</v>
      </c>
      <c r="AA14" s="214">
        <f t="shared" si="3"/>
        <v>4.0349999999999997E-2</v>
      </c>
      <c r="AB14" s="214">
        <f t="shared" si="3"/>
        <v>9.1699999999999993E-3</v>
      </c>
      <c r="AC14" s="214">
        <f t="shared" si="3"/>
        <v>2.632E-2</v>
      </c>
      <c r="AD14" s="219">
        <f t="shared" si="4"/>
        <v>2.3709999999999998E-2</v>
      </c>
      <c r="AE14" s="106">
        <f t="shared" si="13"/>
        <v>2.3709999999999998E-2</v>
      </c>
      <c r="AI14" s="214">
        <f t="shared" si="5"/>
        <v>3.6729999999999999E-2</v>
      </c>
      <c r="AJ14" s="214">
        <f t="shared" si="6"/>
        <v>2.1899999999999999E-2</v>
      </c>
      <c r="AK14" s="214">
        <f t="shared" si="7"/>
        <v>1.248E-2</v>
      </c>
      <c r="AL14" s="214">
        <f t="shared" si="8"/>
        <v>3.764E-2</v>
      </c>
      <c r="AM14" s="214">
        <f t="shared" si="9"/>
        <v>1.1560000000000001E-2</v>
      </c>
      <c r="AN14" s="214">
        <f t="shared" si="10"/>
        <v>2.3709999999999998E-2</v>
      </c>
      <c r="AO14" s="214">
        <f t="shared" si="14"/>
        <v>0.14402000000000001</v>
      </c>
      <c r="AP14" s="214">
        <f t="shared" si="11"/>
        <v>6.07423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36.078009999999999</v>
      </c>
      <c r="C15" s="266">
        <v>6</v>
      </c>
      <c r="D15" s="273" t="b">
        <f t="shared" si="15"/>
        <v>1</v>
      </c>
      <c r="E15" s="256" t="s">
        <v>83</v>
      </c>
      <c r="F15" s="115">
        <f>ROUND(100-((C3*100)/C6),5)</f>
        <v>24.377030000000001</v>
      </c>
      <c r="G15" s="266">
        <v>4</v>
      </c>
      <c r="H15" s="268" t="b">
        <f t="shared" si="16"/>
        <v>1</v>
      </c>
      <c r="O15" s="109" t="s">
        <v>55</v>
      </c>
      <c r="P15" s="214">
        <f t="shared" ref="P15:U15" si="17">ROUND(SUM(P9:P14),5)</f>
        <v>2.7777799999999999</v>
      </c>
      <c r="Q15" s="217">
        <f t="shared" si="17"/>
        <v>7.5750299999999999</v>
      </c>
      <c r="R15" s="217">
        <f t="shared" si="17"/>
        <v>20.199860000000001</v>
      </c>
      <c r="S15" s="217">
        <f t="shared" si="17"/>
        <v>2.7539699999999998</v>
      </c>
      <c r="T15" s="217">
        <f t="shared" si="17"/>
        <v>18.16667</v>
      </c>
      <c r="U15" s="217">
        <f t="shared" si="17"/>
        <v>38</v>
      </c>
      <c r="W15" s="214" t="s">
        <v>55</v>
      </c>
      <c r="X15" s="105">
        <f t="shared" ref="X15:AD15" si="18">ROUND(SUM(X9:X14),5)</f>
        <v>1</v>
      </c>
      <c r="Y15" s="105">
        <f t="shared" si="18"/>
        <v>0.99999000000000005</v>
      </c>
      <c r="Z15" s="105">
        <f t="shared" si="18"/>
        <v>1.0000100000000001</v>
      </c>
      <c r="AA15" s="105">
        <f t="shared" si="18"/>
        <v>1</v>
      </c>
      <c r="AB15" s="105">
        <f t="shared" si="18"/>
        <v>1.0000100000000001</v>
      </c>
      <c r="AC15" s="105">
        <f t="shared" si="18"/>
        <v>1</v>
      </c>
      <c r="AD15" s="105">
        <f t="shared" si="18"/>
        <v>1.0000100000000001</v>
      </c>
      <c r="AE15" s="106">
        <f t="shared" si="13"/>
        <v>1.0000100000000001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6.4238799999999996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60.978839999999998</v>
      </c>
      <c r="C16" s="266">
        <v>9</v>
      </c>
      <c r="D16" s="277" t="b">
        <f t="shared" si="15"/>
        <v>1</v>
      </c>
      <c r="E16" s="256" t="s">
        <v>84</v>
      </c>
      <c r="F16" s="115">
        <f>ROUND(100-((C3*100)/C7),5)</f>
        <v>53.835979999999999</v>
      </c>
      <c r="G16" s="266">
        <v>8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116">
        <f>ROUND(1/C13,5)</f>
        <v>0.16667000000000001</v>
      </c>
      <c r="D18" s="111"/>
      <c r="E18" s="305" t="s">
        <v>92</v>
      </c>
      <c r="F18" s="306"/>
      <c r="G18" s="271">
        <f>ROUND(1/C14,5)</f>
        <v>1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116">
        <f>ROUND(1/G13,5)</f>
        <v>0.2</v>
      </c>
      <c r="E19" s="307" t="s">
        <v>93</v>
      </c>
      <c r="F19" s="301"/>
      <c r="G19" s="271">
        <f>ROUND(1/G14,5)</f>
        <v>3.0000300000000002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113">
        <v>1</v>
      </c>
      <c r="D20" t="b">
        <f>OR(C$4=C4,C$4&lt;=C4)</f>
        <v>1</v>
      </c>
      <c r="E20" s="307" t="s">
        <v>94</v>
      </c>
      <c r="F20" s="301"/>
      <c r="G20" s="271">
        <f>ROUND(1/C21,5)</f>
        <v>6.99986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43.447580000000002</v>
      </c>
      <c r="C21" s="112">
        <f>ROUND(1/7,5)</f>
        <v>0.14285999999999999</v>
      </c>
      <c r="D21" s="238" t="b">
        <f t="shared" ref="D21:D23" si="32">OR(C$4=C5,C$4&lt;=C5)</f>
        <v>0</v>
      </c>
      <c r="E21" s="24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4" t="s">
        <v>90</v>
      </c>
      <c r="B22" s="4">
        <f>ROUND(100-((C6*100)/C4),5)</f>
        <v>6.9556500000000003</v>
      </c>
      <c r="C22" s="112">
        <f>ROUND(1/1,5)</f>
        <v>1</v>
      </c>
      <c r="D22" s="238" t="b">
        <f t="shared" si="32"/>
        <v>0</v>
      </c>
      <c r="E22" s="116" t="s">
        <v>96</v>
      </c>
      <c r="F22" s="115">
        <f>ROUND(100-((C5*100)/C6),5)</f>
        <v>39.219929999999998</v>
      </c>
      <c r="G22" s="266">
        <v>6</v>
      </c>
      <c r="H22" s="268" t="b">
        <f t="shared" ref="H22:H23" si="33">OR(C$5=C6,C$5&lt;=C6)</f>
        <v>1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34.391530000000003</v>
      </c>
      <c r="C23" s="112">
        <v>5</v>
      </c>
      <c r="D23" t="b">
        <f t="shared" si="32"/>
        <v>1</v>
      </c>
      <c r="E23" s="116" t="s">
        <v>97</v>
      </c>
      <c r="F23" s="115">
        <f>ROUND(100-((C5*100)/C7),5)</f>
        <v>62.896830000000001</v>
      </c>
      <c r="G23" s="266">
        <v>9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0.16667000000000001</v>
      </c>
      <c r="D25" s="268"/>
      <c r="E25" s="300" t="s">
        <v>104</v>
      </c>
      <c r="F25" s="301"/>
      <c r="G25" s="257">
        <f>ROUND(1/C16,5)</f>
        <v>0.11111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0.25</v>
      </c>
      <c r="D26" s="268"/>
      <c r="E26" s="300" t="s">
        <v>105</v>
      </c>
      <c r="F26" s="301"/>
      <c r="G26" s="257">
        <f>ROUND(1/G16,5)</f>
        <v>0.125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0.2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0.16667000000000001</v>
      </c>
      <c r="D28" s="268"/>
      <c r="E28" s="300" t="s">
        <v>107</v>
      </c>
      <c r="F28" s="301"/>
      <c r="G28" s="257">
        <f>ROUND(1/G23,5)</f>
        <v>0.11111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0.16667000000000001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38.955030000000001</v>
      </c>
      <c r="C30" s="266">
        <v>6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0.33055000000000001</v>
      </c>
      <c r="R83" s="215" t="s">
        <v>60</v>
      </c>
      <c r="S83" s="216">
        <f>V2</f>
        <v>0.5</v>
      </c>
      <c r="T83" s="192">
        <f>P83</f>
        <v>0.33055000000000001</v>
      </c>
      <c r="U83" s="178">
        <f>ROUND(S83*T83,5)</f>
        <v>0.16528000000000001</v>
      </c>
      <c r="W83" s="154" t="s">
        <v>60</v>
      </c>
      <c r="X83" s="216">
        <f>V2</f>
        <v>0.5</v>
      </c>
      <c r="Y83" s="192">
        <f>P86</f>
        <v>0.33879999999999999</v>
      </c>
      <c r="Z83" s="175">
        <f>ROUND(X83*Y83,5)</f>
        <v>0.1694</v>
      </c>
      <c r="AC83" s="214">
        <v>3</v>
      </c>
      <c r="AD83" s="214" t="s">
        <v>210</v>
      </c>
      <c r="AE83" s="186">
        <f>ROUND(U$83+R$106,5)</f>
        <v>0.18256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0.17521999999999999</v>
      </c>
      <c r="AC84" s="214">
        <v>6</v>
      </c>
      <c r="AD84" s="214" t="s">
        <v>211</v>
      </c>
      <c r="AE84" s="186">
        <f>ROUND(U$86+R$115,5)</f>
        <v>0.12366000000000001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6.2399999999999997E-2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5</v>
      </c>
      <c r="AD85" s="214" t="s">
        <v>212</v>
      </c>
      <c r="AE85" s="186">
        <f>ROUND(U$89+R$124,5)</f>
        <v>0.14782000000000001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0.33879999999999999</v>
      </c>
      <c r="R86" s="154" t="s">
        <v>60</v>
      </c>
      <c r="S86" s="216">
        <f>V2</f>
        <v>0.5</v>
      </c>
      <c r="T86" s="192">
        <f>P84</f>
        <v>0.17521999999999999</v>
      </c>
      <c r="U86" s="177">
        <f>ROUND(S86*T86,5)</f>
        <v>8.7609999999999993E-2</v>
      </c>
      <c r="W86" s="154" t="s">
        <v>60</v>
      </c>
      <c r="X86" s="216">
        <f>V2</f>
        <v>0.5</v>
      </c>
      <c r="Y86" s="192">
        <f>P87</f>
        <v>6.9330000000000003E-2</v>
      </c>
      <c r="Z86" s="173">
        <f>ROUND(X86*Y86,5)</f>
        <v>3.4669999999999999E-2</v>
      </c>
      <c r="AC86" s="214">
        <v>2</v>
      </c>
      <c r="AD86" s="214" t="s">
        <v>213</v>
      </c>
      <c r="AE86" s="186">
        <f>ROUND(Z$83+W$106,5)</f>
        <v>0.18890999999999999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6.9330000000000003E-2</v>
      </c>
      <c r="AC87" s="214">
        <v>4</v>
      </c>
      <c r="AD87" s="214" t="s">
        <v>214</v>
      </c>
      <c r="AE87" s="186">
        <f>ROUND(Z$86+W$115,5)</f>
        <v>0.15129000000000001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2.3709999999999998E-2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1</v>
      </c>
      <c r="AD88" s="214" t="s">
        <v>215</v>
      </c>
      <c r="AE88" s="186">
        <f>ROUND(Z$89+W$124,5)</f>
        <v>0.20577999999999999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6.2399999999999997E-2</v>
      </c>
      <c r="U89" s="174">
        <f>ROUND(S89*T89,5)</f>
        <v>3.1199999999999999E-2</v>
      </c>
      <c r="W89" s="154" t="s">
        <v>60</v>
      </c>
      <c r="X89" s="216">
        <f>V2</f>
        <v>0.5</v>
      </c>
      <c r="Y89" s="192">
        <f>P88</f>
        <v>2.3709999999999998E-2</v>
      </c>
      <c r="Z89" s="176">
        <f>ROUND(X89*Y89,5)</f>
        <v>1.1860000000000001E-2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2:A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0:F20"/>
    <mergeCell ref="A18:B18"/>
    <mergeCell ref="A19:B19"/>
    <mergeCell ref="E25:F25"/>
    <mergeCell ref="E26:F26"/>
    <mergeCell ref="E27:F27"/>
    <mergeCell ref="E28:F28"/>
    <mergeCell ref="E29:F29"/>
    <mergeCell ref="A25:B25"/>
    <mergeCell ref="A26:B26"/>
    <mergeCell ref="A27:B27"/>
    <mergeCell ref="A28:B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{4AC274D5-24C2-4327-A9FA-08A2DF716C1F}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C274D5-24C2-4327-A9FA-08A2DF716C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23" t="s">
        <v>185</v>
      </c>
      <c r="B2" s="251" t="str">
        <f>CONCATENATE("A",DADOS!B2)</f>
        <v>A1</v>
      </c>
      <c r="C2" s="214">
        <f>DADOS!G26</f>
        <v>240</v>
      </c>
      <c r="D2" s="103"/>
      <c r="E2" s="103"/>
      <c r="F2" s="261">
        <f>MIN(C2:C7)</f>
        <v>222</v>
      </c>
      <c r="G2" s="8">
        <f>ROUND(100-((F2*100)/F3),5)</f>
        <v>21.554770000000001</v>
      </c>
      <c r="H2" s="214">
        <f>ROUND(G2/9,5)</f>
        <v>2.3949699999999998</v>
      </c>
      <c r="J2" s="108">
        <v>1</v>
      </c>
      <c r="K2" s="226">
        <v>0</v>
      </c>
      <c r="L2" s="227">
        <f t="shared" ref="L2:L9" si="0">ROUND(K2+H$2,5)-D$9</f>
        <v>2.3949599999999998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24"/>
      <c r="B3" s="251" t="str">
        <f>CONCATENATE("A",DADOS!B3)</f>
        <v>A2</v>
      </c>
      <c r="C3" s="214">
        <f>DADOS!G27</f>
        <v>222</v>
      </c>
      <c r="D3" s="103"/>
      <c r="E3" s="103"/>
      <c r="F3" s="262">
        <f>MAX(C2:C7)</f>
        <v>283</v>
      </c>
      <c r="G3" s="110"/>
      <c r="J3" s="108">
        <v>2</v>
      </c>
      <c r="K3" s="227">
        <f t="shared" ref="K3:K10" si="1">ROUND(L2+D$9,5)</f>
        <v>2.3949699999999998</v>
      </c>
      <c r="L3" s="226">
        <f t="shared" si="0"/>
        <v>4.78993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24"/>
      <c r="B4" s="251" t="str">
        <f>CONCATENATE("A",DADOS!B4)</f>
        <v>A3</v>
      </c>
      <c r="C4" s="214">
        <f>DADOS!G28</f>
        <v>246</v>
      </c>
      <c r="D4" s="103"/>
      <c r="E4" s="103"/>
      <c r="J4" s="108">
        <v>3</v>
      </c>
      <c r="K4" s="226">
        <f t="shared" si="1"/>
        <v>4.7899399999999996</v>
      </c>
      <c r="L4" s="226">
        <f t="shared" si="0"/>
        <v>7.1849000000000007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24"/>
      <c r="B5" s="251" t="str">
        <f>CONCATENATE("A",DADOS!B5)</f>
        <v>A4</v>
      </c>
      <c r="C5" s="214">
        <f>DADOS!G29</f>
        <v>259</v>
      </c>
      <c r="D5" s="103"/>
      <c r="E5" s="103"/>
      <c r="J5" s="108">
        <v>4</v>
      </c>
      <c r="K5" s="227">
        <f t="shared" si="1"/>
        <v>7.1849100000000004</v>
      </c>
      <c r="L5" s="226">
        <f t="shared" si="0"/>
        <v>9.5798699999999997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25"/>
      <c r="B6" s="251" t="str">
        <f>CONCATENATE("A",DADOS!B6)</f>
        <v>A5</v>
      </c>
      <c r="C6" s="214">
        <f>DADOS!G30</f>
        <v>254</v>
      </c>
      <c r="D6" s="103"/>
      <c r="E6" s="103"/>
      <c r="J6" s="108">
        <v>5</v>
      </c>
      <c r="K6" s="227">
        <f t="shared" si="1"/>
        <v>9.5798799999999993</v>
      </c>
      <c r="L6" s="226">
        <f t="shared" si="0"/>
        <v>11.97484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54" t="s">
        <v>208</v>
      </c>
      <c r="B7" s="251" t="str">
        <f>CONCATENATE("A",DADOS!B7)</f>
        <v>A6</v>
      </c>
      <c r="C7" s="214">
        <f>DADOS!G31</f>
        <v>283</v>
      </c>
      <c r="D7" s="103"/>
      <c r="E7" s="103"/>
      <c r="J7" s="108">
        <v>6</v>
      </c>
      <c r="K7" s="227">
        <f t="shared" si="1"/>
        <v>11.97485</v>
      </c>
      <c r="L7" s="226">
        <f t="shared" si="0"/>
        <v>14.369810000000001</v>
      </c>
      <c r="AS7"/>
      <c r="AT7"/>
      <c r="AU7"/>
    </row>
    <row r="8" spans="1:47" ht="15.75" x14ac:dyDescent="0.25">
      <c r="J8" s="108">
        <v>7</v>
      </c>
      <c r="K8" s="227">
        <f t="shared" si="1"/>
        <v>14.369820000000001</v>
      </c>
      <c r="L8" s="226">
        <f t="shared" si="0"/>
        <v>16.764780000000002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16.764790000000001</v>
      </c>
      <c r="L9" s="226">
        <f t="shared" si="0"/>
        <v>19.159749999999999</v>
      </c>
      <c r="O9" s="214" t="str">
        <f>B2</f>
        <v>A1</v>
      </c>
      <c r="P9" s="98">
        <v>1</v>
      </c>
      <c r="Q9" s="217">
        <f>C12</f>
        <v>0.25</v>
      </c>
      <c r="R9" s="217">
        <f>C13</f>
        <v>2</v>
      </c>
      <c r="S9" s="217">
        <f>C14</f>
        <v>4</v>
      </c>
      <c r="T9" s="217">
        <f>C15</f>
        <v>3</v>
      </c>
      <c r="U9" s="217">
        <f>C16</f>
        <v>7</v>
      </c>
      <c r="W9" s="117" t="str">
        <f t="shared" ref="W9:W14" si="2">B2</f>
        <v>A1</v>
      </c>
      <c r="X9" s="117">
        <f t="shared" ref="X9:AC14" si="3">ROUND(P9/P$15,5)</f>
        <v>0.16061</v>
      </c>
      <c r="Y9" s="117">
        <f t="shared" si="3"/>
        <v>0.13195999999999999</v>
      </c>
      <c r="Z9" s="117">
        <f t="shared" si="3"/>
        <v>0.22222</v>
      </c>
      <c r="AA9" s="117">
        <f t="shared" si="3"/>
        <v>0.26229999999999998</v>
      </c>
      <c r="AB9" s="117">
        <f t="shared" si="3"/>
        <v>0.22727</v>
      </c>
      <c r="AC9" s="117">
        <f t="shared" si="3"/>
        <v>0.21875</v>
      </c>
      <c r="AD9" s="137">
        <f t="shared" ref="AD9:AD14" si="4">ROUND(AVERAGE(X9:AC9),5)</f>
        <v>0.20385</v>
      </c>
      <c r="AE9" s="138">
        <f>AD9</f>
        <v>0.20385</v>
      </c>
      <c r="AI9" s="214">
        <f t="shared" ref="AI9:AI14" si="5">ROUND(P9*AD$9,5)</f>
        <v>0.20385</v>
      </c>
      <c r="AJ9" s="214">
        <f t="shared" ref="AJ9:AJ14" si="6">ROUND(Q9*AD$10,5)</f>
        <v>0.11896</v>
      </c>
      <c r="AK9" s="214">
        <f t="shared" ref="AK9:AK14" si="7">ROUND(R9*AD$11,5)</f>
        <v>0.27757999999999999</v>
      </c>
      <c r="AL9" s="214">
        <f t="shared" ref="AL9:AL14" si="8">ROUND(S9*AD$12,5)</f>
        <v>0.28767999999999999</v>
      </c>
      <c r="AM9" s="214">
        <f t="shared" ref="AM9:AM14" si="9">ROUND(T9*AD$13,5)</f>
        <v>0.24732000000000001</v>
      </c>
      <c r="AN9" s="214">
        <f t="shared" ref="AN9:AN14" si="10">ROUND(U9*AD$14,5)</f>
        <v>0.19005</v>
      </c>
      <c r="AO9" s="214">
        <f>ROUND(SUM(AI9:AN9),5)</f>
        <v>1.32544</v>
      </c>
      <c r="AP9" s="214">
        <f t="shared" ref="AP9:AP14" si="11">ROUND(AO9/AD9,5)</f>
        <v>6.50204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19.159759999999999</v>
      </c>
      <c r="L10" s="55">
        <f>G2</f>
        <v>21.554770000000001</v>
      </c>
      <c r="O10" s="214" t="str">
        <f t="shared" ref="O10:O14" si="12">B3</f>
        <v>A2</v>
      </c>
      <c r="P10" s="214">
        <f>ROUND(1/Q9,5)</f>
        <v>4</v>
      </c>
      <c r="Q10" s="98">
        <v>1</v>
      </c>
      <c r="R10" s="226">
        <f>G13</f>
        <v>5</v>
      </c>
      <c r="S10" s="226">
        <f>G14</f>
        <v>6</v>
      </c>
      <c r="T10" s="226">
        <f>G15</f>
        <v>6</v>
      </c>
      <c r="U10" s="226">
        <f>G16</f>
        <v>9</v>
      </c>
      <c r="W10" s="141" t="str">
        <f t="shared" si="2"/>
        <v>A2</v>
      </c>
      <c r="X10" s="142">
        <f t="shared" si="3"/>
        <v>0.64244999999999997</v>
      </c>
      <c r="Y10" s="142">
        <f t="shared" si="3"/>
        <v>0.52786</v>
      </c>
      <c r="Z10" s="142">
        <f t="shared" si="3"/>
        <v>0.55556000000000005</v>
      </c>
      <c r="AA10" s="142">
        <f t="shared" si="3"/>
        <v>0.39344000000000001</v>
      </c>
      <c r="AB10" s="142">
        <f t="shared" si="3"/>
        <v>0.45455000000000001</v>
      </c>
      <c r="AC10" s="142">
        <f t="shared" si="3"/>
        <v>0.28125</v>
      </c>
      <c r="AD10" s="221">
        <f t="shared" si="4"/>
        <v>0.47585</v>
      </c>
      <c r="AE10" s="144">
        <f t="shared" ref="AE10:AE15" si="13">AD10</f>
        <v>0.47585</v>
      </c>
      <c r="AI10" s="214">
        <f t="shared" si="5"/>
        <v>0.81540000000000001</v>
      </c>
      <c r="AJ10" s="214">
        <f t="shared" si="6"/>
        <v>0.47585</v>
      </c>
      <c r="AK10" s="214">
        <f t="shared" si="7"/>
        <v>0.69394999999999996</v>
      </c>
      <c r="AL10" s="214">
        <f t="shared" si="8"/>
        <v>0.43152000000000001</v>
      </c>
      <c r="AM10" s="214">
        <f t="shared" si="9"/>
        <v>0.49464000000000002</v>
      </c>
      <c r="AN10" s="214">
        <f t="shared" si="10"/>
        <v>0.24435000000000001</v>
      </c>
      <c r="AO10" s="214">
        <f t="shared" ref="AO10:AO14" si="14">ROUND(SUM(AI10:AN10),5)</f>
        <v>3.15571</v>
      </c>
      <c r="AP10" s="214">
        <f t="shared" si="11"/>
        <v>6.6317300000000001</v>
      </c>
      <c r="AR10" s="214" t="s">
        <v>65</v>
      </c>
      <c r="AS10" s="309">
        <f>ROUND((AP15-AS9)/(AS9-1),5)</f>
        <v>6.232E-2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4</v>
      </c>
      <c r="H11" s="268"/>
      <c r="L11" s="283"/>
      <c r="O11" s="214" t="str">
        <f t="shared" si="12"/>
        <v>A3</v>
      </c>
      <c r="P11" s="214">
        <f>ROUND(1/R9,5)</f>
        <v>0.5</v>
      </c>
      <c r="Q11" s="217">
        <f>ROUND(1/R10,5)</f>
        <v>0.2</v>
      </c>
      <c r="R11" s="98">
        <v>1</v>
      </c>
      <c r="S11" s="217">
        <f>C21</f>
        <v>3</v>
      </c>
      <c r="T11" s="217">
        <f>C22</f>
        <v>2</v>
      </c>
      <c r="U11" s="217">
        <f>C23</f>
        <v>6</v>
      </c>
      <c r="W11" s="109" t="str">
        <f t="shared" si="2"/>
        <v>A3</v>
      </c>
      <c r="X11" s="109">
        <f t="shared" si="3"/>
        <v>8.0310000000000006E-2</v>
      </c>
      <c r="Y11" s="109">
        <f t="shared" si="3"/>
        <v>0.10557</v>
      </c>
      <c r="Z11" s="109">
        <f t="shared" si="3"/>
        <v>0.11111</v>
      </c>
      <c r="AA11" s="109">
        <f t="shared" si="3"/>
        <v>0.19672000000000001</v>
      </c>
      <c r="AB11" s="109">
        <f t="shared" si="3"/>
        <v>0.15151999999999999</v>
      </c>
      <c r="AC11" s="109">
        <f t="shared" si="3"/>
        <v>0.1875</v>
      </c>
      <c r="AD11" s="139">
        <f t="shared" si="4"/>
        <v>0.13879</v>
      </c>
      <c r="AE11" s="140">
        <f t="shared" si="13"/>
        <v>0.13879</v>
      </c>
      <c r="AI11" s="214">
        <f t="shared" si="5"/>
        <v>0.10193000000000001</v>
      </c>
      <c r="AJ11" s="214">
        <f t="shared" si="6"/>
        <v>9.5170000000000005E-2</v>
      </c>
      <c r="AK11" s="214">
        <f t="shared" si="7"/>
        <v>0.13879</v>
      </c>
      <c r="AL11" s="214">
        <f t="shared" si="8"/>
        <v>0.21576000000000001</v>
      </c>
      <c r="AM11" s="214">
        <f t="shared" si="9"/>
        <v>0.16488</v>
      </c>
      <c r="AN11" s="214">
        <f t="shared" si="10"/>
        <v>0.16289999999999999</v>
      </c>
      <c r="AO11" s="214">
        <f t="shared" si="14"/>
        <v>0.87943000000000005</v>
      </c>
      <c r="AP11" s="214">
        <f t="shared" si="11"/>
        <v>6.3364099999999999</v>
      </c>
      <c r="AR11" s="214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7.5</v>
      </c>
      <c r="C12" s="266">
        <f>ROUND(1/4,5)</f>
        <v>0.25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0.25</v>
      </c>
      <c r="Q12" s="217">
        <f>ROUND(1/S10,5)</f>
        <v>0.16667000000000001</v>
      </c>
      <c r="R12" s="217">
        <f>ROUND(1/S11,5)</f>
        <v>0.33333000000000002</v>
      </c>
      <c r="S12" s="98">
        <v>1</v>
      </c>
      <c r="T12" s="217">
        <f>G22</f>
        <v>1</v>
      </c>
      <c r="U12" s="217">
        <f>G23</f>
        <v>4</v>
      </c>
      <c r="W12" s="214" t="str">
        <f t="shared" si="2"/>
        <v>A4</v>
      </c>
      <c r="X12" s="214">
        <f t="shared" si="3"/>
        <v>4.0149999999999998E-2</v>
      </c>
      <c r="Y12" s="214">
        <f t="shared" si="3"/>
        <v>8.7980000000000003E-2</v>
      </c>
      <c r="Z12" s="214">
        <f t="shared" si="3"/>
        <v>3.7039999999999997E-2</v>
      </c>
      <c r="AA12" s="214">
        <f t="shared" si="3"/>
        <v>6.5570000000000003E-2</v>
      </c>
      <c r="AB12" s="214">
        <f t="shared" si="3"/>
        <v>7.5759999999999994E-2</v>
      </c>
      <c r="AC12" s="214">
        <f t="shared" si="3"/>
        <v>0.125</v>
      </c>
      <c r="AD12" s="219">
        <f t="shared" si="4"/>
        <v>7.1919999999999998E-2</v>
      </c>
      <c r="AE12" s="106">
        <f t="shared" si="13"/>
        <v>7.1919999999999998E-2</v>
      </c>
      <c r="AI12" s="214">
        <f t="shared" si="5"/>
        <v>5.0959999999999998E-2</v>
      </c>
      <c r="AJ12" s="214">
        <f t="shared" si="6"/>
        <v>7.9310000000000005E-2</v>
      </c>
      <c r="AK12" s="214">
        <f t="shared" si="7"/>
        <v>4.6260000000000003E-2</v>
      </c>
      <c r="AL12" s="214">
        <f t="shared" si="8"/>
        <v>7.1919999999999998E-2</v>
      </c>
      <c r="AM12" s="214">
        <f t="shared" si="9"/>
        <v>8.2439999999999999E-2</v>
      </c>
      <c r="AN12" s="214">
        <f t="shared" si="10"/>
        <v>0.1086</v>
      </c>
      <c r="AO12" s="214">
        <f t="shared" si="14"/>
        <v>0.43948999999999999</v>
      </c>
      <c r="AP12" s="214">
        <f t="shared" si="11"/>
        <v>6.1108200000000004</v>
      </c>
      <c r="AR12" s="214" t="s">
        <v>67</v>
      </c>
      <c r="AS12" s="309">
        <f>ROUND((AS10/AS11),5)</f>
        <v>4.9860000000000002E-2</v>
      </c>
      <c r="AT12" s="309"/>
      <c r="AU12"/>
    </row>
    <row r="13" spans="1:47" x14ac:dyDescent="0.25">
      <c r="A13" s="114" t="s">
        <v>76</v>
      </c>
      <c r="B13" s="115">
        <f>ROUND(100-((C2*100)/C4),5)</f>
        <v>2.4390200000000002</v>
      </c>
      <c r="C13" s="266">
        <v>2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9.7561</v>
      </c>
      <c r="G13" s="266">
        <v>5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0.33333000000000002</v>
      </c>
      <c r="Q13" s="217">
        <f>ROUND(1/T10,5)</f>
        <v>0.16667000000000001</v>
      </c>
      <c r="R13" s="217">
        <f>ROUND(1/T11,5)</f>
        <v>0.5</v>
      </c>
      <c r="S13" s="217">
        <f>ROUND(1/T12,5)</f>
        <v>1</v>
      </c>
      <c r="T13" s="98">
        <v>1</v>
      </c>
      <c r="U13" s="217">
        <f>C30</f>
        <v>5</v>
      </c>
      <c r="W13" s="214" t="str">
        <f t="shared" si="2"/>
        <v>A5</v>
      </c>
      <c r="X13" s="214">
        <f t="shared" si="3"/>
        <v>5.3539999999999997E-2</v>
      </c>
      <c r="Y13" s="214">
        <f t="shared" si="3"/>
        <v>8.7980000000000003E-2</v>
      </c>
      <c r="Z13" s="214">
        <f t="shared" si="3"/>
        <v>5.5559999999999998E-2</v>
      </c>
      <c r="AA13" s="214">
        <f t="shared" si="3"/>
        <v>6.5570000000000003E-2</v>
      </c>
      <c r="AB13" s="214">
        <f t="shared" si="3"/>
        <v>7.5759999999999994E-2</v>
      </c>
      <c r="AC13" s="214">
        <f t="shared" si="3"/>
        <v>0.15625</v>
      </c>
      <c r="AD13" s="219">
        <f t="shared" si="4"/>
        <v>8.2439999999999999E-2</v>
      </c>
      <c r="AE13" s="106">
        <f t="shared" si="13"/>
        <v>8.2439999999999999E-2</v>
      </c>
      <c r="AI13" s="214">
        <f t="shared" si="5"/>
        <v>6.7949999999999997E-2</v>
      </c>
      <c r="AJ13" s="214">
        <f t="shared" si="6"/>
        <v>7.9310000000000005E-2</v>
      </c>
      <c r="AK13" s="214">
        <f t="shared" si="7"/>
        <v>6.9400000000000003E-2</v>
      </c>
      <c r="AL13" s="214">
        <f t="shared" si="8"/>
        <v>7.1919999999999998E-2</v>
      </c>
      <c r="AM13" s="214">
        <f t="shared" si="9"/>
        <v>8.2439999999999999E-2</v>
      </c>
      <c r="AN13" s="214">
        <f t="shared" si="10"/>
        <v>0.13575000000000001</v>
      </c>
      <c r="AO13" s="214">
        <f t="shared" si="14"/>
        <v>0.50677000000000005</v>
      </c>
      <c r="AP13" s="214">
        <f t="shared" si="11"/>
        <v>6.1471400000000003</v>
      </c>
      <c r="AR13" s="214" t="s">
        <v>68</v>
      </c>
      <c r="AS13" s="316">
        <f>AS12</f>
        <v>4.9860000000000002E-2</v>
      </c>
      <c r="AT13" s="316"/>
      <c r="AU13"/>
    </row>
    <row r="14" spans="1:47" x14ac:dyDescent="0.25">
      <c r="A14" s="114" t="s">
        <v>77</v>
      </c>
      <c r="B14" s="115">
        <f>ROUND(100-((C2*100)/C5),5)</f>
        <v>7.3359100000000002</v>
      </c>
      <c r="C14" s="266">
        <v>4</v>
      </c>
      <c r="D14" s="273" t="b">
        <f t="shared" si="15"/>
        <v>1</v>
      </c>
      <c r="E14" s="256" t="s">
        <v>82</v>
      </c>
      <c r="F14" s="115">
        <f>ROUND(100-((C3*100)/C5),5)</f>
        <v>14.28571</v>
      </c>
      <c r="G14" s="266">
        <v>6</v>
      </c>
      <c r="H14" s="268" t="b">
        <f t="shared" si="16"/>
        <v>1</v>
      </c>
      <c r="O14" s="214" t="str">
        <f t="shared" si="12"/>
        <v>A6</v>
      </c>
      <c r="P14" s="214">
        <f>ROUND(1/U9,5)</f>
        <v>0.14285999999999999</v>
      </c>
      <c r="Q14" s="217">
        <f>ROUND(1/U10,5)</f>
        <v>0.11111</v>
      </c>
      <c r="R14" s="217">
        <f>ROUND(1/U11,5)</f>
        <v>0.16667000000000001</v>
      </c>
      <c r="S14" s="217">
        <f>ROUND(1/U12,5)</f>
        <v>0.25</v>
      </c>
      <c r="T14" s="217">
        <f>ROUND(1/U13,5)</f>
        <v>0.2</v>
      </c>
      <c r="U14" s="98">
        <v>1</v>
      </c>
      <c r="W14" s="214" t="str">
        <f t="shared" si="2"/>
        <v>A6</v>
      </c>
      <c r="X14" s="214">
        <f t="shared" si="3"/>
        <v>2.2950000000000002E-2</v>
      </c>
      <c r="Y14" s="214">
        <f t="shared" si="3"/>
        <v>5.8650000000000001E-2</v>
      </c>
      <c r="Z14" s="214">
        <f t="shared" si="3"/>
        <v>1.8519999999999998E-2</v>
      </c>
      <c r="AA14" s="214">
        <f t="shared" si="3"/>
        <v>1.6389999999999998E-2</v>
      </c>
      <c r="AB14" s="214">
        <f t="shared" si="3"/>
        <v>1.515E-2</v>
      </c>
      <c r="AC14" s="214">
        <f t="shared" si="3"/>
        <v>3.125E-2</v>
      </c>
      <c r="AD14" s="219">
        <f t="shared" si="4"/>
        <v>2.7150000000000001E-2</v>
      </c>
      <c r="AE14" s="106">
        <f t="shared" si="13"/>
        <v>2.7150000000000001E-2</v>
      </c>
      <c r="AI14" s="214">
        <f t="shared" si="5"/>
        <v>2.912E-2</v>
      </c>
      <c r="AJ14" s="214">
        <f t="shared" si="6"/>
        <v>5.287E-2</v>
      </c>
      <c r="AK14" s="214">
        <f t="shared" si="7"/>
        <v>2.3130000000000001E-2</v>
      </c>
      <c r="AL14" s="214">
        <f t="shared" si="8"/>
        <v>1.7979999999999999E-2</v>
      </c>
      <c r="AM14" s="214">
        <f t="shared" si="9"/>
        <v>1.6490000000000001E-2</v>
      </c>
      <c r="AN14" s="214">
        <f t="shared" si="10"/>
        <v>2.7150000000000001E-2</v>
      </c>
      <c r="AO14" s="214">
        <f t="shared" si="14"/>
        <v>0.16674</v>
      </c>
      <c r="AP14" s="214">
        <f t="shared" si="11"/>
        <v>6.1414400000000002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5.5118099999999997</v>
      </c>
      <c r="C15" s="266">
        <v>3</v>
      </c>
      <c r="D15" s="273" t="b">
        <f t="shared" si="15"/>
        <v>1</v>
      </c>
      <c r="E15" s="256" t="s">
        <v>83</v>
      </c>
      <c r="F15" s="115">
        <f>ROUND(100-((C3*100)/C6),5)</f>
        <v>12.59843</v>
      </c>
      <c r="G15" s="266">
        <v>6</v>
      </c>
      <c r="H15" s="268" t="b">
        <f t="shared" si="16"/>
        <v>1</v>
      </c>
      <c r="O15" s="109" t="s">
        <v>55</v>
      </c>
      <c r="P15" s="214">
        <f t="shared" ref="P15:U15" si="17">ROUND(SUM(P9:P14),5)</f>
        <v>6.2261899999999999</v>
      </c>
      <c r="Q15" s="217">
        <f t="shared" si="17"/>
        <v>1.89445</v>
      </c>
      <c r="R15" s="217">
        <f t="shared" si="17"/>
        <v>9</v>
      </c>
      <c r="S15" s="217">
        <f t="shared" si="17"/>
        <v>15.25</v>
      </c>
      <c r="T15" s="217">
        <f t="shared" si="17"/>
        <v>13.2</v>
      </c>
      <c r="U15" s="217">
        <f t="shared" si="17"/>
        <v>32</v>
      </c>
      <c r="W15" s="214" t="s">
        <v>55</v>
      </c>
      <c r="X15" s="105">
        <f t="shared" ref="X15:AD15" si="18">ROUND(SUM(X9:X14),5)</f>
        <v>1.0000100000000001</v>
      </c>
      <c r="Y15" s="105">
        <f t="shared" si="18"/>
        <v>1</v>
      </c>
      <c r="Z15" s="105">
        <f t="shared" si="18"/>
        <v>1.0000100000000001</v>
      </c>
      <c r="AA15" s="105">
        <f t="shared" si="18"/>
        <v>0.99999000000000005</v>
      </c>
      <c r="AB15" s="105">
        <f t="shared" si="18"/>
        <v>1.0000100000000001</v>
      </c>
      <c r="AC15" s="105">
        <f t="shared" si="18"/>
        <v>1</v>
      </c>
      <c r="AD15" s="105">
        <f t="shared" si="18"/>
        <v>1</v>
      </c>
      <c r="AE15" s="106">
        <f t="shared" si="13"/>
        <v>1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6.3116000000000003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15.19435</v>
      </c>
      <c r="C16" s="266">
        <v>7</v>
      </c>
      <c r="D16" s="277" t="b">
        <f t="shared" si="15"/>
        <v>1</v>
      </c>
      <c r="E16" s="256" t="s">
        <v>84</v>
      </c>
      <c r="F16" s="115">
        <f>ROUND(100-((C3*100)/C7),5)</f>
        <v>21.554770000000001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0.5</v>
      </c>
      <c r="D18" s="273"/>
      <c r="E18" s="308" t="s">
        <v>92</v>
      </c>
      <c r="F18" s="306"/>
      <c r="G18" s="271">
        <f>ROUND(1/C14,5)</f>
        <v>0.25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</v>
      </c>
      <c r="D19" s="268"/>
      <c r="E19" s="300" t="s">
        <v>93</v>
      </c>
      <c r="F19" s="301"/>
      <c r="G19" s="271">
        <f>ROUND(1/G14,5)</f>
        <v>0.16667000000000001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0.33333000000000002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116" t="s">
        <v>89</v>
      </c>
      <c r="B21" s="116">
        <f>ROUND(100-((C4*100)/C5),5)</f>
        <v>5.0193099999999999</v>
      </c>
      <c r="C21" s="266">
        <v>3</v>
      </c>
      <c r="D21" s="268" t="b">
        <f t="shared" ref="D21:D23" si="32">OR(C$4=C5,C$4&lt;=C5)</f>
        <v>1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ROUND(100-((C4*100)/C6),5)</f>
        <v>3.14961</v>
      </c>
      <c r="C22" s="266">
        <v>2</v>
      </c>
      <c r="D22" s="268" t="b">
        <f t="shared" si="32"/>
        <v>1</v>
      </c>
      <c r="E22" s="281" t="s">
        <v>96</v>
      </c>
      <c r="F22" s="155">
        <f>ROUND(100-((C6*100)/C5),5)</f>
        <v>1.9305000000000001</v>
      </c>
      <c r="G22" s="266">
        <v>1</v>
      </c>
      <c r="H22" s="269" t="b">
        <f t="shared" ref="H22:H23" si="33">OR(C$5=C6,C$5&lt;=C6)</f>
        <v>0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13.074199999999999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8.4805700000000002</v>
      </c>
      <c r="G23" s="266">
        <v>4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0.33333000000000002</v>
      </c>
      <c r="D25" s="268"/>
      <c r="E25" s="300" t="s">
        <v>104</v>
      </c>
      <c r="F25" s="301"/>
      <c r="G25" s="257">
        <f>ROUND(1/C16,5)</f>
        <v>0.14285999999999999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0.16667000000000001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0.5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1</v>
      </c>
      <c r="D28" s="268"/>
      <c r="E28" s="300" t="s">
        <v>107</v>
      </c>
      <c r="F28" s="301"/>
      <c r="G28" s="257">
        <f>ROUND(1/G23,5)</f>
        <v>0.25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0.2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10.247350000000001</v>
      </c>
      <c r="C30" s="266">
        <v>5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0.20385</v>
      </c>
      <c r="R83" s="215" t="s">
        <v>60</v>
      </c>
      <c r="S83" s="216">
        <f>V2</f>
        <v>0.5</v>
      </c>
      <c r="T83" s="192">
        <f>P83</f>
        <v>0.20385</v>
      </c>
      <c r="U83" s="178">
        <f>ROUND(S83*T83,5)</f>
        <v>0.10193000000000001</v>
      </c>
      <c r="W83" s="154" t="s">
        <v>60</v>
      </c>
      <c r="X83" s="216">
        <f>V2</f>
        <v>0.5</v>
      </c>
      <c r="Y83" s="192">
        <f>P86</f>
        <v>7.1919999999999998E-2</v>
      </c>
      <c r="Z83" s="175">
        <f>ROUND(X83*Y83,5)</f>
        <v>3.5959999999999999E-2</v>
      </c>
      <c r="AC83" s="214">
        <v>5</v>
      </c>
      <c r="AD83" s="214" t="s">
        <v>210</v>
      </c>
      <c r="AE83" s="186">
        <f>ROUND(U$83+R$106,5)</f>
        <v>0.11921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0.47585</v>
      </c>
      <c r="AC84" s="214">
        <v>1</v>
      </c>
      <c r="AD84" s="214" t="s">
        <v>211</v>
      </c>
      <c r="AE84" s="186">
        <f>ROUND(U$86+R$115,5)</f>
        <v>0.27398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0.13879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3</v>
      </c>
      <c r="AD85" s="214" t="s">
        <v>212</v>
      </c>
      <c r="AE85" s="186">
        <f>ROUND(U$89+R$124,5)</f>
        <v>0.18601999999999999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7.1919999999999998E-2</v>
      </c>
      <c r="R86" s="154" t="s">
        <v>60</v>
      </c>
      <c r="S86" s="216">
        <f>V2</f>
        <v>0.5</v>
      </c>
      <c r="T86" s="192">
        <f>P84</f>
        <v>0.47585</v>
      </c>
      <c r="U86" s="177">
        <f>ROUND(S86*T86,5)</f>
        <v>0.23793</v>
      </c>
      <c r="W86" s="154" t="s">
        <v>60</v>
      </c>
      <c r="X86" s="216">
        <f>V2</f>
        <v>0.5</v>
      </c>
      <c r="Y86" s="192">
        <f>P87</f>
        <v>8.2439999999999999E-2</v>
      </c>
      <c r="Z86" s="173">
        <f>ROUND(X86*Y86,5)</f>
        <v>4.122E-2</v>
      </c>
      <c r="AC86" s="214">
        <v>6</v>
      </c>
      <c r="AD86" s="214" t="s">
        <v>213</v>
      </c>
      <c r="AE86" s="186">
        <f>ROUND(Z$83+W$106,5)</f>
        <v>5.5469999999999998E-2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8.2439999999999999E-2</v>
      </c>
      <c r="AC87" s="214">
        <v>4</v>
      </c>
      <c r="AD87" s="214" t="s">
        <v>214</v>
      </c>
      <c r="AE87" s="186">
        <f>ROUND(Z$86+W$115,5)</f>
        <v>0.15784000000000001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2.7150000000000001E-2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2</v>
      </c>
      <c r="AD88" s="214" t="s">
        <v>215</v>
      </c>
      <c r="AE88" s="186">
        <f>ROUND(Z$89+W$124,5)</f>
        <v>0.20749999999999999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0.13879</v>
      </c>
      <c r="U89" s="174">
        <f>ROUND(S89*T89,5)</f>
        <v>6.9400000000000003E-2</v>
      </c>
      <c r="W89" s="154" t="s">
        <v>60</v>
      </c>
      <c r="X89" s="216">
        <f>V2</f>
        <v>0.5</v>
      </c>
      <c r="Y89" s="192">
        <f>P88</f>
        <v>2.7150000000000001E-2</v>
      </c>
      <c r="Z89" s="176">
        <f>ROUND(X89*Y89,5)</f>
        <v>1.358E-2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9:F29"/>
    <mergeCell ref="A2:A6"/>
    <mergeCell ref="E20:F20"/>
    <mergeCell ref="A18:B18"/>
    <mergeCell ref="A19:B19"/>
    <mergeCell ref="A25:B25"/>
    <mergeCell ref="A26:B26"/>
    <mergeCell ref="A27:B27"/>
    <mergeCell ref="A28:B28"/>
    <mergeCell ref="E25:F25"/>
    <mergeCell ref="E26:F26"/>
    <mergeCell ref="E27:F27"/>
    <mergeCell ref="E28:F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{DD924609-C444-483E-90E5-A293C6611239}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924609-C444-483E-90E5-A293C66112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23" t="s">
        <v>186</v>
      </c>
      <c r="B2" s="251" t="str">
        <f>CONCATENATE("A",DADOS!B2)</f>
        <v>A1</v>
      </c>
      <c r="C2" s="214">
        <f>DADOS!I26</f>
        <v>240</v>
      </c>
      <c r="D2" s="103"/>
      <c r="E2" s="103"/>
      <c r="F2" s="261">
        <f>MIN(C2:C7)</f>
        <v>229</v>
      </c>
      <c r="G2" s="8">
        <f>ROUND(100-((F2*100)/F3),5)</f>
        <v>24.172190000000001</v>
      </c>
      <c r="H2" s="214">
        <f>ROUND(G2/9,5)</f>
        <v>2.6858</v>
      </c>
      <c r="J2" s="108">
        <v>1</v>
      </c>
      <c r="K2" s="226">
        <v>0</v>
      </c>
      <c r="L2" s="227">
        <f t="shared" ref="L2:L9" si="0">ROUND(K2+H$2,5)-D$9</f>
        <v>2.6857899999999999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24"/>
      <c r="B3" s="251" t="str">
        <f>CONCATENATE("A",DADOS!B3)</f>
        <v>A2</v>
      </c>
      <c r="C3" s="214">
        <f>DADOS!I27</f>
        <v>229</v>
      </c>
      <c r="D3" s="103"/>
      <c r="E3" s="103"/>
      <c r="F3" s="262">
        <f>MAX(C2:C7)</f>
        <v>302</v>
      </c>
      <c r="G3" s="110"/>
      <c r="J3" s="108">
        <v>2</v>
      </c>
      <c r="K3" s="227">
        <f t="shared" ref="K3:K10" si="1">ROUND(L2+D$9,5)</f>
        <v>2.6858</v>
      </c>
      <c r="L3" s="226">
        <f t="shared" si="0"/>
        <v>5.3715900000000003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24"/>
      <c r="B4" s="251" t="str">
        <f>CONCATENATE("A",DADOS!B4)</f>
        <v>A3</v>
      </c>
      <c r="C4" s="214">
        <f>DADOS!I28</f>
        <v>261</v>
      </c>
      <c r="D4" s="103"/>
      <c r="E4" s="103"/>
      <c r="J4" s="108">
        <v>3</v>
      </c>
      <c r="K4" s="226">
        <f t="shared" si="1"/>
        <v>5.3715999999999999</v>
      </c>
      <c r="L4" s="226">
        <f t="shared" si="0"/>
        <v>8.0573899999999998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24"/>
      <c r="B5" s="251" t="str">
        <f>CONCATENATE("A",DADOS!B5)</f>
        <v>A4</v>
      </c>
      <c r="C5" s="214">
        <f>DADOS!I29</f>
        <v>248</v>
      </c>
      <c r="D5" s="103"/>
      <c r="E5" s="103"/>
      <c r="J5" s="108">
        <v>4</v>
      </c>
      <c r="K5" s="227">
        <f t="shared" si="1"/>
        <v>8.0573999999999995</v>
      </c>
      <c r="L5" s="226">
        <f t="shared" si="0"/>
        <v>10.74319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25"/>
      <c r="B6" s="251" t="str">
        <f>CONCATENATE("A",DADOS!B6)</f>
        <v>A5</v>
      </c>
      <c r="C6" s="214">
        <f>DADOS!I30</f>
        <v>262</v>
      </c>
      <c r="D6" s="103"/>
      <c r="E6" s="103"/>
      <c r="J6" s="108">
        <v>5</v>
      </c>
      <c r="K6" s="227">
        <f t="shared" si="1"/>
        <v>10.7432</v>
      </c>
      <c r="L6" s="226">
        <f t="shared" si="0"/>
        <v>13.428990000000001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54" t="s">
        <v>208</v>
      </c>
      <c r="B7" s="251" t="str">
        <f>CONCATENATE("A",DADOS!B7)</f>
        <v>A6</v>
      </c>
      <c r="C7" s="214">
        <f>DADOS!I31</f>
        <v>302</v>
      </c>
      <c r="D7" s="103"/>
      <c r="E7" s="103"/>
      <c r="J7" s="108">
        <v>6</v>
      </c>
      <c r="K7" s="227">
        <f t="shared" si="1"/>
        <v>13.429</v>
      </c>
      <c r="L7" s="226">
        <f t="shared" si="0"/>
        <v>16.114789999999999</v>
      </c>
      <c r="AS7"/>
      <c r="AT7"/>
      <c r="AU7"/>
    </row>
    <row r="8" spans="1:47" ht="15.75" x14ac:dyDescent="0.25">
      <c r="J8" s="108">
        <v>7</v>
      </c>
      <c r="K8" s="227">
        <f t="shared" si="1"/>
        <v>16.114799999999999</v>
      </c>
      <c r="L8" s="226">
        <f t="shared" si="0"/>
        <v>18.80059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18.800599999999999</v>
      </c>
      <c r="L9" s="226">
        <f t="shared" si="0"/>
        <v>21.48639</v>
      </c>
      <c r="O9" s="214" t="str">
        <f>B2</f>
        <v>A1</v>
      </c>
      <c r="P9" s="98">
        <v>1</v>
      </c>
      <c r="Q9" s="217">
        <f>C12</f>
        <v>0.5</v>
      </c>
      <c r="R9" s="217">
        <f>C13</f>
        <v>3</v>
      </c>
      <c r="S9" s="217">
        <f>C14</f>
        <v>2</v>
      </c>
      <c r="T9" s="217">
        <f>C15</f>
        <v>4</v>
      </c>
      <c r="U9" s="217">
        <f>C16</f>
        <v>8</v>
      </c>
      <c r="W9" s="117" t="str">
        <f t="shared" ref="W9:W14" si="2">B2</f>
        <v>A1</v>
      </c>
      <c r="X9" s="117">
        <f t="shared" ref="X9:AC14" si="3">ROUND(P9/P$15,5)</f>
        <v>0.23762</v>
      </c>
      <c r="Y9" s="117">
        <f t="shared" si="3"/>
        <v>0.21326999999999999</v>
      </c>
      <c r="Z9" s="117">
        <f t="shared" si="3"/>
        <v>0.24657999999999999</v>
      </c>
      <c r="AA9" s="117">
        <f t="shared" si="3"/>
        <v>0.28000000000000003</v>
      </c>
      <c r="AB9" s="117">
        <f t="shared" si="3"/>
        <v>0.30303000000000002</v>
      </c>
      <c r="AC9" s="117">
        <f t="shared" si="3"/>
        <v>0.22222</v>
      </c>
      <c r="AD9" s="137">
        <f t="shared" ref="AD9:AD14" si="4">ROUND(AVERAGE(X9:AC9),5)</f>
        <v>0.25045000000000001</v>
      </c>
      <c r="AE9" s="138">
        <f>AD9</f>
        <v>0.25045000000000001</v>
      </c>
      <c r="AI9" s="214">
        <f t="shared" ref="AI9:AI14" si="5">ROUND(P9*AD$9,5)</f>
        <v>0.25045000000000001</v>
      </c>
      <c r="AJ9" s="214">
        <f t="shared" ref="AJ9:AJ14" si="6">ROUND(Q9*AD$10,5)</f>
        <v>0.1968</v>
      </c>
      <c r="AK9" s="214">
        <f t="shared" ref="AK9:AK14" si="7">ROUND(R9*AD$11,5)</f>
        <v>0.27956999999999999</v>
      </c>
      <c r="AL9" s="214">
        <f t="shared" ref="AL9:AL14" si="8">ROUND(S9*AD$12,5)</f>
        <v>0.30377999999999999</v>
      </c>
      <c r="AM9" s="214">
        <f t="shared" ref="AM9:AM14" si="9">ROUND(T9*AD$13,5)</f>
        <v>0.34104000000000001</v>
      </c>
      <c r="AN9" s="214">
        <f t="shared" ref="AN9:AN14" si="10">ROUND(U9*AD$14,5)</f>
        <v>0.20496</v>
      </c>
      <c r="AO9" s="214">
        <f>ROUND(SUM(AI9:AN9),5)</f>
        <v>1.5766</v>
      </c>
      <c r="AP9" s="214">
        <f t="shared" ref="AP9:AP14" si="11">ROUND(AO9/AD9,5)</f>
        <v>6.2950699999999999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21.4864</v>
      </c>
      <c r="L10" s="55">
        <f>G2</f>
        <v>24.172190000000001</v>
      </c>
      <c r="O10" s="214" t="str">
        <f t="shared" ref="O10:O14" si="12">B3</f>
        <v>A2</v>
      </c>
      <c r="P10" s="214">
        <f>ROUND(1/Q9,5)</f>
        <v>2</v>
      </c>
      <c r="Q10" s="98">
        <v>1</v>
      </c>
      <c r="R10" s="226">
        <f>G13</f>
        <v>5</v>
      </c>
      <c r="S10" s="226">
        <f>G14</f>
        <v>3</v>
      </c>
      <c r="T10" s="226">
        <f>G15</f>
        <v>5</v>
      </c>
      <c r="U10" s="226">
        <f>G16</f>
        <v>9</v>
      </c>
      <c r="W10" s="141" t="str">
        <f t="shared" si="2"/>
        <v>A2</v>
      </c>
      <c r="X10" s="142">
        <f t="shared" si="3"/>
        <v>0.47525000000000001</v>
      </c>
      <c r="Y10" s="142">
        <f t="shared" si="3"/>
        <v>0.42653999999999997</v>
      </c>
      <c r="Z10" s="142">
        <f t="shared" si="3"/>
        <v>0.41095999999999999</v>
      </c>
      <c r="AA10" s="142">
        <f t="shared" si="3"/>
        <v>0.42</v>
      </c>
      <c r="AB10" s="142">
        <f t="shared" si="3"/>
        <v>0.37879000000000002</v>
      </c>
      <c r="AC10" s="142">
        <f t="shared" si="3"/>
        <v>0.25</v>
      </c>
      <c r="AD10" s="221">
        <f t="shared" si="4"/>
        <v>0.39359</v>
      </c>
      <c r="AE10" s="144">
        <f t="shared" ref="AE10:AE15" si="13">AD10</f>
        <v>0.39359</v>
      </c>
      <c r="AI10" s="214">
        <f t="shared" si="5"/>
        <v>0.50090000000000001</v>
      </c>
      <c r="AJ10" s="214">
        <f t="shared" si="6"/>
        <v>0.39359</v>
      </c>
      <c r="AK10" s="214">
        <f t="shared" si="7"/>
        <v>0.46594999999999998</v>
      </c>
      <c r="AL10" s="214">
        <f t="shared" si="8"/>
        <v>0.45567000000000002</v>
      </c>
      <c r="AM10" s="214">
        <f t="shared" si="9"/>
        <v>0.42630000000000001</v>
      </c>
      <c r="AN10" s="214">
        <f t="shared" si="10"/>
        <v>0.23058000000000001</v>
      </c>
      <c r="AO10" s="214">
        <f t="shared" ref="AO10:AO14" si="14">ROUND(SUM(AI10:AN10),5)</f>
        <v>2.4729899999999998</v>
      </c>
      <c r="AP10" s="214">
        <f t="shared" si="11"/>
        <v>6.2831599999999996</v>
      </c>
      <c r="AR10" s="214" t="s">
        <v>65</v>
      </c>
      <c r="AS10" s="309">
        <f>ROUND((AP15-AS9)/(AS9-1),5)</f>
        <v>3.6949999999999997E-2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2</v>
      </c>
      <c r="H11" s="268"/>
      <c r="L11" s="283"/>
      <c r="O11" s="214" t="str">
        <f t="shared" si="12"/>
        <v>A3</v>
      </c>
      <c r="P11" s="214">
        <f>ROUND(1/R9,5)</f>
        <v>0.33333000000000002</v>
      </c>
      <c r="Q11" s="217">
        <f>ROUND(1/R10,5)</f>
        <v>0.2</v>
      </c>
      <c r="R11" s="98">
        <v>1</v>
      </c>
      <c r="S11" s="217">
        <f>C21</f>
        <v>0.5</v>
      </c>
      <c r="T11" s="217">
        <f>C22</f>
        <v>1</v>
      </c>
      <c r="U11" s="217">
        <f>C23</f>
        <v>6</v>
      </c>
      <c r="W11" s="109" t="str">
        <f t="shared" si="2"/>
        <v>A3</v>
      </c>
      <c r="X11" s="109">
        <f t="shared" si="3"/>
        <v>7.9210000000000003E-2</v>
      </c>
      <c r="Y11" s="109">
        <f t="shared" si="3"/>
        <v>8.5309999999999997E-2</v>
      </c>
      <c r="Z11" s="109">
        <f t="shared" si="3"/>
        <v>8.2189999999999999E-2</v>
      </c>
      <c r="AA11" s="109">
        <f t="shared" si="3"/>
        <v>7.0000000000000007E-2</v>
      </c>
      <c r="AB11" s="109">
        <f t="shared" si="3"/>
        <v>7.5759999999999994E-2</v>
      </c>
      <c r="AC11" s="109">
        <f t="shared" si="3"/>
        <v>0.16667000000000001</v>
      </c>
      <c r="AD11" s="139">
        <f t="shared" si="4"/>
        <v>9.3189999999999995E-2</v>
      </c>
      <c r="AE11" s="140">
        <f t="shared" si="13"/>
        <v>9.3189999999999995E-2</v>
      </c>
      <c r="AI11" s="214">
        <f t="shared" si="5"/>
        <v>8.3479999999999999E-2</v>
      </c>
      <c r="AJ11" s="214">
        <f t="shared" si="6"/>
        <v>7.8719999999999998E-2</v>
      </c>
      <c r="AK11" s="214">
        <f t="shared" si="7"/>
        <v>9.3189999999999995E-2</v>
      </c>
      <c r="AL11" s="214">
        <f t="shared" si="8"/>
        <v>7.5950000000000004E-2</v>
      </c>
      <c r="AM11" s="214">
        <f t="shared" si="9"/>
        <v>8.5260000000000002E-2</v>
      </c>
      <c r="AN11" s="214">
        <f t="shared" si="10"/>
        <v>0.15372</v>
      </c>
      <c r="AO11" s="214">
        <f t="shared" si="14"/>
        <v>0.57032000000000005</v>
      </c>
      <c r="AP11" s="214">
        <f t="shared" si="11"/>
        <v>6.1199700000000004</v>
      </c>
      <c r="AR11" s="214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4.5833300000000001</v>
      </c>
      <c r="C12" s="266">
        <f>ROUND(1/2,5)</f>
        <v>0.5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0.5</v>
      </c>
      <c r="Q12" s="217">
        <f>ROUND(1/S10,5)</f>
        <v>0.33333000000000002</v>
      </c>
      <c r="R12" s="217">
        <f>ROUND(1/S11,5)</f>
        <v>2</v>
      </c>
      <c r="S12" s="98">
        <v>1</v>
      </c>
      <c r="T12" s="217">
        <f>G22</f>
        <v>2</v>
      </c>
      <c r="U12" s="217">
        <f>G23</f>
        <v>7</v>
      </c>
      <c r="W12" s="214" t="str">
        <f t="shared" si="2"/>
        <v>A4</v>
      </c>
      <c r="X12" s="214">
        <f t="shared" si="3"/>
        <v>0.11881</v>
      </c>
      <c r="Y12" s="214">
        <f t="shared" si="3"/>
        <v>0.14218</v>
      </c>
      <c r="Z12" s="214">
        <f t="shared" si="3"/>
        <v>0.16438</v>
      </c>
      <c r="AA12" s="214">
        <f t="shared" si="3"/>
        <v>0.14000000000000001</v>
      </c>
      <c r="AB12" s="214">
        <f t="shared" si="3"/>
        <v>0.15151999999999999</v>
      </c>
      <c r="AC12" s="214">
        <f t="shared" si="3"/>
        <v>0.19444</v>
      </c>
      <c r="AD12" s="219">
        <f t="shared" si="4"/>
        <v>0.15189</v>
      </c>
      <c r="AE12" s="106">
        <f t="shared" si="13"/>
        <v>0.15189</v>
      </c>
      <c r="AI12" s="214">
        <f t="shared" si="5"/>
        <v>0.12523000000000001</v>
      </c>
      <c r="AJ12" s="214">
        <f t="shared" si="6"/>
        <v>0.13120000000000001</v>
      </c>
      <c r="AK12" s="214">
        <f t="shared" si="7"/>
        <v>0.18637999999999999</v>
      </c>
      <c r="AL12" s="214">
        <f t="shared" si="8"/>
        <v>0.15189</v>
      </c>
      <c r="AM12" s="214">
        <f t="shared" si="9"/>
        <v>0.17052</v>
      </c>
      <c r="AN12" s="214">
        <f t="shared" si="10"/>
        <v>0.17934</v>
      </c>
      <c r="AO12" s="214">
        <f t="shared" si="14"/>
        <v>0.94455999999999996</v>
      </c>
      <c r="AP12" s="214">
        <f t="shared" si="11"/>
        <v>6.2187099999999997</v>
      </c>
      <c r="AR12" s="214" t="s">
        <v>67</v>
      </c>
      <c r="AS12" s="309">
        <f>ROUND((AS10/AS11),5)</f>
        <v>2.9559999999999999E-2</v>
      </c>
      <c r="AT12" s="309"/>
      <c r="AU12"/>
    </row>
    <row r="13" spans="1:47" x14ac:dyDescent="0.25">
      <c r="A13" s="114" t="s">
        <v>76</v>
      </c>
      <c r="B13" s="115">
        <f>ROUND(100-((C2*100)/C4),5)</f>
        <v>8.0459800000000001</v>
      </c>
      <c r="C13" s="266">
        <v>3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12.260540000000001</v>
      </c>
      <c r="G13" s="266">
        <v>5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0.25</v>
      </c>
      <c r="Q13" s="217">
        <f>ROUND(1/T10,5)</f>
        <v>0.2</v>
      </c>
      <c r="R13" s="217">
        <f>ROUND(1/T11,5)</f>
        <v>1</v>
      </c>
      <c r="S13" s="217">
        <f>ROUND(1/T12,5)</f>
        <v>0.5</v>
      </c>
      <c r="T13" s="98">
        <v>1</v>
      </c>
      <c r="U13" s="217">
        <f>C30</f>
        <v>5</v>
      </c>
      <c r="W13" s="214" t="str">
        <f t="shared" si="2"/>
        <v>A5</v>
      </c>
      <c r="X13" s="214">
        <f t="shared" si="3"/>
        <v>5.9409999999999998E-2</v>
      </c>
      <c r="Y13" s="214">
        <f t="shared" si="3"/>
        <v>8.5309999999999997E-2</v>
      </c>
      <c r="Z13" s="214">
        <f t="shared" si="3"/>
        <v>8.2189999999999999E-2</v>
      </c>
      <c r="AA13" s="214">
        <f t="shared" si="3"/>
        <v>7.0000000000000007E-2</v>
      </c>
      <c r="AB13" s="214">
        <f t="shared" si="3"/>
        <v>7.5759999999999994E-2</v>
      </c>
      <c r="AC13" s="214">
        <f t="shared" si="3"/>
        <v>0.13889000000000001</v>
      </c>
      <c r="AD13" s="219">
        <f t="shared" si="4"/>
        <v>8.5260000000000002E-2</v>
      </c>
      <c r="AE13" s="106">
        <f t="shared" si="13"/>
        <v>8.5260000000000002E-2</v>
      </c>
      <c r="AI13" s="214">
        <f t="shared" si="5"/>
        <v>6.2609999999999999E-2</v>
      </c>
      <c r="AJ13" s="214">
        <f t="shared" si="6"/>
        <v>7.8719999999999998E-2</v>
      </c>
      <c r="AK13" s="214">
        <f t="shared" si="7"/>
        <v>9.3189999999999995E-2</v>
      </c>
      <c r="AL13" s="214">
        <f t="shared" si="8"/>
        <v>7.5950000000000004E-2</v>
      </c>
      <c r="AM13" s="214">
        <f t="shared" si="9"/>
        <v>8.5260000000000002E-2</v>
      </c>
      <c r="AN13" s="214">
        <f t="shared" si="10"/>
        <v>0.12809999999999999</v>
      </c>
      <c r="AO13" s="214">
        <f t="shared" si="14"/>
        <v>0.52383000000000002</v>
      </c>
      <c r="AP13" s="214">
        <f t="shared" si="11"/>
        <v>6.14391</v>
      </c>
      <c r="AR13" s="214" t="s">
        <v>68</v>
      </c>
      <c r="AS13" s="316">
        <f>AS12</f>
        <v>2.9559999999999999E-2</v>
      </c>
      <c r="AT13" s="316"/>
      <c r="AU13"/>
    </row>
    <row r="14" spans="1:47" x14ac:dyDescent="0.25">
      <c r="A14" s="114" t="s">
        <v>77</v>
      </c>
      <c r="B14" s="115">
        <f>ROUND(100-((C2*100)/C5),5)</f>
        <v>3.2258100000000001</v>
      </c>
      <c r="C14" s="266">
        <v>2</v>
      </c>
      <c r="D14" s="273" t="b">
        <f t="shared" si="15"/>
        <v>1</v>
      </c>
      <c r="E14" s="256" t="s">
        <v>82</v>
      </c>
      <c r="F14" s="115">
        <f>ROUND(100-((C3*100)/C5),5)</f>
        <v>7.6612900000000002</v>
      </c>
      <c r="G14" s="266">
        <v>3</v>
      </c>
      <c r="H14" s="268" t="b">
        <f t="shared" si="16"/>
        <v>1</v>
      </c>
      <c r="O14" s="214" t="str">
        <f t="shared" si="12"/>
        <v>A6</v>
      </c>
      <c r="P14" s="214">
        <f>ROUND(1/U9,5)</f>
        <v>0.125</v>
      </c>
      <c r="Q14" s="217">
        <f>ROUND(1/U10,5)</f>
        <v>0.11111</v>
      </c>
      <c r="R14" s="217">
        <f>ROUND(1/U11,5)</f>
        <v>0.16667000000000001</v>
      </c>
      <c r="S14" s="217">
        <f>ROUND(1/U12,5)</f>
        <v>0.14285999999999999</v>
      </c>
      <c r="T14" s="217">
        <f>ROUND(1/U13,5)</f>
        <v>0.2</v>
      </c>
      <c r="U14" s="98">
        <v>1</v>
      </c>
      <c r="W14" s="214" t="str">
        <f t="shared" si="2"/>
        <v>A6</v>
      </c>
      <c r="X14" s="214">
        <f t="shared" si="3"/>
        <v>2.9700000000000001E-2</v>
      </c>
      <c r="Y14" s="214">
        <f t="shared" si="3"/>
        <v>4.7390000000000002E-2</v>
      </c>
      <c r="Z14" s="214">
        <f t="shared" si="3"/>
        <v>1.37E-2</v>
      </c>
      <c r="AA14" s="214">
        <f t="shared" si="3"/>
        <v>0.02</v>
      </c>
      <c r="AB14" s="214">
        <f t="shared" si="3"/>
        <v>1.515E-2</v>
      </c>
      <c r="AC14" s="214">
        <f t="shared" si="3"/>
        <v>2.7779999999999999E-2</v>
      </c>
      <c r="AD14" s="219">
        <f t="shared" si="4"/>
        <v>2.562E-2</v>
      </c>
      <c r="AE14" s="106">
        <f t="shared" si="13"/>
        <v>2.562E-2</v>
      </c>
      <c r="AI14" s="214">
        <f t="shared" si="5"/>
        <v>3.1309999999999998E-2</v>
      </c>
      <c r="AJ14" s="214">
        <f t="shared" si="6"/>
        <v>4.3729999999999998E-2</v>
      </c>
      <c r="AK14" s="214">
        <f t="shared" si="7"/>
        <v>1.553E-2</v>
      </c>
      <c r="AL14" s="214">
        <f t="shared" si="8"/>
        <v>2.1700000000000001E-2</v>
      </c>
      <c r="AM14" s="214">
        <f t="shared" si="9"/>
        <v>1.7049999999999999E-2</v>
      </c>
      <c r="AN14" s="214">
        <f t="shared" si="10"/>
        <v>2.562E-2</v>
      </c>
      <c r="AO14" s="214">
        <f t="shared" si="14"/>
        <v>0.15493999999999999</v>
      </c>
      <c r="AP14" s="214">
        <f t="shared" si="11"/>
        <v>6.0476200000000002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8.3969500000000004</v>
      </c>
      <c r="C15" s="266">
        <v>4</v>
      </c>
      <c r="D15" s="273" t="b">
        <f t="shared" si="15"/>
        <v>1</v>
      </c>
      <c r="E15" s="256" t="s">
        <v>83</v>
      </c>
      <c r="F15" s="115">
        <f>ROUND(100-((C3*100)/C6),5)</f>
        <v>12.595420000000001</v>
      </c>
      <c r="G15" s="266">
        <v>5</v>
      </c>
      <c r="H15" s="268" t="b">
        <f t="shared" si="16"/>
        <v>1</v>
      </c>
      <c r="O15" s="109" t="s">
        <v>55</v>
      </c>
      <c r="P15" s="214">
        <f t="shared" ref="P15:U15" si="17">ROUND(SUM(P9:P14),5)</f>
        <v>4.2083300000000001</v>
      </c>
      <c r="Q15" s="217">
        <f t="shared" si="17"/>
        <v>2.3444400000000001</v>
      </c>
      <c r="R15" s="217">
        <f t="shared" si="17"/>
        <v>12.16667</v>
      </c>
      <c r="S15" s="217">
        <f t="shared" si="17"/>
        <v>7.1428599999999998</v>
      </c>
      <c r="T15" s="217">
        <f t="shared" si="17"/>
        <v>13.2</v>
      </c>
      <c r="U15" s="217">
        <f t="shared" si="17"/>
        <v>36</v>
      </c>
      <c r="W15" s="214" t="s">
        <v>55</v>
      </c>
      <c r="X15" s="105">
        <f t="shared" ref="X15:AD15" si="18">ROUND(SUM(X9:X14),5)</f>
        <v>1</v>
      </c>
      <c r="Y15" s="105">
        <f t="shared" si="18"/>
        <v>1</v>
      </c>
      <c r="Z15" s="105">
        <f t="shared" si="18"/>
        <v>1</v>
      </c>
      <c r="AA15" s="105">
        <f t="shared" si="18"/>
        <v>1</v>
      </c>
      <c r="AB15" s="105">
        <f t="shared" si="18"/>
        <v>1.0000100000000001</v>
      </c>
      <c r="AC15" s="105">
        <f t="shared" si="18"/>
        <v>1</v>
      </c>
      <c r="AD15" s="105">
        <f t="shared" si="18"/>
        <v>1</v>
      </c>
      <c r="AE15" s="106">
        <f t="shared" si="13"/>
        <v>1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6.1847399999999997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20.529800000000002</v>
      </c>
      <c r="C16" s="266">
        <v>8</v>
      </c>
      <c r="D16" s="277" t="b">
        <f t="shared" si="15"/>
        <v>1</v>
      </c>
      <c r="E16" s="256" t="s">
        <v>84</v>
      </c>
      <c r="F16" s="115">
        <f>ROUND(100-((C3*100)/C7),5)</f>
        <v>24.172190000000001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0.33333000000000002</v>
      </c>
      <c r="D18" s="273"/>
      <c r="E18" s="308" t="s">
        <v>92</v>
      </c>
      <c r="F18" s="306"/>
      <c r="G18" s="271">
        <f>ROUND(1/C14,5)</f>
        <v>0.5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</v>
      </c>
      <c r="D19" s="268"/>
      <c r="E19" s="300" t="s">
        <v>93</v>
      </c>
      <c r="F19" s="301"/>
      <c r="G19" s="271">
        <f>ROUND(1/G14,5)</f>
        <v>0.33333000000000002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2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4.9808399999999997</v>
      </c>
      <c r="C21" s="266">
        <f>ROUND(1/2,5)</f>
        <v>0.5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ROUND(100-((C4*100)/C6),5)</f>
        <v>0.38168000000000002</v>
      </c>
      <c r="C22" s="266">
        <v>1</v>
      </c>
      <c r="D22" s="268" t="b">
        <f t="shared" si="32"/>
        <v>1</v>
      </c>
      <c r="E22" s="258" t="s">
        <v>96</v>
      </c>
      <c r="F22" s="115">
        <f>ROUND(100-((C5*100)/C6),5)</f>
        <v>5.3435100000000002</v>
      </c>
      <c r="G22" s="266">
        <v>2</v>
      </c>
      <c r="H22" s="268" t="b">
        <f t="shared" ref="H22:H23" si="33">OR(C$5=C6,C$5&lt;=C6)</f>
        <v>1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13.57616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17.880790000000001</v>
      </c>
      <c r="G23" s="266">
        <v>7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0.25</v>
      </c>
      <c r="D25" s="268"/>
      <c r="E25" s="300" t="s">
        <v>104</v>
      </c>
      <c r="F25" s="301"/>
      <c r="G25" s="257">
        <f>ROUND(1/C16,5)</f>
        <v>0.125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0.5</v>
      </c>
      <c r="D28" s="268"/>
      <c r="E28" s="300" t="s">
        <v>107</v>
      </c>
      <c r="F28" s="301"/>
      <c r="G28" s="257">
        <f>ROUND(1/G23,5)</f>
        <v>0.14285999999999999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0.2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13.24503</v>
      </c>
      <c r="C30" s="266">
        <v>5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0.25045000000000001</v>
      </c>
      <c r="R83" s="215" t="s">
        <v>60</v>
      </c>
      <c r="S83" s="216">
        <f>V2</f>
        <v>0.5</v>
      </c>
      <c r="T83" s="192">
        <f>P83</f>
        <v>0.25045000000000001</v>
      </c>
      <c r="U83" s="178">
        <f>ROUND(S83*T83,5)</f>
        <v>0.12523000000000001</v>
      </c>
      <c r="W83" s="154" t="s">
        <v>60</v>
      </c>
      <c r="X83" s="216">
        <f>V2</f>
        <v>0.5</v>
      </c>
      <c r="Y83" s="192">
        <f>P86</f>
        <v>0.15189</v>
      </c>
      <c r="Z83" s="175">
        <f>ROUND(X83*Y83,5)</f>
        <v>7.5950000000000004E-2</v>
      </c>
      <c r="AC83" s="214">
        <v>5</v>
      </c>
      <c r="AD83" s="214" t="s">
        <v>210</v>
      </c>
      <c r="AE83" s="186">
        <f>ROUND(U$83+R$106,5)</f>
        <v>0.14251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0.39359</v>
      </c>
      <c r="AC84" s="214">
        <v>1</v>
      </c>
      <c r="AD84" s="214" t="s">
        <v>211</v>
      </c>
      <c r="AE84" s="186">
        <f>ROUND(U$86+R$115,5)</f>
        <v>0.23285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9.3189999999999995E-2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3</v>
      </c>
      <c r="AD85" s="214" t="s">
        <v>212</v>
      </c>
      <c r="AE85" s="186">
        <f>ROUND(U$89+R$124,5)</f>
        <v>0.16322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0.15189</v>
      </c>
      <c r="R86" s="154" t="s">
        <v>60</v>
      </c>
      <c r="S86" s="216">
        <f>V2</f>
        <v>0.5</v>
      </c>
      <c r="T86" s="192">
        <f>P84</f>
        <v>0.39359</v>
      </c>
      <c r="U86" s="177">
        <f>ROUND(S86*T86,5)</f>
        <v>0.1968</v>
      </c>
      <c r="W86" s="154" t="s">
        <v>60</v>
      </c>
      <c r="X86" s="216">
        <f>V2</f>
        <v>0.5</v>
      </c>
      <c r="Y86" s="192">
        <f>P87</f>
        <v>8.5260000000000002E-2</v>
      </c>
      <c r="Z86" s="173">
        <f>ROUND(X86*Y86,5)</f>
        <v>4.2630000000000001E-2</v>
      </c>
      <c r="AC86" s="214">
        <v>6</v>
      </c>
      <c r="AD86" s="214" t="s">
        <v>213</v>
      </c>
      <c r="AE86" s="186">
        <f>ROUND(Z$83+W$106,5)</f>
        <v>9.5460000000000003E-2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8.5260000000000002E-2</v>
      </c>
      <c r="AC87" s="214">
        <v>4</v>
      </c>
      <c r="AD87" s="214" t="s">
        <v>214</v>
      </c>
      <c r="AE87" s="186">
        <f>ROUND(Z$86+W$115,5)</f>
        <v>0.15925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2.562E-2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2</v>
      </c>
      <c r="AD88" s="214" t="s">
        <v>215</v>
      </c>
      <c r="AE88" s="186">
        <f>ROUND(Z$89+W$124,5)</f>
        <v>0.20673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9.3189999999999995E-2</v>
      </c>
      <c r="U89" s="174">
        <f>ROUND(S89*T89,5)</f>
        <v>4.6600000000000003E-2</v>
      </c>
      <c r="W89" s="154" t="s">
        <v>60</v>
      </c>
      <c r="X89" s="216">
        <f>V2</f>
        <v>0.5</v>
      </c>
      <c r="Y89" s="192">
        <f>P88</f>
        <v>2.562E-2</v>
      </c>
      <c r="Z89" s="176">
        <f>ROUND(X89*Y89,5)</f>
        <v>1.281E-2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A18:B18"/>
    <mergeCell ref="A19:B19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9:F29"/>
    <mergeCell ref="A2:A6"/>
    <mergeCell ref="E20:F20"/>
    <mergeCell ref="A25:B25"/>
    <mergeCell ref="A26:B26"/>
    <mergeCell ref="A27:B27"/>
    <mergeCell ref="A28:B28"/>
    <mergeCell ref="E25:F25"/>
    <mergeCell ref="E26:F26"/>
    <mergeCell ref="E27:F27"/>
    <mergeCell ref="E28:F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{8BB9263D-769B-44A2-87B3-8602ACA28D7D}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B9263D-769B-44A2-87B3-8602ACA28D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23" t="s">
        <v>187</v>
      </c>
      <c r="B2" s="251" t="str">
        <f>CONCATENATE("A",DADOS!B2)</f>
        <v>A1</v>
      </c>
      <c r="C2" s="214">
        <f>DADOS!K26</f>
        <v>577</v>
      </c>
      <c r="D2" s="103"/>
      <c r="E2" s="103"/>
      <c r="F2" s="261">
        <f>MIN(C2:C7)</f>
        <v>548</v>
      </c>
      <c r="G2" s="8">
        <f>ROUND(100-((F2*100)/F3),5)</f>
        <v>63.947369999999999</v>
      </c>
      <c r="H2" s="214">
        <f>ROUND(G2/9,5)</f>
        <v>7.1052600000000004</v>
      </c>
      <c r="J2" s="108">
        <v>1</v>
      </c>
      <c r="K2" s="226">
        <v>0</v>
      </c>
      <c r="L2" s="227">
        <f t="shared" ref="L2:L9" si="0">ROUND(K2+H$2,5)-D$9</f>
        <v>7.1052500000000007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24"/>
      <c r="B3" s="251" t="str">
        <f>CONCATENATE("A",DADOS!B3)</f>
        <v>A2</v>
      </c>
      <c r="C3" s="214">
        <f>DADOS!K27</f>
        <v>664</v>
      </c>
      <c r="D3" s="103"/>
      <c r="E3" s="103"/>
      <c r="F3" s="262">
        <f>MAX(C2:C7)</f>
        <v>1520</v>
      </c>
      <c r="G3" s="110"/>
      <c r="J3" s="108">
        <v>2</v>
      </c>
      <c r="K3" s="227">
        <f t="shared" ref="K3:K10" si="1">ROUND(L2+D$9,5)</f>
        <v>7.1052600000000004</v>
      </c>
      <c r="L3" s="226">
        <f t="shared" si="0"/>
        <v>14.210510000000001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24"/>
      <c r="B4" s="251" t="str">
        <f>CONCATENATE("A",DADOS!B4)</f>
        <v>A3</v>
      </c>
      <c r="C4" s="214">
        <f>DADOS!K28</f>
        <v>922</v>
      </c>
      <c r="D4" s="103"/>
      <c r="E4" s="103"/>
      <c r="J4" s="108">
        <v>3</v>
      </c>
      <c r="K4" s="226">
        <f t="shared" si="1"/>
        <v>14.210520000000001</v>
      </c>
      <c r="L4" s="226">
        <f t="shared" si="0"/>
        <v>21.315770000000001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24"/>
      <c r="B5" s="251" t="str">
        <f>CONCATENATE("A",DADOS!B5)</f>
        <v>A4</v>
      </c>
      <c r="C5" s="214">
        <f>DADOS!K29</f>
        <v>548</v>
      </c>
      <c r="D5" s="103"/>
      <c r="E5" s="103"/>
      <c r="J5" s="108">
        <v>4</v>
      </c>
      <c r="K5" s="227">
        <f t="shared" si="1"/>
        <v>21.31578</v>
      </c>
      <c r="L5" s="226">
        <f t="shared" si="0"/>
        <v>28.421030000000002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25"/>
      <c r="B6" s="251" t="str">
        <f>CONCATENATE("A",DADOS!B6)</f>
        <v>A5</v>
      </c>
      <c r="C6" s="214">
        <f>DADOS!K30</f>
        <v>921</v>
      </c>
      <c r="D6" s="103"/>
      <c r="E6" s="103"/>
      <c r="J6" s="108">
        <v>5</v>
      </c>
      <c r="K6" s="227">
        <f t="shared" si="1"/>
        <v>28.421040000000001</v>
      </c>
      <c r="L6" s="226">
        <f t="shared" si="0"/>
        <v>35.526289999999996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54" t="s">
        <v>208</v>
      </c>
      <c r="B7" s="251" t="str">
        <f>CONCATENATE("A",DADOS!B7)</f>
        <v>A6</v>
      </c>
      <c r="C7" s="214">
        <f>DADOS!K31</f>
        <v>1520</v>
      </c>
      <c r="D7" s="103"/>
      <c r="E7" s="103"/>
      <c r="J7" s="108">
        <v>6</v>
      </c>
      <c r="K7" s="227">
        <f t="shared" si="1"/>
        <v>35.526299999999999</v>
      </c>
      <c r="L7" s="226">
        <f t="shared" si="0"/>
        <v>42.631549999999997</v>
      </c>
      <c r="AS7"/>
      <c r="AT7"/>
      <c r="AU7"/>
    </row>
    <row r="8" spans="1:47" ht="15.75" x14ac:dyDescent="0.25">
      <c r="J8" s="108">
        <v>7</v>
      </c>
      <c r="K8" s="227">
        <f t="shared" si="1"/>
        <v>42.63156</v>
      </c>
      <c r="L8" s="226">
        <f t="shared" si="0"/>
        <v>49.736809999999998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49.736820000000002</v>
      </c>
      <c r="L9" s="226">
        <f t="shared" si="0"/>
        <v>56.84207</v>
      </c>
      <c r="O9" s="214" t="str">
        <f>B2</f>
        <v>A1</v>
      </c>
      <c r="P9" s="98">
        <v>1</v>
      </c>
      <c r="Q9" s="217">
        <f>C12</f>
        <v>2</v>
      </c>
      <c r="R9" s="217">
        <f>C13</f>
        <v>6</v>
      </c>
      <c r="S9" s="217">
        <f>C14</f>
        <v>1</v>
      </c>
      <c r="T9" s="217">
        <f>C15</f>
        <v>6</v>
      </c>
      <c r="U9" s="217">
        <f>C16</f>
        <v>9</v>
      </c>
      <c r="W9" s="117" t="str">
        <f t="shared" ref="W9:W14" si="2">B2</f>
        <v>A1</v>
      </c>
      <c r="X9" s="117">
        <f t="shared" ref="X9:AC14" si="3">ROUND(P9/P$15,5)</f>
        <v>0.33961999999999998</v>
      </c>
      <c r="Y9" s="117">
        <f t="shared" si="3"/>
        <v>0.30188999999999999</v>
      </c>
      <c r="Z9" s="117">
        <f t="shared" si="3"/>
        <v>0.33028000000000002</v>
      </c>
      <c r="AA9" s="117">
        <f t="shared" si="3"/>
        <v>0.36</v>
      </c>
      <c r="AB9" s="117">
        <f t="shared" si="3"/>
        <v>0.33028000000000002</v>
      </c>
      <c r="AC9" s="117">
        <f t="shared" si="3"/>
        <v>0.23077</v>
      </c>
      <c r="AD9" s="137">
        <f t="shared" ref="AD9:AD14" si="4">ROUND(AVERAGE(X9:AC9),5)</f>
        <v>0.31546999999999997</v>
      </c>
      <c r="AE9" s="138">
        <f>AD9</f>
        <v>0.31546999999999997</v>
      </c>
      <c r="AI9" s="214">
        <f t="shared" ref="AI9:AI14" si="5">ROUND(P9*AD$9,5)</f>
        <v>0.31546999999999997</v>
      </c>
      <c r="AJ9" s="214">
        <f t="shared" ref="AJ9:AJ14" si="6">ROUND(Q9*AD$10,5)</f>
        <v>0.36208000000000001</v>
      </c>
      <c r="AK9" s="214">
        <f t="shared" ref="AK9:AK14" si="7">ROUND(R9*AD$11,5)</f>
        <v>0.41832000000000003</v>
      </c>
      <c r="AL9" s="214">
        <f t="shared" ref="AL9:AL14" si="8">ROUND(S9*AD$12,5)</f>
        <v>0.34062999999999999</v>
      </c>
      <c r="AM9" s="214">
        <f t="shared" ref="AM9:AM14" si="9">ROUND(T9*AD$13,5)</f>
        <v>0.41832000000000003</v>
      </c>
      <c r="AN9" s="214">
        <f t="shared" ref="AN9:AN14" si="10">ROUND(U9*AD$14,5)</f>
        <v>0.21087</v>
      </c>
      <c r="AO9" s="214">
        <f>ROUND(SUM(AI9:AN9),5)</f>
        <v>2.06569</v>
      </c>
      <c r="AP9" s="214">
        <f t="shared" ref="AP9:AP14" si="11">ROUND(AO9/AD9,5)</f>
        <v>6.5479799999999999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56.842080000000003</v>
      </c>
      <c r="L10" s="55">
        <f>G2</f>
        <v>63.947369999999999</v>
      </c>
      <c r="O10" s="214" t="str">
        <f t="shared" ref="O10:O14" si="12">B3</f>
        <v>A2</v>
      </c>
      <c r="P10" s="214">
        <f>ROUND(1/Q9,5)</f>
        <v>0.5</v>
      </c>
      <c r="Q10" s="98">
        <v>1</v>
      </c>
      <c r="R10" s="226">
        <f>G13</f>
        <v>4</v>
      </c>
      <c r="S10" s="226">
        <f>G14</f>
        <v>0.33333000000000002</v>
      </c>
      <c r="T10" s="226">
        <f>G15</f>
        <v>4</v>
      </c>
      <c r="U10" s="226">
        <f>G16</f>
        <v>8</v>
      </c>
      <c r="W10" s="222" t="str">
        <f t="shared" si="2"/>
        <v>A2</v>
      </c>
      <c r="X10" s="222">
        <f t="shared" si="3"/>
        <v>0.16980999999999999</v>
      </c>
      <c r="Y10" s="222">
        <f t="shared" si="3"/>
        <v>0.15093999999999999</v>
      </c>
      <c r="Z10" s="222">
        <f t="shared" si="3"/>
        <v>0.22017999999999999</v>
      </c>
      <c r="AA10" s="222">
        <f t="shared" si="3"/>
        <v>0.12</v>
      </c>
      <c r="AB10" s="222">
        <f t="shared" si="3"/>
        <v>0.22017999999999999</v>
      </c>
      <c r="AC10" s="222">
        <f t="shared" si="3"/>
        <v>0.20513000000000001</v>
      </c>
      <c r="AD10" s="224">
        <f t="shared" si="4"/>
        <v>0.18104000000000001</v>
      </c>
      <c r="AE10" s="106">
        <f t="shared" ref="AE10:AE15" si="13">AD10</f>
        <v>0.18104000000000001</v>
      </c>
      <c r="AI10" s="214">
        <f t="shared" si="5"/>
        <v>0.15773999999999999</v>
      </c>
      <c r="AJ10" s="214">
        <f t="shared" si="6"/>
        <v>0.18104000000000001</v>
      </c>
      <c r="AK10" s="214">
        <f t="shared" si="7"/>
        <v>0.27888000000000002</v>
      </c>
      <c r="AL10" s="214">
        <f t="shared" si="8"/>
        <v>0.11354</v>
      </c>
      <c r="AM10" s="214">
        <f t="shared" si="9"/>
        <v>0.27888000000000002</v>
      </c>
      <c r="AN10" s="214">
        <f t="shared" si="10"/>
        <v>0.18744</v>
      </c>
      <c r="AO10" s="214">
        <f t="shared" ref="AO10:AO14" si="14">ROUND(SUM(AI10:AN10),5)</f>
        <v>1.1975199999999999</v>
      </c>
      <c r="AP10" s="214">
        <f t="shared" si="11"/>
        <v>6.6146700000000003</v>
      </c>
      <c r="AR10" s="214" t="s">
        <v>65</v>
      </c>
      <c r="AS10" s="309">
        <f>ROUND((AP15-AS9)/(AS9-1),5)</f>
        <v>7.6520000000000005E-2</v>
      </c>
      <c r="AT10" s="309"/>
      <c r="AU10"/>
    </row>
    <row r="11" spans="1:47" ht="15.75" customHeight="1" thickBot="1" x14ac:dyDescent="0.3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0.5</v>
      </c>
      <c r="H11" s="268"/>
      <c r="L11" s="283"/>
      <c r="O11" s="214" t="str">
        <f t="shared" si="12"/>
        <v>A3</v>
      </c>
      <c r="P11" s="214">
        <f>ROUND(1/R9,5)</f>
        <v>0.16667000000000001</v>
      </c>
      <c r="Q11" s="217">
        <f>ROUND(1/R10,5)</f>
        <v>0.25</v>
      </c>
      <c r="R11" s="98">
        <v>1</v>
      </c>
      <c r="S11" s="217">
        <f>C21</f>
        <v>0.16667000000000001</v>
      </c>
      <c r="T11" s="217">
        <f>C22</f>
        <v>1</v>
      </c>
      <c r="U11" s="217">
        <f>C23</f>
        <v>6</v>
      </c>
      <c r="W11" s="160" t="str">
        <f t="shared" si="2"/>
        <v>A3</v>
      </c>
      <c r="X11" s="160">
        <f t="shared" si="3"/>
        <v>5.6599999999999998E-2</v>
      </c>
      <c r="Y11" s="160">
        <f t="shared" si="3"/>
        <v>3.7740000000000003E-2</v>
      </c>
      <c r="Z11" s="160">
        <f t="shared" si="3"/>
        <v>5.5050000000000002E-2</v>
      </c>
      <c r="AA11" s="160">
        <f t="shared" si="3"/>
        <v>0.06</v>
      </c>
      <c r="AB11" s="160">
        <f t="shared" si="3"/>
        <v>5.5050000000000002E-2</v>
      </c>
      <c r="AC11" s="160">
        <f t="shared" si="3"/>
        <v>0.15384999999999999</v>
      </c>
      <c r="AD11" s="3">
        <f t="shared" si="4"/>
        <v>6.9720000000000004E-2</v>
      </c>
      <c r="AE11" s="161">
        <f t="shared" si="13"/>
        <v>6.9720000000000004E-2</v>
      </c>
      <c r="AI11" s="214">
        <f t="shared" si="5"/>
        <v>5.2580000000000002E-2</v>
      </c>
      <c r="AJ11" s="214">
        <f t="shared" si="6"/>
        <v>4.5260000000000002E-2</v>
      </c>
      <c r="AK11" s="214">
        <f t="shared" si="7"/>
        <v>6.9720000000000004E-2</v>
      </c>
      <c r="AL11" s="214">
        <f t="shared" si="8"/>
        <v>5.6770000000000001E-2</v>
      </c>
      <c r="AM11" s="214">
        <f t="shared" si="9"/>
        <v>6.9720000000000004E-2</v>
      </c>
      <c r="AN11" s="214">
        <f t="shared" si="10"/>
        <v>0.14058000000000001</v>
      </c>
      <c r="AO11" s="214">
        <f t="shared" si="14"/>
        <v>0.43463000000000002</v>
      </c>
      <c r="AP11" s="214">
        <f t="shared" si="11"/>
        <v>6.2339399999999996</v>
      </c>
      <c r="AR11" s="214" t="s">
        <v>66</v>
      </c>
      <c r="AS11" s="309">
        <v>1.25</v>
      </c>
      <c r="AT11" s="309"/>
      <c r="AU11"/>
    </row>
    <row r="12" spans="1:47" ht="15.75" thickBot="1" x14ac:dyDescent="0.3">
      <c r="A12" s="114" t="s">
        <v>75</v>
      </c>
      <c r="B12" s="115">
        <f>ROUND(100-((C2*100)/C3),5)</f>
        <v>13.102410000000001</v>
      </c>
      <c r="C12" s="266">
        <v>2</v>
      </c>
      <c r="D12" s="268" t="b">
        <f>OR(C$2=C3,C$2&lt;=C3)</f>
        <v>1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1</v>
      </c>
      <c r="Q12" s="217">
        <f>ROUND(1/S10,5)</f>
        <v>3.0000300000000002</v>
      </c>
      <c r="R12" s="217">
        <f>ROUND(1/S11,5)</f>
        <v>5.9998800000000001</v>
      </c>
      <c r="S12" s="98">
        <v>1</v>
      </c>
      <c r="T12" s="217">
        <f>G22</f>
        <v>6</v>
      </c>
      <c r="U12" s="217">
        <f>G23</f>
        <v>9</v>
      </c>
      <c r="W12" s="141" t="str">
        <f t="shared" si="2"/>
        <v>A4</v>
      </c>
      <c r="X12" s="142">
        <f t="shared" si="3"/>
        <v>0.33961999999999998</v>
      </c>
      <c r="Y12" s="142">
        <f t="shared" si="3"/>
        <v>0.45283000000000001</v>
      </c>
      <c r="Z12" s="142">
        <f t="shared" si="3"/>
        <v>0.33027000000000001</v>
      </c>
      <c r="AA12" s="142">
        <f t="shared" si="3"/>
        <v>0.36</v>
      </c>
      <c r="AB12" s="142">
        <f t="shared" si="3"/>
        <v>0.33028000000000002</v>
      </c>
      <c r="AC12" s="142">
        <f t="shared" si="3"/>
        <v>0.23077</v>
      </c>
      <c r="AD12" s="223">
        <f t="shared" si="4"/>
        <v>0.34062999999999999</v>
      </c>
      <c r="AE12" s="237">
        <f t="shared" si="13"/>
        <v>0.34062999999999999</v>
      </c>
      <c r="AI12" s="214">
        <f t="shared" si="5"/>
        <v>0.31546999999999997</v>
      </c>
      <c r="AJ12" s="214">
        <f t="shared" si="6"/>
        <v>0.54313</v>
      </c>
      <c r="AK12" s="214">
        <f t="shared" si="7"/>
        <v>0.41831000000000002</v>
      </c>
      <c r="AL12" s="214">
        <f t="shared" si="8"/>
        <v>0.34062999999999999</v>
      </c>
      <c r="AM12" s="214">
        <f t="shared" si="9"/>
        <v>0.41832000000000003</v>
      </c>
      <c r="AN12" s="214">
        <f t="shared" si="10"/>
        <v>0.21087</v>
      </c>
      <c r="AO12" s="214">
        <f t="shared" si="14"/>
        <v>2.2467299999999999</v>
      </c>
      <c r="AP12" s="214">
        <f t="shared" si="11"/>
        <v>6.5958100000000002</v>
      </c>
      <c r="AR12" s="214" t="s">
        <v>67</v>
      </c>
      <c r="AS12" s="309">
        <f>ROUND((AS10/AS11),5)</f>
        <v>6.1219999999999997E-2</v>
      </c>
      <c r="AT12" s="309"/>
      <c r="AU12"/>
    </row>
    <row r="13" spans="1:47" x14ac:dyDescent="0.25">
      <c r="A13" s="114" t="s">
        <v>76</v>
      </c>
      <c r="B13" s="115">
        <f>ROUND(100-((C2*100)/C4),5)</f>
        <v>37.418660000000003</v>
      </c>
      <c r="C13" s="266">
        <v>6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27.98265</v>
      </c>
      <c r="G13" s="266">
        <v>4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0.16667000000000001</v>
      </c>
      <c r="Q13" s="217">
        <f>ROUND(1/T10,5)</f>
        <v>0.25</v>
      </c>
      <c r="R13" s="217">
        <f>ROUND(1/T11,5)</f>
        <v>1</v>
      </c>
      <c r="S13" s="217">
        <f>ROUND(1/T12,5)</f>
        <v>0.16667000000000001</v>
      </c>
      <c r="T13" s="98">
        <v>1</v>
      </c>
      <c r="U13" s="217">
        <f>C30</f>
        <v>6</v>
      </c>
      <c r="W13" s="109" t="str">
        <f t="shared" si="2"/>
        <v>A5</v>
      </c>
      <c r="X13" s="109">
        <f t="shared" si="3"/>
        <v>5.6599999999999998E-2</v>
      </c>
      <c r="Y13" s="109">
        <f t="shared" si="3"/>
        <v>3.7740000000000003E-2</v>
      </c>
      <c r="Z13" s="109">
        <f t="shared" si="3"/>
        <v>5.5050000000000002E-2</v>
      </c>
      <c r="AA13" s="109">
        <f t="shared" si="3"/>
        <v>0.06</v>
      </c>
      <c r="AB13" s="109">
        <f t="shared" si="3"/>
        <v>5.5050000000000002E-2</v>
      </c>
      <c r="AC13" s="109">
        <f t="shared" si="3"/>
        <v>0.15384999999999999</v>
      </c>
      <c r="AD13" s="139">
        <f t="shared" si="4"/>
        <v>6.9720000000000004E-2</v>
      </c>
      <c r="AE13" s="140">
        <f t="shared" si="13"/>
        <v>6.9720000000000004E-2</v>
      </c>
      <c r="AI13" s="214">
        <f t="shared" si="5"/>
        <v>5.2580000000000002E-2</v>
      </c>
      <c r="AJ13" s="214">
        <f t="shared" si="6"/>
        <v>4.5260000000000002E-2</v>
      </c>
      <c r="AK13" s="214">
        <f t="shared" si="7"/>
        <v>6.9720000000000004E-2</v>
      </c>
      <c r="AL13" s="214">
        <f t="shared" si="8"/>
        <v>5.6770000000000001E-2</v>
      </c>
      <c r="AM13" s="214">
        <f t="shared" si="9"/>
        <v>6.9720000000000004E-2</v>
      </c>
      <c r="AN13" s="214">
        <f t="shared" si="10"/>
        <v>0.14058000000000001</v>
      </c>
      <c r="AO13" s="214">
        <f t="shared" si="14"/>
        <v>0.43463000000000002</v>
      </c>
      <c r="AP13" s="214">
        <f t="shared" si="11"/>
        <v>6.2339399999999996</v>
      </c>
      <c r="AR13" s="214" t="s">
        <v>68</v>
      </c>
      <c r="AS13" s="316">
        <f>AS12</f>
        <v>6.1219999999999997E-2</v>
      </c>
      <c r="AT13" s="316"/>
      <c r="AU13"/>
    </row>
    <row r="14" spans="1:47" x14ac:dyDescent="0.25">
      <c r="A14" s="225" t="s">
        <v>77</v>
      </c>
      <c r="B14" s="155">
        <f>ROUND(100-((C5*100)/C2),5)</f>
        <v>5.0259999999999998</v>
      </c>
      <c r="C14" s="266">
        <v>1</v>
      </c>
      <c r="D14" s="280" t="b">
        <f t="shared" si="15"/>
        <v>0</v>
      </c>
      <c r="E14" s="279" t="s">
        <v>82</v>
      </c>
      <c r="F14" s="155">
        <f>ROUND(100-((C5*100)/C3),5)</f>
        <v>17.46988</v>
      </c>
      <c r="G14" s="266">
        <f>ROUND(1/3,5)</f>
        <v>0.33333000000000002</v>
      </c>
      <c r="H14" s="269" t="b">
        <f t="shared" si="16"/>
        <v>0</v>
      </c>
      <c r="O14" s="214" t="str">
        <f t="shared" si="12"/>
        <v>A6</v>
      </c>
      <c r="P14" s="214">
        <f>ROUND(1/U9,5)</f>
        <v>0.11111</v>
      </c>
      <c r="Q14" s="217">
        <f>ROUND(1/U10,5)</f>
        <v>0.125</v>
      </c>
      <c r="R14" s="217">
        <f>ROUND(1/U11,5)</f>
        <v>0.16667000000000001</v>
      </c>
      <c r="S14" s="217">
        <f>ROUND(1/U12,5)</f>
        <v>0.11111</v>
      </c>
      <c r="T14" s="217">
        <f>ROUND(1/U13,5)</f>
        <v>0.16667000000000001</v>
      </c>
      <c r="U14" s="98">
        <v>1</v>
      </c>
      <c r="W14" s="214" t="str">
        <f t="shared" si="2"/>
        <v>A6</v>
      </c>
      <c r="X14" s="214">
        <f t="shared" si="3"/>
        <v>3.7740000000000003E-2</v>
      </c>
      <c r="Y14" s="214">
        <f t="shared" si="3"/>
        <v>1.8870000000000001E-2</v>
      </c>
      <c r="Z14" s="214">
        <f t="shared" si="3"/>
        <v>9.1699999999999993E-3</v>
      </c>
      <c r="AA14" s="214">
        <f t="shared" si="3"/>
        <v>0.04</v>
      </c>
      <c r="AB14" s="214">
        <f t="shared" si="3"/>
        <v>9.1699999999999993E-3</v>
      </c>
      <c r="AC14" s="214">
        <f t="shared" si="3"/>
        <v>2.564E-2</v>
      </c>
      <c r="AD14" s="219">
        <f t="shared" si="4"/>
        <v>2.3429999999999999E-2</v>
      </c>
      <c r="AE14" s="106">
        <f t="shared" si="13"/>
        <v>2.3429999999999999E-2</v>
      </c>
      <c r="AI14" s="214">
        <f t="shared" si="5"/>
        <v>3.5049999999999998E-2</v>
      </c>
      <c r="AJ14" s="214">
        <f t="shared" si="6"/>
        <v>2.2630000000000001E-2</v>
      </c>
      <c r="AK14" s="214">
        <f t="shared" si="7"/>
        <v>1.162E-2</v>
      </c>
      <c r="AL14" s="214">
        <f t="shared" si="8"/>
        <v>3.7850000000000002E-2</v>
      </c>
      <c r="AM14" s="214">
        <f t="shared" si="9"/>
        <v>1.162E-2</v>
      </c>
      <c r="AN14" s="214">
        <f t="shared" si="10"/>
        <v>2.3429999999999999E-2</v>
      </c>
      <c r="AO14" s="214">
        <f t="shared" si="14"/>
        <v>0.14219999999999999</v>
      </c>
      <c r="AP14" s="214">
        <f t="shared" si="11"/>
        <v>6.06914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37.350709999999999</v>
      </c>
      <c r="C15" s="266">
        <v>6</v>
      </c>
      <c r="D15" s="273" t="b">
        <f t="shared" si="15"/>
        <v>1</v>
      </c>
      <c r="E15" s="256" t="s">
        <v>83</v>
      </c>
      <c r="F15" s="115">
        <f>ROUND(100-((C3*100)/C6),5)</f>
        <v>27.904450000000001</v>
      </c>
      <c r="G15" s="266">
        <v>4</v>
      </c>
      <c r="H15" s="268" t="b">
        <f t="shared" si="16"/>
        <v>1</v>
      </c>
      <c r="O15" s="109" t="s">
        <v>55</v>
      </c>
      <c r="P15" s="214">
        <f t="shared" ref="P15:U15" si="17">ROUND(SUM(P9:P14),5)</f>
        <v>2.9444499999999998</v>
      </c>
      <c r="Q15" s="217">
        <f t="shared" si="17"/>
        <v>6.6250299999999998</v>
      </c>
      <c r="R15" s="217">
        <f t="shared" si="17"/>
        <v>18.166550000000001</v>
      </c>
      <c r="S15" s="217">
        <f t="shared" si="17"/>
        <v>2.7777799999999999</v>
      </c>
      <c r="T15" s="217">
        <f t="shared" si="17"/>
        <v>18.16667</v>
      </c>
      <c r="U15" s="217">
        <f t="shared" si="17"/>
        <v>39</v>
      </c>
      <c r="W15" s="214" t="s">
        <v>55</v>
      </c>
      <c r="X15" s="105">
        <f t="shared" ref="X15:AD15" si="18">ROUND(SUM(X9:X14),5)</f>
        <v>0.99999000000000005</v>
      </c>
      <c r="Y15" s="105">
        <f t="shared" si="18"/>
        <v>1.0000100000000001</v>
      </c>
      <c r="Z15" s="105">
        <f t="shared" si="18"/>
        <v>1</v>
      </c>
      <c r="AA15" s="105">
        <f t="shared" si="18"/>
        <v>1</v>
      </c>
      <c r="AB15" s="105">
        <f t="shared" si="18"/>
        <v>1.0000100000000001</v>
      </c>
      <c r="AC15" s="105">
        <f t="shared" si="18"/>
        <v>1.0000100000000001</v>
      </c>
      <c r="AD15" s="105">
        <f t="shared" si="18"/>
        <v>1.0000100000000001</v>
      </c>
      <c r="AE15" s="106">
        <f t="shared" si="13"/>
        <v>1.0000100000000001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6.3825799999999999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62.039470000000001</v>
      </c>
      <c r="C16" s="266">
        <v>9</v>
      </c>
      <c r="D16" s="277" t="b">
        <f t="shared" si="15"/>
        <v>1</v>
      </c>
      <c r="E16" s="256" t="s">
        <v>84</v>
      </c>
      <c r="F16" s="115">
        <f>ROUND(100-((C3*100)/C7),5)</f>
        <v>56.31579</v>
      </c>
      <c r="G16" s="266">
        <v>8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0.16667000000000001</v>
      </c>
      <c r="D18" s="273"/>
      <c r="E18" s="308" t="s">
        <v>92</v>
      </c>
      <c r="F18" s="306"/>
      <c r="G18" s="271">
        <f>ROUND(1/C14,5)</f>
        <v>1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0.25</v>
      </c>
      <c r="D19" s="268"/>
      <c r="E19" s="300" t="s">
        <v>93</v>
      </c>
      <c r="F19" s="301"/>
      <c r="G19" s="271">
        <f>ROUND(1/G14,5)</f>
        <v>3.0000300000000002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5.9998800000000001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40.563989999999997</v>
      </c>
      <c r="C21" s="266">
        <f>ROUND(1/6,5)</f>
        <v>0.16667000000000001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4" t="s">
        <v>90</v>
      </c>
      <c r="B22" s="4">
        <f>ROUND(100-((C6*100)/C4),5)</f>
        <v>0.10846</v>
      </c>
      <c r="C22" s="266">
        <f>ROUND(1/1,5)</f>
        <v>1</v>
      </c>
      <c r="D22" s="269" t="b">
        <f t="shared" si="32"/>
        <v>0</v>
      </c>
      <c r="E22" s="258" t="s">
        <v>96</v>
      </c>
      <c r="F22" s="115">
        <f>ROUND(100-((C5*100)/C6),5)</f>
        <v>40.499459999999999</v>
      </c>
      <c r="G22" s="266">
        <v>6</v>
      </c>
      <c r="H22" s="268" t="b">
        <f t="shared" ref="H22:H23" si="33">OR(C$5=C6,C$5&lt;=C6)</f>
        <v>1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39.342109999999998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63.947369999999999</v>
      </c>
      <c r="G23" s="266">
        <v>9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0.16667000000000001</v>
      </c>
      <c r="D25" s="268"/>
      <c r="E25" s="300" t="s">
        <v>104</v>
      </c>
      <c r="F25" s="301"/>
      <c r="G25" s="257">
        <f>ROUND(1/C16,5)</f>
        <v>0.11111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0.25</v>
      </c>
      <c r="D26" s="268"/>
      <c r="E26" s="300" t="s">
        <v>105</v>
      </c>
      <c r="F26" s="301"/>
      <c r="G26" s="257">
        <f>ROUND(1/G16,5)</f>
        <v>0.125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0.16667000000000001</v>
      </c>
      <c r="D28" s="268"/>
      <c r="E28" s="300" t="s">
        <v>107</v>
      </c>
      <c r="F28" s="301"/>
      <c r="G28" s="257">
        <f>ROUND(1/G23,5)</f>
        <v>0.11111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0.16667000000000001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39.407890000000002</v>
      </c>
      <c r="C30" s="266">
        <v>6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0.31546999999999997</v>
      </c>
      <c r="R83" s="215" t="s">
        <v>60</v>
      </c>
      <c r="S83" s="216">
        <f>V2</f>
        <v>0.5</v>
      </c>
      <c r="T83" s="192">
        <f>P83</f>
        <v>0.31546999999999997</v>
      </c>
      <c r="U83" s="178">
        <f>ROUND(S83*T83,5)</f>
        <v>0.15773999999999999</v>
      </c>
      <c r="W83" s="154" t="s">
        <v>60</v>
      </c>
      <c r="X83" s="216">
        <f>V2</f>
        <v>0.5</v>
      </c>
      <c r="Y83" s="192">
        <f>P86</f>
        <v>0.34062999999999999</v>
      </c>
      <c r="Z83" s="175">
        <f>ROUND(X83*Y83,5)</f>
        <v>0.17032</v>
      </c>
      <c r="AC83" s="214">
        <v>3</v>
      </c>
      <c r="AD83" s="214" t="s">
        <v>210</v>
      </c>
      <c r="AE83" s="186">
        <f>ROUND(U$83+R$106,5)</f>
        <v>0.17502000000000001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0.18104000000000001</v>
      </c>
      <c r="AC84" s="214">
        <v>6</v>
      </c>
      <c r="AD84" s="214" t="s">
        <v>211</v>
      </c>
      <c r="AE84" s="186">
        <f>ROUND(U$86+R$115,5)</f>
        <v>0.12656999999999999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6.9720000000000004E-2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4</v>
      </c>
      <c r="AD85" s="214" t="s">
        <v>212</v>
      </c>
      <c r="AE85" s="186">
        <f>ROUND(U$89+R$124,5)</f>
        <v>0.15148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0.34062999999999999</v>
      </c>
      <c r="R86" s="154" t="s">
        <v>60</v>
      </c>
      <c r="S86" s="216">
        <f>V2</f>
        <v>0.5</v>
      </c>
      <c r="T86" s="192">
        <f>P84</f>
        <v>0.18104000000000001</v>
      </c>
      <c r="U86" s="177">
        <f>ROUND(S86*T86,5)</f>
        <v>9.0520000000000003E-2</v>
      </c>
      <c r="W86" s="154" t="s">
        <v>60</v>
      </c>
      <c r="X86" s="216">
        <f>V2</f>
        <v>0.5</v>
      </c>
      <c r="Y86" s="192">
        <f>P87</f>
        <v>6.9720000000000004E-2</v>
      </c>
      <c r="Z86" s="173">
        <f>ROUND(X86*Y86,5)</f>
        <v>3.4860000000000002E-2</v>
      </c>
      <c r="AC86" s="214">
        <v>2</v>
      </c>
      <c r="AD86" s="214" t="s">
        <v>213</v>
      </c>
      <c r="AE86" s="186">
        <f>ROUND(Z$83+W$106,5)</f>
        <v>0.18983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6.9720000000000004E-2</v>
      </c>
      <c r="AC87" s="214">
        <v>5</v>
      </c>
      <c r="AD87" s="214" t="s">
        <v>214</v>
      </c>
      <c r="AE87" s="186">
        <f>ROUND(Z$86+W$115,5)</f>
        <v>0.15148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2.3429999999999999E-2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1</v>
      </c>
      <c r="AD88" s="214" t="s">
        <v>215</v>
      </c>
      <c r="AE88" s="186">
        <f>ROUND(Z$89+W$124,5)</f>
        <v>0.20563999999999999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6.9720000000000004E-2</v>
      </c>
      <c r="U89" s="174">
        <f>ROUND(S89*T89,5)</f>
        <v>3.4860000000000002E-2</v>
      </c>
      <c r="W89" s="154" t="s">
        <v>60</v>
      </c>
      <c r="X89" s="216">
        <f>V2</f>
        <v>0.5</v>
      </c>
      <c r="Y89" s="192">
        <f>P88</f>
        <v>2.3429999999999999E-2</v>
      </c>
      <c r="Z89" s="176">
        <f>ROUND(X89*Y89,5)</f>
        <v>1.172E-2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2:A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0:F20"/>
    <mergeCell ref="A18:B18"/>
    <mergeCell ref="A19:B19"/>
    <mergeCell ref="E25:F25"/>
    <mergeCell ref="E26:F26"/>
    <mergeCell ref="E27:F27"/>
    <mergeCell ref="E28:F28"/>
    <mergeCell ref="E29:F29"/>
    <mergeCell ref="A25:B25"/>
    <mergeCell ref="A26:B26"/>
    <mergeCell ref="A27:B27"/>
    <mergeCell ref="A28:B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{689FFE3D-32D7-4FE5-89EC-904405FFB085}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9FFE3D-32D7-4FE5-89EC-904405FFB0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23" t="s">
        <v>185</v>
      </c>
      <c r="B2" s="251" t="str">
        <f>CONCATENATE("A",DADOS!B2)</f>
        <v>A1</v>
      </c>
      <c r="C2" s="214">
        <f>DADOS!G32</f>
        <v>244</v>
      </c>
      <c r="D2" s="103"/>
      <c r="E2" s="103"/>
      <c r="F2" s="261">
        <f>MIN(C2:C7)</f>
        <v>226</v>
      </c>
      <c r="G2" s="8">
        <f>ROUND(100-((F2*100)/F3),5)</f>
        <v>21.52778</v>
      </c>
      <c r="H2" s="214">
        <f>ROUND(G2/9,5)</f>
        <v>2.3919800000000002</v>
      </c>
      <c r="J2" s="108">
        <v>1</v>
      </c>
      <c r="K2" s="226">
        <v>0</v>
      </c>
      <c r="L2" s="227">
        <f t="shared" ref="L2:L9" si="0">ROUND(K2+H$2,5)-D$9</f>
        <v>2.3919700000000002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24"/>
      <c r="B3" s="251" t="str">
        <f>CONCATENATE("A",DADOS!B3)</f>
        <v>A2</v>
      </c>
      <c r="C3" s="214">
        <f>DADOS!G33</f>
        <v>226</v>
      </c>
      <c r="D3" s="103"/>
      <c r="E3" s="103"/>
      <c r="F3" s="262">
        <f>MAX(C2:C7)</f>
        <v>288</v>
      </c>
      <c r="G3" s="110"/>
      <c r="J3" s="108">
        <v>2</v>
      </c>
      <c r="K3" s="227">
        <f t="shared" ref="K3:K10" si="1">ROUND(L2+D$9,5)</f>
        <v>2.3919800000000002</v>
      </c>
      <c r="L3" s="226">
        <f t="shared" si="0"/>
        <v>4.7839500000000008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24"/>
      <c r="B4" s="251" t="str">
        <f>CONCATENATE("A",DADOS!B4)</f>
        <v>A3</v>
      </c>
      <c r="C4" s="214">
        <f>DADOS!G34</f>
        <v>251</v>
      </c>
      <c r="D4" s="103"/>
      <c r="E4" s="103"/>
      <c r="J4" s="108">
        <v>3</v>
      </c>
      <c r="K4" s="226">
        <f t="shared" si="1"/>
        <v>4.7839600000000004</v>
      </c>
      <c r="L4" s="226">
        <f t="shared" si="0"/>
        <v>7.1759300000000001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24"/>
      <c r="B5" s="251" t="str">
        <f>CONCATENATE("A",DADOS!B5)</f>
        <v>A4</v>
      </c>
      <c r="C5" s="214">
        <f>DADOS!G35</f>
        <v>263</v>
      </c>
      <c r="D5" s="103"/>
      <c r="E5" s="103"/>
      <c r="J5" s="108">
        <v>4</v>
      </c>
      <c r="K5" s="227">
        <f t="shared" si="1"/>
        <v>7.1759399999999998</v>
      </c>
      <c r="L5" s="226">
        <f t="shared" si="0"/>
        <v>9.5679100000000012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25"/>
      <c r="B6" s="251" t="str">
        <f>CONCATENATE("A",DADOS!B6)</f>
        <v>A5</v>
      </c>
      <c r="C6" s="214">
        <f>DADOS!G36</f>
        <v>257</v>
      </c>
      <c r="D6" s="103"/>
      <c r="E6" s="103"/>
      <c r="J6" s="108">
        <v>5</v>
      </c>
      <c r="K6" s="227">
        <f t="shared" si="1"/>
        <v>9.5679200000000009</v>
      </c>
      <c r="L6" s="226">
        <f t="shared" si="0"/>
        <v>11.95989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54" t="s">
        <v>209</v>
      </c>
      <c r="B7" s="251" t="str">
        <f>CONCATENATE("A",DADOS!B7)</f>
        <v>A6</v>
      </c>
      <c r="C7" s="214">
        <f>DADOS!G37</f>
        <v>288</v>
      </c>
      <c r="D7" s="103"/>
      <c r="E7" s="103"/>
      <c r="J7" s="108">
        <v>6</v>
      </c>
      <c r="K7" s="227">
        <f t="shared" si="1"/>
        <v>11.959899999999999</v>
      </c>
      <c r="L7" s="226">
        <f t="shared" si="0"/>
        <v>14.35187</v>
      </c>
      <c r="AS7"/>
      <c r="AT7"/>
      <c r="AU7"/>
    </row>
    <row r="8" spans="1:47" ht="15.75" x14ac:dyDescent="0.25">
      <c r="J8" s="108">
        <v>7</v>
      </c>
      <c r="K8" s="227">
        <f t="shared" si="1"/>
        <v>14.35188</v>
      </c>
      <c r="L8" s="226">
        <f t="shared" si="0"/>
        <v>16.743850000000002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16.743860000000002</v>
      </c>
      <c r="L9" s="226">
        <f t="shared" si="0"/>
        <v>19.135830000000002</v>
      </c>
      <c r="O9" s="214" t="str">
        <f>B2</f>
        <v>A1</v>
      </c>
      <c r="P9" s="98">
        <v>1</v>
      </c>
      <c r="Q9" s="217">
        <f>C12</f>
        <v>0.25</v>
      </c>
      <c r="R9" s="217">
        <f>C13</f>
        <v>2</v>
      </c>
      <c r="S9" s="217">
        <f>C14</f>
        <v>4</v>
      </c>
      <c r="T9" s="217">
        <f>C15</f>
        <v>3</v>
      </c>
      <c r="U9" s="217">
        <f>C16</f>
        <v>7</v>
      </c>
      <c r="W9" s="117" t="str">
        <f t="shared" ref="W9:W14" si="2">B2</f>
        <v>A1</v>
      </c>
      <c r="X9" s="117">
        <f t="shared" ref="X9:AC14" si="3">ROUND(P9/P$15,5)</f>
        <v>0.16061</v>
      </c>
      <c r="Y9" s="117">
        <f t="shared" si="3"/>
        <v>0.13195999999999999</v>
      </c>
      <c r="Z9" s="117">
        <f t="shared" si="3"/>
        <v>0.2069</v>
      </c>
      <c r="AA9" s="117">
        <f t="shared" si="3"/>
        <v>0.28070000000000001</v>
      </c>
      <c r="AB9" s="117">
        <f t="shared" si="3"/>
        <v>0.24590000000000001</v>
      </c>
      <c r="AC9" s="117">
        <f t="shared" si="3"/>
        <v>0.21875</v>
      </c>
      <c r="AD9" s="137">
        <f t="shared" ref="AD9:AD14" si="4">ROUND(AVERAGE(X9:AC9),5)</f>
        <v>0.20746999999999999</v>
      </c>
      <c r="AE9" s="138">
        <f>AD9</f>
        <v>0.20746999999999999</v>
      </c>
      <c r="AI9" s="214">
        <f t="shared" ref="AI9:AI14" si="5">ROUND(P9*AD$9,5)</f>
        <v>0.20746999999999999</v>
      </c>
      <c r="AJ9" s="214">
        <f t="shared" ref="AJ9:AJ14" si="6">ROUND(Q9*AD$10,5)</f>
        <v>0.12007</v>
      </c>
      <c r="AK9" s="214">
        <f t="shared" ref="AK9:AK14" si="7">ROUND(R9*AD$11,5)</f>
        <v>0.23305999999999999</v>
      </c>
      <c r="AL9" s="214">
        <f t="shared" ref="AL9:AL14" si="8">ROUND(S9*AD$12,5)</f>
        <v>0.30468000000000001</v>
      </c>
      <c r="AM9" s="214">
        <f t="shared" ref="AM9:AM14" si="9">ROUND(T9*AD$13,5)</f>
        <v>0.27668999999999999</v>
      </c>
      <c r="AN9" s="214">
        <f t="shared" ref="AN9:AN14" si="10">ROUND(U9*AD$14,5)</f>
        <v>0.19137999999999999</v>
      </c>
      <c r="AO9" s="214">
        <f>ROUND(SUM(AI9:AN9),5)</f>
        <v>1.33335</v>
      </c>
      <c r="AP9" s="214">
        <f t="shared" ref="AP9:AP14" si="11">ROUND(AO9/AD9,5)</f>
        <v>6.4267099999999999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19.135840000000002</v>
      </c>
      <c r="L10" s="55">
        <f>G2</f>
        <v>21.52778</v>
      </c>
      <c r="O10" s="214" t="str">
        <f t="shared" ref="O10:O14" si="12">B3</f>
        <v>A2</v>
      </c>
      <c r="P10" s="214">
        <f>ROUND(1/Q9,5)</f>
        <v>4</v>
      </c>
      <c r="Q10" s="98">
        <v>1</v>
      </c>
      <c r="R10" s="226">
        <f>G13</f>
        <v>5</v>
      </c>
      <c r="S10" s="226">
        <f>G14</f>
        <v>6</v>
      </c>
      <c r="T10" s="226">
        <f>G15</f>
        <v>6</v>
      </c>
      <c r="U10" s="226">
        <f>G16</f>
        <v>9</v>
      </c>
      <c r="W10" s="141" t="str">
        <f t="shared" si="2"/>
        <v>A2</v>
      </c>
      <c r="X10" s="142">
        <f t="shared" si="3"/>
        <v>0.64244999999999997</v>
      </c>
      <c r="Y10" s="142">
        <f t="shared" si="3"/>
        <v>0.52786</v>
      </c>
      <c r="Z10" s="142">
        <f t="shared" si="3"/>
        <v>0.51724000000000003</v>
      </c>
      <c r="AA10" s="142">
        <f t="shared" si="3"/>
        <v>0.42104999999999998</v>
      </c>
      <c r="AB10" s="142">
        <f t="shared" si="3"/>
        <v>0.49180000000000001</v>
      </c>
      <c r="AC10" s="142">
        <f t="shared" si="3"/>
        <v>0.28125</v>
      </c>
      <c r="AD10" s="221">
        <f t="shared" si="4"/>
        <v>0.48027999999999998</v>
      </c>
      <c r="AE10" s="144">
        <f t="shared" ref="AE10:AE15" si="13">AD10</f>
        <v>0.48027999999999998</v>
      </c>
      <c r="AI10" s="214">
        <f t="shared" si="5"/>
        <v>0.82987999999999995</v>
      </c>
      <c r="AJ10" s="214">
        <f t="shared" si="6"/>
        <v>0.48027999999999998</v>
      </c>
      <c r="AK10" s="214">
        <f t="shared" si="7"/>
        <v>0.58265</v>
      </c>
      <c r="AL10" s="214">
        <f t="shared" si="8"/>
        <v>0.45701999999999998</v>
      </c>
      <c r="AM10" s="214">
        <f t="shared" si="9"/>
        <v>0.55337999999999998</v>
      </c>
      <c r="AN10" s="214">
        <f t="shared" si="10"/>
        <v>0.24606</v>
      </c>
      <c r="AO10" s="214">
        <f t="shared" ref="AO10:AO14" si="14">ROUND(SUM(AI10:AN10),5)</f>
        <v>3.14927</v>
      </c>
      <c r="AP10" s="214">
        <f t="shared" si="11"/>
        <v>6.55715</v>
      </c>
      <c r="AR10" s="214" t="s">
        <v>65</v>
      </c>
      <c r="AS10" s="309">
        <f>ROUND((AP15-AS9)/(AS9-1),5)</f>
        <v>5.5169999999999997E-2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4</v>
      </c>
      <c r="H11" s="268"/>
      <c r="L11" s="283"/>
      <c r="O11" s="214" t="str">
        <f t="shared" si="12"/>
        <v>A3</v>
      </c>
      <c r="P11" s="214">
        <f>ROUND(1/R9,5)</f>
        <v>0.5</v>
      </c>
      <c r="Q11" s="217">
        <f>ROUND(1/R10,5)</f>
        <v>0.2</v>
      </c>
      <c r="R11" s="98">
        <v>1</v>
      </c>
      <c r="S11" s="217">
        <f>C21</f>
        <v>2</v>
      </c>
      <c r="T11" s="217">
        <f>C22</f>
        <v>1</v>
      </c>
      <c r="U11" s="217">
        <f>C23</f>
        <v>6</v>
      </c>
      <c r="W11" s="109" t="str">
        <f t="shared" si="2"/>
        <v>A3</v>
      </c>
      <c r="X11" s="109">
        <f t="shared" si="3"/>
        <v>8.0310000000000006E-2</v>
      </c>
      <c r="Y11" s="109">
        <f t="shared" si="3"/>
        <v>0.10557</v>
      </c>
      <c r="Z11" s="109">
        <f t="shared" si="3"/>
        <v>0.10345</v>
      </c>
      <c r="AA11" s="109">
        <f t="shared" si="3"/>
        <v>0.14035</v>
      </c>
      <c r="AB11" s="109">
        <f t="shared" si="3"/>
        <v>8.1970000000000001E-2</v>
      </c>
      <c r="AC11" s="109">
        <f t="shared" si="3"/>
        <v>0.1875</v>
      </c>
      <c r="AD11" s="139">
        <f t="shared" si="4"/>
        <v>0.11652999999999999</v>
      </c>
      <c r="AE11" s="140">
        <f t="shared" si="13"/>
        <v>0.11652999999999999</v>
      </c>
      <c r="AI11" s="214">
        <f t="shared" si="5"/>
        <v>0.10374</v>
      </c>
      <c r="AJ11" s="214">
        <f t="shared" si="6"/>
        <v>9.6060000000000006E-2</v>
      </c>
      <c r="AK11" s="214">
        <f t="shared" si="7"/>
        <v>0.11652999999999999</v>
      </c>
      <c r="AL11" s="214">
        <f t="shared" si="8"/>
        <v>0.15234</v>
      </c>
      <c r="AM11" s="214">
        <f t="shared" si="9"/>
        <v>9.2230000000000006E-2</v>
      </c>
      <c r="AN11" s="214">
        <f t="shared" si="10"/>
        <v>0.16403999999999999</v>
      </c>
      <c r="AO11" s="214">
        <f t="shared" si="14"/>
        <v>0.72494000000000003</v>
      </c>
      <c r="AP11" s="214">
        <f t="shared" si="11"/>
        <v>6.2210599999999996</v>
      </c>
      <c r="AR11" s="214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7.3770499999999997</v>
      </c>
      <c r="C12" s="266">
        <f>ROUND(1/4,5)</f>
        <v>0.25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0.25</v>
      </c>
      <c r="Q12" s="217">
        <f>ROUND(1/S10,5)</f>
        <v>0.16667000000000001</v>
      </c>
      <c r="R12" s="217">
        <f>ROUND(1/S11,5)</f>
        <v>0.5</v>
      </c>
      <c r="S12" s="98">
        <v>1</v>
      </c>
      <c r="T12" s="217">
        <f>G22</f>
        <v>1</v>
      </c>
      <c r="U12" s="217">
        <f>G23</f>
        <v>4</v>
      </c>
      <c r="W12" s="214" t="str">
        <f t="shared" si="2"/>
        <v>A4</v>
      </c>
      <c r="X12" s="214">
        <f t="shared" si="3"/>
        <v>4.0149999999999998E-2</v>
      </c>
      <c r="Y12" s="214">
        <f t="shared" si="3"/>
        <v>8.7980000000000003E-2</v>
      </c>
      <c r="Z12" s="214">
        <f t="shared" si="3"/>
        <v>5.1720000000000002E-2</v>
      </c>
      <c r="AA12" s="214">
        <f t="shared" si="3"/>
        <v>7.0180000000000006E-2</v>
      </c>
      <c r="AB12" s="214">
        <f t="shared" si="3"/>
        <v>8.1970000000000001E-2</v>
      </c>
      <c r="AC12" s="214">
        <f t="shared" si="3"/>
        <v>0.125</v>
      </c>
      <c r="AD12" s="219">
        <f t="shared" si="4"/>
        <v>7.6170000000000002E-2</v>
      </c>
      <c r="AE12" s="106">
        <f t="shared" si="13"/>
        <v>7.6170000000000002E-2</v>
      </c>
      <c r="AI12" s="214">
        <f t="shared" si="5"/>
        <v>5.1869999999999999E-2</v>
      </c>
      <c r="AJ12" s="214">
        <f t="shared" si="6"/>
        <v>8.0049999999999996E-2</v>
      </c>
      <c r="AK12" s="214">
        <f t="shared" si="7"/>
        <v>5.8270000000000002E-2</v>
      </c>
      <c r="AL12" s="214">
        <f t="shared" si="8"/>
        <v>7.6170000000000002E-2</v>
      </c>
      <c r="AM12" s="214">
        <f t="shared" si="9"/>
        <v>9.2230000000000006E-2</v>
      </c>
      <c r="AN12" s="214">
        <f t="shared" si="10"/>
        <v>0.10936</v>
      </c>
      <c r="AO12" s="214">
        <f t="shared" si="14"/>
        <v>0.46794999999999998</v>
      </c>
      <c r="AP12" s="214">
        <f t="shared" si="11"/>
        <v>6.1434899999999999</v>
      </c>
      <c r="AR12" s="214" t="s">
        <v>67</v>
      </c>
      <c r="AS12" s="309">
        <f>ROUND((AS10/AS11),5)</f>
        <v>4.4139999999999999E-2</v>
      </c>
      <c r="AT12" s="309"/>
      <c r="AU12"/>
    </row>
    <row r="13" spans="1:47" x14ac:dyDescent="0.25">
      <c r="A13" s="114" t="s">
        <v>76</v>
      </c>
      <c r="B13" s="115">
        <f>ROUND(100-((C2*100)/C4),5)</f>
        <v>2.78884</v>
      </c>
      <c r="C13" s="266">
        <v>2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9.9601600000000001</v>
      </c>
      <c r="G13" s="266">
        <v>5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0.33333000000000002</v>
      </c>
      <c r="Q13" s="217">
        <f>ROUND(1/T10,5)</f>
        <v>0.16667000000000001</v>
      </c>
      <c r="R13" s="217">
        <f>ROUND(1/T11,5)</f>
        <v>1</v>
      </c>
      <c r="S13" s="217">
        <f>ROUND(1/T12,5)</f>
        <v>1</v>
      </c>
      <c r="T13" s="98">
        <v>1</v>
      </c>
      <c r="U13" s="217">
        <f>C30</f>
        <v>5</v>
      </c>
      <c r="W13" s="214" t="str">
        <f t="shared" si="2"/>
        <v>A5</v>
      </c>
      <c r="X13" s="214">
        <f t="shared" si="3"/>
        <v>5.3539999999999997E-2</v>
      </c>
      <c r="Y13" s="214">
        <f t="shared" si="3"/>
        <v>8.7980000000000003E-2</v>
      </c>
      <c r="Z13" s="214">
        <f t="shared" si="3"/>
        <v>0.10345</v>
      </c>
      <c r="AA13" s="214">
        <f t="shared" si="3"/>
        <v>7.0180000000000006E-2</v>
      </c>
      <c r="AB13" s="214">
        <f t="shared" si="3"/>
        <v>8.1970000000000001E-2</v>
      </c>
      <c r="AC13" s="214">
        <f t="shared" si="3"/>
        <v>0.15625</v>
      </c>
      <c r="AD13" s="219">
        <f t="shared" si="4"/>
        <v>9.2230000000000006E-2</v>
      </c>
      <c r="AE13" s="106">
        <f t="shared" si="13"/>
        <v>9.2230000000000006E-2</v>
      </c>
      <c r="AI13" s="214">
        <f t="shared" si="5"/>
        <v>6.9159999999999999E-2</v>
      </c>
      <c r="AJ13" s="214">
        <f t="shared" si="6"/>
        <v>8.0049999999999996E-2</v>
      </c>
      <c r="AK13" s="214">
        <f t="shared" si="7"/>
        <v>0.11652999999999999</v>
      </c>
      <c r="AL13" s="214">
        <f t="shared" si="8"/>
        <v>7.6170000000000002E-2</v>
      </c>
      <c r="AM13" s="214">
        <f t="shared" si="9"/>
        <v>9.2230000000000006E-2</v>
      </c>
      <c r="AN13" s="214">
        <f t="shared" si="10"/>
        <v>0.13669999999999999</v>
      </c>
      <c r="AO13" s="214">
        <f t="shared" si="14"/>
        <v>0.57084000000000001</v>
      </c>
      <c r="AP13" s="214">
        <f t="shared" si="11"/>
        <v>6.1893099999999999</v>
      </c>
      <c r="AR13" s="214" t="s">
        <v>68</v>
      </c>
      <c r="AS13" s="316">
        <f>AS12</f>
        <v>4.4139999999999999E-2</v>
      </c>
      <c r="AT13" s="316"/>
      <c r="AU13"/>
    </row>
    <row r="14" spans="1:47" x14ac:dyDescent="0.25">
      <c r="A14" s="114" t="s">
        <v>77</v>
      </c>
      <c r="B14" s="115">
        <f>ROUND(100-((C2*100)/C5),5)</f>
        <v>7.2243300000000001</v>
      </c>
      <c r="C14" s="266">
        <v>4</v>
      </c>
      <c r="D14" s="273" t="b">
        <f t="shared" si="15"/>
        <v>1</v>
      </c>
      <c r="E14" s="256" t="s">
        <v>82</v>
      </c>
      <c r="F14" s="115">
        <f>ROUND(100-((C3*100)/C5),5)</f>
        <v>14.068440000000001</v>
      </c>
      <c r="G14" s="266">
        <v>6</v>
      </c>
      <c r="H14" s="268" t="b">
        <f t="shared" si="16"/>
        <v>1</v>
      </c>
      <c r="O14" s="214" t="str">
        <f t="shared" si="12"/>
        <v>A6</v>
      </c>
      <c r="P14" s="214">
        <f>ROUND(1/U9,5)</f>
        <v>0.14285999999999999</v>
      </c>
      <c r="Q14" s="217">
        <f>ROUND(1/U10,5)</f>
        <v>0.11111</v>
      </c>
      <c r="R14" s="217">
        <f>ROUND(1/U11,5)</f>
        <v>0.16667000000000001</v>
      </c>
      <c r="S14" s="217">
        <f>ROUND(1/U12,5)</f>
        <v>0.25</v>
      </c>
      <c r="T14" s="217">
        <f>ROUND(1/U13,5)</f>
        <v>0.2</v>
      </c>
      <c r="U14" s="98">
        <v>1</v>
      </c>
      <c r="W14" s="214" t="str">
        <f t="shared" si="2"/>
        <v>A6</v>
      </c>
      <c r="X14" s="214">
        <f t="shared" si="3"/>
        <v>2.2950000000000002E-2</v>
      </c>
      <c r="Y14" s="214">
        <f t="shared" si="3"/>
        <v>5.8650000000000001E-2</v>
      </c>
      <c r="Z14" s="214">
        <f t="shared" si="3"/>
        <v>1.7239999999999998E-2</v>
      </c>
      <c r="AA14" s="214">
        <f t="shared" si="3"/>
        <v>1.754E-2</v>
      </c>
      <c r="AB14" s="214">
        <f t="shared" si="3"/>
        <v>1.6389999999999998E-2</v>
      </c>
      <c r="AC14" s="214">
        <f t="shared" si="3"/>
        <v>3.125E-2</v>
      </c>
      <c r="AD14" s="219">
        <f t="shared" si="4"/>
        <v>2.734E-2</v>
      </c>
      <c r="AE14" s="106">
        <f t="shared" si="13"/>
        <v>2.734E-2</v>
      </c>
      <c r="AI14" s="214">
        <f t="shared" si="5"/>
        <v>2.964E-2</v>
      </c>
      <c r="AJ14" s="214">
        <f t="shared" si="6"/>
        <v>5.3359999999999998E-2</v>
      </c>
      <c r="AK14" s="214">
        <f t="shared" si="7"/>
        <v>1.942E-2</v>
      </c>
      <c r="AL14" s="214">
        <f t="shared" si="8"/>
        <v>1.9040000000000001E-2</v>
      </c>
      <c r="AM14" s="214">
        <f t="shared" si="9"/>
        <v>1.8450000000000001E-2</v>
      </c>
      <c r="AN14" s="214">
        <f t="shared" si="10"/>
        <v>2.734E-2</v>
      </c>
      <c r="AO14" s="214">
        <f t="shared" si="14"/>
        <v>0.16725000000000001</v>
      </c>
      <c r="AP14" s="214">
        <f t="shared" si="11"/>
        <v>6.1174099999999996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5.05837</v>
      </c>
      <c r="C15" s="266">
        <v>3</v>
      </c>
      <c r="D15" s="273" t="b">
        <f t="shared" si="15"/>
        <v>1</v>
      </c>
      <c r="E15" s="256" t="s">
        <v>83</v>
      </c>
      <c r="F15" s="115">
        <f>ROUND(100-((C3*100)/C6),5)</f>
        <v>12.06226</v>
      </c>
      <c r="G15" s="266">
        <v>6</v>
      </c>
      <c r="H15" s="268" t="b">
        <f t="shared" si="16"/>
        <v>1</v>
      </c>
      <c r="O15" s="109" t="s">
        <v>55</v>
      </c>
      <c r="P15" s="214">
        <f t="shared" ref="P15:U15" si="17">ROUND(SUM(P9:P14),5)</f>
        <v>6.2261899999999999</v>
      </c>
      <c r="Q15" s="217">
        <f t="shared" si="17"/>
        <v>1.89445</v>
      </c>
      <c r="R15" s="217">
        <f t="shared" si="17"/>
        <v>9.6666699999999999</v>
      </c>
      <c r="S15" s="217">
        <f t="shared" si="17"/>
        <v>14.25</v>
      </c>
      <c r="T15" s="217">
        <f t="shared" si="17"/>
        <v>12.2</v>
      </c>
      <c r="U15" s="217">
        <f t="shared" si="17"/>
        <v>32</v>
      </c>
      <c r="W15" s="214" t="s">
        <v>55</v>
      </c>
      <c r="X15" s="105">
        <f t="shared" ref="X15:AD15" si="18">ROUND(SUM(X9:X14),5)</f>
        <v>1.0000100000000001</v>
      </c>
      <c r="Y15" s="105">
        <f t="shared" si="18"/>
        <v>1</v>
      </c>
      <c r="Z15" s="105">
        <f t="shared" si="18"/>
        <v>1</v>
      </c>
      <c r="AA15" s="105">
        <f t="shared" si="18"/>
        <v>1</v>
      </c>
      <c r="AB15" s="105">
        <f t="shared" si="18"/>
        <v>1</v>
      </c>
      <c r="AC15" s="105">
        <f t="shared" si="18"/>
        <v>1</v>
      </c>
      <c r="AD15" s="105">
        <f t="shared" si="18"/>
        <v>1.0000199999999999</v>
      </c>
      <c r="AE15" s="106">
        <f t="shared" si="13"/>
        <v>1.0000199999999999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6.2758599999999998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15.27778</v>
      </c>
      <c r="C16" s="266">
        <v>7</v>
      </c>
      <c r="D16" s="277" t="b">
        <f t="shared" si="15"/>
        <v>1</v>
      </c>
      <c r="E16" s="256" t="s">
        <v>84</v>
      </c>
      <c r="F16" s="115">
        <f>ROUND(100-((C3*100)/C7),5)</f>
        <v>21.52778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0.5</v>
      </c>
      <c r="D18" s="273"/>
      <c r="E18" s="308" t="s">
        <v>92</v>
      </c>
      <c r="F18" s="306"/>
      <c r="G18" s="271">
        <f>ROUND(1/C14,5)</f>
        <v>0.25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</v>
      </c>
      <c r="D19" s="268"/>
      <c r="E19" s="300" t="s">
        <v>93</v>
      </c>
      <c r="F19" s="301"/>
      <c r="G19" s="271">
        <f>ROUND(1/G14,5)</f>
        <v>0.16667000000000001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0.5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116" t="s">
        <v>89</v>
      </c>
      <c r="B21" s="116">
        <f>ROUND(100-((C4*100)/C5),5)</f>
        <v>4.5627399999999998</v>
      </c>
      <c r="C21" s="266">
        <v>2</v>
      </c>
      <c r="D21" s="268" t="b">
        <f t="shared" ref="D21:D23" si="32">OR(C$4=C5,C$4&lt;=C5)</f>
        <v>1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ROUND(100-((C4*100)/C6),5)</f>
        <v>2.3346300000000002</v>
      </c>
      <c r="C22" s="266">
        <v>1</v>
      </c>
      <c r="D22" s="268" t="b">
        <f t="shared" si="32"/>
        <v>1</v>
      </c>
      <c r="E22" s="281" t="s">
        <v>96</v>
      </c>
      <c r="F22" s="155">
        <f>ROUND(100-((C6*100)/C5),5)</f>
        <v>2.2813699999999999</v>
      </c>
      <c r="G22" s="266">
        <v>1</v>
      </c>
      <c r="H22" s="269" t="b">
        <f t="shared" ref="H22:H23" si="33">OR(C$5=C6,C$5&lt;=C6)</f>
        <v>0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12.84722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8.6805599999999998</v>
      </c>
      <c r="G23" s="266">
        <v>4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0.33333000000000002</v>
      </c>
      <c r="D25" s="268"/>
      <c r="E25" s="300" t="s">
        <v>104</v>
      </c>
      <c r="F25" s="301"/>
      <c r="G25" s="257">
        <f>ROUND(1/C16,5)</f>
        <v>0.14285999999999999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0.16667000000000001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1</v>
      </c>
      <c r="D28" s="268"/>
      <c r="E28" s="300" t="s">
        <v>107</v>
      </c>
      <c r="F28" s="301"/>
      <c r="G28" s="257">
        <f>ROUND(1/G23,5)</f>
        <v>0.25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0.2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10.76389</v>
      </c>
      <c r="C30" s="266">
        <v>5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x14ac:dyDescent="0.25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x14ac:dyDescent="0.25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214" t="s">
        <v>215</v>
      </c>
      <c r="X41" s="217">
        <f t="shared" si="51"/>
        <v>0.32142999999999999</v>
      </c>
      <c r="Y41" s="217">
        <f t="shared" si="50"/>
        <v>0.37894</v>
      </c>
      <c r="Z41" s="217">
        <f t="shared" si="50"/>
        <v>0.43863999999999997</v>
      </c>
      <c r="AA41" s="217">
        <f t="shared" si="50"/>
        <v>0.33334000000000003</v>
      </c>
      <c r="AB41" s="217">
        <f t="shared" si="50"/>
        <v>0.43863999999999997</v>
      </c>
      <c r="AC41" s="217">
        <f t="shared" si="50"/>
        <v>0.41617999999999999</v>
      </c>
      <c r="AD41" s="8">
        <f t="shared" si="52"/>
        <v>0.38785999999999998</v>
      </c>
      <c r="AE41" s="218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0.20746999999999999</v>
      </c>
      <c r="R83" s="215" t="s">
        <v>60</v>
      </c>
      <c r="S83" s="216">
        <f>V2</f>
        <v>0.5</v>
      </c>
      <c r="T83" s="192">
        <f>P83</f>
        <v>0.20746999999999999</v>
      </c>
      <c r="U83" s="178">
        <f>ROUND(S83*T83,5)</f>
        <v>0.10374</v>
      </c>
      <c r="W83" s="154" t="s">
        <v>60</v>
      </c>
      <c r="X83" s="216">
        <f>V2</f>
        <v>0.5</v>
      </c>
      <c r="Y83" s="192">
        <f>P86</f>
        <v>7.6170000000000002E-2</v>
      </c>
      <c r="Z83" s="175">
        <f>ROUND(X83*Y83,5)</f>
        <v>3.8089999999999999E-2</v>
      </c>
      <c r="AC83" s="214">
        <v>5</v>
      </c>
      <c r="AD83" s="214" t="s">
        <v>210</v>
      </c>
      <c r="AE83" s="186">
        <f>ROUND(U$83+R$106,5)</f>
        <v>0.12102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0.48027999999999998</v>
      </c>
      <c r="AC84" s="214">
        <v>1</v>
      </c>
      <c r="AD84" s="214" t="s">
        <v>211</v>
      </c>
      <c r="AE84" s="186">
        <f>ROUND(U$86+R$115,5)</f>
        <v>0.27618999999999999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0.11652999999999999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3</v>
      </c>
      <c r="AD85" s="214" t="s">
        <v>212</v>
      </c>
      <c r="AE85" s="186">
        <f>ROUND(U$89+R$124,5)</f>
        <v>0.17488999999999999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7.6170000000000002E-2</v>
      </c>
      <c r="R86" s="154" t="s">
        <v>60</v>
      </c>
      <c r="S86" s="216">
        <f>V2</f>
        <v>0.5</v>
      </c>
      <c r="T86" s="192">
        <f>P84</f>
        <v>0.48027999999999998</v>
      </c>
      <c r="U86" s="177">
        <f>ROUND(S86*T86,5)</f>
        <v>0.24013999999999999</v>
      </c>
      <c r="W86" s="154" t="s">
        <v>60</v>
      </c>
      <c r="X86" s="216">
        <f>V2</f>
        <v>0.5</v>
      </c>
      <c r="Y86" s="192">
        <f>P87</f>
        <v>9.2230000000000006E-2</v>
      </c>
      <c r="Z86" s="173">
        <f>ROUND(X86*Y86,5)</f>
        <v>4.6120000000000001E-2</v>
      </c>
      <c r="AC86" s="214">
        <v>6</v>
      </c>
      <c r="AD86" s="214" t="s">
        <v>213</v>
      </c>
      <c r="AE86" s="186">
        <f>ROUND(Z$83+W$106,5)</f>
        <v>5.7599999999999998E-2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9.2230000000000006E-2</v>
      </c>
      <c r="AC87" s="214">
        <v>4</v>
      </c>
      <c r="AD87" s="214" t="s">
        <v>214</v>
      </c>
      <c r="AE87" s="186">
        <f>ROUND(Z$86+W$115,5)</f>
        <v>0.16274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2.734E-2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2</v>
      </c>
      <c r="AD88" s="214" t="s">
        <v>215</v>
      </c>
      <c r="AE88" s="186">
        <f>ROUND(Z$89+W$124,5)</f>
        <v>0.20759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0.11652999999999999</v>
      </c>
      <c r="U89" s="174">
        <f>ROUND(S89*T89,5)</f>
        <v>5.8270000000000002E-2</v>
      </c>
      <c r="W89" s="154" t="s">
        <v>60</v>
      </c>
      <c r="X89" s="216">
        <f>V2</f>
        <v>0.5</v>
      </c>
      <c r="Y89" s="192">
        <f>P88</f>
        <v>2.734E-2</v>
      </c>
      <c r="Z89" s="176">
        <f>ROUND(X89*Y89,5)</f>
        <v>1.367E-2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2:A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A18:B18"/>
    <mergeCell ref="A19:B19"/>
    <mergeCell ref="E18:F18"/>
    <mergeCell ref="E19:F19"/>
    <mergeCell ref="AS30:AT30"/>
    <mergeCell ref="AI24:AO24"/>
    <mergeCell ref="AR26:AT26"/>
    <mergeCell ref="AS27:AT27"/>
    <mergeCell ref="AS20:AT20"/>
    <mergeCell ref="AS21:AT21"/>
    <mergeCell ref="AS22:AT22"/>
    <mergeCell ref="AI60:AO60"/>
    <mergeCell ref="AR62:AT62"/>
    <mergeCell ref="AS54:AT54"/>
    <mergeCell ref="AS55:AT55"/>
    <mergeCell ref="AS56:AT56"/>
    <mergeCell ref="AS57:AT57"/>
    <mergeCell ref="AS58:AT58"/>
    <mergeCell ref="AI78:AO78"/>
    <mergeCell ref="AS72:AT72"/>
    <mergeCell ref="AS73:AT73"/>
    <mergeCell ref="AS74:AT74"/>
    <mergeCell ref="AS75:AT75"/>
    <mergeCell ref="AS47:AT47"/>
    <mergeCell ref="AS48:AT48"/>
    <mergeCell ref="E20:F20"/>
    <mergeCell ref="E25:F25"/>
    <mergeCell ref="E26:F26"/>
    <mergeCell ref="E27:F27"/>
    <mergeCell ref="E28:F28"/>
    <mergeCell ref="AS36:AT36"/>
    <mergeCell ref="AS37:AT37"/>
    <mergeCell ref="AS38:AT38"/>
    <mergeCell ref="AS39:AT39"/>
    <mergeCell ref="AS31:AT31"/>
    <mergeCell ref="AI33:AO33"/>
    <mergeCell ref="AR35:AT35"/>
    <mergeCell ref="AS28:AT28"/>
    <mergeCell ref="AS29:AT29"/>
    <mergeCell ref="AS40:AT40"/>
    <mergeCell ref="AI42:AO42"/>
    <mergeCell ref="AR44:AT44"/>
    <mergeCell ref="AS76:AT76"/>
    <mergeCell ref="AS67:AT67"/>
    <mergeCell ref="AI69:AO69"/>
    <mergeCell ref="AR71:AT71"/>
    <mergeCell ref="AS63:AT63"/>
    <mergeCell ref="AS64:AT64"/>
    <mergeCell ref="AS65:AT65"/>
    <mergeCell ref="AS66:AT66"/>
    <mergeCell ref="AS49:AT49"/>
    <mergeCell ref="AI51:AO51"/>
    <mergeCell ref="AR53:AT53"/>
    <mergeCell ref="AS45:AT45"/>
    <mergeCell ref="AS46:AT46"/>
    <mergeCell ref="A25:B25"/>
    <mergeCell ref="A26:B26"/>
    <mergeCell ref="A27:B27"/>
    <mergeCell ref="A28:B28"/>
    <mergeCell ref="O124:Q124"/>
    <mergeCell ref="E29:F29"/>
    <mergeCell ref="T124:V124"/>
    <mergeCell ref="O106:Q106"/>
    <mergeCell ref="T106:V106"/>
    <mergeCell ref="O115:Q115"/>
    <mergeCell ref="T115:V115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{5987FBD2-AA9B-40FB-8A36-640F4FBF75B8}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87FBD2-AA9B-40FB-8A36-640F4FBF75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23" t="s">
        <v>186</v>
      </c>
      <c r="B2" s="251" t="str">
        <f>CONCATENATE("A",DADOS!B2)</f>
        <v>A1</v>
      </c>
      <c r="C2" s="214">
        <f>DADOS!I32</f>
        <v>245</v>
      </c>
      <c r="D2" s="103"/>
      <c r="E2" s="103"/>
      <c r="F2" s="261">
        <f>MIN(C2:C7)</f>
        <v>232</v>
      </c>
      <c r="G2" s="8">
        <f>ROUND(100-((F2*100)/F3),5)</f>
        <v>24.675319999999999</v>
      </c>
      <c r="H2" s="214">
        <f>ROUND(G2/9,5)</f>
        <v>2.7416999999999998</v>
      </c>
      <c r="J2" s="108">
        <v>1</v>
      </c>
      <c r="K2" s="226">
        <v>0</v>
      </c>
      <c r="L2" s="227">
        <f t="shared" ref="L2:L9" si="0">ROUND(K2+H$2,5)-D$9</f>
        <v>2.7416899999999997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24"/>
      <c r="B3" s="251" t="str">
        <f>CONCATENATE("A",DADOS!B3)</f>
        <v>A2</v>
      </c>
      <c r="C3" s="214">
        <f>DADOS!I33</f>
        <v>232</v>
      </c>
      <c r="D3" s="103"/>
      <c r="E3" s="103"/>
      <c r="F3" s="262">
        <f>MAX(C2:C7)</f>
        <v>308</v>
      </c>
      <c r="G3" s="110"/>
      <c r="J3" s="108">
        <v>2</v>
      </c>
      <c r="K3" s="227">
        <f t="shared" ref="K3:K10" si="1">ROUND(L2+D$9,5)</f>
        <v>2.7416999999999998</v>
      </c>
      <c r="L3" s="226">
        <f t="shared" si="0"/>
        <v>5.48339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24"/>
      <c r="B4" s="251" t="str">
        <f>CONCATENATE("A",DADOS!B4)</f>
        <v>A3</v>
      </c>
      <c r="C4" s="214">
        <f>DADOS!I34</f>
        <v>262</v>
      </c>
      <c r="D4" s="103"/>
      <c r="E4" s="103"/>
      <c r="J4" s="108">
        <v>3</v>
      </c>
      <c r="K4" s="226">
        <f t="shared" si="1"/>
        <v>5.4833999999999996</v>
      </c>
      <c r="L4" s="226">
        <f t="shared" si="0"/>
        <v>8.2250899999999998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24"/>
      <c r="B5" s="251" t="str">
        <f>CONCATENATE("A",DADOS!B5)</f>
        <v>A4</v>
      </c>
      <c r="C5" s="214">
        <f>DADOS!I35</f>
        <v>252</v>
      </c>
      <c r="D5" s="103"/>
      <c r="E5" s="103"/>
      <c r="J5" s="108">
        <v>4</v>
      </c>
      <c r="K5" s="227">
        <f t="shared" si="1"/>
        <v>8.2250999999999994</v>
      </c>
      <c r="L5" s="226">
        <f t="shared" si="0"/>
        <v>10.96679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25"/>
      <c r="B6" s="251" t="str">
        <f>CONCATENATE("A",DADOS!B6)</f>
        <v>A5</v>
      </c>
      <c r="C6" s="214">
        <f>DADOS!I36</f>
        <v>262</v>
      </c>
      <c r="D6" s="103"/>
      <c r="E6" s="103"/>
      <c r="J6" s="108">
        <v>5</v>
      </c>
      <c r="K6" s="227">
        <f t="shared" si="1"/>
        <v>10.966799999999999</v>
      </c>
      <c r="L6" s="226">
        <f t="shared" si="0"/>
        <v>13.708490000000001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54" t="s">
        <v>209</v>
      </c>
      <c r="B7" s="251" t="str">
        <f>CONCATENATE("A",DADOS!B7)</f>
        <v>A6</v>
      </c>
      <c r="C7" s="214">
        <f>DADOS!I37</f>
        <v>308</v>
      </c>
      <c r="D7" s="103"/>
      <c r="E7" s="103"/>
      <c r="J7" s="108">
        <v>6</v>
      </c>
      <c r="K7" s="227">
        <f t="shared" si="1"/>
        <v>13.708500000000001</v>
      </c>
      <c r="L7" s="226">
        <f t="shared" si="0"/>
        <v>16.450189999999999</v>
      </c>
      <c r="AS7"/>
      <c r="AT7"/>
      <c r="AU7"/>
    </row>
    <row r="8" spans="1:47" ht="15.75" x14ac:dyDescent="0.25">
      <c r="J8" s="108">
        <v>7</v>
      </c>
      <c r="K8" s="227">
        <f t="shared" si="1"/>
        <v>16.450199999999999</v>
      </c>
      <c r="L8" s="226">
        <f t="shared" si="0"/>
        <v>19.191890000000001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19.1919</v>
      </c>
      <c r="L9" s="226">
        <f t="shared" si="0"/>
        <v>21.933589999999999</v>
      </c>
      <c r="O9" s="214" t="str">
        <f>B2</f>
        <v>A1</v>
      </c>
      <c r="P9" s="98">
        <v>1</v>
      </c>
      <c r="Q9" s="217">
        <f>C12</f>
        <v>0.5</v>
      </c>
      <c r="R9" s="217">
        <f>C13</f>
        <v>3</v>
      </c>
      <c r="S9" s="217">
        <f>C14</f>
        <v>2</v>
      </c>
      <c r="T9" s="217">
        <f>C15</f>
        <v>3</v>
      </c>
      <c r="U9" s="217">
        <f>C16</f>
        <v>8</v>
      </c>
      <c r="W9" s="117" t="str">
        <f t="shared" ref="W9:W14" si="2">B2</f>
        <v>A1</v>
      </c>
      <c r="X9" s="117">
        <f t="shared" ref="X9:AC14" si="3">ROUND(P9/P$15,5)</f>
        <v>0.23300999999999999</v>
      </c>
      <c r="Y9" s="117">
        <f t="shared" si="3"/>
        <v>0.21326999999999999</v>
      </c>
      <c r="Z9" s="117">
        <f t="shared" si="3"/>
        <v>0.24657999999999999</v>
      </c>
      <c r="AA9" s="117">
        <f t="shared" si="3"/>
        <v>0.28000000000000003</v>
      </c>
      <c r="AB9" s="117">
        <f t="shared" si="3"/>
        <v>0.24657999999999999</v>
      </c>
      <c r="AC9" s="117">
        <f t="shared" si="3"/>
        <v>0.21622</v>
      </c>
      <c r="AD9" s="137">
        <f t="shared" ref="AD9:AD14" si="4">ROUND(AVERAGE(X9:AC9),5)</f>
        <v>0.23927999999999999</v>
      </c>
      <c r="AE9" s="138">
        <f>AD9</f>
        <v>0.23927999999999999</v>
      </c>
      <c r="AI9" s="214">
        <f t="shared" ref="AI9:AI14" si="5">ROUND(P9*AD$9,5)</f>
        <v>0.23927999999999999</v>
      </c>
      <c r="AJ9" s="214">
        <f t="shared" ref="AJ9:AJ14" si="6">ROUND(Q9*AD$10,5)</f>
        <v>0.19814999999999999</v>
      </c>
      <c r="AK9" s="214">
        <f t="shared" ref="AK9:AK14" si="7">ROUND(R9*AD$11,5)</f>
        <v>0.27975</v>
      </c>
      <c r="AL9" s="214">
        <f t="shared" ref="AL9:AL14" si="8">ROUND(S9*AD$12,5)</f>
        <v>0.30553999999999998</v>
      </c>
      <c r="AM9" s="214">
        <f t="shared" ref="AM9:AM14" si="9">ROUND(T9*AD$13,5)</f>
        <v>0.27975</v>
      </c>
      <c r="AN9" s="214">
        <f t="shared" ref="AN9:AN14" si="10">ROUND(U9*AD$14,5)</f>
        <v>0.20127999999999999</v>
      </c>
      <c r="AO9" s="214">
        <f>ROUND(SUM(AI9:AN9),5)</f>
        <v>1.5037499999999999</v>
      </c>
      <c r="AP9" s="214">
        <f t="shared" ref="AP9:AP14" si="11">ROUND(AO9/AD9,5)</f>
        <v>6.2844800000000003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21.933599999999998</v>
      </c>
      <c r="L10" s="55">
        <f>G2</f>
        <v>24.675319999999999</v>
      </c>
      <c r="O10" s="214" t="str">
        <f t="shared" ref="O10:O14" si="12">B3</f>
        <v>A2</v>
      </c>
      <c r="P10" s="214">
        <f>ROUND(1/Q9,5)</f>
        <v>2</v>
      </c>
      <c r="Q10" s="98">
        <v>1</v>
      </c>
      <c r="R10" s="226">
        <f>G13</f>
        <v>5</v>
      </c>
      <c r="S10" s="226">
        <f>G14</f>
        <v>3</v>
      </c>
      <c r="T10" s="226">
        <f>G15</f>
        <v>5</v>
      </c>
      <c r="U10" s="226">
        <f>G16</f>
        <v>9</v>
      </c>
      <c r="W10" s="141" t="str">
        <f t="shared" si="2"/>
        <v>A2</v>
      </c>
      <c r="X10" s="142">
        <f t="shared" si="3"/>
        <v>0.46601999999999999</v>
      </c>
      <c r="Y10" s="142">
        <f t="shared" si="3"/>
        <v>0.42653999999999997</v>
      </c>
      <c r="Z10" s="142">
        <f t="shared" si="3"/>
        <v>0.41095999999999999</v>
      </c>
      <c r="AA10" s="142">
        <f t="shared" si="3"/>
        <v>0.42</v>
      </c>
      <c r="AB10" s="142">
        <f t="shared" si="3"/>
        <v>0.41095999999999999</v>
      </c>
      <c r="AC10" s="142">
        <f t="shared" si="3"/>
        <v>0.24324000000000001</v>
      </c>
      <c r="AD10" s="221">
        <f t="shared" si="4"/>
        <v>0.39628999999999998</v>
      </c>
      <c r="AE10" s="144">
        <f t="shared" ref="AE10:AE15" si="13">AD10</f>
        <v>0.39628999999999998</v>
      </c>
      <c r="AI10" s="214">
        <f t="shared" si="5"/>
        <v>0.47855999999999999</v>
      </c>
      <c r="AJ10" s="214">
        <f t="shared" si="6"/>
        <v>0.39628999999999998</v>
      </c>
      <c r="AK10" s="214">
        <f t="shared" si="7"/>
        <v>0.46625</v>
      </c>
      <c r="AL10" s="214">
        <f t="shared" si="8"/>
        <v>0.45831</v>
      </c>
      <c r="AM10" s="214">
        <f t="shared" si="9"/>
        <v>0.46625</v>
      </c>
      <c r="AN10" s="214">
        <f t="shared" si="10"/>
        <v>0.22644</v>
      </c>
      <c r="AO10" s="214">
        <f t="shared" ref="AO10:AO14" si="14">ROUND(SUM(AI10:AN10),5)</f>
        <v>2.4921000000000002</v>
      </c>
      <c r="AP10" s="214">
        <f t="shared" si="11"/>
        <v>6.2885799999999996</v>
      </c>
      <c r="AR10" s="214" t="s">
        <v>65</v>
      </c>
      <c r="AS10" s="309">
        <f>ROUND((AP15-AS9)/(AS9-1),5)</f>
        <v>3.8109999999999998E-2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2</v>
      </c>
      <c r="H11" s="268"/>
      <c r="L11" s="283"/>
      <c r="O11" s="214" t="str">
        <f t="shared" si="12"/>
        <v>A3</v>
      </c>
      <c r="P11" s="214">
        <f>ROUND(1/R9,5)</f>
        <v>0.33333000000000002</v>
      </c>
      <c r="Q11" s="217">
        <f>ROUND(1/R10,5)</f>
        <v>0.2</v>
      </c>
      <c r="R11" s="98">
        <v>1</v>
      </c>
      <c r="S11" s="217">
        <f>C21</f>
        <v>0.5</v>
      </c>
      <c r="T11" s="217">
        <f>C22</f>
        <v>1</v>
      </c>
      <c r="U11" s="217">
        <f>C23</f>
        <v>6</v>
      </c>
      <c r="W11" s="109" t="str">
        <f t="shared" si="2"/>
        <v>A3</v>
      </c>
      <c r="X11" s="109">
        <f t="shared" si="3"/>
        <v>7.7670000000000003E-2</v>
      </c>
      <c r="Y11" s="109">
        <f t="shared" si="3"/>
        <v>8.5309999999999997E-2</v>
      </c>
      <c r="Z11" s="109">
        <f t="shared" si="3"/>
        <v>8.2189999999999999E-2</v>
      </c>
      <c r="AA11" s="109">
        <f t="shared" si="3"/>
        <v>7.0000000000000007E-2</v>
      </c>
      <c r="AB11" s="109">
        <f t="shared" si="3"/>
        <v>8.2189999999999999E-2</v>
      </c>
      <c r="AC11" s="109">
        <f t="shared" si="3"/>
        <v>0.16216</v>
      </c>
      <c r="AD11" s="139">
        <f t="shared" si="4"/>
        <v>9.325E-2</v>
      </c>
      <c r="AE11" s="140">
        <f t="shared" si="13"/>
        <v>9.325E-2</v>
      </c>
      <c r="AI11" s="214">
        <f t="shared" si="5"/>
        <v>7.9759999999999998E-2</v>
      </c>
      <c r="AJ11" s="214">
        <f t="shared" si="6"/>
        <v>7.9259999999999997E-2</v>
      </c>
      <c r="AK11" s="214">
        <f t="shared" si="7"/>
        <v>9.325E-2</v>
      </c>
      <c r="AL11" s="214">
        <f t="shared" si="8"/>
        <v>7.639E-2</v>
      </c>
      <c r="AM11" s="214">
        <f t="shared" si="9"/>
        <v>9.325E-2</v>
      </c>
      <c r="AN11" s="214">
        <f t="shared" si="10"/>
        <v>0.15096000000000001</v>
      </c>
      <c r="AO11" s="214">
        <f t="shared" si="14"/>
        <v>0.57286999999999999</v>
      </c>
      <c r="AP11" s="214">
        <f t="shared" si="11"/>
        <v>6.1433799999999996</v>
      </c>
      <c r="AR11" s="214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5.3061199999999999</v>
      </c>
      <c r="C12" s="266">
        <f>ROUND(1/2,5)</f>
        <v>0.5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0.5</v>
      </c>
      <c r="Q12" s="217">
        <f>ROUND(1/S10,5)</f>
        <v>0.33333000000000002</v>
      </c>
      <c r="R12" s="217">
        <f>ROUND(1/S11,5)</f>
        <v>2</v>
      </c>
      <c r="S12" s="98">
        <v>1</v>
      </c>
      <c r="T12" s="217">
        <f>G22</f>
        <v>2</v>
      </c>
      <c r="U12" s="217">
        <f>G23</f>
        <v>7</v>
      </c>
      <c r="W12" s="214" t="str">
        <f t="shared" si="2"/>
        <v>A4</v>
      </c>
      <c r="X12" s="214">
        <f t="shared" si="3"/>
        <v>0.11651</v>
      </c>
      <c r="Y12" s="214">
        <f t="shared" si="3"/>
        <v>0.14218</v>
      </c>
      <c r="Z12" s="214">
        <f t="shared" si="3"/>
        <v>0.16438</v>
      </c>
      <c r="AA12" s="214">
        <f t="shared" si="3"/>
        <v>0.14000000000000001</v>
      </c>
      <c r="AB12" s="214">
        <f t="shared" si="3"/>
        <v>0.16438</v>
      </c>
      <c r="AC12" s="214">
        <f t="shared" si="3"/>
        <v>0.18919</v>
      </c>
      <c r="AD12" s="219">
        <f t="shared" si="4"/>
        <v>0.15276999999999999</v>
      </c>
      <c r="AE12" s="106">
        <f t="shared" si="13"/>
        <v>0.15276999999999999</v>
      </c>
      <c r="AI12" s="214">
        <f t="shared" si="5"/>
        <v>0.11964</v>
      </c>
      <c r="AJ12" s="214">
        <f t="shared" si="6"/>
        <v>0.1321</v>
      </c>
      <c r="AK12" s="214">
        <f t="shared" si="7"/>
        <v>0.1865</v>
      </c>
      <c r="AL12" s="214">
        <f t="shared" si="8"/>
        <v>0.15276999999999999</v>
      </c>
      <c r="AM12" s="214">
        <f t="shared" si="9"/>
        <v>0.1865</v>
      </c>
      <c r="AN12" s="214">
        <f t="shared" si="10"/>
        <v>0.17612</v>
      </c>
      <c r="AO12" s="214">
        <f t="shared" si="14"/>
        <v>0.95362999999999998</v>
      </c>
      <c r="AP12" s="214">
        <f t="shared" si="11"/>
        <v>6.2422599999999999</v>
      </c>
      <c r="AR12" s="214" t="s">
        <v>67</v>
      </c>
      <c r="AS12" s="309">
        <f>ROUND((AS10/AS11),5)</f>
        <v>3.049E-2</v>
      </c>
      <c r="AT12" s="309"/>
      <c r="AU12"/>
    </row>
    <row r="13" spans="1:47" x14ac:dyDescent="0.25">
      <c r="A13" s="114" t="s">
        <v>76</v>
      </c>
      <c r="B13" s="115">
        <f>ROUND(100-((C2*100)/C4),5)</f>
        <v>6.48855</v>
      </c>
      <c r="C13" s="266">
        <v>3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11.450379999999999</v>
      </c>
      <c r="G13" s="266">
        <v>5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0.33333000000000002</v>
      </c>
      <c r="Q13" s="217">
        <f>ROUND(1/T10,5)</f>
        <v>0.2</v>
      </c>
      <c r="R13" s="217">
        <f>ROUND(1/T11,5)</f>
        <v>1</v>
      </c>
      <c r="S13" s="217">
        <f>ROUND(1/T12,5)</f>
        <v>0.5</v>
      </c>
      <c r="T13" s="98">
        <v>1</v>
      </c>
      <c r="U13" s="217">
        <f>C30</f>
        <v>6</v>
      </c>
      <c r="W13" s="214" t="str">
        <f t="shared" si="2"/>
        <v>A5</v>
      </c>
      <c r="X13" s="214">
        <f t="shared" si="3"/>
        <v>7.7670000000000003E-2</v>
      </c>
      <c r="Y13" s="214">
        <f t="shared" si="3"/>
        <v>8.5309999999999997E-2</v>
      </c>
      <c r="Z13" s="214">
        <f t="shared" si="3"/>
        <v>8.2189999999999999E-2</v>
      </c>
      <c r="AA13" s="214">
        <f t="shared" si="3"/>
        <v>7.0000000000000007E-2</v>
      </c>
      <c r="AB13" s="214">
        <f t="shared" si="3"/>
        <v>8.2189999999999999E-2</v>
      </c>
      <c r="AC13" s="214">
        <f t="shared" si="3"/>
        <v>0.16216</v>
      </c>
      <c r="AD13" s="219">
        <f t="shared" si="4"/>
        <v>9.325E-2</v>
      </c>
      <c r="AE13" s="106">
        <f t="shared" si="13"/>
        <v>9.325E-2</v>
      </c>
      <c r="AI13" s="214">
        <f t="shared" si="5"/>
        <v>7.9759999999999998E-2</v>
      </c>
      <c r="AJ13" s="214">
        <f t="shared" si="6"/>
        <v>7.9259999999999997E-2</v>
      </c>
      <c r="AK13" s="214">
        <f t="shared" si="7"/>
        <v>9.325E-2</v>
      </c>
      <c r="AL13" s="214">
        <f t="shared" si="8"/>
        <v>7.639E-2</v>
      </c>
      <c r="AM13" s="214">
        <f t="shared" si="9"/>
        <v>9.325E-2</v>
      </c>
      <c r="AN13" s="214">
        <f t="shared" si="10"/>
        <v>0.15096000000000001</v>
      </c>
      <c r="AO13" s="214">
        <f t="shared" si="14"/>
        <v>0.57286999999999999</v>
      </c>
      <c r="AP13" s="214">
        <f t="shared" si="11"/>
        <v>6.1433799999999996</v>
      </c>
      <c r="AR13" s="214" t="s">
        <v>68</v>
      </c>
      <c r="AS13" s="316">
        <f>AS12</f>
        <v>3.049E-2</v>
      </c>
      <c r="AT13" s="316"/>
      <c r="AU13"/>
    </row>
    <row r="14" spans="1:47" x14ac:dyDescent="0.25">
      <c r="A14" s="114" t="s">
        <v>77</v>
      </c>
      <c r="B14" s="115">
        <f>ROUND(100-((C2*100)/C5),5)</f>
        <v>2.7777799999999999</v>
      </c>
      <c r="C14" s="266">
        <v>2</v>
      </c>
      <c r="D14" s="273" t="b">
        <f t="shared" si="15"/>
        <v>1</v>
      </c>
      <c r="E14" s="256" t="s">
        <v>82</v>
      </c>
      <c r="F14" s="115">
        <f>ROUND(100-((C3*100)/C5),5)</f>
        <v>7.9365100000000002</v>
      </c>
      <c r="G14" s="266">
        <v>3</v>
      </c>
      <c r="H14" s="268" t="b">
        <f t="shared" si="16"/>
        <v>1</v>
      </c>
      <c r="O14" s="214" t="str">
        <f t="shared" si="12"/>
        <v>A6</v>
      </c>
      <c r="P14" s="214">
        <f>ROUND(1/U9,5)</f>
        <v>0.125</v>
      </c>
      <c r="Q14" s="217">
        <f>ROUND(1/U10,5)</f>
        <v>0.11111</v>
      </c>
      <c r="R14" s="217">
        <f>ROUND(1/U11,5)</f>
        <v>0.16667000000000001</v>
      </c>
      <c r="S14" s="217">
        <f>ROUND(1/U12,5)</f>
        <v>0.14285999999999999</v>
      </c>
      <c r="T14" s="217">
        <f>ROUND(1/U13,5)</f>
        <v>0.16667000000000001</v>
      </c>
      <c r="U14" s="98">
        <v>1</v>
      </c>
      <c r="W14" s="214" t="str">
        <f t="shared" si="2"/>
        <v>A6</v>
      </c>
      <c r="X14" s="214">
        <f t="shared" si="3"/>
        <v>2.913E-2</v>
      </c>
      <c r="Y14" s="214">
        <f t="shared" si="3"/>
        <v>4.7390000000000002E-2</v>
      </c>
      <c r="Z14" s="214">
        <f t="shared" si="3"/>
        <v>1.37E-2</v>
      </c>
      <c r="AA14" s="214">
        <f t="shared" si="3"/>
        <v>0.02</v>
      </c>
      <c r="AB14" s="214">
        <f t="shared" si="3"/>
        <v>1.37E-2</v>
      </c>
      <c r="AC14" s="214">
        <f t="shared" si="3"/>
        <v>2.7029999999999998E-2</v>
      </c>
      <c r="AD14" s="219">
        <f t="shared" si="4"/>
        <v>2.5159999999999998E-2</v>
      </c>
      <c r="AE14" s="106">
        <f t="shared" si="13"/>
        <v>2.5159999999999998E-2</v>
      </c>
      <c r="AI14" s="214">
        <f t="shared" si="5"/>
        <v>2.9909999999999999E-2</v>
      </c>
      <c r="AJ14" s="214">
        <f t="shared" si="6"/>
        <v>4.403E-2</v>
      </c>
      <c r="AK14" s="214">
        <f t="shared" si="7"/>
        <v>1.554E-2</v>
      </c>
      <c r="AL14" s="214">
        <f t="shared" si="8"/>
        <v>2.1819999999999999E-2</v>
      </c>
      <c r="AM14" s="214">
        <f t="shared" si="9"/>
        <v>1.554E-2</v>
      </c>
      <c r="AN14" s="214">
        <f t="shared" si="10"/>
        <v>2.5159999999999998E-2</v>
      </c>
      <c r="AO14" s="214">
        <f t="shared" si="14"/>
        <v>0.152</v>
      </c>
      <c r="AP14" s="214">
        <f t="shared" si="11"/>
        <v>6.0413399999999999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6.48855</v>
      </c>
      <c r="C15" s="266">
        <v>3</v>
      </c>
      <c r="D15" s="273" t="b">
        <f t="shared" si="15"/>
        <v>1</v>
      </c>
      <c r="E15" s="256" t="s">
        <v>83</v>
      </c>
      <c r="F15" s="115">
        <f>ROUND(100-((C3*100)/C6),5)</f>
        <v>11.450379999999999</v>
      </c>
      <c r="G15" s="266">
        <v>5</v>
      </c>
      <c r="H15" s="268" t="b">
        <f t="shared" si="16"/>
        <v>1</v>
      </c>
      <c r="O15" s="109" t="s">
        <v>55</v>
      </c>
      <c r="P15" s="214">
        <f t="shared" ref="P15:U15" si="17">ROUND(SUM(P9:P14),5)</f>
        <v>4.2916600000000003</v>
      </c>
      <c r="Q15" s="217">
        <f t="shared" si="17"/>
        <v>2.3444400000000001</v>
      </c>
      <c r="R15" s="217">
        <f t="shared" si="17"/>
        <v>12.16667</v>
      </c>
      <c r="S15" s="217">
        <f t="shared" si="17"/>
        <v>7.1428599999999998</v>
      </c>
      <c r="T15" s="217">
        <f t="shared" si="17"/>
        <v>12.16667</v>
      </c>
      <c r="U15" s="217">
        <f t="shared" si="17"/>
        <v>37</v>
      </c>
      <c r="W15" s="214" t="s">
        <v>55</v>
      </c>
      <c r="X15" s="105">
        <f t="shared" ref="X15:AD15" si="18">ROUND(SUM(X9:X14),5)</f>
        <v>1.0000100000000001</v>
      </c>
      <c r="Y15" s="105">
        <f t="shared" si="18"/>
        <v>1</v>
      </c>
      <c r="Z15" s="105">
        <f t="shared" si="18"/>
        <v>1</v>
      </c>
      <c r="AA15" s="105">
        <f t="shared" si="18"/>
        <v>1</v>
      </c>
      <c r="AB15" s="105">
        <f t="shared" si="18"/>
        <v>1</v>
      </c>
      <c r="AC15" s="105">
        <f t="shared" si="18"/>
        <v>1</v>
      </c>
      <c r="AD15" s="105">
        <f t="shared" si="18"/>
        <v>1</v>
      </c>
      <c r="AE15" s="106">
        <f t="shared" si="13"/>
        <v>1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6.1905700000000001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20.454550000000001</v>
      </c>
      <c r="C16" s="266">
        <v>8</v>
      </c>
      <c r="D16" s="277" t="b">
        <f t="shared" si="15"/>
        <v>1</v>
      </c>
      <c r="E16" s="256" t="s">
        <v>84</v>
      </c>
      <c r="F16" s="115">
        <f>ROUND(100-((C3*100)/C7),5)</f>
        <v>24.675319999999999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0.33333000000000002</v>
      </c>
      <c r="D18" s="273"/>
      <c r="E18" s="308" t="s">
        <v>92</v>
      </c>
      <c r="F18" s="306"/>
      <c r="G18" s="271">
        <f>ROUND(1/C14,5)</f>
        <v>0.5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</v>
      </c>
      <c r="D19" s="268"/>
      <c r="E19" s="300" t="s">
        <v>93</v>
      </c>
      <c r="F19" s="301"/>
      <c r="G19" s="271">
        <f>ROUND(1/G14,5)</f>
        <v>0.33333000000000002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2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3.8167900000000001</v>
      </c>
      <c r="C21" s="266">
        <f>ROUND(1/2,5)</f>
        <v>0.5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ROUND(100-((C4*100)/C6),5)</f>
        <v>0</v>
      </c>
      <c r="C22" s="266">
        <v>1</v>
      </c>
      <c r="D22" s="268" t="b">
        <f t="shared" si="32"/>
        <v>1</v>
      </c>
      <c r="E22" s="258" t="s">
        <v>96</v>
      </c>
      <c r="F22" s="115">
        <f>ROUND(100-((C5*100)/C6),5)</f>
        <v>3.8167900000000001</v>
      </c>
      <c r="G22" s="266">
        <v>2</v>
      </c>
      <c r="H22" s="268" t="b">
        <f t="shared" ref="H22:H23" si="33">OR(C$5=C6,C$5&lt;=C6)</f>
        <v>1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14.93506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18.181819999999998</v>
      </c>
      <c r="G23" s="266">
        <v>7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0.33333000000000002</v>
      </c>
      <c r="D25" s="268"/>
      <c r="E25" s="300" t="s">
        <v>104</v>
      </c>
      <c r="F25" s="301"/>
      <c r="G25" s="257">
        <f>ROUND(1/C16,5)</f>
        <v>0.125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0.5</v>
      </c>
      <c r="D28" s="268"/>
      <c r="E28" s="300" t="s">
        <v>107</v>
      </c>
      <c r="F28" s="301"/>
      <c r="G28" s="257">
        <f>ROUND(1/G23,5)</f>
        <v>0.14285999999999999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0.16667000000000001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14.93506</v>
      </c>
      <c r="C30" s="266">
        <v>6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117" t="s">
        <v>214</v>
      </c>
      <c r="X31" s="145">
        <f t="shared" si="37"/>
        <v>0.25</v>
      </c>
      <c r="Y31" s="145">
        <f t="shared" si="36"/>
        <v>0.25263000000000002</v>
      </c>
      <c r="Z31" s="145">
        <f t="shared" si="36"/>
        <v>0.21931999999999999</v>
      </c>
      <c r="AA31" s="145">
        <f t="shared" si="36"/>
        <v>0.25</v>
      </c>
      <c r="AB31" s="145">
        <f t="shared" si="36"/>
        <v>0.21931999999999999</v>
      </c>
      <c r="AC31" s="145">
        <f t="shared" si="36"/>
        <v>0.20809</v>
      </c>
      <c r="AD31" s="229">
        <f t="shared" si="38"/>
        <v>0.23322999999999999</v>
      </c>
      <c r="AE31" s="146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139" t="s">
        <v>55</v>
      </c>
      <c r="X33" s="230">
        <f t="shared" ref="X33:AD33" si="49">SUM(X27:X32)</f>
        <v>0.99999000000000005</v>
      </c>
      <c r="Y33" s="230">
        <f t="shared" si="49"/>
        <v>0.99999000000000016</v>
      </c>
      <c r="Z33" s="230">
        <f t="shared" si="49"/>
        <v>0.99998999999999993</v>
      </c>
      <c r="AA33" s="230">
        <f t="shared" si="49"/>
        <v>1.0000100000000001</v>
      </c>
      <c r="AB33" s="230">
        <f t="shared" si="49"/>
        <v>0.99998999999999993</v>
      </c>
      <c r="AC33" s="230">
        <f t="shared" si="49"/>
        <v>0.99998999999999993</v>
      </c>
      <c r="AD33" s="230">
        <f t="shared" si="49"/>
        <v>0.99999999999999989</v>
      </c>
      <c r="AE33" s="231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x14ac:dyDescent="0.25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x14ac:dyDescent="0.25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214" t="s">
        <v>215</v>
      </c>
      <c r="X50" s="217">
        <f t="shared" si="65"/>
        <v>0.32142999999999999</v>
      </c>
      <c r="Y50" s="217">
        <f t="shared" si="64"/>
        <v>0.37894</v>
      </c>
      <c r="Z50" s="217">
        <f t="shared" si="64"/>
        <v>0.43863999999999997</v>
      </c>
      <c r="AA50" s="217">
        <f t="shared" si="64"/>
        <v>0.33334000000000003</v>
      </c>
      <c r="AB50" s="217">
        <f t="shared" si="64"/>
        <v>0.43863999999999997</v>
      </c>
      <c r="AC50" s="217">
        <f t="shared" si="64"/>
        <v>0.41617999999999999</v>
      </c>
      <c r="AD50" s="8">
        <f t="shared" si="66"/>
        <v>0.38785999999999998</v>
      </c>
      <c r="AE50" s="218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0.23927999999999999</v>
      </c>
      <c r="R83" s="215" t="s">
        <v>60</v>
      </c>
      <c r="S83" s="216">
        <f>V2</f>
        <v>0.5</v>
      </c>
      <c r="T83" s="192">
        <f>P83</f>
        <v>0.23927999999999999</v>
      </c>
      <c r="U83" s="178">
        <f>ROUND(S83*T83,5)</f>
        <v>0.11964</v>
      </c>
      <c r="W83" s="154" t="s">
        <v>60</v>
      </c>
      <c r="X83" s="216">
        <f>V2</f>
        <v>0.5</v>
      </c>
      <c r="Y83" s="192">
        <f>P86</f>
        <v>0.15276999999999999</v>
      </c>
      <c r="Z83" s="175">
        <f>ROUND(X83*Y83,5)</f>
        <v>7.639E-2</v>
      </c>
      <c r="AC83" s="214">
        <v>5</v>
      </c>
      <c r="AD83" s="214" t="s">
        <v>210</v>
      </c>
      <c r="AE83" s="186">
        <f>ROUND(U$83+R$106,5)</f>
        <v>0.13691999999999999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0.39628999999999998</v>
      </c>
      <c r="AC84" s="214">
        <v>1</v>
      </c>
      <c r="AD84" s="214" t="s">
        <v>211</v>
      </c>
      <c r="AE84" s="186">
        <f>ROUND(U$86+R$115,5)</f>
        <v>0.23419999999999999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9.325E-2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3</v>
      </c>
      <c r="AD85" s="214" t="s">
        <v>212</v>
      </c>
      <c r="AE85" s="186">
        <f>ROUND(U$89+R$124,5)</f>
        <v>0.16325000000000001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0.15276999999999999</v>
      </c>
      <c r="R86" s="154" t="s">
        <v>60</v>
      </c>
      <c r="S86" s="216">
        <f>V2</f>
        <v>0.5</v>
      </c>
      <c r="T86" s="192">
        <f>P84</f>
        <v>0.39628999999999998</v>
      </c>
      <c r="U86" s="177">
        <f>ROUND(S86*T86,5)</f>
        <v>0.19814999999999999</v>
      </c>
      <c r="W86" s="154" t="s">
        <v>60</v>
      </c>
      <c r="X86" s="216">
        <f>V2</f>
        <v>0.5</v>
      </c>
      <c r="Y86" s="192">
        <f>P87</f>
        <v>9.325E-2</v>
      </c>
      <c r="Z86" s="173">
        <f>ROUND(X86*Y86,5)</f>
        <v>4.6629999999999998E-2</v>
      </c>
      <c r="AC86" s="214">
        <v>6</v>
      </c>
      <c r="AD86" s="214" t="s">
        <v>213</v>
      </c>
      <c r="AE86" s="186">
        <f>ROUND(Z$83+W$106,5)</f>
        <v>9.5899999999999999E-2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9.325E-2</v>
      </c>
      <c r="AC87" s="214">
        <v>4</v>
      </c>
      <c r="AD87" s="214" t="s">
        <v>214</v>
      </c>
      <c r="AE87" s="186">
        <f>ROUND(Z$86+W$115,5)</f>
        <v>0.16325000000000001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2.5159999999999998E-2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2</v>
      </c>
      <c r="AD88" s="214" t="s">
        <v>215</v>
      </c>
      <c r="AE88" s="186">
        <f>ROUND(Z$89+W$124,5)</f>
        <v>0.20649999999999999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9.325E-2</v>
      </c>
      <c r="U89" s="174">
        <f>ROUND(S89*T89,5)</f>
        <v>4.6629999999999998E-2</v>
      </c>
      <c r="W89" s="154" t="s">
        <v>60</v>
      </c>
      <c r="X89" s="216">
        <f>V2</f>
        <v>0.5</v>
      </c>
      <c r="Y89" s="192">
        <f>P88</f>
        <v>2.5159999999999998E-2</v>
      </c>
      <c r="Z89" s="176">
        <f>ROUND(X89*Y89,5)</f>
        <v>1.2579999999999999E-2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2:A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0:F20"/>
    <mergeCell ref="A18:B18"/>
    <mergeCell ref="A19:B19"/>
    <mergeCell ref="E25:F25"/>
    <mergeCell ref="E26:F26"/>
    <mergeCell ref="E27:F27"/>
    <mergeCell ref="E28:F28"/>
    <mergeCell ref="E29:F29"/>
    <mergeCell ref="A25:B25"/>
    <mergeCell ref="A26:B26"/>
    <mergeCell ref="A27:B27"/>
    <mergeCell ref="A28:B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{5513D764-3858-407F-82E3-600240DE3217}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3D764-3858-407F-82E3-600240DE32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9"/>
  <sheetViews>
    <sheetView zoomScale="70" zoomScaleNormal="70" workbookViewId="0">
      <selection activeCell="J80" sqref="J80"/>
    </sheetView>
  </sheetViews>
  <sheetFormatPr defaultRowHeight="15" x14ac:dyDescent="0.25"/>
  <cols>
    <col min="1" max="1" width="22.28515625" bestFit="1" customWidth="1"/>
    <col min="2" max="2" width="18" bestFit="1" customWidth="1"/>
    <col min="3" max="3" width="10.42578125" bestFit="1" customWidth="1"/>
    <col min="4" max="6" width="10.42578125" customWidth="1"/>
    <col min="7" max="7" width="10.42578125" style="250" customWidth="1"/>
    <col min="9" max="9" width="13.42578125" bestFit="1" customWidth="1"/>
    <col min="10" max="11" width="8.85546875" style="247"/>
    <col min="15" max="17" width="8.85546875" style="247"/>
  </cols>
  <sheetData>
    <row r="1" spans="1:18" x14ac:dyDescent="0.25">
      <c r="A1" s="243" t="s">
        <v>192</v>
      </c>
      <c r="B1" s="243" t="s">
        <v>193</v>
      </c>
      <c r="C1" s="243" t="s">
        <v>0</v>
      </c>
      <c r="D1" s="243" t="s">
        <v>60</v>
      </c>
      <c r="E1" s="244" t="s">
        <v>191</v>
      </c>
      <c r="F1" s="244" t="s">
        <v>188</v>
      </c>
      <c r="G1" s="186" t="s">
        <v>57</v>
      </c>
      <c r="I1" s="245" t="s">
        <v>203</v>
      </c>
      <c r="J1" s="246" t="s">
        <v>201</v>
      </c>
      <c r="K1" s="246" t="s">
        <v>202</v>
      </c>
      <c r="N1" s="248" t="s">
        <v>200</v>
      </c>
      <c r="O1" s="249" t="s">
        <v>187</v>
      </c>
      <c r="P1" s="249" t="s">
        <v>186</v>
      </c>
      <c r="Q1" s="249" t="s">
        <v>185</v>
      </c>
      <c r="R1" s="286" t="s">
        <v>222</v>
      </c>
    </row>
    <row r="2" spans="1:18" x14ac:dyDescent="0.25">
      <c r="A2" s="326" t="str">
        <f>MG_GS1!A$2</f>
        <v>MG</v>
      </c>
      <c r="B2" s="326" t="str">
        <f>MG_GS1!A$7</f>
        <v>GS1</v>
      </c>
      <c r="C2" s="326" t="str">
        <f>MG_GS1!B2</f>
        <v>A1</v>
      </c>
      <c r="D2" s="326">
        <f>MG_GS1!C2</f>
        <v>596</v>
      </c>
      <c r="E2" s="326">
        <f>MG_GS1!AC83</f>
        <v>3</v>
      </c>
      <c r="F2" s="326" t="str">
        <f>MG_GS1!AD83</f>
        <v>A1</v>
      </c>
      <c r="G2" s="327">
        <f>MG_GS1!AE83</f>
        <v>0.15815000000000001</v>
      </c>
      <c r="I2" t="s">
        <v>194</v>
      </c>
      <c r="J2" s="247">
        <f>AVERAGE(E2:E7)</f>
        <v>3.3333333333333335</v>
      </c>
      <c r="K2" s="247">
        <f>_xlfn.STDEV.S(E2:E7)</f>
        <v>0.81649658092772548</v>
      </c>
      <c r="N2" s="248" t="s">
        <v>194</v>
      </c>
      <c r="O2" s="249">
        <f t="shared" ref="O2:O7" si="0">J2</f>
        <v>3.3333333333333335</v>
      </c>
      <c r="P2" s="249">
        <f t="shared" ref="P2:P7" si="1">J38</f>
        <v>4.833333333333333</v>
      </c>
      <c r="Q2" s="249">
        <f t="shared" ref="Q2:Q7" si="2">J75</f>
        <v>5</v>
      </c>
    </row>
    <row r="3" spans="1:18" x14ac:dyDescent="0.25">
      <c r="A3" s="328" t="str">
        <f>MG_GS2!A$2</f>
        <v>MG</v>
      </c>
      <c r="B3" s="328" t="str">
        <f>MG_GS2!A$7</f>
        <v>GS2</v>
      </c>
      <c r="C3" s="328" t="str">
        <f>MG_GS2!B2</f>
        <v>A1</v>
      </c>
      <c r="D3" s="328">
        <f>MG_GS2!C2</f>
        <v>589</v>
      </c>
      <c r="E3" s="328">
        <f>MG_GS2!AC83</f>
        <v>5</v>
      </c>
      <c r="F3" s="328" t="str">
        <f>MG_GS2!AD83</f>
        <v>A1</v>
      </c>
      <c r="G3" s="329">
        <f>MG_GS2!AE83</f>
        <v>0.14668</v>
      </c>
      <c r="I3" t="s">
        <v>195</v>
      </c>
      <c r="J3" s="247">
        <f>AVERAGE(E8:E13)</f>
        <v>6</v>
      </c>
      <c r="K3" s="247">
        <f>_xlfn.STDEV.S(E8:E13)</f>
        <v>0</v>
      </c>
      <c r="N3" s="248" t="s">
        <v>195</v>
      </c>
      <c r="O3" s="249">
        <f t="shared" si="0"/>
        <v>6</v>
      </c>
      <c r="P3" s="249">
        <f t="shared" si="1"/>
        <v>1</v>
      </c>
      <c r="Q3" s="249">
        <f t="shared" si="2"/>
        <v>1</v>
      </c>
    </row>
    <row r="4" spans="1:18" x14ac:dyDescent="0.25">
      <c r="A4" s="326" t="str">
        <f>MG_GS3!A$2</f>
        <v>MG</v>
      </c>
      <c r="B4" s="326" t="str">
        <f>MG_GS3!A$7</f>
        <v>GS3</v>
      </c>
      <c r="C4" s="326" t="str">
        <f>MG_GS3!B2</f>
        <v>A1</v>
      </c>
      <c r="D4" s="326">
        <f>MG_GS3!C2</f>
        <v>593</v>
      </c>
      <c r="E4" s="326">
        <f>MG_GS3!AC83</f>
        <v>3</v>
      </c>
      <c r="F4" s="326" t="str">
        <f>MG_GS3!AD83</f>
        <v>A1</v>
      </c>
      <c r="G4" s="327">
        <f>MG_GS3!AE83</f>
        <v>0.17252999999999999</v>
      </c>
      <c r="I4" t="s">
        <v>196</v>
      </c>
      <c r="J4" s="247">
        <f>AVERAGE(E14:E19)</f>
        <v>4.166666666666667</v>
      </c>
      <c r="K4" s="247">
        <f>_xlfn.STDEV.S(E14:E19)</f>
        <v>0.75277265270908045</v>
      </c>
      <c r="N4" s="248" t="s">
        <v>196</v>
      </c>
      <c r="O4" s="249">
        <f t="shared" si="0"/>
        <v>4.166666666666667</v>
      </c>
      <c r="P4" s="249">
        <f t="shared" si="1"/>
        <v>3.3333333333333335</v>
      </c>
      <c r="Q4" s="249">
        <f t="shared" si="2"/>
        <v>3.3333333333333335</v>
      </c>
    </row>
    <row r="5" spans="1:18" x14ac:dyDescent="0.25">
      <c r="A5" s="326" t="str">
        <f>MG_GS4!A$2</f>
        <v>MG</v>
      </c>
      <c r="B5" s="326" t="str">
        <f>MG_GS4!A$7</f>
        <v>GS4</v>
      </c>
      <c r="C5" s="326" t="str">
        <f>MG_GS4!B2</f>
        <v>A1</v>
      </c>
      <c r="D5" s="326">
        <f>MG_GS4!C2</f>
        <v>590</v>
      </c>
      <c r="E5" s="326">
        <f>MG_GS4!AC83</f>
        <v>3</v>
      </c>
      <c r="F5" s="326" t="str">
        <f>MG_GS4!AD83</f>
        <v>A1</v>
      </c>
      <c r="G5" s="327">
        <f>MG_GS4!AE83</f>
        <v>0.18256</v>
      </c>
      <c r="I5" t="s">
        <v>197</v>
      </c>
      <c r="J5" s="247">
        <f>AVERAGE(E20:E25)</f>
        <v>1.6666666666666667</v>
      </c>
      <c r="K5" s="247">
        <f>_xlfn.STDEV.S(E20:E25)</f>
        <v>0.51639777949432208</v>
      </c>
      <c r="N5" s="248" t="s">
        <v>197</v>
      </c>
      <c r="O5" s="249">
        <f t="shared" si="0"/>
        <v>1.6666666666666667</v>
      </c>
      <c r="P5" s="249">
        <f t="shared" si="1"/>
        <v>5.833333333333333</v>
      </c>
      <c r="Q5" s="249">
        <f t="shared" si="2"/>
        <v>6</v>
      </c>
    </row>
    <row r="6" spans="1:18" x14ac:dyDescent="0.25">
      <c r="A6" s="326" t="str">
        <f>MG_GS5!A$2</f>
        <v>MG</v>
      </c>
      <c r="B6" s="326" t="str">
        <f>MG_GS5!A$7</f>
        <v>GS5</v>
      </c>
      <c r="C6" s="326" t="str">
        <f>MG_GS5!B2</f>
        <v>A1</v>
      </c>
      <c r="D6" s="326">
        <f>MG_GS5!C2</f>
        <v>577</v>
      </c>
      <c r="E6" s="326">
        <f>MG_GS5!AC83</f>
        <v>3</v>
      </c>
      <c r="F6" s="326" t="str">
        <f>MG_GS5!AD83</f>
        <v>A1</v>
      </c>
      <c r="G6" s="327">
        <f>MG_GS5!AE83</f>
        <v>0.17502000000000001</v>
      </c>
      <c r="I6" t="s">
        <v>198</v>
      </c>
      <c r="J6" s="247">
        <f>AVERAGE(E26:E31)</f>
        <v>4.5</v>
      </c>
      <c r="K6" s="247">
        <f>_xlfn.STDEV.S(E26:E31)</f>
        <v>0.54772255750516607</v>
      </c>
      <c r="N6" s="248" t="s">
        <v>198</v>
      </c>
      <c r="O6" s="249">
        <f t="shared" si="0"/>
        <v>4.5</v>
      </c>
      <c r="P6" s="249">
        <f t="shared" si="1"/>
        <v>4</v>
      </c>
      <c r="Q6" s="249">
        <f t="shared" si="2"/>
        <v>3.6666666666666665</v>
      </c>
    </row>
    <row r="7" spans="1:18" x14ac:dyDescent="0.25">
      <c r="A7" s="326" t="str">
        <f>MG_GS6!A$2</f>
        <v>MG</v>
      </c>
      <c r="B7" s="326" t="str">
        <f>MG_GS6!A$7</f>
        <v>GS6</v>
      </c>
      <c r="C7" s="326" t="str">
        <f>MG_GS6!B2</f>
        <v>A1</v>
      </c>
      <c r="D7" s="326">
        <f>MG_GS6!C2</f>
        <v>585</v>
      </c>
      <c r="E7" s="326">
        <f>MG_GS6!AC83</f>
        <v>3</v>
      </c>
      <c r="F7" s="326" t="str">
        <f>MG_GS6!AD83</f>
        <v>A1</v>
      </c>
      <c r="G7" s="327">
        <f>MG_GS6!AE83</f>
        <v>0.16916999999999999</v>
      </c>
      <c r="I7" t="s">
        <v>199</v>
      </c>
      <c r="J7" s="247">
        <f>AVERAGE(E32:E37)</f>
        <v>1.3333333333333333</v>
      </c>
      <c r="K7" s="247">
        <f>_xlfn.STDEV.S(E32:E37)</f>
        <v>0.51639777949432231</v>
      </c>
      <c r="N7" s="248" t="s">
        <v>199</v>
      </c>
      <c r="O7" s="249">
        <f t="shared" si="0"/>
        <v>1.3333333333333333</v>
      </c>
      <c r="P7" s="249">
        <f t="shared" si="1"/>
        <v>2</v>
      </c>
      <c r="Q7" s="249">
        <f t="shared" si="2"/>
        <v>2</v>
      </c>
    </row>
    <row r="8" spans="1:18" x14ac:dyDescent="0.25">
      <c r="A8" s="12" t="str">
        <f>MG_GS1!A$2</f>
        <v>MG</v>
      </c>
      <c r="B8" s="12" t="str">
        <f>MG_GS1!A$7</f>
        <v>GS1</v>
      </c>
      <c r="C8" s="12" t="str">
        <f>MG_GS1!B3</f>
        <v>A2</v>
      </c>
      <c r="D8" s="12">
        <f>MG_GS1!C3</f>
        <v>699</v>
      </c>
      <c r="E8" s="12">
        <f>MG_GS1!AC84</f>
        <v>6</v>
      </c>
      <c r="F8" s="12" t="str">
        <f>MG_GS1!AD84</f>
        <v>A2</v>
      </c>
      <c r="G8" s="330">
        <f>MG_GS1!AE84</f>
        <v>0.11736000000000001</v>
      </c>
    </row>
    <row r="9" spans="1:18" x14ac:dyDescent="0.25">
      <c r="A9" s="331" t="str">
        <f>MG_GS2!A$2</f>
        <v>MG</v>
      </c>
      <c r="B9" s="331" t="str">
        <f>MG_GS2!A$7</f>
        <v>GS2</v>
      </c>
      <c r="C9" s="331" t="str">
        <f>MG_GS2!B3</f>
        <v>A2</v>
      </c>
      <c r="D9" s="331">
        <f>MG_GS2!C3</f>
        <v>687</v>
      </c>
      <c r="E9" s="331">
        <f>MG_GS2!AC84</f>
        <v>6</v>
      </c>
      <c r="F9" s="331" t="str">
        <f>MG_GS2!AD84</f>
        <v>A2</v>
      </c>
      <c r="G9" s="332">
        <f>MG_GS2!AE84</f>
        <v>0.12279</v>
      </c>
      <c r="I9" s="245"/>
      <c r="J9" s="246"/>
      <c r="K9" s="246"/>
    </row>
    <row r="10" spans="1:18" x14ac:dyDescent="0.25">
      <c r="A10" s="12" t="str">
        <f>MG_GS3!A$2</f>
        <v>MG</v>
      </c>
      <c r="B10" s="12" t="str">
        <f>MG_GS3!A$7</f>
        <v>GS3</v>
      </c>
      <c r="C10" s="12" t="str">
        <f>MG_GS3!B3</f>
        <v>A2</v>
      </c>
      <c r="D10" s="12">
        <f>MG_GS3!C3</f>
        <v>665</v>
      </c>
      <c r="E10" s="12">
        <f>MG_GS3!AC84</f>
        <v>6</v>
      </c>
      <c r="F10" s="12" t="str">
        <f>MG_GS3!AD84</f>
        <v>A2</v>
      </c>
      <c r="G10" s="330">
        <f>MG_GS3!AE84</f>
        <v>0.13355</v>
      </c>
    </row>
    <row r="11" spans="1:18" x14ac:dyDescent="0.25">
      <c r="A11" s="12" t="str">
        <f>MG_GS4!A$2</f>
        <v>MG</v>
      </c>
      <c r="B11" s="12" t="str">
        <f>MG_GS4!A$7</f>
        <v>GS4</v>
      </c>
      <c r="C11" s="12" t="str">
        <f>MG_GS4!B3</f>
        <v>A2</v>
      </c>
      <c r="D11" s="12">
        <f>MG_GS4!C3</f>
        <v>698</v>
      </c>
      <c r="E11" s="12">
        <f>MG_GS4!AC84</f>
        <v>6</v>
      </c>
      <c r="F11" s="12" t="str">
        <f>MG_GS4!AD84</f>
        <v>A2</v>
      </c>
      <c r="G11" s="330">
        <f>MG_GS4!AE84</f>
        <v>0.12366000000000001</v>
      </c>
    </row>
    <row r="12" spans="1:18" x14ac:dyDescent="0.25">
      <c r="A12" s="12" t="str">
        <f>MG_GS5!A$2</f>
        <v>MG</v>
      </c>
      <c r="B12" s="12" t="str">
        <f>MG_GS5!A$7</f>
        <v>GS5</v>
      </c>
      <c r="C12" s="12" t="str">
        <f>MG_GS5!B3</f>
        <v>A2</v>
      </c>
      <c r="D12" s="12">
        <f>MG_GS5!C3</f>
        <v>664</v>
      </c>
      <c r="E12" s="12">
        <f>MG_GS5!AC84</f>
        <v>6</v>
      </c>
      <c r="F12" s="12" t="str">
        <f>MG_GS5!AD84</f>
        <v>A2</v>
      </c>
      <c r="G12" s="330">
        <f>MG_GS5!AE84</f>
        <v>0.12656999999999999</v>
      </c>
    </row>
    <row r="13" spans="1:18" x14ac:dyDescent="0.25">
      <c r="A13" s="12" t="str">
        <f>MG_GS6!A$2</f>
        <v>MG</v>
      </c>
      <c r="B13" s="12" t="str">
        <f>MG_GS6!A$7</f>
        <v>GS6</v>
      </c>
      <c r="C13" s="12" t="str">
        <f>MG_GS6!B3</f>
        <v>A2</v>
      </c>
      <c r="D13" s="12">
        <f>MG_GS6!C3</f>
        <v>677</v>
      </c>
      <c r="E13" s="12">
        <f>MG_GS6!AC84</f>
        <v>6</v>
      </c>
      <c r="F13" s="12" t="str">
        <f>MG_GS6!AD84</f>
        <v>A2</v>
      </c>
      <c r="G13" s="330">
        <f>MG_GS6!AE84</f>
        <v>0.12998000000000001</v>
      </c>
    </row>
    <row r="14" spans="1:18" x14ac:dyDescent="0.25">
      <c r="A14" s="333" t="str">
        <f>MG_GS1!A$2</f>
        <v>MG</v>
      </c>
      <c r="B14" s="333" t="str">
        <f>MG_GS1!A$7</f>
        <v>GS1</v>
      </c>
      <c r="C14" s="333" t="str">
        <f>MG_GS1!B4</f>
        <v>A3</v>
      </c>
      <c r="D14" s="333">
        <f>MG_GS1!C4</f>
        <v>920</v>
      </c>
      <c r="E14" s="333">
        <f>MG_GS1!AC85</f>
        <v>5</v>
      </c>
      <c r="F14" s="333" t="str">
        <f>MG_GS1!AD85</f>
        <v>A3</v>
      </c>
      <c r="G14" s="334">
        <f>MG_GS1!AE85</f>
        <v>0.15126999999999999</v>
      </c>
    </row>
    <row r="15" spans="1:18" x14ac:dyDescent="0.25">
      <c r="A15" s="335" t="str">
        <f>MG_GS2!A$2</f>
        <v>MG</v>
      </c>
      <c r="B15" s="335" t="str">
        <f>MG_GS2!A$7</f>
        <v>GS2</v>
      </c>
      <c r="C15" s="335" t="str">
        <f>MG_GS2!B4</f>
        <v>A3</v>
      </c>
      <c r="D15" s="335">
        <f>MG_GS2!C4</f>
        <v>903</v>
      </c>
      <c r="E15" s="335">
        <f>MG_GS2!AC85</f>
        <v>3</v>
      </c>
      <c r="F15" s="335" t="str">
        <f>MG_GS2!AD85</f>
        <v>A3</v>
      </c>
      <c r="G15" s="336">
        <f>MG_GS2!AE85</f>
        <v>0.15237000000000001</v>
      </c>
    </row>
    <row r="16" spans="1:18" x14ac:dyDescent="0.25">
      <c r="A16" s="333" t="str">
        <f>MG_GS3!A$2</f>
        <v>MG</v>
      </c>
      <c r="B16" s="333" t="str">
        <f>MG_GS3!A$7</f>
        <v>GS3</v>
      </c>
      <c r="C16" s="333" t="str">
        <f>MG_GS3!B4</f>
        <v>A3</v>
      </c>
      <c r="D16" s="333">
        <f>MG_GS3!C4</f>
        <v>929</v>
      </c>
      <c r="E16" s="333">
        <f>MG_GS3!AC85</f>
        <v>4</v>
      </c>
      <c r="F16" s="333" t="str">
        <f>MG_GS3!AD85</f>
        <v>A3</v>
      </c>
      <c r="G16" s="334">
        <f>MG_GS3!AE85</f>
        <v>0.15040999999999999</v>
      </c>
    </row>
    <row r="17" spans="1:7" x14ac:dyDescent="0.25">
      <c r="A17" s="333" t="str">
        <f>MG_GS4!A$2</f>
        <v>MG</v>
      </c>
      <c r="B17" s="333" t="str">
        <f>MG_GS4!A$7</f>
        <v>GS4</v>
      </c>
      <c r="C17" s="333" t="str">
        <f>MG_GS4!B4</f>
        <v>A3</v>
      </c>
      <c r="D17" s="333">
        <f>MG_GS4!C4</f>
        <v>992</v>
      </c>
      <c r="E17" s="333">
        <f>MG_GS4!AC85</f>
        <v>5</v>
      </c>
      <c r="F17" s="333" t="str">
        <f>MG_GS4!AD85</f>
        <v>A3</v>
      </c>
      <c r="G17" s="334">
        <f>MG_GS4!AE85</f>
        <v>0.14782000000000001</v>
      </c>
    </row>
    <row r="18" spans="1:7" x14ac:dyDescent="0.25">
      <c r="A18" s="333" t="str">
        <f>MG_GS5!A$2</f>
        <v>MG</v>
      </c>
      <c r="B18" s="333" t="str">
        <f>MG_GS5!A$7</f>
        <v>GS5</v>
      </c>
      <c r="C18" s="333" t="str">
        <f>MG_GS5!B4</f>
        <v>A3</v>
      </c>
      <c r="D18" s="333">
        <f>MG_GS5!C4</f>
        <v>922</v>
      </c>
      <c r="E18" s="333">
        <f>MG_GS5!AC85</f>
        <v>4</v>
      </c>
      <c r="F18" s="333" t="str">
        <f>MG_GS5!AD85</f>
        <v>A3</v>
      </c>
      <c r="G18" s="334">
        <f>MG_GS5!AE85</f>
        <v>0.15148</v>
      </c>
    </row>
    <row r="19" spans="1:7" x14ac:dyDescent="0.25">
      <c r="A19" s="333" t="str">
        <f>MG_GS6!A$2</f>
        <v>MG</v>
      </c>
      <c r="B19" s="333" t="str">
        <f>MG_GS6!A$7</f>
        <v>GS6</v>
      </c>
      <c r="C19" s="333" t="str">
        <f>MG_GS6!B4</f>
        <v>A3</v>
      </c>
      <c r="D19" s="333">
        <f>MG_GS6!C4</f>
        <v>903</v>
      </c>
      <c r="E19" s="333">
        <f>MG_GS6!AC85</f>
        <v>4</v>
      </c>
      <c r="F19" s="333" t="str">
        <f>MG_GS6!AD85</f>
        <v>A3</v>
      </c>
      <c r="G19" s="334">
        <f>MG_GS6!AE85</f>
        <v>0.15223999999999999</v>
      </c>
    </row>
    <row r="20" spans="1:7" x14ac:dyDescent="0.25">
      <c r="A20" s="337" t="str">
        <f>MG_GS1!A$2</f>
        <v>MG</v>
      </c>
      <c r="B20" s="337" t="str">
        <f>MG_GS1!A$7</f>
        <v>GS1</v>
      </c>
      <c r="C20" s="337" t="str">
        <f>MG_GS1!B5</f>
        <v>A4</v>
      </c>
      <c r="D20" s="337">
        <f>MG_GS1!C5</f>
        <v>549</v>
      </c>
      <c r="E20" s="337">
        <f>MG_GS1!AC86</f>
        <v>1</v>
      </c>
      <c r="F20" s="337" t="str">
        <f>MG_GS1!AD86</f>
        <v>A4</v>
      </c>
      <c r="G20" s="338">
        <f>MG_GS1!AE86</f>
        <v>0.21575</v>
      </c>
    </row>
    <row r="21" spans="1:7" x14ac:dyDescent="0.25">
      <c r="A21" s="339" t="str">
        <f>MG_GS2!A$2</f>
        <v>MG</v>
      </c>
      <c r="B21" s="339" t="str">
        <f>MG_GS2!A$7</f>
        <v>GS2</v>
      </c>
      <c r="C21" s="339" t="str">
        <f>MG_GS2!B5</f>
        <v>A4</v>
      </c>
      <c r="D21" s="339">
        <f>MG_GS2!C5</f>
        <v>526</v>
      </c>
      <c r="E21" s="339">
        <f>MG_GS2!AC86</f>
        <v>1</v>
      </c>
      <c r="F21" s="339" t="str">
        <f>MG_GS2!AD86</f>
        <v>A4</v>
      </c>
      <c r="G21" s="340">
        <f>MG_GS2!AE86</f>
        <v>0.22023999999999999</v>
      </c>
    </row>
    <row r="22" spans="1:7" x14ac:dyDescent="0.25">
      <c r="A22" s="337" t="str">
        <f>MG_GS3!A$2</f>
        <v>MG</v>
      </c>
      <c r="B22" s="337" t="str">
        <f>MG_GS3!A$7</f>
        <v>GS3</v>
      </c>
      <c r="C22" s="337" t="str">
        <f>MG_GS3!B5</f>
        <v>A4</v>
      </c>
      <c r="D22" s="337">
        <f>MG_GS3!C5</f>
        <v>552</v>
      </c>
      <c r="E22" s="337">
        <f>MG_GS3!AC86</f>
        <v>2</v>
      </c>
      <c r="F22" s="337" t="str">
        <f>MG_GS3!AD86</f>
        <v>A4</v>
      </c>
      <c r="G22" s="338">
        <f>MG_GS3!AE86</f>
        <v>0.18753</v>
      </c>
    </row>
    <row r="23" spans="1:7" x14ac:dyDescent="0.25">
      <c r="A23" s="337" t="str">
        <f>MG_GS4!A$2</f>
        <v>MG</v>
      </c>
      <c r="B23" s="337" t="str">
        <f>MG_GS4!A$7</f>
        <v>GS4</v>
      </c>
      <c r="C23" s="337" t="str">
        <f>MG_GS4!B5</f>
        <v>A4</v>
      </c>
      <c r="D23" s="337">
        <f>MG_GS4!C5</f>
        <v>561</v>
      </c>
      <c r="E23" s="337">
        <f>MG_GS4!AC86</f>
        <v>2</v>
      </c>
      <c r="F23" s="337" t="str">
        <f>MG_GS4!AD86</f>
        <v>A4</v>
      </c>
      <c r="G23" s="338">
        <f>MG_GS4!AE86</f>
        <v>0.18890999999999999</v>
      </c>
    </row>
    <row r="24" spans="1:7" x14ac:dyDescent="0.25">
      <c r="A24" s="337" t="str">
        <f>MG_GS5!A$2</f>
        <v>MG</v>
      </c>
      <c r="B24" s="337" t="str">
        <f>MG_GS5!A$7</f>
        <v>GS5</v>
      </c>
      <c r="C24" s="337" t="str">
        <f>MG_GS5!B5</f>
        <v>A4</v>
      </c>
      <c r="D24" s="337">
        <f>MG_GS5!C5</f>
        <v>548</v>
      </c>
      <c r="E24" s="337">
        <f>MG_GS5!AC86</f>
        <v>2</v>
      </c>
      <c r="F24" s="337" t="str">
        <f>MG_GS5!AD86</f>
        <v>A4</v>
      </c>
      <c r="G24" s="338">
        <f>MG_GS5!AE86</f>
        <v>0.18983</v>
      </c>
    </row>
    <row r="25" spans="1:7" x14ac:dyDescent="0.25">
      <c r="A25" s="337" t="str">
        <f>MG_GS6!A$2</f>
        <v>MG</v>
      </c>
      <c r="B25" s="337" t="str">
        <f>MG_GS6!A$7</f>
        <v>GS6</v>
      </c>
      <c r="C25" s="337" t="str">
        <f>MG_GS6!B5</f>
        <v>A4</v>
      </c>
      <c r="D25" s="337">
        <f>MG_GS6!C5</f>
        <v>549</v>
      </c>
      <c r="E25" s="337">
        <f>MG_GS6!AC86</f>
        <v>2</v>
      </c>
      <c r="F25" s="337" t="str">
        <f>MG_GS6!AD86</f>
        <v>A4</v>
      </c>
      <c r="G25" s="338">
        <f>MG_GS6!AE86</f>
        <v>0.19306000000000001</v>
      </c>
    </row>
    <row r="26" spans="1:7" x14ac:dyDescent="0.25">
      <c r="A26" s="341" t="str">
        <f>MG_GS1!A$2</f>
        <v>MG</v>
      </c>
      <c r="B26" s="341" t="str">
        <f>MG_GS1!A$7</f>
        <v>GS1</v>
      </c>
      <c r="C26" s="341" t="str">
        <f>MG_GS1!B6</f>
        <v>A5</v>
      </c>
      <c r="D26" s="341">
        <f>MG_GS1!C6</f>
        <v>916</v>
      </c>
      <c r="E26" s="341">
        <f>MG_GS1!AC87</f>
        <v>4</v>
      </c>
      <c r="F26" s="341" t="str">
        <f>MG_GS1!AD87</f>
        <v>A5</v>
      </c>
      <c r="G26" s="342">
        <f>MG_GS1!AE87</f>
        <v>0.152</v>
      </c>
    </row>
    <row r="27" spans="1:7" x14ac:dyDescent="0.25">
      <c r="A27" s="343" t="str">
        <f>MG_GS2!A$2</f>
        <v>MG</v>
      </c>
      <c r="B27" s="343" t="str">
        <f>MG_GS2!A$7</f>
        <v>GS2</v>
      </c>
      <c r="C27" s="343" t="str">
        <f>MG_GS2!B6</f>
        <v>A5</v>
      </c>
      <c r="D27" s="343">
        <f>MG_GS2!C6</f>
        <v>922</v>
      </c>
      <c r="E27" s="343">
        <f>MG_GS2!AC87</f>
        <v>4</v>
      </c>
      <c r="F27" s="343" t="str">
        <f>MG_GS2!AD87</f>
        <v>A5</v>
      </c>
      <c r="G27" s="344">
        <f>MG_GS2!AE87</f>
        <v>0.15237000000000001</v>
      </c>
    </row>
    <row r="28" spans="1:7" x14ac:dyDescent="0.25">
      <c r="A28" s="341" t="str">
        <f>MG_GS3!A$2</f>
        <v>MG</v>
      </c>
      <c r="B28" s="341" t="str">
        <f>MG_GS3!A$7</f>
        <v>GS3</v>
      </c>
      <c r="C28" s="341" t="str">
        <f>MG_GS3!B6</f>
        <v>A5</v>
      </c>
      <c r="D28" s="341">
        <f>MG_GS3!C6</f>
        <v>922</v>
      </c>
      <c r="E28" s="341">
        <f>MG_GS3!AC87</f>
        <v>5</v>
      </c>
      <c r="F28" s="341" t="str">
        <f>MG_GS3!AD87</f>
        <v>A5</v>
      </c>
      <c r="G28" s="342">
        <f>MG_GS3!AE87</f>
        <v>0.15040999999999999</v>
      </c>
    </row>
    <row r="29" spans="1:7" x14ac:dyDescent="0.25">
      <c r="A29" s="341" t="str">
        <f>MG_GS4!A$2</f>
        <v>MG</v>
      </c>
      <c r="B29" s="341" t="str">
        <f>MG_GS4!A$7</f>
        <v>GS4</v>
      </c>
      <c r="C29" s="341" t="str">
        <f>MG_GS4!B6</f>
        <v>A5</v>
      </c>
      <c r="D29" s="341">
        <f>MG_GS4!C6</f>
        <v>923</v>
      </c>
      <c r="E29" s="341">
        <f>MG_GS4!AC87</f>
        <v>4</v>
      </c>
      <c r="F29" s="341" t="str">
        <f>MG_GS4!AD87</f>
        <v>A5</v>
      </c>
      <c r="G29" s="342">
        <f>MG_GS4!AE87</f>
        <v>0.15129000000000001</v>
      </c>
    </row>
    <row r="30" spans="1:7" x14ac:dyDescent="0.25">
      <c r="A30" s="341" t="str">
        <f>MG_GS5!A$2</f>
        <v>MG</v>
      </c>
      <c r="B30" s="341" t="str">
        <f>MG_GS5!A$7</f>
        <v>GS5</v>
      </c>
      <c r="C30" s="341" t="str">
        <f>MG_GS5!B6</f>
        <v>A5</v>
      </c>
      <c r="D30" s="341">
        <f>MG_GS5!C6</f>
        <v>921</v>
      </c>
      <c r="E30" s="341">
        <f>MG_GS5!AC87</f>
        <v>5</v>
      </c>
      <c r="F30" s="341" t="str">
        <f>MG_GS5!AD87</f>
        <v>A5</v>
      </c>
      <c r="G30" s="342">
        <f>MG_GS5!AE87</f>
        <v>0.15148</v>
      </c>
    </row>
    <row r="31" spans="1:7" x14ac:dyDescent="0.25">
      <c r="A31" s="341" t="str">
        <f>MG_GS6!A$2</f>
        <v>MG</v>
      </c>
      <c r="B31" s="341" t="str">
        <f>MG_GS6!A$7</f>
        <v>GS6</v>
      </c>
      <c r="C31" s="341" t="str">
        <f>MG_GS6!B6</f>
        <v>A5</v>
      </c>
      <c r="D31" s="341">
        <f>MG_GS6!C6</f>
        <v>963</v>
      </c>
      <c r="E31" s="341">
        <f>MG_GS6!AC87</f>
        <v>5</v>
      </c>
      <c r="F31" s="341" t="str">
        <f>MG_GS6!AD87</f>
        <v>A5</v>
      </c>
      <c r="G31" s="342">
        <f>MG_GS6!AE87</f>
        <v>0.14995</v>
      </c>
    </row>
    <row r="32" spans="1:7" x14ac:dyDescent="0.25">
      <c r="A32" s="345" t="str">
        <f>MG_GS1!A$2</f>
        <v>MG</v>
      </c>
      <c r="B32" s="345" t="str">
        <f>MG_GS1!A$7</f>
        <v>GS1</v>
      </c>
      <c r="C32" s="345" t="str">
        <f>MG_GS1!B7</f>
        <v>A6</v>
      </c>
      <c r="D32" s="345">
        <f>MG_GS1!C7</f>
        <v>1481</v>
      </c>
      <c r="E32" s="345">
        <f>MG_GS1!AC88</f>
        <v>2</v>
      </c>
      <c r="F32" s="345" t="str">
        <f>MG_GS1!AD88</f>
        <v>A6</v>
      </c>
      <c r="G32" s="346">
        <f>MG_GS1!AE88</f>
        <v>0.20549000000000001</v>
      </c>
    </row>
    <row r="33" spans="1:11" x14ac:dyDescent="0.25">
      <c r="A33" s="347" t="str">
        <f>MG_GS2!A$2</f>
        <v>MG</v>
      </c>
      <c r="B33" s="347" t="str">
        <f>MG_GS2!A$7</f>
        <v>GS2</v>
      </c>
      <c r="C33" s="347" t="str">
        <f>MG_GS2!B7</f>
        <v>A6</v>
      </c>
      <c r="D33" s="347">
        <f>MG_GS2!C7</f>
        <v>1518</v>
      </c>
      <c r="E33" s="347">
        <f>MG_GS2!AC88</f>
        <v>2</v>
      </c>
      <c r="F33" s="347" t="str">
        <f>MG_GS2!AD88</f>
        <v>A6</v>
      </c>
      <c r="G33" s="348">
        <f>MG_GS2!AE88</f>
        <v>0.20557</v>
      </c>
    </row>
    <row r="34" spans="1:11" x14ac:dyDescent="0.25">
      <c r="A34" s="345" t="str">
        <f>MG_GS3!A$2</f>
        <v>MG</v>
      </c>
      <c r="B34" s="345" t="str">
        <f>MG_GS3!A$7</f>
        <v>GS3</v>
      </c>
      <c r="C34" s="345" t="str">
        <f>MG_GS3!B7</f>
        <v>A6</v>
      </c>
      <c r="D34" s="345">
        <f>MG_GS3!C7</f>
        <v>1463</v>
      </c>
      <c r="E34" s="345">
        <f>MG_GS3!AC88</f>
        <v>1</v>
      </c>
      <c r="F34" s="345" t="str">
        <f>MG_GS3!AD88</f>
        <v>A6</v>
      </c>
      <c r="G34" s="346">
        <f>MG_GS3!AE88</f>
        <v>0.20558000000000001</v>
      </c>
    </row>
    <row r="35" spans="1:11" x14ac:dyDescent="0.25">
      <c r="A35" s="345" t="str">
        <f>MG_GS4!A$2</f>
        <v>MG</v>
      </c>
      <c r="B35" s="345" t="str">
        <f>MG_GS4!A$7</f>
        <v>GS4</v>
      </c>
      <c r="C35" s="345" t="str">
        <f>MG_GS4!B7</f>
        <v>A6</v>
      </c>
      <c r="D35" s="345">
        <f>MG_GS4!C7</f>
        <v>1512</v>
      </c>
      <c r="E35" s="345">
        <f>MG_GS4!AC88</f>
        <v>1</v>
      </c>
      <c r="F35" s="345" t="str">
        <f>MG_GS4!AD88</f>
        <v>A6</v>
      </c>
      <c r="G35" s="346">
        <f>MG_GS4!AE88</f>
        <v>0.20577999999999999</v>
      </c>
    </row>
    <row r="36" spans="1:11" x14ac:dyDescent="0.25">
      <c r="A36" s="345" t="str">
        <f>MG_GS5!A$2</f>
        <v>MG</v>
      </c>
      <c r="B36" s="345" t="str">
        <f>MG_GS5!A$7</f>
        <v>GS5</v>
      </c>
      <c r="C36" s="345" t="str">
        <f>MG_GS5!B7</f>
        <v>A6</v>
      </c>
      <c r="D36" s="345">
        <f>MG_GS5!C7</f>
        <v>1520</v>
      </c>
      <c r="E36" s="345">
        <f>MG_GS5!AC88</f>
        <v>1</v>
      </c>
      <c r="F36" s="345" t="str">
        <f>MG_GS5!AD88</f>
        <v>A6</v>
      </c>
      <c r="G36" s="346">
        <f>MG_GS5!AE88</f>
        <v>0.20563999999999999</v>
      </c>
    </row>
    <row r="37" spans="1:11" x14ac:dyDescent="0.25">
      <c r="A37" s="345" t="str">
        <f>MG_GS6!A$2</f>
        <v>MG</v>
      </c>
      <c r="B37" s="345" t="str">
        <f>MG_GS6!A$7</f>
        <v>GS6</v>
      </c>
      <c r="C37" s="345" t="str">
        <f>MG_GS6!B7</f>
        <v>A6</v>
      </c>
      <c r="D37" s="345">
        <f>MG_GS6!C7</f>
        <v>1512</v>
      </c>
      <c r="E37" s="345">
        <f>MG_GS6!AC88</f>
        <v>1</v>
      </c>
      <c r="F37" s="345" t="str">
        <f>MG_GS6!AD88</f>
        <v>A6</v>
      </c>
      <c r="G37" s="346">
        <f>MG_GS6!AE88</f>
        <v>0.20560999999999999</v>
      </c>
      <c r="I37" s="245" t="s">
        <v>220</v>
      </c>
      <c r="J37" s="246" t="s">
        <v>201</v>
      </c>
      <c r="K37" s="246" t="s">
        <v>202</v>
      </c>
    </row>
    <row r="38" spans="1:11" x14ac:dyDescent="0.25">
      <c r="A38" s="349" t="str">
        <f>MM_GS1!A$2</f>
        <v>MM</v>
      </c>
      <c r="B38" s="349" t="str">
        <f>MM_GS1!A$7</f>
        <v>GS1</v>
      </c>
      <c r="C38" s="349" t="str">
        <f>MM_GS1!B2</f>
        <v>A1</v>
      </c>
      <c r="D38" s="349">
        <f>MM_GS1!C2</f>
        <v>240</v>
      </c>
      <c r="E38" s="349">
        <f>MM_GS1!AC83</f>
        <v>5</v>
      </c>
      <c r="F38" s="349" t="str">
        <f>MM_GS1!AD83</f>
        <v>A1</v>
      </c>
      <c r="G38" s="350">
        <f>MM_GS1!AE83</f>
        <v>0.14444000000000001</v>
      </c>
      <c r="I38" t="s">
        <v>194</v>
      </c>
      <c r="J38" s="247">
        <f>AVERAGE(E38:E43)</f>
        <v>4.833333333333333</v>
      </c>
      <c r="K38" s="247">
        <f>_xlfn.STDEV.S(E38:E43)</f>
        <v>0.98319208025017601</v>
      </c>
    </row>
    <row r="39" spans="1:11" x14ac:dyDescent="0.25">
      <c r="A39" s="349" t="str">
        <f>MM_GS2!A$2</f>
        <v>MM</v>
      </c>
      <c r="B39" s="349" t="str">
        <f>MM_GS2!A$7</f>
        <v>GS2</v>
      </c>
      <c r="C39" s="349" t="str">
        <f>MM_GS2!B2</f>
        <v>A1</v>
      </c>
      <c r="D39" s="349">
        <f>MM_GS2!C2</f>
        <v>233</v>
      </c>
      <c r="E39" s="349">
        <f>MM_GS2!AC83</f>
        <v>3</v>
      </c>
      <c r="F39" s="349" t="str">
        <f>MM_GS2!AD83</f>
        <v>A1</v>
      </c>
      <c r="G39" s="350">
        <f>MM_GS2!AE83</f>
        <v>0.17852999999999999</v>
      </c>
      <c r="I39" t="s">
        <v>195</v>
      </c>
      <c r="J39" s="247">
        <f>AVERAGE(E44:E49)</f>
        <v>1</v>
      </c>
      <c r="K39" s="247">
        <f>_xlfn.STDEV.S(E44:E49)</f>
        <v>0</v>
      </c>
    </row>
    <row r="40" spans="1:11" x14ac:dyDescent="0.25">
      <c r="A40" s="349" t="str">
        <f>MM_GS3!A$2</f>
        <v>MM</v>
      </c>
      <c r="B40" s="349" t="str">
        <f>MM_GS3!A$7</f>
        <v>GS3</v>
      </c>
      <c r="C40" s="349" t="str">
        <f>MM_GS3!B2</f>
        <v>A1</v>
      </c>
      <c r="D40" s="349">
        <f>MM_GS3!C2</f>
        <v>245</v>
      </c>
      <c r="E40" s="349">
        <f>MM_GS3!AC83</f>
        <v>5</v>
      </c>
      <c r="F40" s="349" t="str">
        <f>MM_GS3!AD83</f>
        <v>A1</v>
      </c>
      <c r="G40" s="350">
        <f>MM_GS3!AE83</f>
        <v>0.11088000000000001</v>
      </c>
      <c r="I40" t="s">
        <v>196</v>
      </c>
      <c r="J40" s="247">
        <f>AVERAGE(E50:E55)</f>
        <v>3.3333333333333335</v>
      </c>
      <c r="K40" s="247">
        <f>_xlfn.STDEV.S(E50:E55)</f>
        <v>0.51639777949432131</v>
      </c>
    </row>
    <row r="41" spans="1:11" x14ac:dyDescent="0.25">
      <c r="A41" s="349" t="str">
        <f>MM_GS4!A$2</f>
        <v>MM</v>
      </c>
      <c r="B41" s="349" t="str">
        <f>MM_GS4!A$7</f>
        <v>GS4</v>
      </c>
      <c r="C41" s="349" t="str">
        <f>MM_GS4!B2</f>
        <v>A1</v>
      </c>
      <c r="D41" s="349">
        <f>MM_GS4!C2</f>
        <v>255</v>
      </c>
      <c r="E41" s="349">
        <f>MM_GS4!AC83</f>
        <v>6</v>
      </c>
      <c r="F41" s="349" t="str">
        <f>MM_GS4!AD83</f>
        <v>A1</v>
      </c>
      <c r="G41" s="350">
        <f>MM_GS4!AE83</f>
        <v>9.4350000000000003E-2</v>
      </c>
      <c r="I41" t="s">
        <v>197</v>
      </c>
      <c r="J41" s="247">
        <f>AVERAGE(E56:E61)</f>
        <v>5.833333333333333</v>
      </c>
      <c r="K41" s="247">
        <f>_xlfn.STDEV.S(E56:E61)</f>
        <v>0.40824829046386302</v>
      </c>
    </row>
    <row r="42" spans="1:11" x14ac:dyDescent="0.25">
      <c r="A42" s="349" t="str">
        <f>MM_GS5!A$2</f>
        <v>MM</v>
      </c>
      <c r="B42" s="349" t="str">
        <f>MM_GS5!A$7</f>
        <v>GS5</v>
      </c>
      <c r="C42" s="349" t="str">
        <f>MM_GS5!B2</f>
        <v>A1</v>
      </c>
      <c r="D42" s="349">
        <f>MM_GS5!C2</f>
        <v>240</v>
      </c>
      <c r="E42" s="349">
        <f>MM_GS5!AC83</f>
        <v>5</v>
      </c>
      <c r="F42" s="349" t="str">
        <f>MM_GS5!AD83</f>
        <v>A1</v>
      </c>
      <c r="G42" s="350">
        <f>MM_GS5!AE83</f>
        <v>0.14251</v>
      </c>
      <c r="I42" t="s">
        <v>198</v>
      </c>
      <c r="J42" s="247">
        <f>AVERAGE(E62:E67)</f>
        <v>4</v>
      </c>
      <c r="K42" s="247">
        <f>_xlfn.STDEV.S(E62:E67)</f>
        <v>0.63245553203367588</v>
      </c>
    </row>
    <row r="43" spans="1:11" x14ac:dyDescent="0.25">
      <c r="A43" s="349" t="str">
        <f>MM_GS6!A$2</f>
        <v>MM</v>
      </c>
      <c r="B43" s="349" t="str">
        <f>MM_GS6!A$7</f>
        <v>GS6</v>
      </c>
      <c r="C43" s="349" t="str">
        <f>MM_GS6!B2</f>
        <v>A1</v>
      </c>
      <c r="D43" s="349">
        <f>MM_GS6!C2</f>
        <v>245</v>
      </c>
      <c r="E43" s="349">
        <f>MM_GS6!AC83</f>
        <v>5</v>
      </c>
      <c r="F43" s="349" t="str">
        <f>MM_GS6!AD83</f>
        <v>A1</v>
      </c>
      <c r="G43" s="350">
        <f>MM_GS6!AE83</f>
        <v>0.13691999999999999</v>
      </c>
      <c r="I43" t="s">
        <v>199</v>
      </c>
      <c r="J43" s="247">
        <f>AVERAGE(E68:E73)</f>
        <v>2</v>
      </c>
      <c r="K43" s="247">
        <f>_xlfn.STDEV.S(E68:E73)</f>
        <v>0</v>
      </c>
    </row>
    <row r="44" spans="1:11" x14ac:dyDescent="0.25">
      <c r="A44" s="351" t="str">
        <f>MM_GS1!A$2</f>
        <v>MM</v>
      </c>
      <c r="B44" s="351" t="str">
        <f>MM_GS1!A$7</f>
        <v>GS1</v>
      </c>
      <c r="C44" s="351" t="str">
        <f>MM_GS1!B3</f>
        <v>A2</v>
      </c>
      <c r="D44" s="351">
        <f>MM_GS1!C3</f>
        <v>230</v>
      </c>
      <c r="E44" s="351">
        <f>MM_GS1!AC84</f>
        <v>1</v>
      </c>
      <c r="F44" s="351" t="str">
        <f>MM_GS1!AD84</f>
        <v>A2</v>
      </c>
      <c r="G44" s="352">
        <f>MM_GS1!AE84</f>
        <v>0.23289000000000001</v>
      </c>
    </row>
    <row r="45" spans="1:11" x14ac:dyDescent="0.25">
      <c r="A45" s="351" t="str">
        <f>MM_GS2!A$2</f>
        <v>MM</v>
      </c>
      <c r="B45" s="351" t="str">
        <f>MM_GS2!A$7</f>
        <v>GS2</v>
      </c>
      <c r="C45" s="351" t="str">
        <f>MM_GS2!B3</f>
        <v>A2</v>
      </c>
      <c r="D45" s="351">
        <f>MM_GS2!C3</f>
        <v>228</v>
      </c>
      <c r="E45" s="351">
        <f>MM_GS2!AC84</f>
        <v>1</v>
      </c>
      <c r="F45" s="351" t="str">
        <f>MM_GS2!AD84</f>
        <v>A2</v>
      </c>
      <c r="G45" s="352">
        <f>MM_GS2!AE84</f>
        <v>0.21274000000000001</v>
      </c>
    </row>
    <row r="46" spans="1:11" x14ac:dyDescent="0.25">
      <c r="A46" s="351" t="str">
        <f>MM_GS3!A$2</f>
        <v>MM</v>
      </c>
      <c r="B46" s="351" t="str">
        <f>MM_GS3!A$7</f>
        <v>GS3</v>
      </c>
      <c r="C46" s="351" t="str">
        <f>MM_GS3!B3</f>
        <v>A2</v>
      </c>
      <c r="D46" s="351">
        <f>MM_GS3!C3</f>
        <v>229</v>
      </c>
      <c r="E46" s="351">
        <f>MM_GS3!AC84</f>
        <v>1</v>
      </c>
      <c r="F46" s="351" t="str">
        <f>MM_GS3!AD84</f>
        <v>A2</v>
      </c>
      <c r="G46" s="352">
        <f>MM_GS3!AE84</f>
        <v>0.25864999999999999</v>
      </c>
    </row>
    <row r="47" spans="1:11" x14ac:dyDescent="0.25">
      <c r="A47" s="351" t="str">
        <f>MM_GS4!A$2</f>
        <v>MM</v>
      </c>
      <c r="B47" s="351" t="str">
        <f>MM_GS4!A$7</f>
        <v>GS4</v>
      </c>
      <c r="C47" s="351" t="str">
        <f>MM_GS4!B3</f>
        <v>A2</v>
      </c>
      <c r="D47" s="351">
        <f>MM_GS4!C3</f>
        <v>232</v>
      </c>
      <c r="E47" s="351">
        <f>MM_GS4!AC84</f>
        <v>1</v>
      </c>
      <c r="F47" s="351" t="str">
        <f>MM_GS4!AD84</f>
        <v>A2</v>
      </c>
      <c r="G47" s="352">
        <f>MM_GS4!AE84</f>
        <v>0.26261000000000001</v>
      </c>
    </row>
    <row r="48" spans="1:11" x14ac:dyDescent="0.25">
      <c r="A48" s="351" t="str">
        <f>MM_GS5!A$2</f>
        <v>MM</v>
      </c>
      <c r="B48" s="351" t="str">
        <f>MM_GS5!A$7</f>
        <v>GS5</v>
      </c>
      <c r="C48" s="351" t="str">
        <f>MM_GS5!B3</f>
        <v>A2</v>
      </c>
      <c r="D48" s="351">
        <f>MM_GS5!C3</f>
        <v>229</v>
      </c>
      <c r="E48" s="351">
        <f>MM_GS5!AC84</f>
        <v>1</v>
      </c>
      <c r="F48" s="351" t="str">
        <f>MM_GS5!AD84</f>
        <v>A2</v>
      </c>
      <c r="G48" s="352">
        <f>MM_GS5!AE84</f>
        <v>0.23285</v>
      </c>
    </row>
    <row r="49" spans="1:7" x14ac:dyDescent="0.25">
      <c r="A49" s="351" t="str">
        <f>MM_GS6!A$2</f>
        <v>MM</v>
      </c>
      <c r="B49" s="351" t="str">
        <f>MM_GS6!A$7</f>
        <v>GS6</v>
      </c>
      <c r="C49" s="351" t="str">
        <f>MM_GS6!B3</f>
        <v>A2</v>
      </c>
      <c r="D49" s="351">
        <f>MM_GS6!C3</f>
        <v>232</v>
      </c>
      <c r="E49" s="351">
        <f>MM_GS6!AC84</f>
        <v>1</v>
      </c>
      <c r="F49" s="351" t="str">
        <f>MM_GS6!AD84</f>
        <v>A2</v>
      </c>
      <c r="G49" s="352">
        <f>MM_GS6!AE84</f>
        <v>0.23419999999999999</v>
      </c>
    </row>
    <row r="50" spans="1:7" x14ac:dyDescent="0.25">
      <c r="A50" s="353" t="str">
        <f>MM_GS1!A$2</f>
        <v>MM</v>
      </c>
      <c r="B50" s="353" t="str">
        <f>MM_GS1!A$7</f>
        <v>GS1</v>
      </c>
      <c r="C50" s="353" t="str">
        <f>MM_GS1!B4</f>
        <v>A3</v>
      </c>
      <c r="D50" s="353">
        <f>MM_GS1!C4</f>
        <v>261</v>
      </c>
      <c r="E50" s="353">
        <f>MM_GS1!AC85</f>
        <v>3</v>
      </c>
      <c r="F50" s="353" t="str">
        <f>MM_GS1!AD85</f>
        <v>A3</v>
      </c>
      <c r="G50" s="354">
        <f>MM_GS1!AE85</f>
        <v>0.15622</v>
      </c>
    </row>
    <row r="51" spans="1:7" x14ac:dyDescent="0.25">
      <c r="A51" s="353" t="str">
        <f>MM_GS2!A$2</f>
        <v>MM</v>
      </c>
      <c r="B51" s="353" t="str">
        <f>MM_GS2!A$7</f>
        <v>GS2</v>
      </c>
      <c r="C51" s="353" t="str">
        <f>MM_GS2!B4</f>
        <v>A3</v>
      </c>
      <c r="D51" s="353">
        <f>MM_GS2!C4</f>
        <v>257</v>
      </c>
      <c r="E51" s="353">
        <f>MM_GS2!AC85</f>
        <v>4</v>
      </c>
      <c r="F51" s="353" t="str">
        <f>MM_GS2!AD85</f>
        <v>A3</v>
      </c>
      <c r="G51" s="354">
        <f>MM_GS2!AE85</f>
        <v>0.16012000000000001</v>
      </c>
    </row>
    <row r="52" spans="1:7" x14ac:dyDescent="0.25">
      <c r="A52" s="353" t="str">
        <f>MM_GS3!A$2</f>
        <v>MM</v>
      </c>
      <c r="B52" s="353" t="str">
        <f>MM_GS3!A$7</f>
        <v>GS3</v>
      </c>
      <c r="C52" s="353" t="str">
        <f>MM_GS3!B4</f>
        <v>A3</v>
      </c>
      <c r="D52" s="353">
        <f>MM_GS3!C4</f>
        <v>258</v>
      </c>
      <c r="E52" s="353">
        <f>MM_GS3!AC85</f>
        <v>3</v>
      </c>
      <c r="F52" s="353" t="str">
        <f>MM_GS3!AD85</f>
        <v>A3</v>
      </c>
      <c r="G52" s="354">
        <f>MM_GS3!AE85</f>
        <v>0.17297000000000001</v>
      </c>
    </row>
    <row r="53" spans="1:7" x14ac:dyDescent="0.25">
      <c r="A53" s="353" t="str">
        <f>MM_GS4!A$2</f>
        <v>MM</v>
      </c>
      <c r="B53" s="353" t="str">
        <f>MM_GS4!A$7</f>
        <v>GS4</v>
      </c>
      <c r="C53" s="353" t="str">
        <f>MM_GS4!B4</f>
        <v>A3</v>
      </c>
      <c r="D53" s="353">
        <f>MM_GS4!C4</f>
        <v>283</v>
      </c>
      <c r="E53" s="353">
        <f>MM_GS4!AC85</f>
        <v>4</v>
      </c>
      <c r="F53" s="353" t="str">
        <f>MM_GS4!AD85</f>
        <v>A3</v>
      </c>
      <c r="G53" s="354">
        <f>MM_GS4!AE85</f>
        <v>0.14172999999999999</v>
      </c>
    </row>
    <row r="54" spans="1:7" x14ac:dyDescent="0.25">
      <c r="A54" s="353" t="str">
        <f>MM_GS5!A$2</f>
        <v>MM</v>
      </c>
      <c r="B54" s="353" t="str">
        <f>MM_GS5!A$7</f>
        <v>GS5</v>
      </c>
      <c r="C54" s="353" t="str">
        <f>MM_GS5!B4</f>
        <v>A3</v>
      </c>
      <c r="D54" s="353">
        <f>MM_GS5!C4</f>
        <v>261</v>
      </c>
      <c r="E54" s="353">
        <f>MM_GS5!AC85</f>
        <v>3</v>
      </c>
      <c r="F54" s="353" t="str">
        <f>MM_GS5!AD85</f>
        <v>A3</v>
      </c>
      <c r="G54" s="354">
        <f>MM_GS5!AE85</f>
        <v>0.16322</v>
      </c>
    </row>
    <row r="55" spans="1:7" x14ac:dyDescent="0.25">
      <c r="A55" s="353" t="str">
        <f>MM_GS6!A$2</f>
        <v>MM</v>
      </c>
      <c r="B55" s="353" t="str">
        <f>MM_GS6!A$7</f>
        <v>GS6</v>
      </c>
      <c r="C55" s="353" t="str">
        <f>MM_GS6!B4</f>
        <v>A3</v>
      </c>
      <c r="D55" s="353">
        <f>MM_GS6!C4</f>
        <v>262</v>
      </c>
      <c r="E55" s="353">
        <f>MM_GS6!AC85</f>
        <v>3</v>
      </c>
      <c r="F55" s="353" t="str">
        <f>MM_GS6!AD85</f>
        <v>A3</v>
      </c>
      <c r="G55" s="354">
        <f>MM_GS6!AE85</f>
        <v>0.16325000000000001</v>
      </c>
    </row>
    <row r="56" spans="1:7" x14ac:dyDescent="0.25">
      <c r="A56" s="355" t="str">
        <f>MM_GS1!A$2</f>
        <v>MM</v>
      </c>
      <c r="B56" s="355" t="str">
        <f>MM_GS1!A$7</f>
        <v>GS1</v>
      </c>
      <c r="C56" s="355" t="str">
        <f>MM_GS1!B5</f>
        <v>A4</v>
      </c>
      <c r="D56" s="355">
        <f>MM_GS1!C5</f>
        <v>247</v>
      </c>
      <c r="E56" s="355">
        <f>MM_GS1!AC86</f>
        <v>6</v>
      </c>
      <c r="F56" s="355" t="str">
        <f>MM_GS1!AD86</f>
        <v>A4</v>
      </c>
      <c r="G56" s="356">
        <f>MM_GS1!AE86</f>
        <v>0.10459</v>
      </c>
    </row>
    <row r="57" spans="1:7" x14ac:dyDescent="0.25">
      <c r="A57" s="355" t="str">
        <f>MM_GS2!A$2</f>
        <v>MM</v>
      </c>
      <c r="B57" s="355" t="str">
        <f>MM_GS2!A$7</f>
        <v>GS2</v>
      </c>
      <c r="C57" s="355" t="str">
        <f>MM_GS2!B5</f>
        <v>A4</v>
      </c>
      <c r="D57" s="355">
        <f>MM_GS2!C5</f>
        <v>249</v>
      </c>
      <c r="E57" s="355">
        <f>MM_GS2!AC86</f>
        <v>6</v>
      </c>
      <c r="F57" s="355" t="str">
        <f>MM_GS2!AD86</f>
        <v>A4</v>
      </c>
      <c r="G57" s="356">
        <f>MM_GS2!AE86</f>
        <v>8.5930000000000006E-2</v>
      </c>
    </row>
    <row r="58" spans="1:7" x14ac:dyDescent="0.25">
      <c r="A58" s="355" t="str">
        <f>MM_GS3!A$2</f>
        <v>MM</v>
      </c>
      <c r="B58" s="355" t="str">
        <f>MM_GS3!A$7</f>
        <v>GS3</v>
      </c>
      <c r="C58" s="355" t="str">
        <f>MM_GS3!B5</f>
        <v>A4</v>
      </c>
      <c r="D58" s="355">
        <f>MM_GS3!C5</f>
        <v>249</v>
      </c>
      <c r="E58" s="355">
        <f>MM_GS3!AC86</f>
        <v>6</v>
      </c>
      <c r="F58" s="355" t="str">
        <f>MM_GS3!AD86</f>
        <v>A4</v>
      </c>
      <c r="G58" s="356">
        <f>MM_GS3!AE86</f>
        <v>0.10557999999999999</v>
      </c>
    </row>
    <row r="59" spans="1:7" x14ac:dyDescent="0.25">
      <c r="A59" s="355" t="str">
        <f>MM_GS4!A$2</f>
        <v>MM</v>
      </c>
      <c r="B59" s="355" t="str">
        <f>MM_GS4!A$7</f>
        <v>GS4</v>
      </c>
      <c r="C59" s="355" t="str">
        <f>MM_GS4!B5</f>
        <v>A4</v>
      </c>
      <c r="D59" s="355">
        <f>MM_GS4!C5</f>
        <v>252</v>
      </c>
      <c r="E59" s="355">
        <f>MM_GS4!AC86</f>
        <v>5</v>
      </c>
      <c r="F59" s="355" t="str">
        <f>MM_GS4!AD86</f>
        <v>A4</v>
      </c>
      <c r="G59" s="356">
        <f>MM_GS4!AE86</f>
        <v>0.10049</v>
      </c>
    </row>
    <row r="60" spans="1:7" x14ac:dyDescent="0.25">
      <c r="A60" s="355" t="str">
        <f>MM_GS5!A$2</f>
        <v>MM</v>
      </c>
      <c r="B60" s="355" t="str">
        <f>MM_GS5!A$7</f>
        <v>GS5</v>
      </c>
      <c r="C60" s="355" t="str">
        <f>MM_GS5!B5</f>
        <v>A4</v>
      </c>
      <c r="D60" s="355">
        <f>MM_GS5!C5</f>
        <v>248</v>
      </c>
      <c r="E60" s="355">
        <f>MM_GS5!AC86</f>
        <v>6</v>
      </c>
      <c r="F60" s="355" t="str">
        <f>MM_GS5!AD86</f>
        <v>A4</v>
      </c>
      <c r="G60" s="356">
        <f>MM_GS5!AE86</f>
        <v>9.5460000000000003E-2</v>
      </c>
    </row>
    <row r="61" spans="1:7" x14ac:dyDescent="0.25">
      <c r="A61" s="355" t="str">
        <f>MM_GS6!A$2</f>
        <v>MM</v>
      </c>
      <c r="B61" s="355" t="str">
        <f>MM_GS6!A$7</f>
        <v>GS6</v>
      </c>
      <c r="C61" s="355" t="str">
        <f>MM_GS6!B5</f>
        <v>A4</v>
      </c>
      <c r="D61" s="355">
        <f>MM_GS6!C5</f>
        <v>252</v>
      </c>
      <c r="E61" s="355">
        <f>MM_GS6!AC86</f>
        <v>6</v>
      </c>
      <c r="F61" s="355" t="str">
        <f>MM_GS6!AD86</f>
        <v>A4</v>
      </c>
      <c r="G61" s="356">
        <f>MM_GS6!AE86</f>
        <v>9.5899999999999999E-2</v>
      </c>
    </row>
    <row r="62" spans="1:7" x14ac:dyDescent="0.25">
      <c r="A62" s="357" t="str">
        <f>MM_GS1!A$2</f>
        <v>MM</v>
      </c>
      <c r="B62" s="357" t="str">
        <f>MM_GS1!A$7</f>
        <v>GS1</v>
      </c>
      <c r="C62" s="357" t="str">
        <f>MM_GS1!B6</f>
        <v>A5</v>
      </c>
      <c r="D62" s="357">
        <f>MM_GS1!C6</f>
        <v>262</v>
      </c>
      <c r="E62" s="357">
        <f>MM_GS1!AC87</f>
        <v>4</v>
      </c>
      <c r="F62" s="357" t="str">
        <f>MM_GS1!AD87</f>
        <v>A5</v>
      </c>
      <c r="G62" s="358">
        <f>MM_GS1!AE87</f>
        <v>0.15501999999999999</v>
      </c>
    </row>
    <row r="63" spans="1:7" x14ac:dyDescent="0.25">
      <c r="A63" s="357" t="str">
        <f>MM_GS2!A$2</f>
        <v>MM</v>
      </c>
      <c r="B63" s="357" t="str">
        <f>MM_GS2!A$7</f>
        <v>GS2</v>
      </c>
      <c r="C63" s="357" t="str">
        <f>MM_GS2!B6</f>
        <v>A5</v>
      </c>
      <c r="D63" s="357">
        <f>MM_GS2!C6</f>
        <v>261</v>
      </c>
      <c r="E63" s="357">
        <f>MM_GS2!AC87</f>
        <v>5</v>
      </c>
      <c r="F63" s="357" t="str">
        <f>MM_GS2!AD87</f>
        <v>A5</v>
      </c>
      <c r="G63" s="358">
        <f>MM_GS2!AE87</f>
        <v>0.15643000000000001</v>
      </c>
    </row>
    <row r="64" spans="1:7" x14ac:dyDescent="0.25">
      <c r="A64" s="357" t="str">
        <f>MM_GS3!A$2</f>
        <v>MM</v>
      </c>
      <c r="B64" s="357" t="str">
        <f>MM_GS3!A$7</f>
        <v>GS3</v>
      </c>
      <c r="C64" s="357" t="str">
        <f>MM_GS3!B6</f>
        <v>A5</v>
      </c>
      <c r="D64" s="357">
        <f>MM_GS3!C6</f>
        <v>275</v>
      </c>
      <c r="E64" s="357">
        <f>MM_GS3!AC87</f>
        <v>4</v>
      </c>
      <c r="F64" s="357" t="str">
        <f>MM_GS3!AD87</f>
        <v>A5</v>
      </c>
      <c r="G64" s="358">
        <f>MM_GS3!AE87</f>
        <v>0.14491000000000001</v>
      </c>
    </row>
    <row r="65" spans="1:11" x14ac:dyDescent="0.25">
      <c r="A65" s="357" t="str">
        <f>MM_GS4!A$2</f>
        <v>MM</v>
      </c>
      <c r="B65" s="357" t="str">
        <f>MM_GS4!A$7</f>
        <v>GS4</v>
      </c>
      <c r="C65" s="357" t="str">
        <f>MM_GS4!B6</f>
        <v>A5</v>
      </c>
      <c r="D65" s="357">
        <f>MM_GS4!C6</f>
        <v>255</v>
      </c>
      <c r="E65" s="357">
        <f>MM_GS4!AC87</f>
        <v>3</v>
      </c>
      <c r="F65" s="357" t="str">
        <f>MM_GS4!AD87</f>
        <v>A5</v>
      </c>
      <c r="G65" s="358">
        <f>MM_GS4!AE87</f>
        <v>0.19369</v>
      </c>
    </row>
    <row r="66" spans="1:11" x14ac:dyDescent="0.25">
      <c r="A66" s="357" t="str">
        <f>MM_GS5!A$2</f>
        <v>MM</v>
      </c>
      <c r="B66" s="357" t="str">
        <f>MM_GS5!A$7</f>
        <v>GS5</v>
      </c>
      <c r="C66" s="357" t="str">
        <f>MM_GS5!B6</f>
        <v>A5</v>
      </c>
      <c r="D66" s="357">
        <f>MM_GS5!C6</f>
        <v>262</v>
      </c>
      <c r="E66" s="357">
        <f>MM_GS5!AC87</f>
        <v>4</v>
      </c>
      <c r="F66" s="357" t="str">
        <f>MM_GS5!AD87</f>
        <v>A5</v>
      </c>
      <c r="G66" s="358">
        <f>MM_GS5!AE87</f>
        <v>0.15925</v>
      </c>
    </row>
    <row r="67" spans="1:11" x14ac:dyDescent="0.25">
      <c r="A67" s="357" t="str">
        <f>MM_GS6!A$2</f>
        <v>MM</v>
      </c>
      <c r="B67" s="357" t="str">
        <f>MM_GS6!A$7</f>
        <v>GS6</v>
      </c>
      <c r="C67" s="357" t="str">
        <f>MM_GS6!B6</f>
        <v>A5</v>
      </c>
      <c r="D67" s="357">
        <f>MM_GS6!C6</f>
        <v>262</v>
      </c>
      <c r="E67" s="357">
        <f>MM_GS6!AC87</f>
        <v>4</v>
      </c>
      <c r="F67" s="357" t="str">
        <f>MM_GS6!AD87</f>
        <v>A5</v>
      </c>
      <c r="G67" s="358">
        <f>MM_GS6!AE87</f>
        <v>0.16325000000000001</v>
      </c>
    </row>
    <row r="68" spans="1:11" x14ac:dyDescent="0.25">
      <c r="A68" s="359" t="str">
        <f>MM_GS1!A$2</f>
        <v>MM</v>
      </c>
      <c r="B68" s="359" t="str">
        <f>MM_GS1!A$7</f>
        <v>GS1</v>
      </c>
      <c r="C68" s="359" t="str">
        <f>MM_GS1!B7</f>
        <v>A6</v>
      </c>
      <c r="D68" s="359">
        <f>MM_GS1!C7</f>
        <v>294</v>
      </c>
      <c r="E68" s="359">
        <f>MM_GS1!AC88</f>
        <v>2</v>
      </c>
      <c r="F68" s="359" t="str">
        <f>MM_GS1!AD88</f>
        <v>A6</v>
      </c>
      <c r="G68" s="360">
        <f>MM_GS1!AE88</f>
        <v>0.20685000000000001</v>
      </c>
    </row>
    <row r="69" spans="1:11" x14ac:dyDescent="0.25">
      <c r="A69" s="359" t="str">
        <f>MM_GS2!A$2</f>
        <v>MM</v>
      </c>
      <c r="B69" s="359" t="str">
        <f>MM_GS2!A$7</f>
        <v>GS2</v>
      </c>
      <c r="C69" s="359" t="str">
        <f>MM_GS2!B7</f>
        <v>A6</v>
      </c>
      <c r="D69" s="359">
        <f>MM_GS2!C7</f>
        <v>300</v>
      </c>
      <c r="E69" s="359">
        <f>MM_GS2!AC88</f>
        <v>2</v>
      </c>
      <c r="F69" s="359" t="str">
        <f>MM_GS2!AD88</f>
        <v>A6</v>
      </c>
      <c r="G69" s="360">
        <f>MM_GS2!AE88</f>
        <v>0.20626</v>
      </c>
    </row>
    <row r="70" spans="1:11" x14ac:dyDescent="0.25">
      <c r="A70" s="359" t="str">
        <f>MM_GS3!A$2</f>
        <v>MM</v>
      </c>
      <c r="B70" s="359" t="str">
        <f>MM_GS3!A$7</f>
        <v>GS3</v>
      </c>
      <c r="C70" s="359" t="str">
        <f>MM_GS3!B7</f>
        <v>A6</v>
      </c>
      <c r="D70" s="359">
        <f>MM_GS3!C7</f>
        <v>299</v>
      </c>
      <c r="E70" s="359">
        <f>MM_GS3!AC88</f>
        <v>2</v>
      </c>
      <c r="F70" s="359" t="str">
        <f>MM_GS3!AD88</f>
        <v>A6</v>
      </c>
      <c r="G70" s="360">
        <f>MM_GS3!AE88</f>
        <v>0.20704</v>
      </c>
    </row>
    <row r="71" spans="1:11" x14ac:dyDescent="0.25">
      <c r="A71" s="359" t="str">
        <f>MM_GS4!A$2</f>
        <v>MM</v>
      </c>
      <c r="B71" s="359" t="str">
        <f>MM_GS4!A$7</f>
        <v>GS4</v>
      </c>
      <c r="C71" s="359" t="str">
        <f>MM_GS4!B7</f>
        <v>A6</v>
      </c>
      <c r="D71" s="359">
        <f>MM_GS4!C7</f>
        <v>302</v>
      </c>
      <c r="E71" s="359">
        <f>MM_GS4!AC88</f>
        <v>2</v>
      </c>
      <c r="F71" s="359" t="str">
        <f>MM_GS4!AD88</f>
        <v>A6</v>
      </c>
      <c r="G71" s="360">
        <f>MM_GS4!AE88</f>
        <v>0.20713999999999999</v>
      </c>
    </row>
    <row r="72" spans="1:11" x14ac:dyDescent="0.25">
      <c r="A72" s="359" t="str">
        <f>MM_GS5!A$2</f>
        <v>MM</v>
      </c>
      <c r="B72" s="359" t="str">
        <f>MM_GS5!A$7</f>
        <v>GS5</v>
      </c>
      <c r="C72" s="359" t="str">
        <f>MM_GS5!B7</f>
        <v>A6</v>
      </c>
      <c r="D72" s="359">
        <f>MM_GS5!C7</f>
        <v>302</v>
      </c>
      <c r="E72" s="359">
        <f>MM_GS5!AC88</f>
        <v>2</v>
      </c>
      <c r="F72" s="359" t="str">
        <f>MM_GS5!AD88</f>
        <v>A6</v>
      </c>
      <c r="G72" s="360">
        <f>MM_GS5!AE88</f>
        <v>0.20673</v>
      </c>
    </row>
    <row r="73" spans="1:11" x14ac:dyDescent="0.25">
      <c r="A73" s="359" t="str">
        <f>MM_GS6!A$2</f>
        <v>MM</v>
      </c>
      <c r="B73" s="359" t="str">
        <f>MM_GS6!A$7</f>
        <v>GS6</v>
      </c>
      <c r="C73" s="359" t="str">
        <f>MM_GS6!B7</f>
        <v>A6</v>
      </c>
      <c r="D73" s="359">
        <f>MM_GS6!C7</f>
        <v>308</v>
      </c>
      <c r="E73" s="359">
        <f>MM_GS6!AC88</f>
        <v>2</v>
      </c>
      <c r="F73" s="359" t="str">
        <f>MM_GS6!AD88</f>
        <v>A6</v>
      </c>
      <c r="G73" s="360">
        <f>MM_GS6!AE88</f>
        <v>0.20649999999999999</v>
      </c>
    </row>
    <row r="74" spans="1:11" x14ac:dyDescent="0.25">
      <c r="A74" s="345" t="str">
        <f>MP_GS1!A$2</f>
        <v>MP</v>
      </c>
      <c r="B74" s="345" t="str">
        <f>MP_GS1!A$7</f>
        <v>GS1</v>
      </c>
      <c r="C74" s="345" t="str">
        <f>MP_GS1!B2</f>
        <v>A1</v>
      </c>
      <c r="D74" s="345">
        <f>MP_GS1!C2</f>
        <v>240</v>
      </c>
      <c r="E74" s="345">
        <f>MP_GS1!AC83</f>
        <v>5</v>
      </c>
      <c r="F74" s="345" t="str">
        <f>MP_GS1!AD83</f>
        <v>A1</v>
      </c>
      <c r="G74" s="346">
        <f>MP_GS1!AE83</f>
        <v>0.13397999999999999</v>
      </c>
      <c r="I74" s="245" t="s">
        <v>221</v>
      </c>
      <c r="J74" s="246" t="s">
        <v>201</v>
      </c>
      <c r="K74" s="246" t="s">
        <v>202</v>
      </c>
    </row>
    <row r="75" spans="1:11" x14ac:dyDescent="0.25">
      <c r="A75" s="345" t="str">
        <f>MP_GS2!A$2</f>
        <v>MP</v>
      </c>
      <c r="B75" s="345" t="str">
        <f>MP_GS2!A$7</f>
        <v>GS2</v>
      </c>
      <c r="C75" s="345" t="str">
        <f>MP_GS2!B2</f>
        <v>A1</v>
      </c>
      <c r="D75" s="345">
        <f>MP_GS2!C2</f>
        <v>231</v>
      </c>
      <c r="E75" s="345">
        <f>MP_GS2!AC83</f>
        <v>5</v>
      </c>
      <c r="F75" s="345" t="str">
        <f>MP_GS2!AD83</f>
        <v>A1</v>
      </c>
      <c r="G75" s="346">
        <f>MP_GS2!AE83</f>
        <v>0.15501999999999999</v>
      </c>
      <c r="I75" t="s">
        <v>194</v>
      </c>
      <c r="J75" s="247">
        <f>AVERAGE(E74:E79)</f>
        <v>5</v>
      </c>
      <c r="K75" s="247">
        <f>_xlfn.STDEV.S(E74:E79)</f>
        <v>0</v>
      </c>
    </row>
    <row r="76" spans="1:11" x14ac:dyDescent="0.25">
      <c r="A76" s="345" t="str">
        <f>MP_GS3!A$2</f>
        <v>MP</v>
      </c>
      <c r="B76" s="345" t="str">
        <f>MP_GS3!A$7</f>
        <v>GS3</v>
      </c>
      <c r="C76" s="345" t="str">
        <f>MP_GS3!B2</f>
        <v>A1</v>
      </c>
      <c r="D76" s="345">
        <f>MP_GS3!C2</f>
        <v>243</v>
      </c>
      <c r="E76" s="345">
        <f>MP_GS3!AC83</f>
        <v>5</v>
      </c>
      <c r="F76" s="345" t="str">
        <f>MP_GS3!AD83</f>
        <v>A1</v>
      </c>
      <c r="G76" s="346">
        <f>MP_GS3!AE83</f>
        <v>0.10342</v>
      </c>
      <c r="I76" t="s">
        <v>195</v>
      </c>
      <c r="J76" s="247">
        <f>AVERAGE(E80:E85)</f>
        <v>1</v>
      </c>
      <c r="K76" s="247">
        <f>_xlfn.STDEV.S(E80:E85)</f>
        <v>0</v>
      </c>
    </row>
    <row r="77" spans="1:11" x14ac:dyDescent="0.25">
      <c r="A77" s="345" t="str">
        <f>MP_GS4!A$2</f>
        <v>MP</v>
      </c>
      <c r="B77" s="345" t="str">
        <f>MP_GS4!A$7</f>
        <v>GS4</v>
      </c>
      <c r="C77" s="345" t="str">
        <f>MP_GS4!B2</f>
        <v>A1</v>
      </c>
      <c r="D77" s="345">
        <f>MP_GS4!C2</f>
        <v>248</v>
      </c>
      <c r="E77" s="345">
        <f>MP_GS4!AC83</f>
        <v>5</v>
      </c>
      <c r="F77" s="345" t="str">
        <f>MP_GS4!AD83</f>
        <v>A1</v>
      </c>
      <c r="G77" s="346">
        <f>MP_GS4!AE83</f>
        <v>9.4649999999999998E-2</v>
      </c>
      <c r="I77" t="s">
        <v>196</v>
      </c>
      <c r="J77" s="247">
        <f>AVERAGE(E86:E91)</f>
        <v>3.3333333333333335</v>
      </c>
      <c r="K77" s="247">
        <f>_xlfn.STDEV.S(E86:E91)</f>
        <v>0.51639777949432131</v>
      </c>
    </row>
    <row r="78" spans="1:11" x14ac:dyDescent="0.25">
      <c r="A78" s="345" t="str">
        <f>MP_GS5!A$2</f>
        <v>MP</v>
      </c>
      <c r="B78" s="345" t="str">
        <f>MP_GS5!A$7</f>
        <v>GS5</v>
      </c>
      <c r="C78" s="345" t="str">
        <f>MP_GS5!B2</f>
        <v>A1</v>
      </c>
      <c r="D78" s="345">
        <f>MP_GS5!C2</f>
        <v>240</v>
      </c>
      <c r="E78" s="345">
        <f>MP_GS5!AC83</f>
        <v>5</v>
      </c>
      <c r="F78" s="345" t="str">
        <f>MP_GS5!AD83</f>
        <v>A1</v>
      </c>
      <c r="G78" s="346">
        <f>MP_GS5!AE83</f>
        <v>0.11921</v>
      </c>
      <c r="I78" t="s">
        <v>197</v>
      </c>
      <c r="J78" s="247">
        <f>AVERAGE(E92:E97)</f>
        <v>6</v>
      </c>
      <c r="K78" s="247">
        <f>_xlfn.STDEV.S(E92:E97)</f>
        <v>0</v>
      </c>
    </row>
    <row r="79" spans="1:11" x14ac:dyDescent="0.25">
      <c r="A79" s="345" t="str">
        <f>MP_GS6!A$2</f>
        <v>MP</v>
      </c>
      <c r="B79" s="345" t="str">
        <f>MP_GS6!A$7</f>
        <v>GS6</v>
      </c>
      <c r="C79" s="345" t="str">
        <f>MP_GS6!B2</f>
        <v>A1</v>
      </c>
      <c r="D79" s="345">
        <f>MP_GS6!C2</f>
        <v>244</v>
      </c>
      <c r="E79" s="345">
        <f>MP_GS6!AC83</f>
        <v>5</v>
      </c>
      <c r="F79" s="345" t="str">
        <f>MP_GS6!AD83</f>
        <v>A1</v>
      </c>
      <c r="G79" s="346">
        <f>MP_GS6!AE83</f>
        <v>0.12102</v>
      </c>
      <c r="I79" t="s">
        <v>198</v>
      </c>
      <c r="J79" s="247">
        <f>AVERAGE(E98:E103)</f>
        <v>3.6666666666666665</v>
      </c>
      <c r="K79" s="247">
        <f>_xlfn.STDEV.S(E98:E103)</f>
        <v>0.51639777949432131</v>
      </c>
    </row>
    <row r="80" spans="1:11" x14ac:dyDescent="0.25">
      <c r="A80" s="341" t="str">
        <f>MP_GS1!A$2</f>
        <v>MP</v>
      </c>
      <c r="B80" s="341" t="str">
        <f>MP_GS1!A$7</f>
        <v>GS1</v>
      </c>
      <c r="C80" s="341" t="str">
        <f>MP_GS1!B3</f>
        <v>A2</v>
      </c>
      <c r="D80" s="341">
        <f>MP_GS1!C3</f>
        <v>226</v>
      </c>
      <c r="E80" s="341">
        <f>MP_GS1!AC84</f>
        <v>1</v>
      </c>
      <c r="F80" s="341" t="str">
        <f>MP_GS1!AD84</f>
        <v>A2</v>
      </c>
      <c r="G80" s="342">
        <f>MP_GS1!AE84</f>
        <v>0.26053999999999999</v>
      </c>
      <c r="I80" t="s">
        <v>199</v>
      </c>
      <c r="J80" s="247">
        <f>AVERAGE(E104:E109)</f>
        <v>2</v>
      </c>
      <c r="K80" s="247">
        <f>_xlfn.STDEV.S(E104:E109)</f>
        <v>0</v>
      </c>
    </row>
    <row r="81" spans="1:7" x14ac:dyDescent="0.25">
      <c r="A81" s="341" t="str">
        <f>MP_GS2!A$2</f>
        <v>MP</v>
      </c>
      <c r="B81" s="341" t="str">
        <f>MP_GS2!A$7</f>
        <v>GS2</v>
      </c>
      <c r="C81" s="341" t="str">
        <f>MP_GS2!B3</f>
        <v>A2</v>
      </c>
      <c r="D81" s="341">
        <f>MP_GS2!C3</f>
        <v>219</v>
      </c>
      <c r="E81" s="341">
        <f>MP_GS2!AC84</f>
        <v>1</v>
      </c>
      <c r="F81" s="341" t="str">
        <f>MP_GS2!AD84</f>
        <v>A2</v>
      </c>
      <c r="G81" s="342">
        <f>MP_GS2!AE84</f>
        <v>0.25546999999999997</v>
      </c>
    </row>
    <row r="82" spans="1:7" x14ac:dyDescent="0.25">
      <c r="A82" s="341" t="str">
        <f>MP_GS3!A$2</f>
        <v>MP</v>
      </c>
      <c r="B82" s="341" t="str">
        <f>MP_GS3!A$7</f>
        <v>GS3</v>
      </c>
      <c r="C82" s="341" t="str">
        <f>MP_GS3!B3</f>
        <v>A2</v>
      </c>
      <c r="D82" s="341">
        <f>MP_GS3!C3</f>
        <v>217</v>
      </c>
      <c r="E82" s="341">
        <f>MP_GS3!AC84</f>
        <v>1</v>
      </c>
      <c r="F82" s="341" t="str">
        <f>MP_GS3!AD84</f>
        <v>A2</v>
      </c>
      <c r="G82" s="342">
        <f>MP_GS3!AE84</f>
        <v>0.26859</v>
      </c>
    </row>
    <row r="83" spans="1:7" x14ac:dyDescent="0.25">
      <c r="A83" s="341" t="str">
        <f>MP_GS4!A$2</f>
        <v>MP</v>
      </c>
      <c r="B83" s="341" t="str">
        <f>MP_GS4!A$7</f>
        <v>GS4</v>
      </c>
      <c r="C83" s="341" t="str">
        <f>MP_GS4!B3</f>
        <v>A2</v>
      </c>
      <c r="D83" s="341">
        <f>MP_GS4!C3</f>
        <v>218</v>
      </c>
      <c r="E83" s="341">
        <f>MP_GS4!AC84</f>
        <v>1</v>
      </c>
      <c r="F83" s="341" t="str">
        <f>MP_GS4!AD84</f>
        <v>A2</v>
      </c>
      <c r="G83" s="342">
        <f>MP_GS4!AE84</f>
        <v>0.28654000000000002</v>
      </c>
    </row>
    <row r="84" spans="1:7" x14ac:dyDescent="0.25">
      <c r="A84" s="341" t="str">
        <f>MP_GS5!A$2</f>
        <v>MP</v>
      </c>
      <c r="B84" s="341" t="str">
        <f>MP_GS5!A$7</f>
        <v>GS5</v>
      </c>
      <c r="C84" s="341" t="str">
        <f>MP_GS5!B3</f>
        <v>A2</v>
      </c>
      <c r="D84" s="341">
        <f>MP_GS5!C3</f>
        <v>222</v>
      </c>
      <c r="E84" s="341">
        <f>MP_GS5!AC84</f>
        <v>1</v>
      </c>
      <c r="F84" s="341" t="str">
        <f>MP_GS5!AD84</f>
        <v>A2</v>
      </c>
      <c r="G84" s="342">
        <f>MP_GS5!AE84</f>
        <v>0.27398</v>
      </c>
    </row>
    <row r="85" spans="1:7" x14ac:dyDescent="0.25">
      <c r="A85" s="341" t="str">
        <f>MP_GS6!A$2</f>
        <v>MP</v>
      </c>
      <c r="B85" s="341" t="str">
        <f>MP_GS6!A$7</f>
        <v>GS6</v>
      </c>
      <c r="C85" s="341" t="str">
        <f>MP_GS6!B3</f>
        <v>A2</v>
      </c>
      <c r="D85" s="341">
        <f>MP_GS6!C3</f>
        <v>226</v>
      </c>
      <c r="E85" s="341">
        <f>MP_GS6!AC84</f>
        <v>1</v>
      </c>
      <c r="F85" s="341" t="str">
        <f>MP_GS6!AD84</f>
        <v>A2</v>
      </c>
      <c r="G85" s="342">
        <f>MP_GS6!AE84</f>
        <v>0.27618999999999999</v>
      </c>
    </row>
    <row r="86" spans="1:7" x14ac:dyDescent="0.25">
      <c r="A86" s="7" t="str">
        <f>MP_GS1!A$2</f>
        <v>MP</v>
      </c>
      <c r="B86" s="7" t="str">
        <f>MP_GS1!A$7</f>
        <v>GS1</v>
      </c>
      <c r="C86" s="7" t="str">
        <f>MP_GS1!B4</f>
        <v>A3</v>
      </c>
      <c r="D86" s="7">
        <f>MP_GS1!C4</f>
        <v>261</v>
      </c>
      <c r="E86" s="7">
        <f>MP_GS1!AC85</f>
        <v>4</v>
      </c>
      <c r="F86" s="7" t="str">
        <f>MP_GS1!AD85</f>
        <v>A3</v>
      </c>
      <c r="G86" s="361">
        <f>MP_GS1!AE85</f>
        <v>0.15101999999999999</v>
      </c>
    </row>
    <row r="87" spans="1:7" x14ac:dyDescent="0.25">
      <c r="A87" s="7" t="str">
        <f>MP_GS2!A$2</f>
        <v>MP</v>
      </c>
      <c r="B87" s="7" t="str">
        <f>MP_GS2!A$7</f>
        <v>GS2</v>
      </c>
      <c r="C87" s="7" t="str">
        <f>MP_GS2!B4</f>
        <v>A3</v>
      </c>
      <c r="D87" s="7">
        <f>MP_GS2!C4</f>
        <v>254</v>
      </c>
      <c r="E87" s="7">
        <f>MP_GS2!AC85</f>
        <v>3</v>
      </c>
      <c r="F87" s="7" t="str">
        <f>MP_GS2!AD85</f>
        <v>A3</v>
      </c>
      <c r="G87" s="361">
        <f>MP_GS2!AE85</f>
        <v>0.16052</v>
      </c>
    </row>
    <row r="88" spans="1:7" x14ac:dyDescent="0.25">
      <c r="A88" s="7" t="str">
        <f>MP_GS3!A$2</f>
        <v>MP</v>
      </c>
      <c r="B88" s="7" t="str">
        <f>MP_GS3!A$7</f>
        <v>GS3</v>
      </c>
      <c r="C88" s="7" t="str">
        <f>MP_GS3!B4</f>
        <v>A3</v>
      </c>
      <c r="D88" s="7">
        <f>MP_GS3!C4</f>
        <v>244</v>
      </c>
      <c r="E88" s="7">
        <f>MP_GS3!AC85</f>
        <v>3</v>
      </c>
      <c r="F88" s="7" t="str">
        <f>MP_GS3!AD85</f>
        <v>A3</v>
      </c>
      <c r="G88" s="361">
        <f>MP_GS3!AE85</f>
        <v>0.20276</v>
      </c>
    </row>
    <row r="89" spans="1:7" x14ac:dyDescent="0.25">
      <c r="A89" s="7" t="str">
        <f>MP_GS4!A$2</f>
        <v>MP</v>
      </c>
      <c r="B89" s="7" t="str">
        <f>MP_GS4!A$7</f>
        <v>GS4</v>
      </c>
      <c r="C89" s="7" t="str">
        <f>MP_GS4!B4</f>
        <v>A3</v>
      </c>
      <c r="D89" s="7">
        <f>MP_GS4!C4</f>
        <v>269</v>
      </c>
      <c r="E89" s="7">
        <f>MP_GS4!AC85</f>
        <v>4</v>
      </c>
      <c r="F89" s="7" t="str">
        <f>MP_GS4!AD85</f>
        <v>A3</v>
      </c>
      <c r="G89" s="361">
        <f>MP_GS4!AE85</f>
        <v>0.14813999999999999</v>
      </c>
    </row>
    <row r="90" spans="1:7" x14ac:dyDescent="0.25">
      <c r="A90" s="7" t="str">
        <f>MP_GS5!A$2</f>
        <v>MP</v>
      </c>
      <c r="B90" s="7" t="str">
        <f>MP_GS5!A$7</f>
        <v>GS5</v>
      </c>
      <c r="C90" s="7" t="str">
        <f>MP_GS5!B4</f>
        <v>A3</v>
      </c>
      <c r="D90" s="7">
        <f>MP_GS5!C4</f>
        <v>246</v>
      </c>
      <c r="E90" s="7">
        <f>MP_GS5!AC85</f>
        <v>3</v>
      </c>
      <c r="F90" s="7" t="str">
        <f>MP_GS5!AD85</f>
        <v>A3</v>
      </c>
      <c r="G90" s="361">
        <f>MP_GS5!AE85</f>
        <v>0.18601999999999999</v>
      </c>
    </row>
    <row r="91" spans="1:7" x14ac:dyDescent="0.25">
      <c r="A91" s="7" t="str">
        <f>MP_GS6!A$2</f>
        <v>MP</v>
      </c>
      <c r="B91" s="7" t="str">
        <f>MP_GS6!A$7</f>
        <v>GS6</v>
      </c>
      <c r="C91" s="7" t="str">
        <f>MP_GS6!B4</f>
        <v>A3</v>
      </c>
      <c r="D91" s="7">
        <f>MP_GS6!C4</f>
        <v>251</v>
      </c>
      <c r="E91" s="7">
        <f>MP_GS6!AC85</f>
        <v>3</v>
      </c>
      <c r="F91" s="7" t="str">
        <f>MP_GS6!AD85</f>
        <v>A3</v>
      </c>
      <c r="G91" s="361">
        <f>MP_GS6!AE85</f>
        <v>0.17488999999999999</v>
      </c>
    </row>
    <row r="92" spans="1:7" x14ac:dyDescent="0.25">
      <c r="A92" s="362" t="str">
        <f>MP_GS1!A$2</f>
        <v>MP</v>
      </c>
      <c r="B92" s="362" t="str">
        <f>MP_GS1!A$7</f>
        <v>GS1</v>
      </c>
      <c r="C92" s="362" t="str">
        <f>MP_GS1!B5</f>
        <v>A4</v>
      </c>
      <c r="D92" s="362">
        <f>MP_GS1!C5</f>
        <v>253</v>
      </c>
      <c r="E92" s="362">
        <f>MP_GS1!AC86</f>
        <v>6</v>
      </c>
      <c r="F92" s="362" t="str">
        <f>MP_GS1!AD86</f>
        <v>A4</v>
      </c>
      <c r="G92" s="363">
        <f>MP_GS1!AE86</f>
        <v>7.4999999999999997E-2</v>
      </c>
    </row>
    <row r="93" spans="1:7" x14ac:dyDescent="0.25">
      <c r="A93" s="362" t="str">
        <f>MP_GS2!A$2</f>
        <v>MP</v>
      </c>
      <c r="B93" s="362" t="str">
        <f>MP_GS2!A$7</f>
        <v>GS2</v>
      </c>
      <c r="C93" s="362" t="str">
        <f>MP_GS2!B5</f>
        <v>A4</v>
      </c>
      <c r="D93" s="362">
        <f>MP_GS2!C5</f>
        <v>258</v>
      </c>
      <c r="E93" s="362">
        <f>MP_GS2!AC86</f>
        <v>6</v>
      </c>
      <c r="F93" s="362" t="str">
        <f>MP_GS2!AD86</f>
        <v>A4</v>
      </c>
      <c r="G93" s="363">
        <f>MP_GS2!AE86</f>
        <v>6.08E-2</v>
      </c>
    </row>
    <row r="94" spans="1:7" x14ac:dyDescent="0.25">
      <c r="A94" s="362" t="str">
        <f>MP_GS3!A$2</f>
        <v>MP</v>
      </c>
      <c r="B94" s="362" t="str">
        <f>MP_GS3!A$7</f>
        <v>GS3</v>
      </c>
      <c r="C94" s="362" t="str">
        <f>MP_GS3!B5</f>
        <v>A4</v>
      </c>
      <c r="D94" s="362">
        <f>MP_GS3!C5</f>
        <v>259</v>
      </c>
      <c r="E94" s="362">
        <f>MP_GS3!AC86</f>
        <v>6</v>
      </c>
      <c r="F94" s="362" t="str">
        <f>MP_GS3!AD86</f>
        <v>A4</v>
      </c>
      <c r="G94" s="363">
        <f>MP_GS3!AE86</f>
        <v>7.3999999999999996E-2</v>
      </c>
    </row>
    <row r="95" spans="1:7" x14ac:dyDescent="0.25">
      <c r="A95" s="362" t="str">
        <f>MP_GS4!A$2</f>
        <v>MP</v>
      </c>
      <c r="B95" s="362" t="str">
        <f>MP_GS4!A$7</f>
        <v>GS4</v>
      </c>
      <c r="C95" s="362" t="str">
        <f>MP_GS4!B5</f>
        <v>A4</v>
      </c>
      <c r="D95" s="362">
        <f>MP_GS4!C5</f>
        <v>263</v>
      </c>
      <c r="E95" s="362">
        <f>MP_GS4!AC86</f>
        <v>6</v>
      </c>
      <c r="F95" s="362" t="str">
        <f>MP_GS4!AD86</f>
        <v>A4</v>
      </c>
      <c r="G95" s="363">
        <f>MP_GS4!AE86</f>
        <v>5.185E-2</v>
      </c>
    </row>
    <row r="96" spans="1:7" x14ac:dyDescent="0.25">
      <c r="A96" s="362" t="str">
        <f>MP_GS5!A$2</f>
        <v>MP</v>
      </c>
      <c r="B96" s="362" t="str">
        <f>MP_GS5!A$7</f>
        <v>GS5</v>
      </c>
      <c r="C96" s="362" t="str">
        <f>MP_GS5!B5</f>
        <v>A4</v>
      </c>
      <c r="D96" s="362">
        <f>MP_GS5!C5</f>
        <v>259</v>
      </c>
      <c r="E96" s="362">
        <f>MP_GS5!AC86</f>
        <v>6</v>
      </c>
      <c r="F96" s="362" t="str">
        <f>MP_GS5!AD86</f>
        <v>A4</v>
      </c>
      <c r="G96" s="363">
        <f>MP_GS5!AE86</f>
        <v>5.5469999999999998E-2</v>
      </c>
    </row>
    <row r="97" spans="1:7" x14ac:dyDescent="0.25">
      <c r="A97" s="362" t="str">
        <f>MP_GS6!A$2</f>
        <v>MP</v>
      </c>
      <c r="B97" s="362" t="str">
        <f>MP_GS6!A$7</f>
        <v>GS6</v>
      </c>
      <c r="C97" s="362" t="str">
        <f>MP_GS6!B5</f>
        <v>A4</v>
      </c>
      <c r="D97" s="362">
        <f>MP_GS6!C5</f>
        <v>263</v>
      </c>
      <c r="E97" s="362">
        <f>MP_GS6!AC86</f>
        <v>6</v>
      </c>
      <c r="F97" s="362" t="str">
        <f>MP_GS6!AD86</f>
        <v>A4</v>
      </c>
      <c r="G97" s="363">
        <f>MP_GS6!AE86</f>
        <v>5.7599999999999998E-2</v>
      </c>
    </row>
    <row r="98" spans="1:7" x14ac:dyDescent="0.25">
      <c r="A98" s="4" t="str">
        <f>MP_GS1!A$2</f>
        <v>MP</v>
      </c>
      <c r="B98" s="4" t="str">
        <f>MP_GS1!A$7</f>
        <v>GS1</v>
      </c>
      <c r="C98" s="4" t="str">
        <f>MP_GS1!B6</f>
        <v>A5</v>
      </c>
      <c r="D98" s="4">
        <f>MP_GS1!C6</f>
        <v>253</v>
      </c>
      <c r="E98" s="4">
        <f>MP_GS1!AC87</f>
        <v>3</v>
      </c>
      <c r="F98" s="4" t="str">
        <f>MP_GS1!AD87</f>
        <v>A5</v>
      </c>
      <c r="G98" s="364">
        <f>MP_GS1!AE87</f>
        <v>0.17211000000000001</v>
      </c>
    </row>
    <row r="99" spans="1:7" x14ac:dyDescent="0.25">
      <c r="A99" s="4" t="str">
        <f>MP_GS2!A$2</f>
        <v>MP</v>
      </c>
      <c r="B99" s="4" t="str">
        <f>MP_GS2!A$7</f>
        <v>GS2</v>
      </c>
      <c r="C99" s="4" t="str">
        <f>MP_GS2!B6</f>
        <v>A5</v>
      </c>
      <c r="D99" s="4">
        <f>MP_GS2!C6</f>
        <v>254</v>
      </c>
      <c r="E99" s="4">
        <f>MP_GS2!AC87</f>
        <v>4</v>
      </c>
      <c r="F99" s="4" t="str">
        <f>MP_GS2!AD87</f>
        <v>A5</v>
      </c>
      <c r="G99" s="364">
        <f>MP_GS2!AE87</f>
        <v>0.16052</v>
      </c>
    </row>
    <row r="100" spans="1:7" x14ac:dyDescent="0.25">
      <c r="A100" s="4" t="str">
        <f>MP_GS3!A$2</f>
        <v>MP</v>
      </c>
      <c r="B100" s="4" t="str">
        <f>MP_GS3!A$7</f>
        <v>GS3</v>
      </c>
      <c r="C100" s="4" t="str">
        <f>MP_GS3!B6</f>
        <v>A5</v>
      </c>
      <c r="D100" s="4">
        <f>MP_GS3!C6</f>
        <v>308</v>
      </c>
      <c r="E100" s="4">
        <f>MP_GS3!AC87</f>
        <v>4</v>
      </c>
      <c r="F100" s="4" t="str">
        <f>MP_GS3!AD87</f>
        <v>A5</v>
      </c>
      <c r="G100" s="364">
        <f>MP_GS3!AE87</f>
        <v>0.13044</v>
      </c>
    </row>
    <row r="101" spans="1:7" x14ac:dyDescent="0.25">
      <c r="A101" s="4" t="str">
        <f>MP_GS4!A$2</f>
        <v>MP</v>
      </c>
      <c r="B101" s="4" t="str">
        <f>MP_GS4!A$7</f>
        <v>GS4</v>
      </c>
      <c r="C101" s="4" t="str">
        <f>MP_GS4!B6</f>
        <v>A5</v>
      </c>
      <c r="D101" s="4">
        <f>MP_GS4!C6</f>
        <v>242</v>
      </c>
      <c r="E101" s="4">
        <f>MP_GS4!AC87</f>
        <v>3</v>
      </c>
      <c r="F101" s="4" t="str">
        <f>MP_GS4!AD87</f>
        <v>A5</v>
      </c>
      <c r="G101" s="364">
        <f>MP_GS4!AE87</f>
        <v>0.20926</v>
      </c>
    </row>
    <row r="102" spans="1:7" x14ac:dyDescent="0.25">
      <c r="A102" s="4" t="str">
        <f>MP_GS5!A$2</f>
        <v>MP</v>
      </c>
      <c r="B102" s="4" t="str">
        <f>MP_GS5!A$7</f>
        <v>GS5</v>
      </c>
      <c r="C102" s="4" t="str">
        <f>MP_GS5!B6</f>
        <v>A5</v>
      </c>
      <c r="D102" s="4">
        <f>MP_GS5!C6</f>
        <v>254</v>
      </c>
      <c r="E102" s="4">
        <f>MP_GS5!AC87</f>
        <v>4</v>
      </c>
      <c r="F102" s="4" t="str">
        <f>MP_GS5!AD87</f>
        <v>A5</v>
      </c>
      <c r="G102" s="364">
        <f>MP_GS5!AE87</f>
        <v>0.15784000000000001</v>
      </c>
    </row>
    <row r="103" spans="1:7" x14ac:dyDescent="0.25">
      <c r="A103" s="4" t="str">
        <f>MP_GS6!A$2</f>
        <v>MP</v>
      </c>
      <c r="B103" s="4" t="str">
        <f>MP_GS6!A$7</f>
        <v>GS6</v>
      </c>
      <c r="C103" s="4" t="str">
        <f>MP_GS6!B6</f>
        <v>A5</v>
      </c>
      <c r="D103" s="4">
        <f>MP_GS6!C6</f>
        <v>257</v>
      </c>
      <c r="E103" s="4">
        <f>MP_GS6!AC87</f>
        <v>4</v>
      </c>
      <c r="F103" s="4" t="str">
        <f>MP_GS6!AD87</f>
        <v>A5</v>
      </c>
      <c r="G103" s="364">
        <f>MP_GS6!AE87</f>
        <v>0.16274</v>
      </c>
    </row>
    <row r="104" spans="1:7" x14ac:dyDescent="0.25">
      <c r="A104" s="284" t="str">
        <f>MP_GS1!A$2</f>
        <v>MP</v>
      </c>
      <c r="B104" s="284" t="str">
        <f>MP_GS1!A$7</f>
        <v>GS1</v>
      </c>
      <c r="C104" s="284" t="str">
        <f>MP_GS1!B7</f>
        <v>A6</v>
      </c>
      <c r="D104" s="284">
        <f>MP_GS1!C7</f>
        <v>287</v>
      </c>
      <c r="E104" s="284">
        <f>MP_GS1!AC88</f>
        <v>2</v>
      </c>
      <c r="F104" s="284" t="str">
        <f>MP_GS1!AD88</f>
        <v>A6</v>
      </c>
      <c r="G104" s="285">
        <f>MP_GS1!AE88</f>
        <v>0.20738000000000001</v>
      </c>
    </row>
    <row r="105" spans="1:7" x14ac:dyDescent="0.25">
      <c r="A105" s="284" t="str">
        <f>MP_GS2!A$2</f>
        <v>MP</v>
      </c>
      <c r="B105" s="284" t="str">
        <f>MP_GS2!A$7</f>
        <v>GS2</v>
      </c>
      <c r="C105" s="284" t="str">
        <f>MP_GS2!B7</f>
        <v>A6</v>
      </c>
      <c r="D105" s="284">
        <f>MP_GS2!C7</f>
        <v>289</v>
      </c>
      <c r="E105" s="284">
        <f>MP_GS2!AC88</f>
        <v>2</v>
      </c>
      <c r="F105" s="284" t="str">
        <f>MP_GS2!AD88</f>
        <v>A6</v>
      </c>
      <c r="G105" s="285">
        <f>MP_GS2!AE88</f>
        <v>0.2077</v>
      </c>
    </row>
    <row r="106" spans="1:7" x14ac:dyDescent="0.25">
      <c r="A106" s="284" t="str">
        <f>MP_GS3!A$2</f>
        <v>MP</v>
      </c>
      <c r="B106" s="284" t="str">
        <f>MP_GS3!A$7</f>
        <v>GS3</v>
      </c>
      <c r="C106" s="284" t="str">
        <f>MP_GS3!B7</f>
        <v>A6</v>
      </c>
      <c r="D106" s="284">
        <f>MP_GS3!C7</f>
        <v>279</v>
      </c>
      <c r="E106" s="284">
        <f>MP_GS3!AC88</f>
        <v>2</v>
      </c>
      <c r="F106" s="284" t="str">
        <f>MP_GS3!AD88</f>
        <v>A6</v>
      </c>
      <c r="G106" s="285">
        <f>MP_GS3!AE88</f>
        <v>0.22081999999999999</v>
      </c>
    </row>
    <row r="107" spans="1:7" x14ac:dyDescent="0.25">
      <c r="A107" s="284" t="str">
        <f>MP_GS4!A$2</f>
        <v>MP</v>
      </c>
      <c r="B107" s="284" t="str">
        <f>MP_GS4!A$7</f>
        <v>GS4</v>
      </c>
      <c r="C107" s="284" t="str">
        <f>MP_GS4!B7</f>
        <v>A6</v>
      </c>
      <c r="D107" s="284">
        <f>MP_GS4!C7</f>
        <v>285</v>
      </c>
      <c r="E107" s="284">
        <f>MP_GS4!AC88</f>
        <v>2</v>
      </c>
      <c r="F107" s="284" t="str">
        <f>MP_GS4!AD88</f>
        <v>A6</v>
      </c>
      <c r="G107" s="285">
        <f>MP_GS4!AE88</f>
        <v>0.20957999999999999</v>
      </c>
    </row>
    <row r="108" spans="1:7" x14ac:dyDescent="0.25">
      <c r="A108" s="284" t="str">
        <f>MP_GS5!A$2</f>
        <v>MP</v>
      </c>
      <c r="B108" s="284" t="str">
        <f>MP_GS5!A$7</f>
        <v>GS5</v>
      </c>
      <c r="C108" s="284" t="str">
        <f>MP_GS5!B7</f>
        <v>A6</v>
      </c>
      <c r="D108" s="284">
        <f>MP_GS5!C7</f>
        <v>283</v>
      </c>
      <c r="E108" s="284">
        <f>MP_GS5!AC88</f>
        <v>2</v>
      </c>
      <c r="F108" s="284" t="str">
        <f>MP_GS5!AD88</f>
        <v>A6</v>
      </c>
      <c r="G108" s="285">
        <f>MP_GS5!AE88</f>
        <v>0.20749999999999999</v>
      </c>
    </row>
    <row r="109" spans="1:7" x14ac:dyDescent="0.25">
      <c r="A109" s="284" t="str">
        <f>MP_GS6!A$2</f>
        <v>MP</v>
      </c>
      <c r="B109" s="284" t="str">
        <f>MP_GS6!A$7</f>
        <v>GS6</v>
      </c>
      <c r="C109" s="284" t="str">
        <f>MP_GS6!B7</f>
        <v>A6</v>
      </c>
      <c r="D109" s="284">
        <f>MP_GS6!C7</f>
        <v>288</v>
      </c>
      <c r="E109" s="284">
        <f>MP_GS6!AC88</f>
        <v>2</v>
      </c>
      <c r="F109" s="284" t="str">
        <f>MP_GS6!AD88</f>
        <v>A6</v>
      </c>
      <c r="G109" s="285">
        <f>MP_GS6!AE88</f>
        <v>0.20759</v>
      </c>
    </row>
  </sheetData>
  <autoFilter ref="A1:G109" xr:uid="{00000000-0009-0000-0000-000007000000}">
    <sortState xmlns:xlrd2="http://schemas.microsoft.com/office/spreadsheetml/2017/richdata2" ref="A2:G97">
      <sortCondition ref="C2:C109"/>
      <sortCondition ref="B2:B109"/>
      <sortCondition ref="D2:D109"/>
    </sortState>
  </autoFilter>
  <sortState xmlns:xlrd2="http://schemas.microsoft.com/office/spreadsheetml/2017/richdata2" ref="A2:G109">
    <sortCondition ref="A2:A109"/>
    <sortCondition ref="C2:C109"/>
    <sortCondition ref="B2:B109"/>
  </sortState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187</v>
      </c>
      <c r="B2" s="162" t="str">
        <f>CONCATENATE("A",DADOS!B2)</f>
        <v>A1</v>
      </c>
      <c r="C2" s="214">
        <f>DADOS!K32</f>
        <v>585</v>
      </c>
      <c r="D2" s="103"/>
      <c r="E2" s="103"/>
      <c r="F2" s="261">
        <f>MIN(C2:C7)</f>
        <v>549</v>
      </c>
      <c r="G2" s="8">
        <f>ROUND(100-((F2*100)/F3),5)</f>
        <v>63.690480000000001</v>
      </c>
      <c r="H2" s="214">
        <f>ROUND(G2/9,5)</f>
        <v>7.0767199999999999</v>
      </c>
      <c r="J2" s="108">
        <v>1</v>
      </c>
      <c r="K2" s="226">
        <v>0</v>
      </c>
      <c r="L2" s="227">
        <f t="shared" ref="L2:L9" si="0">ROUND(K2+H$2,5)-D$9</f>
        <v>7.0767100000000003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162" t="str">
        <f>CONCATENATE("A",DADOS!B3)</f>
        <v>A2</v>
      </c>
      <c r="C3" s="214">
        <f>DADOS!K33</f>
        <v>677</v>
      </c>
      <c r="D3" s="103"/>
      <c r="E3" s="103"/>
      <c r="F3" s="262">
        <f>MAX(C2:C7)</f>
        <v>1512</v>
      </c>
      <c r="G3" s="110"/>
      <c r="J3" s="108">
        <v>2</v>
      </c>
      <c r="K3" s="227">
        <f t="shared" ref="K3:K10" si="1">ROUND(L2+D$9,5)</f>
        <v>7.0767199999999999</v>
      </c>
      <c r="L3" s="226">
        <f t="shared" si="0"/>
        <v>14.15343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162" t="str">
        <f>CONCATENATE("A",DADOS!B4)</f>
        <v>A3</v>
      </c>
      <c r="C4" s="214">
        <f>DADOS!K34</f>
        <v>903</v>
      </c>
      <c r="D4" s="103"/>
      <c r="E4" s="103"/>
      <c r="J4" s="108">
        <v>3</v>
      </c>
      <c r="K4" s="226">
        <f t="shared" si="1"/>
        <v>14.15344</v>
      </c>
      <c r="L4" s="226">
        <f t="shared" si="0"/>
        <v>21.230150000000002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162" t="str">
        <f>CONCATENATE("A",DADOS!B5)</f>
        <v>A4</v>
      </c>
      <c r="C5" s="214">
        <f>DADOS!K35</f>
        <v>549</v>
      </c>
      <c r="D5" s="103"/>
      <c r="E5" s="103"/>
      <c r="J5" s="108">
        <v>4</v>
      </c>
      <c r="K5" s="227">
        <f t="shared" si="1"/>
        <v>21.230160000000001</v>
      </c>
      <c r="L5" s="226">
        <f t="shared" si="0"/>
        <v>28.30687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162" t="str">
        <f>CONCATENATE("A",DADOS!B6)</f>
        <v>A5</v>
      </c>
      <c r="C6" s="214">
        <f>DADOS!K36</f>
        <v>963</v>
      </c>
      <c r="D6" s="103"/>
      <c r="E6" s="103"/>
      <c r="J6" s="108">
        <v>5</v>
      </c>
      <c r="K6" s="227">
        <f t="shared" si="1"/>
        <v>28.30688</v>
      </c>
      <c r="L6" s="226">
        <f t="shared" si="0"/>
        <v>35.383589999999998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54" t="s">
        <v>209</v>
      </c>
      <c r="B7" s="251" t="str">
        <f>CONCATENATE("A",DADOS!B7)</f>
        <v>A6</v>
      </c>
      <c r="C7" s="214">
        <f>DADOS!K37</f>
        <v>1512</v>
      </c>
      <c r="D7" s="103"/>
      <c r="E7" s="103"/>
      <c r="J7" s="108">
        <v>6</v>
      </c>
      <c r="K7" s="227">
        <f t="shared" si="1"/>
        <v>35.383600000000001</v>
      </c>
      <c r="L7" s="226">
        <f t="shared" si="0"/>
        <v>42.46031</v>
      </c>
      <c r="AS7"/>
      <c r="AT7"/>
      <c r="AU7"/>
    </row>
    <row r="8" spans="1:47" ht="15.75" x14ac:dyDescent="0.25">
      <c r="J8" s="108">
        <v>7</v>
      </c>
      <c r="K8" s="227">
        <f t="shared" si="1"/>
        <v>42.460320000000003</v>
      </c>
      <c r="L8" s="226">
        <f t="shared" si="0"/>
        <v>49.537029999999994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49.537039999999998</v>
      </c>
      <c r="L9" s="226">
        <f t="shared" si="0"/>
        <v>56.613749999999996</v>
      </c>
      <c r="O9" s="214" t="str">
        <f>B2</f>
        <v>A1</v>
      </c>
      <c r="P9" s="98">
        <v>1</v>
      </c>
      <c r="Q9" s="217">
        <f>C12</f>
        <v>2</v>
      </c>
      <c r="R9" s="217">
        <f>C13</f>
        <v>5</v>
      </c>
      <c r="S9" s="217">
        <f>C14</f>
        <v>1</v>
      </c>
      <c r="T9" s="217">
        <f>C15</f>
        <v>6</v>
      </c>
      <c r="U9" s="217">
        <f>C16</f>
        <v>9</v>
      </c>
      <c r="W9" s="117" t="str">
        <f t="shared" ref="W9:W14" si="2">B2</f>
        <v>A1</v>
      </c>
      <c r="X9" s="117">
        <f t="shared" ref="X9:AC14" si="3">ROUND(P9/P$15,5)</f>
        <v>0.33582000000000001</v>
      </c>
      <c r="Y9" s="117">
        <f t="shared" si="3"/>
        <v>0.30418000000000001</v>
      </c>
      <c r="Z9" s="117">
        <f t="shared" si="3"/>
        <v>0.29126000000000002</v>
      </c>
      <c r="AA9" s="117">
        <f t="shared" si="3"/>
        <v>0.36310999999999999</v>
      </c>
      <c r="AB9" s="117">
        <f t="shared" si="3"/>
        <v>0.29752000000000001</v>
      </c>
      <c r="AC9" s="117">
        <f t="shared" si="3"/>
        <v>0.23077</v>
      </c>
      <c r="AD9" s="137">
        <f t="shared" ref="AD9:AD14" si="4">ROUND(AVERAGE(X9:AC9),5)</f>
        <v>0.30377999999999999</v>
      </c>
      <c r="AE9" s="138">
        <f>AD9</f>
        <v>0.30377999999999999</v>
      </c>
      <c r="AI9" s="214">
        <f t="shared" ref="AI9:AI14" si="5">ROUND(P9*AD$9,5)</f>
        <v>0.30377999999999999</v>
      </c>
      <c r="AJ9" s="214">
        <f t="shared" ref="AJ9:AJ14" si="6">ROUND(Q9*AD$10,5)</f>
        <v>0.37569999999999998</v>
      </c>
      <c r="AK9" s="214">
        <f t="shared" ref="AK9:AK14" si="7">ROUND(R9*AD$11,5)</f>
        <v>0.35615000000000002</v>
      </c>
      <c r="AL9" s="214">
        <f t="shared" ref="AL9:AL14" si="8">ROUND(S9*AD$12,5)</f>
        <v>0.34710000000000002</v>
      </c>
      <c r="AM9" s="214">
        <f t="shared" ref="AM9:AM14" si="9">ROUND(T9*AD$13,5)</f>
        <v>0.39995999999999998</v>
      </c>
      <c r="AN9" s="214">
        <f t="shared" ref="AN9:AN14" si="10">ROUND(U9*AD$14,5)</f>
        <v>0.21042</v>
      </c>
      <c r="AO9" s="214">
        <f>ROUND(SUM(AI9:AN9),5)</f>
        <v>1.9931099999999999</v>
      </c>
      <c r="AP9" s="214">
        <f t="shared" ref="AP9:AP14" si="11">ROUND(AO9/AD9,5)</f>
        <v>6.5610299999999997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56.613759999999999</v>
      </c>
      <c r="L10" s="55">
        <f>G2</f>
        <v>63.690480000000001</v>
      </c>
      <c r="O10" s="214" t="str">
        <f t="shared" ref="O10:O14" si="12">B3</f>
        <v>A2</v>
      </c>
      <c r="P10" s="214">
        <f>ROUND(1/Q9,5)</f>
        <v>0.5</v>
      </c>
      <c r="Q10" s="98">
        <v>1</v>
      </c>
      <c r="R10" s="226">
        <f>G13</f>
        <v>4</v>
      </c>
      <c r="S10" s="226">
        <f>G14</f>
        <v>0.33333000000000002</v>
      </c>
      <c r="T10" s="226">
        <f>G15</f>
        <v>5</v>
      </c>
      <c r="U10" s="226">
        <f>G16</f>
        <v>8</v>
      </c>
      <c r="W10" s="222" t="str">
        <f t="shared" si="2"/>
        <v>A2</v>
      </c>
      <c r="X10" s="222">
        <f t="shared" si="3"/>
        <v>0.16791</v>
      </c>
      <c r="Y10" s="222">
        <f t="shared" si="3"/>
        <v>0.15209</v>
      </c>
      <c r="Z10" s="222">
        <f t="shared" si="3"/>
        <v>0.23300999999999999</v>
      </c>
      <c r="AA10" s="222">
        <f t="shared" si="3"/>
        <v>0.12103999999999999</v>
      </c>
      <c r="AB10" s="222">
        <f t="shared" si="3"/>
        <v>0.24793000000000001</v>
      </c>
      <c r="AC10" s="222">
        <f t="shared" si="3"/>
        <v>0.20513000000000001</v>
      </c>
      <c r="AD10" s="224">
        <f t="shared" si="4"/>
        <v>0.18784999999999999</v>
      </c>
      <c r="AE10" s="106">
        <f t="shared" ref="AE10:AE15" si="13">AD10</f>
        <v>0.18784999999999999</v>
      </c>
      <c r="AI10" s="214">
        <f t="shared" si="5"/>
        <v>0.15189</v>
      </c>
      <c r="AJ10" s="214">
        <f t="shared" si="6"/>
        <v>0.18784999999999999</v>
      </c>
      <c r="AK10" s="214">
        <f t="shared" si="7"/>
        <v>0.28492000000000001</v>
      </c>
      <c r="AL10" s="214">
        <f t="shared" si="8"/>
        <v>0.1157</v>
      </c>
      <c r="AM10" s="214">
        <f t="shared" si="9"/>
        <v>0.33329999999999999</v>
      </c>
      <c r="AN10" s="214">
        <f t="shared" si="10"/>
        <v>0.18704000000000001</v>
      </c>
      <c r="AO10" s="214">
        <f t="shared" ref="AO10:AO14" si="14">ROUND(SUM(AI10:AN10),5)</f>
        <v>1.2606999999999999</v>
      </c>
      <c r="AP10" s="214">
        <f t="shared" si="11"/>
        <v>6.7112100000000003</v>
      </c>
      <c r="AR10" s="214" t="s">
        <v>65</v>
      </c>
      <c r="AS10" s="309">
        <f>ROUND((AP15-AS9)/(AS9-1),5)</f>
        <v>8.3430000000000004E-2</v>
      </c>
      <c r="AT10" s="309"/>
      <c r="AU10"/>
    </row>
    <row r="11" spans="1:47" ht="15.75" customHeight="1" thickBot="1" x14ac:dyDescent="0.3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0.5</v>
      </c>
      <c r="H11" s="268"/>
      <c r="L11" s="283"/>
      <c r="O11" s="214" t="str">
        <f t="shared" si="12"/>
        <v>A3</v>
      </c>
      <c r="P11" s="214">
        <f>ROUND(1/R9,5)</f>
        <v>0.2</v>
      </c>
      <c r="Q11" s="217">
        <f>ROUND(1/R10,5)</f>
        <v>0.25</v>
      </c>
      <c r="R11" s="98">
        <v>1</v>
      </c>
      <c r="S11" s="217">
        <f>C21</f>
        <v>0.16667000000000001</v>
      </c>
      <c r="T11" s="217">
        <f>C22</f>
        <v>1</v>
      </c>
      <c r="U11" s="217">
        <f>C23</f>
        <v>6</v>
      </c>
      <c r="W11" s="160" t="str">
        <f t="shared" si="2"/>
        <v>A3</v>
      </c>
      <c r="X11" s="160">
        <f t="shared" si="3"/>
        <v>6.7159999999999997E-2</v>
      </c>
      <c r="Y11" s="160">
        <f t="shared" si="3"/>
        <v>3.8019999999999998E-2</v>
      </c>
      <c r="Z11" s="160">
        <f t="shared" si="3"/>
        <v>5.8250000000000003E-2</v>
      </c>
      <c r="AA11" s="160">
        <f t="shared" si="3"/>
        <v>6.0519999999999997E-2</v>
      </c>
      <c r="AB11" s="160">
        <f t="shared" si="3"/>
        <v>4.9590000000000002E-2</v>
      </c>
      <c r="AC11" s="160">
        <f t="shared" si="3"/>
        <v>0.15384999999999999</v>
      </c>
      <c r="AD11" s="3">
        <f t="shared" si="4"/>
        <v>7.1230000000000002E-2</v>
      </c>
      <c r="AE11" s="161">
        <f t="shared" si="13"/>
        <v>7.1230000000000002E-2</v>
      </c>
      <c r="AI11" s="214">
        <f t="shared" si="5"/>
        <v>6.0760000000000002E-2</v>
      </c>
      <c r="AJ11" s="214">
        <f t="shared" si="6"/>
        <v>4.6960000000000002E-2</v>
      </c>
      <c r="AK11" s="214">
        <f t="shared" si="7"/>
        <v>7.1230000000000002E-2</v>
      </c>
      <c r="AL11" s="214">
        <f t="shared" si="8"/>
        <v>5.7849999999999999E-2</v>
      </c>
      <c r="AM11" s="214">
        <f t="shared" si="9"/>
        <v>6.6659999999999997E-2</v>
      </c>
      <c r="AN11" s="214">
        <f t="shared" si="10"/>
        <v>0.14027999999999999</v>
      </c>
      <c r="AO11" s="214">
        <f t="shared" si="14"/>
        <v>0.44374000000000002</v>
      </c>
      <c r="AP11" s="214">
        <f t="shared" si="11"/>
        <v>6.2296800000000001</v>
      </c>
      <c r="AR11" s="214" t="s">
        <v>66</v>
      </c>
      <c r="AS11" s="309">
        <v>1.25</v>
      </c>
      <c r="AT11" s="309"/>
      <c r="AU11"/>
    </row>
    <row r="12" spans="1:47" ht="15.75" thickBot="1" x14ac:dyDescent="0.3">
      <c r="A12" s="114" t="s">
        <v>75</v>
      </c>
      <c r="B12" s="115">
        <f>ROUND(100-((C2*100)/C3),5)</f>
        <v>13.589359999999999</v>
      </c>
      <c r="C12" s="266">
        <v>2</v>
      </c>
      <c r="D12" s="268" t="b">
        <f>OR(C$2=C3,C$2&lt;=C3)</f>
        <v>1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1</v>
      </c>
      <c r="Q12" s="217">
        <f>ROUND(1/S10,5)</f>
        <v>3.0000300000000002</v>
      </c>
      <c r="R12" s="217">
        <f>ROUND(1/S11,5)</f>
        <v>5.9998800000000001</v>
      </c>
      <c r="S12" s="98">
        <v>1</v>
      </c>
      <c r="T12" s="217">
        <f>G22</f>
        <v>7</v>
      </c>
      <c r="U12" s="217">
        <f>G23</f>
        <v>9</v>
      </c>
      <c r="W12" s="141" t="str">
        <f t="shared" si="2"/>
        <v>A4</v>
      </c>
      <c r="X12" s="142">
        <f t="shared" si="3"/>
        <v>0.33582000000000001</v>
      </c>
      <c r="Y12" s="142">
        <f t="shared" si="3"/>
        <v>0.45628000000000002</v>
      </c>
      <c r="Z12" s="142">
        <f t="shared" si="3"/>
        <v>0.34950999999999999</v>
      </c>
      <c r="AA12" s="142">
        <f t="shared" si="3"/>
        <v>0.36310999999999999</v>
      </c>
      <c r="AB12" s="142">
        <f t="shared" si="3"/>
        <v>0.34710999999999997</v>
      </c>
      <c r="AC12" s="142">
        <f t="shared" si="3"/>
        <v>0.23077</v>
      </c>
      <c r="AD12" s="223">
        <f t="shared" si="4"/>
        <v>0.34710000000000002</v>
      </c>
      <c r="AE12" s="228">
        <f t="shared" si="13"/>
        <v>0.34710000000000002</v>
      </c>
      <c r="AI12" s="214">
        <f t="shared" si="5"/>
        <v>0.30377999999999999</v>
      </c>
      <c r="AJ12" s="214">
        <f t="shared" si="6"/>
        <v>0.56355999999999995</v>
      </c>
      <c r="AK12" s="214">
        <f t="shared" si="7"/>
        <v>0.42737000000000003</v>
      </c>
      <c r="AL12" s="214">
        <f t="shared" si="8"/>
        <v>0.34710000000000002</v>
      </c>
      <c r="AM12" s="214">
        <f t="shared" si="9"/>
        <v>0.46661999999999998</v>
      </c>
      <c r="AN12" s="214">
        <f t="shared" si="10"/>
        <v>0.21042</v>
      </c>
      <c r="AO12" s="214">
        <f t="shared" si="14"/>
        <v>2.3188499999999999</v>
      </c>
      <c r="AP12" s="214">
        <f t="shared" si="11"/>
        <v>6.6806400000000004</v>
      </c>
      <c r="AR12" s="214" t="s">
        <v>67</v>
      </c>
      <c r="AS12" s="309">
        <f>ROUND((AS10/AS11),5)</f>
        <v>6.6739999999999994E-2</v>
      </c>
      <c r="AT12" s="309"/>
      <c r="AU12"/>
    </row>
    <row r="13" spans="1:47" x14ac:dyDescent="0.25">
      <c r="A13" s="114" t="s">
        <v>76</v>
      </c>
      <c r="B13" s="115">
        <f>ROUND(100-((C2*100)/C4),5)</f>
        <v>35.215949999999999</v>
      </c>
      <c r="C13" s="266">
        <v>5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25.02769</v>
      </c>
      <c r="G13" s="266">
        <v>4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0.16667000000000001</v>
      </c>
      <c r="Q13" s="217">
        <f>ROUND(1/T10,5)</f>
        <v>0.2</v>
      </c>
      <c r="R13" s="217">
        <f>ROUND(1/T11,5)</f>
        <v>1</v>
      </c>
      <c r="S13" s="217">
        <f>ROUND(1/T12,5)</f>
        <v>0.14285999999999999</v>
      </c>
      <c r="T13" s="98">
        <v>1</v>
      </c>
      <c r="U13" s="217">
        <f>C30</f>
        <v>6</v>
      </c>
      <c r="W13" s="109" t="str">
        <f t="shared" si="2"/>
        <v>A5</v>
      </c>
      <c r="X13" s="109">
        <f t="shared" si="3"/>
        <v>5.5969999999999999E-2</v>
      </c>
      <c r="Y13" s="109">
        <f t="shared" si="3"/>
        <v>3.0419999999999999E-2</v>
      </c>
      <c r="Z13" s="109">
        <f t="shared" si="3"/>
        <v>5.8250000000000003E-2</v>
      </c>
      <c r="AA13" s="109">
        <f t="shared" si="3"/>
        <v>5.1869999999999999E-2</v>
      </c>
      <c r="AB13" s="109">
        <f t="shared" si="3"/>
        <v>4.9590000000000002E-2</v>
      </c>
      <c r="AC13" s="109">
        <f t="shared" si="3"/>
        <v>0.15384999999999999</v>
      </c>
      <c r="AD13" s="139">
        <f t="shared" si="4"/>
        <v>6.6659999999999997E-2</v>
      </c>
      <c r="AE13" s="140">
        <f t="shared" si="13"/>
        <v>6.6659999999999997E-2</v>
      </c>
      <c r="AI13" s="214">
        <f t="shared" si="5"/>
        <v>5.0630000000000001E-2</v>
      </c>
      <c r="AJ13" s="214">
        <f t="shared" si="6"/>
        <v>3.7569999999999999E-2</v>
      </c>
      <c r="AK13" s="214">
        <f t="shared" si="7"/>
        <v>7.1230000000000002E-2</v>
      </c>
      <c r="AL13" s="214">
        <f t="shared" si="8"/>
        <v>4.9590000000000002E-2</v>
      </c>
      <c r="AM13" s="214">
        <f t="shared" si="9"/>
        <v>6.6659999999999997E-2</v>
      </c>
      <c r="AN13" s="214">
        <f t="shared" si="10"/>
        <v>0.14027999999999999</v>
      </c>
      <c r="AO13" s="214">
        <f t="shared" si="14"/>
        <v>0.41596</v>
      </c>
      <c r="AP13" s="214">
        <f t="shared" si="11"/>
        <v>6.2400200000000003</v>
      </c>
      <c r="AR13" s="214" t="s">
        <v>68</v>
      </c>
      <c r="AS13" s="316">
        <f>AS12</f>
        <v>6.6739999999999994E-2</v>
      </c>
      <c r="AT13" s="316"/>
      <c r="AU13"/>
    </row>
    <row r="14" spans="1:47" x14ac:dyDescent="0.25">
      <c r="A14" s="225" t="s">
        <v>77</v>
      </c>
      <c r="B14" s="155">
        <f>ROUND(100-((C5*100)/C2),5)</f>
        <v>6.1538500000000003</v>
      </c>
      <c r="C14" s="266">
        <v>1</v>
      </c>
      <c r="D14" s="280" t="b">
        <f t="shared" si="15"/>
        <v>0</v>
      </c>
      <c r="E14" s="279" t="s">
        <v>82</v>
      </c>
      <c r="F14" s="155">
        <f>ROUND(100-((C5*100)/C3),5)</f>
        <v>18.906939999999999</v>
      </c>
      <c r="G14" s="266">
        <f>ROUND(1/3,5)</f>
        <v>0.33333000000000002</v>
      </c>
      <c r="H14" s="269" t="b">
        <f t="shared" si="16"/>
        <v>0</v>
      </c>
      <c r="O14" s="214" t="str">
        <f t="shared" si="12"/>
        <v>A6</v>
      </c>
      <c r="P14" s="214">
        <f>ROUND(1/U9,5)</f>
        <v>0.11111</v>
      </c>
      <c r="Q14" s="217">
        <f>ROUND(1/U10,5)</f>
        <v>0.125</v>
      </c>
      <c r="R14" s="217">
        <f>ROUND(1/U11,5)</f>
        <v>0.16667000000000001</v>
      </c>
      <c r="S14" s="217">
        <f>ROUND(1/U12,5)</f>
        <v>0.11111</v>
      </c>
      <c r="T14" s="217">
        <f>ROUND(1/U13,5)</f>
        <v>0.16667000000000001</v>
      </c>
      <c r="U14" s="98">
        <v>1</v>
      </c>
      <c r="W14" s="214" t="str">
        <f t="shared" si="2"/>
        <v>A6</v>
      </c>
      <c r="X14" s="214">
        <f t="shared" si="3"/>
        <v>3.7310000000000003E-2</v>
      </c>
      <c r="Y14" s="214">
        <f t="shared" si="3"/>
        <v>1.9009999999999999E-2</v>
      </c>
      <c r="Z14" s="214">
        <f t="shared" si="3"/>
        <v>9.7099999999999999E-3</v>
      </c>
      <c r="AA14" s="214">
        <f t="shared" si="3"/>
        <v>4.0349999999999997E-2</v>
      </c>
      <c r="AB14" s="214">
        <f t="shared" si="3"/>
        <v>8.26E-3</v>
      </c>
      <c r="AC14" s="214">
        <f t="shared" si="3"/>
        <v>2.564E-2</v>
      </c>
      <c r="AD14" s="219">
        <f t="shared" si="4"/>
        <v>2.3380000000000001E-2</v>
      </c>
      <c r="AE14" s="106">
        <f t="shared" si="13"/>
        <v>2.3380000000000001E-2</v>
      </c>
      <c r="AI14" s="214">
        <f t="shared" si="5"/>
        <v>3.3750000000000002E-2</v>
      </c>
      <c r="AJ14" s="214">
        <f t="shared" si="6"/>
        <v>2.3480000000000001E-2</v>
      </c>
      <c r="AK14" s="214">
        <f t="shared" si="7"/>
        <v>1.187E-2</v>
      </c>
      <c r="AL14" s="214">
        <f t="shared" si="8"/>
        <v>3.857E-2</v>
      </c>
      <c r="AM14" s="214">
        <f t="shared" si="9"/>
        <v>1.111E-2</v>
      </c>
      <c r="AN14" s="214">
        <f t="shared" si="10"/>
        <v>2.3380000000000001E-2</v>
      </c>
      <c r="AO14" s="214">
        <f t="shared" si="14"/>
        <v>0.14216000000000001</v>
      </c>
      <c r="AP14" s="214">
        <f t="shared" si="11"/>
        <v>6.0804099999999996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39.252339999999997</v>
      </c>
      <c r="C15" s="266">
        <v>6</v>
      </c>
      <c r="D15" s="273" t="b">
        <f t="shared" si="15"/>
        <v>1</v>
      </c>
      <c r="E15" s="256" t="s">
        <v>83</v>
      </c>
      <c r="F15" s="115">
        <f>ROUND(100-((C3*100)/C6),5)</f>
        <v>29.69886</v>
      </c>
      <c r="G15" s="266">
        <v>5</v>
      </c>
      <c r="H15" s="268" t="b">
        <f t="shared" si="16"/>
        <v>1</v>
      </c>
      <c r="O15" s="109" t="s">
        <v>55</v>
      </c>
      <c r="P15" s="214">
        <f t="shared" ref="P15:U15" si="17">ROUND(SUM(P9:P14),5)</f>
        <v>2.9777800000000001</v>
      </c>
      <c r="Q15" s="217">
        <f t="shared" si="17"/>
        <v>6.5750299999999999</v>
      </c>
      <c r="R15" s="217">
        <f t="shared" si="17"/>
        <v>17.166550000000001</v>
      </c>
      <c r="S15" s="217">
        <f t="shared" si="17"/>
        <v>2.7539699999999998</v>
      </c>
      <c r="T15" s="217">
        <f t="shared" si="17"/>
        <v>20.16667</v>
      </c>
      <c r="U15" s="217">
        <f t="shared" si="17"/>
        <v>39</v>
      </c>
      <c r="W15" s="214" t="s">
        <v>55</v>
      </c>
      <c r="X15" s="105">
        <f t="shared" ref="X15:AD15" si="18">ROUND(SUM(X9:X14),5)</f>
        <v>0.99999000000000005</v>
      </c>
      <c r="Y15" s="105">
        <f t="shared" si="18"/>
        <v>1</v>
      </c>
      <c r="Z15" s="105">
        <f t="shared" si="18"/>
        <v>0.99999000000000005</v>
      </c>
      <c r="AA15" s="105">
        <f t="shared" si="18"/>
        <v>1</v>
      </c>
      <c r="AB15" s="105">
        <f t="shared" si="18"/>
        <v>1</v>
      </c>
      <c r="AC15" s="105">
        <f t="shared" si="18"/>
        <v>1.0000100000000001</v>
      </c>
      <c r="AD15" s="105">
        <f t="shared" si="18"/>
        <v>1</v>
      </c>
      <c r="AE15" s="106">
        <f t="shared" si="13"/>
        <v>1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6.4171699999999996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61.309519999999999</v>
      </c>
      <c r="C16" s="266">
        <v>9</v>
      </c>
      <c r="D16" s="277" t="b">
        <f t="shared" si="15"/>
        <v>1</v>
      </c>
      <c r="E16" s="256" t="s">
        <v>84</v>
      </c>
      <c r="F16" s="115">
        <f>ROUND(100-((C3*100)/C7),5)</f>
        <v>55.224870000000003</v>
      </c>
      <c r="G16" s="266">
        <v>8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0.2</v>
      </c>
      <c r="D18" s="273"/>
      <c r="E18" s="308" t="s">
        <v>92</v>
      </c>
      <c r="F18" s="306"/>
      <c r="G18" s="271">
        <f>ROUND(1/C14,5)</f>
        <v>1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0.25</v>
      </c>
      <c r="D19" s="268"/>
      <c r="E19" s="300" t="s">
        <v>93</v>
      </c>
      <c r="F19" s="301"/>
      <c r="G19" s="271">
        <f>ROUND(1/G14,5)</f>
        <v>3.0000300000000002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5.9998800000000001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155">
        <f>ROUND(100-((C5*100)/C4),5)</f>
        <v>39.202660000000002</v>
      </c>
      <c r="C21" s="266">
        <f>ROUND(1/6,5)</f>
        <v>0.16667000000000001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5">
        <f>ROUND(100-((C4*100)/C6),5)</f>
        <v>6.2305299999999999</v>
      </c>
      <c r="C22" s="266">
        <f>ROUND(1/1,5)</f>
        <v>1</v>
      </c>
      <c r="D22" s="268" t="b">
        <f t="shared" si="32"/>
        <v>1</v>
      </c>
      <c r="E22" s="258" t="s">
        <v>96</v>
      </c>
      <c r="F22" s="115">
        <f>ROUND(100-((C5*100)/C6),5)</f>
        <v>42.990650000000002</v>
      </c>
      <c r="G22" s="266">
        <v>7</v>
      </c>
      <c r="H22" s="268" t="b">
        <f t="shared" ref="H22:H23" si="33">OR(C$5=C6,C$5&lt;=C6)</f>
        <v>1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40.27778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63.690480000000001</v>
      </c>
      <c r="G23" s="266">
        <v>9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0.16667000000000001</v>
      </c>
      <c r="D25" s="268"/>
      <c r="E25" s="300" t="s">
        <v>104</v>
      </c>
      <c r="F25" s="301"/>
      <c r="G25" s="257">
        <f>ROUND(1/C16,5)</f>
        <v>0.11111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</v>
      </c>
      <c r="D26" s="268"/>
      <c r="E26" s="300" t="s">
        <v>105</v>
      </c>
      <c r="F26" s="301"/>
      <c r="G26" s="257">
        <f>ROUND(1/G16,5)</f>
        <v>0.125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0.14285999999999999</v>
      </c>
      <c r="D28" s="268"/>
      <c r="E28" s="300" t="s">
        <v>107</v>
      </c>
      <c r="F28" s="301"/>
      <c r="G28" s="257">
        <f>ROUND(1/G23,5)</f>
        <v>0.11111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0.16667000000000001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36.309519999999999</v>
      </c>
      <c r="C30" s="266">
        <v>6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117" t="s">
        <v>214</v>
      </c>
      <c r="X31" s="145">
        <f t="shared" si="37"/>
        <v>0.25</v>
      </c>
      <c r="Y31" s="145">
        <f t="shared" si="36"/>
        <v>0.25263000000000002</v>
      </c>
      <c r="Z31" s="145">
        <f t="shared" si="36"/>
        <v>0.21931999999999999</v>
      </c>
      <c r="AA31" s="145">
        <f t="shared" si="36"/>
        <v>0.25</v>
      </c>
      <c r="AB31" s="145">
        <f t="shared" si="36"/>
        <v>0.21931999999999999</v>
      </c>
      <c r="AC31" s="145">
        <f t="shared" si="36"/>
        <v>0.20809</v>
      </c>
      <c r="AD31" s="229">
        <f t="shared" si="38"/>
        <v>0.23322999999999999</v>
      </c>
      <c r="AE31" s="146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3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139" t="s">
        <v>55</v>
      </c>
      <c r="X33" s="230">
        <f t="shared" ref="X33:AD33" si="49">SUM(X27:X32)</f>
        <v>0.99999000000000005</v>
      </c>
      <c r="Y33" s="230">
        <f t="shared" si="49"/>
        <v>0.99999000000000016</v>
      </c>
      <c r="Z33" s="230">
        <f t="shared" si="49"/>
        <v>0.99998999999999993</v>
      </c>
      <c r="AA33" s="230">
        <f t="shared" si="49"/>
        <v>1.0000100000000001</v>
      </c>
      <c r="AB33" s="230">
        <f t="shared" si="49"/>
        <v>0.99998999999999993</v>
      </c>
      <c r="AC33" s="230">
        <f t="shared" si="49"/>
        <v>0.99998999999999993</v>
      </c>
      <c r="AD33" s="230">
        <f t="shared" si="49"/>
        <v>0.99999999999999989</v>
      </c>
      <c r="AE33" s="231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3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3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3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3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ht="15.75" thickBot="1" x14ac:dyDescent="0.3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3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0.30377999999999999</v>
      </c>
      <c r="R83" s="215" t="s">
        <v>60</v>
      </c>
      <c r="S83" s="216">
        <f>V2</f>
        <v>0.5</v>
      </c>
      <c r="T83" s="192">
        <f>P83</f>
        <v>0.30377999999999999</v>
      </c>
      <c r="U83" s="178">
        <f>ROUND(S83*T83,5)</f>
        <v>0.15189</v>
      </c>
      <c r="W83" s="154" t="s">
        <v>60</v>
      </c>
      <c r="X83" s="216">
        <f>V2</f>
        <v>0.5</v>
      </c>
      <c r="Y83" s="192">
        <f>P86</f>
        <v>0.34710000000000002</v>
      </c>
      <c r="Z83" s="175">
        <f>ROUND(X83*Y83,5)</f>
        <v>0.17355000000000001</v>
      </c>
      <c r="AC83" s="214">
        <v>3</v>
      </c>
      <c r="AD83" s="214" t="s">
        <v>210</v>
      </c>
      <c r="AE83" s="186">
        <f>ROUND(U$83+R$106,5)</f>
        <v>0.16916999999999999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0.18784999999999999</v>
      </c>
      <c r="AC84" s="214">
        <v>6</v>
      </c>
      <c r="AD84" s="214" t="s">
        <v>211</v>
      </c>
      <c r="AE84" s="186">
        <f>ROUND(U$86+R$115,5)</f>
        <v>0.12998000000000001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7.1230000000000002E-2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4</v>
      </c>
      <c r="AD85" s="214" t="s">
        <v>212</v>
      </c>
      <c r="AE85" s="186">
        <f>ROUND(U$89+R$124,5)</f>
        <v>0.15223999999999999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0.34710000000000002</v>
      </c>
      <c r="R86" s="154" t="s">
        <v>60</v>
      </c>
      <c r="S86" s="216">
        <f>V2</f>
        <v>0.5</v>
      </c>
      <c r="T86" s="192">
        <f>P84</f>
        <v>0.18784999999999999</v>
      </c>
      <c r="U86" s="177">
        <f>ROUND(S86*T86,5)</f>
        <v>9.393E-2</v>
      </c>
      <c r="W86" s="154" t="s">
        <v>60</v>
      </c>
      <c r="X86" s="216">
        <f>V2</f>
        <v>0.5</v>
      </c>
      <c r="Y86" s="192">
        <f>P87</f>
        <v>6.6659999999999997E-2</v>
      </c>
      <c r="Z86" s="173">
        <f>ROUND(X86*Y86,5)</f>
        <v>3.3329999999999999E-2</v>
      </c>
      <c r="AC86" s="214">
        <v>2</v>
      </c>
      <c r="AD86" s="214" t="s">
        <v>213</v>
      </c>
      <c r="AE86" s="186">
        <f>ROUND(Z$83+W$106,5)</f>
        <v>0.19306000000000001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6.6659999999999997E-2</v>
      </c>
      <c r="AC87" s="214">
        <v>5</v>
      </c>
      <c r="AD87" s="214" t="s">
        <v>214</v>
      </c>
      <c r="AE87" s="186">
        <f>ROUND(Z$86+W$115,5)</f>
        <v>0.14995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2.3380000000000001E-2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1</v>
      </c>
      <c r="AD88" s="214" t="s">
        <v>215</v>
      </c>
      <c r="AE88" s="186">
        <f>ROUND(Z$89+W$124,5)</f>
        <v>0.20560999999999999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7.1230000000000002E-2</v>
      </c>
      <c r="U89" s="174">
        <f>ROUND(S89*T89,5)</f>
        <v>3.5619999999999999E-2</v>
      </c>
      <c r="W89" s="154" t="s">
        <v>60</v>
      </c>
      <c r="X89" s="216">
        <f>V2</f>
        <v>0.5</v>
      </c>
      <c r="Y89" s="192">
        <f>P88</f>
        <v>2.3380000000000001E-2</v>
      </c>
      <c r="Z89" s="176">
        <f>ROUND(X89*Y89,5)</f>
        <v>1.1690000000000001E-2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2:A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0:F20"/>
    <mergeCell ref="A18:B18"/>
    <mergeCell ref="A19:B19"/>
    <mergeCell ref="E25:F25"/>
    <mergeCell ref="E26:F26"/>
    <mergeCell ref="E27:F27"/>
    <mergeCell ref="E28:F28"/>
    <mergeCell ref="E29:F29"/>
    <mergeCell ref="A25:B25"/>
    <mergeCell ref="A26:B26"/>
    <mergeCell ref="A27:B27"/>
    <mergeCell ref="A28:B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{5528EE4A-9621-4377-8429-57B8C2A5EF01}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28EE4A-9621-4377-8429-57B8C2A5EF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487"/>
  <sheetViews>
    <sheetView showGridLines="0" topLeftCell="I4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" bestFit="1" customWidth="1"/>
    <col min="5" max="5" width="15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3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2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16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164" t="s">
        <v>58</v>
      </c>
      <c r="Q1" s="164" t="s">
        <v>59</v>
      </c>
      <c r="S1" s="99" t="s">
        <v>56</v>
      </c>
      <c r="T1" s="164" t="s">
        <v>58</v>
      </c>
      <c r="U1" s="164" t="s">
        <v>59</v>
      </c>
      <c r="V1" s="164" t="s">
        <v>62</v>
      </c>
      <c r="W1" s="164" t="s">
        <v>57</v>
      </c>
      <c r="Y1" s="164" t="s">
        <v>58</v>
      </c>
      <c r="Z1" s="164" t="s">
        <v>59</v>
      </c>
      <c r="AA1" s="2" t="s">
        <v>61</v>
      </c>
      <c r="AB1" s="2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185</v>
      </c>
      <c r="B2" s="162" t="str">
        <f>CONCATENATE("A",DADOS!B2)</f>
        <v>A1</v>
      </c>
      <c r="C2" s="255">
        <f>DADOS!G2</f>
        <v>240</v>
      </c>
      <c r="D2" s="103"/>
      <c r="E2" s="103"/>
      <c r="F2" s="261">
        <f>MIN(C2:C7)</f>
        <v>226</v>
      </c>
      <c r="G2" s="8">
        <f>ROUND(100-((F2*100)/F3),5)</f>
        <v>21.254359999999998</v>
      </c>
      <c r="H2" s="164">
        <f>ROUND(G2/9,5)</f>
        <v>2.3616000000000001</v>
      </c>
      <c r="J2" s="108">
        <v>1</v>
      </c>
      <c r="K2" s="226">
        <v>0</v>
      </c>
      <c r="L2" s="227">
        <f t="shared" ref="L2:L9" si="0">ROUND(K2+H$2,5)-D$9</f>
        <v>2.3615900000000001</v>
      </c>
      <c r="O2" s="164" t="s">
        <v>58</v>
      </c>
      <c r="P2" s="98">
        <v>1</v>
      </c>
      <c r="Q2" s="164">
        <v>1</v>
      </c>
      <c r="S2" s="164" t="s">
        <v>58</v>
      </c>
      <c r="T2" s="166">
        <f>ROUND(P2/P$4,5)</f>
        <v>0.5</v>
      </c>
      <c r="U2" s="166">
        <f>ROUND(Q2/Q$4,5)</f>
        <v>0.5</v>
      </c>
      <c r="V2" s="164">
        <f>ROUND(AVERAGE(T2:U2),5)</f>
        <v>0.5</v>
      </c>
      <c r="W2" s="100">
        <f>V2</f>
        <v>0.5</v>
      </c>
      <c r="Y2" s="166">
        <f>ROUND(P2*V$2,5)</f>
        <v>0.5</v>
      </c>
      <c r="Z2" s="166">
        <f>ROUND(Q2*V$3,5)</f>
        <v>0.5</v>
      </c>
      <c r="AA2" s="166">
        <f>ROUND(SUM(Y2:Z2),5)</f>
        <v>1</v>
      </c>
      <c r="AB2" s="166">
        <f>ROUND(AA2/V2,5)</f>
        <v>2</v>
      </c>
      <c r="AD2" s="16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162" t="str">
        <f>CONCATENATE("A",DADOS!B3)</f>
        <v>A2</v>
      </c>
      <c r="C3" s="255">
        <f>DADOS!G3</f>
        <v>226</v>
      </c>
      <c r="D3" s="103"/>
      <c r="E3" s="103"/>
      <c r="F3" s="262">
        <f>MAX(C2:C7)</f>
        <v>287</v>
      </c>
      <c r="G3" s="110"/>
      <c r="J3" s="108">
        <v>2</v>
      </c>
      <c r="K3" s="227">
        <f t="shared" ref="K3:K10" si="1">ROUND(L2+D$9,5)</f>
        <v>2.3616000000000001</v>
      </c>
      <c r="L3" s="226">
        <f t="shared" si="0"/>
        <v>4.7231900000000007</v>
      </c>
      <c r="O3" s="164" t="s">
        <v>59</v>
      </c>
      <c r="P3" s="164">
        <f>1/Q2</f>
        <v>1</v>
      </c>
      <c r="Q3" s="98">
        <v>1</v>
      </c>
      <c r="S3" s="164" t="s">
        <v>59</v>
      </c>
      <c r="T3" s="166">
        <f>ROUND(P3/P$4,5)</f>
        <v>0.5</v>
      </c>
      <c r="U3" s="166">
        <f>ROUND(Q3/Q$4,5)</f>
        <v>0.5</v>
      </c>
      <c r="V3" s="164">
        <f>ROUND(AVERAGE(T3:U3),5)</f>
        <v>0.5</v>
      </c>
      <c r="W3" s="100">
        <f>V3</f>
        <v>0.5</v>
      </c>
      <c r="Y3" s="166">
        <f>ROUND(P3*V$2,5)</f>
        <v>0.5</v>
      </c>
      <c r="Z3" s="166">
        <f>ROUND(Q3*V$3,5)</f>
        <v>0.5</v>
      </c>
      <c r="AA3" s="166">
        <f>ROUND(SUM(Y3:Z3),5)</f>
        <v>1</v>
      </c>
      <c r="AB3" s="166">
        <f>ROUND(AA3/V3,5)</f>
        <v>2</v>
      </c>
      <c r="AD3" s="16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162" t="str">
        <f>CONCATENATE("A",DADOS!B4)</f>
        <v>A3</v>
      </c>
      <c r="C4" s="255">
        <f>DADOS!G4</f>
        <v>261</v>
      </c>
      <c r="D4" s="103"/>
      <c r="E4" s="103"/>
      <c r="J4" s="108">
        <v>3</v>
      </c>
      <c r="K4" s="226">
        <f t="shared" si="1"/>
        <v>4.7232000000000003</v>
      </c>
      <c r="L4" s="226">
        <f t="shared" si="0"/>
        <v>7.0847900000000008</v>
      </c>
      <c r="O4" s="2" t="s">
        <v>61</v>
      </c>
      <c r="P4" s="166">
        <f>ROUND(SUM(P2:P3),5)</f>
        <v>2</v>
      </c>
      <c r="Q4" s="166">
        <f>ROUND(SUM(Q2:Q3),5)</f>
        <v>2</v>
      </c>
      <c r="S4" s="2" t="s">
        <v>61</v>
      </c>
      <c r="T4" s="166">
        <f>ROUND(SUM(T2:T3),5)</f>
        <v>1</v>
      </c>
      <c r="U4" s="166">
        <f>ROUND(SUM(U2:U3),5)</f>
        <v>1</v>
      </c>
      <c r="V4" s="16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166">
        <f>ROUND(AVERAGE(AB2:AB3),5)</f>
        <v>2</v>
      </c>
      <c r="AD4" s="16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162" t="str">
        <f>CONCATENATE("A",DADOS!B5)</f>
        <v>A4</v>
      </c>
      <c r="C5" s="255">
        <f>DADOS!G5</f>
        <v>253</v>
      </c>
      <c r="D5" s="103"/>
      <c r="E5" s="103"/>
      <c r="J5" s="108">
        <v>4</v>
      </c>
      <c r="K5" s="227">
        <f t="shared" si="1"/>
        <v>7.0848000000000004</v>
      </c>
      <c r="L5" s="226">
        <f t="shared" si="0"/>
        <v>9.446390000000001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16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162" t="str">
        <f>CONCATENATE("A",DADOS!B6)</f>
        <v>A5</v>
      </c>
      <c r="C6" s="255">
        <f>DADOS!G6</f>
        <v>253</v>
      </c>
      <c r="D6" s="103"/>
      <c r="E6" s="103"/>
      <c r="J6" s="108">
        <v>5</v>
      </c>
      <c r="K6" s="227">
        <f t="shared" si="1"/>
        <v>9.4464000000000006</v>
      </c>
      <c r="L6" s="226">
        <f t="shared" si="0"/>
        <v>11.80799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16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39" t="s">
        <v>204</v>
      </c>
      <c r="B7" s="252" t="str">
        <f>CONCATENATE("A",DADOS!B7)</f>
        <v>A6</v>
      </c>
      <c r="C7" s="255">
        <f>DADOS!G7</f>
        <v>287</v>
      </c>
      <c r="D7" s="103"/>
      <c r="E7" s="103"/>
      <c r="J7" s="108">
        <v>6</v>
      </c>
      <c r="K7" s="227">
        <f t="shared" si="1"/>
        <v>11.808</v>
      </c>
      <c r="L7" s="226">
        <f t="shared" si="0"/>
        <v>14.169590000000001</v>
      </c>
      <c r="AS7"/>
      <c r="AT7"/>
      <c r="AU7"/>
    </row>
    <row r="8" spans="1:47" ht="15.75" x14ac:dyDescent="0.25">
      <c r="J8" s="108">
        <v>7</v>
      </c>
      <c r="K8" s="227">
        <f t="shared" si="1"/>
        <v>14.169600000000001</v>
      </c>
      <c r="L8" s="226">
        <f t="shared" si="0"/>
        <v>16.531189999999999</v>
      </c>
      <c r="O8" s="99" t="s">
        <v>60</v>
      </c>
      <c r="P8" s="164" t="str">
        <f>B2</f>
        <v>A1</v>
      </c>
      <c r="Q8" s="164" t="str">
        <f>B3</f>
        <v>A2</v>
      </c>
      <c r="R8" s="164" t="str">
        <f>B4</f>
        <v>A3</v>
      </c>
      <c r="S8" s="164" t="str">
        <f>B5</f>
        <v>A4</v>
      </c>
      <c r="T8" s="164" t="str">
        <f>B6</f>
        <v>A5</v>
      </c>
      <c r="U8" s="164" t="str">
        <f>B7</f>
        <v>A6</v>
      </c>
      <c r="W8" s="99" t="s">
        <v>60</v>
      </c>
      <c r="X8" s="164" t="str">
        <f>B2</f>
        <v>A1</v>
      </c>
      <c r="Y8" s="164" t="str">
        <f>B3</f>
        <v>A2</v>
      </c>
      <c r="Z8" s="164" t="str">
        <f>B4</f>
        <v>A3</v>
      </c>
      <c r="AA8" s="164" t="str">
        <f>B5</f>
        <v>A4</v>
      </c>
      <c r="AB8" s="164" t="str">
        <f>B6</f>
        <v>A5</v>
      </c>
      <c r="AC8" s="164" t="str">
        <f>B7</f>
        <v>A6</v>
      </c>
      <c r="AD8" s="2" t="s">
        <v>62</v>
      </c>
      <c r="AE8" s="2" t="s">
        <v>57</v>
      </c>
      <c r="AI8" s="164" t="str">
        <f>B2</f>
        <v>A1</v>
      </c>
      <c r="AJ8" s="164" t="str">
        <f>B3</f>
        <v>A2</v>
      </c>
      <c r="AK8" s="164" t="str">
        <f>B4</f>
        <v>A3</v>
      </c>
      <c r="AL8" s="164" t="str">
        <f>B5</f>
        <v>A4</v>
      </c>
      <c r="AM8" s="164" t="str">
        <f>B6</f>
        <v>A5</v>
      </c>
      <c r="AN8" s="164" t="str">
        <f>B7</f>
        <v>A6</v>
      </c>
      <c r="AO8" s="2" t="s">
        <v>55</v>
      </c>
      <c r="AP8" s="2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117">
        <v>1.0000000000000001E-5</v>
      </c>
      <c r="E9" s="2">
        <v>9</v>
      </c>
      <c r="J9" s="108">
        <v>8</v>
      </c>
      <c r="K9" s="227">
        <f t="shared" si="1"/>
        <v>16.531199999999998</v>
      </c>
      <c r="L9" s="226">
        <f t="shared" si="0"/>
        <v>18.892790000000002</v>
      </c>
      <c r="O9" s="164" t="str">
        <f>B2</f>
        <v>A1</v>
      </c>
      <c r="P9" s="98">
        <v>1</v>
      </c>
      <c r="Q9" s="166">
        <f>C12</f>
        <v>0.33333000000000002</v>
      </c>
      <c r="R9" s="166">
        <f>C13</f>
        <v>4</v>
      </c>
      <c r="S9" s="166">
        <f>C14</f>
        <v>3</v>
      </c>
      <c r="T9" s="166">
        <f>C15</f>
        <v>3</v>
      </c>
      <c r="U9" s="166">
        <f>C16</f>
        <v>7</v>
      </c>
      <c r="W9" s="117" t="str">
        <f t="shared" ref="W9:W14" si="2">B2</f>
        <v>A1</v>
      </c>
      <c r="X9" s="117">
        <f t="shared" ref="X9:AC14" si="3">ROUND(P9/P$15,5)</f>
        <v>0.19764999999999999</v>
      </c>
      <c r="Y9" s="117">
        <f t="shared" si="3"/>
        <v>0.16574</v>
      </c>
      <c r="Z9" s="117">
        <f t="shared" si="3"/>
        <v>0.26229999999999998</v>
      </c>
      <c r="AA9" s="117">
        <f t="shared" si="3"/>
        <v>0.28125</v>
      </c>
      <c r="AB9" s="117">
        <f t="shared" si="3"/>
        <v>0.28125</v>
      </c>
      <c r="AC9" s="117">
        <f t="shared" si="3"/>
        <v>0.21212</v>
      </c>
      <c r="AD9" s="137">
        <f t="shared" ref="AD9:AD14" si="4">ROUND(AVERAGE(X9:AC9),5)</f>
        <v>0.23338999999999999</v>
      </c>
      <c r="AE9" s="138">
        <f>AD9</f>
        <v>0.23338999999999999</v>
      </c>
      <c r="AI9" s="164">
        <f t="shared" ref="AI9:AI14" si="5">ROUND(P9*AD$9,5)</f>
        <v>0.23338999999999999</v>
      </c>
      <c r="AJ9" s="164">
        <f t="shared" ref="AJ9:AJ14" si="6">ROUND(Q9*AD$10,5)</f>
        <v>0.14965999999999999</v>
      </c>
      <c r="AK9" s="164">
        <f t="shared" ref="AK9:AK14" si="7">ROUND(R9*AD$11,5)</f>
        <v>0.2752</v>
      </c>
      <c r="AL9" s="164">
        <f t="shared" ref="AL9:AL14" si="8">ROUND(S9*AD$12,5)</f>
        <v>0.33290999999999998</v>
      </c>
      <c r="AM9" s="164">
        <f t="shared" ref="AM9:AM14" si="9">ROUND(T9*AD$13,5)</f>
        <v>0.33290999999999998</v>
      </c>
      <c r="AN9" s="164">
        <f t="shared" ref="AN9:AN14" si="10">ROUND(U9*AD$14,5)</f>
        <v>0.18837000000000001</v>
      </c>
      <c r="AO9" s="164">
        <f>ROUND(SUM(AI9:AN9),5)</f>
        <v>1.51244</v>
      </c>
      <c r="AP9" s="164">
        <f t="shared" ref="AP9:AP14" si="11">ROUND(AO9/AD9,5)</f>
        <v>6.4803100000000002</v>
      </c>
      <c r="AR9" s="16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18.892800000000001</v>
      </c>
      <c r="L10" s="55">
        <f>G2</f>
        <v>21.254359999999998</v>
      </c>
      <c r="O10" s="164" t="str">
        <f t="shared" ref="O10:O14" si="12">B3</f>
        <v>A2</v>
      </c>
      <c r="P10" s="164">
        <f>ROUND(1/Q9,5)</f>
        <v>3.0000300000000002</v>
      </c>
      <c r="Q10" s="98">
        <v>1</v>
      </c>
      <c r="R10" s="226">
        <f>G13</f>
        <v>6</v>
      </c>
      <c r="S10" s="226">
        <f>G14</f>
        <v>5</v>
      </c>
      <c r="T10" s="226">
        <f>G15</f>
        <v>5</v>
      </c>
      <c r="U10" s="226">
        <f>G16</f>
        <v>9</v>
      </c>
      <c r="W10" s="141" t="str">
        <f t="shared" si="2"/>
        <v>A2</v>
      </c>
      <c r="X10" s="142">
        <f t="shared" si="3"/>
        <v>0.59294000000000002</v>
      </c>
      <c r="Y10" s="142">
        <f t="shared" si="3"/>
        <v>0.49724000000000002</v>
      </c>
      <c r="Z10" s="142">
        <f t="shared" si="3"/>
        <v>0.39344000000000001</v>
      </c>
      <c r="AA10" s="142">
        <f t="shared" si="3"/>
        <v>0.46875</v>
      </c>
      <c r="AB10" s="142">
        <f t="shared" si="3"/>
        <v>0.46875</v>
      </c>
      <c r="AC10" s="142">
        <f t="shared" si="3"/>
        <v>0.27272999999999997</v>
      </c>
      <c r="AD10" s="143">
        <f t="shared" si="4"/>
        <v>0.44897999999999999</v>
      </c>
      <c r="AE10" s="144">
        <f t="shared" ref="AE10:AE15" si="13">AD10</f>
        <v>0.44897999999999999</v>
      </c>
      <c r="AI10" s="164">
        <f t="shared" si="5"/>
        <v>0.70018000000000002</v>
      </c>
      <c r="AJ10" s="164">
        <f t="shared" si="6"/>
        <v>0.44897999999999999</v>
      </c>
      <c r="AK10" s="164">
        <f t="shared" si="7"/>
        <v>0.4128</v>
      </c>
      <c r="AL10" s="164">
        <f t="shared" si="8"/>
        <v>0.55484999999999995</v>
      </c>
      <c r="AM10" s="164">
        <f t="shared" si="9"/>
        <v>0.55484999999999995</v>
      </c>
      <c r="AN10" s="164">
        <f t="shared" si="10"/>
        <v>0.24218999999999999</v>
      </c>
      <c r="AO10" s="164">
        <f t="shared" ref="AO10:AO14" si="14">ROUND(SUM(AI10:AN10),5)</f>
        <v>2.9138500000000001</v>
      </c>
      <c r="AP10" s="164">
        <f t="shared" si="11"/>
        <v>6.4899300000000002</v>
      </c>
      <c r="AR10" s="164" t="s">
        <v>65</v>
      </c>
      <c r="AS10" s="309">
        <f>ROUND((AP15-AS9)/(AS9-1),5)</f>
        <v>5.3370000000000001E-2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3.0000300003000029</v>
      </c>
      <c r="H11" s="268"/>
      <c r="L11" s="283"/>
      <c r="O11" s="164" t="str">
        <f t="shared" si="12"/>
        <v>A3</v>
      </c>
      <c r="P11" s="164">
        <f>ROUND(1/R9,5)</f>
        <v>0.25</v>
      </c>
      <c r="Q11" s="166">
        <f>ROUND(1/R10,5)</f>
        <v>0.16667000000000001</v>
      </c>
      <c r="R11" s="98">
        <v>1</v>
      </c>
      <c r="S11" s="166">
        <f>C21</f>
        <v>0.5</v>
      </c>
      <c r="T11" s="166">
        <f>C22</f>
        <v>0.5</v>
      </c>
      <c r="U11" s="166">
        <f>C23</f>
        <v>4</v>
      </c>
      <c r="W11" s="109" t="str">
        <f t="shared" si="2"/>
        <v>A3</v>
      </c>
      <c r="X11" s="109">
        <f t="shared" si="3"/>
        <v>4.9410000000000003E-2</v>
      </c>
      <c r="Y11" s="109">
        <f t="shared" si="3"/>
        <v>8.2869999999999999E-2</v>
      </c>
      <c r="Z11" s="109">
        <f t="shared" si="3"/>
        <v>6.5570000000000003E-2</v>
      </c>
      <c r="AA11" s="109">
        <f t="shared" si="3"/>
        <v>4.6870000000000002E-2</v>
      </c>
      <c r="AB11" s="109">
        <f t="shared" si="3"/>
        <v>4.6870000000000002E-2</v>
      </c>
      <c r="AC11" s="109">
        <f t="shared" si="3"/>
        <v>0.12121</v>
      </c>
      <c r="AD11" s="139">
        <f t="shared" si="4"/>
        <v>6.88E-2</v>
      </c>
      <c r="AE11" s="140">
        <f t="shared" si="13"/>
        <v>6.88E-2</v>
      </c>
      <c r="AI11" s="164">
        <f t="shared" si="5"/>
        <v>5.8349999999999999E-2</v>
      </c>
      <c r="AJ11" s="164">
        <f t="shared" si="6"/>
        <v>7.4829999999999994E-2</v>
      </c>
      <c r="AK11" s="164">
        <f t="shared" si="7"/>
        <v>6.88E-2</v>
      </c>
      <c r="AL11" s="164">
        <f t="shared" si="8"/>
        <v>5.5489999999999998E-2</v>
      </c>
      <c r="AM11" s="164">
        <f t="shared" si="9"/>
        <v>5.5489999999999998E-2</v>
      </c>
      <c r="AN11" s="164">
        <f t="shared" si="10"/>
        <v>0.10764</v>
      </c>
      <c r="AO11" s="164">
        <f t="shared" si="14"/>
        <v>0.42059999999999997</v>
      </c>
      <c r="AP11" s="164">
        <f t="shared" si="11"/>
        <v>6.1133699999999997</v>
      </c>
      <c r="AR11" s="164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5.8333300000000001</v>
      </c>
      <c r="C12" s="266">
        <f>ROUND(1/3,5)</f>
        <v>0.33333000000000002</v>
      </c>
      <c r="D12" s="269" t="b">
        <f>OR(C$2=C3,C$2&lt;=C3)</f>
        <v>0</v>
      </c>
      <c r="E12" s="267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164" t="str">
        <f t="shared" si="12"/>
        <v>A4</v>
      </c>
      <c r="P12" s="164">
        <f>ROUND(1/S9,5)</f>
        <v>0.33333000000000002</v>
      </c>
      <c r="Q12" s="166">
        <f>ROUND(1/S10,5)</f>
        <v>0.2</v>
      </c>
      <c r="R12" s="166">
        <f>ROUND(1/S11,5)</f>
        <v>2</v>
      </c>
      <c r="S12" s="98">
        <v>1</v>
      </c>
      <c r="T12" s="166">
        <f>G22</f>
        <v>1</v>
      </c>
      <c r="U12" s="166">
        <f>G23</f>
        <v>6</v>
      </c>
      <c r="W12" s="164" t="str">
        <f t="shared" si="2"/>
        <v>A4</v>
      </c>
      <c r="X12" s="164">
        <f t="shared" si="3"/>
        <v>6.5879999999999994E-2</v>
      </c>
      <c r="Y12" s="164">
        <f t="shared" si="3"/>
        <v>9.9449999999999997E-2</v>
      </c>
      <c r="Z12" s="164">
        <f t="shared" si="3"/>
        <v>0.13114999999999999</v>
      </c>
      <c r="AA12" s="164">
        <f t="shared" si="3"/>
        <v>9.375E-2</v>
      </c>
      <c r="AB12" s="164">
        <f t="shared" si="3"/>
        <v>9.375E-2</v>
      </c>
      <c r="AC12" s="164">
        <f t="shared" si="3"/>
        <v>0.18182000000000001</v>
      </c>
      <c r="AD12" s="2">
        <f t="shared" si="4"/>
        <v>0.11097</v>
      </c>
      <c r="AE12" s="106">
        <f t="shared" si="13"/>
        <v>0.11097</v>
      </c>
      <c r="AI12" s="164">
        <f t="shared" si="5"/>
        <v>7.7799999999999994E-2</v>
      </c>
      <c r="AJ12" s="164">
        <f t="shared" si="6"/>
        <v>8.9800000000000005E-2</v>
      </c>
      <c r="AK12" s="164">
        <f t="shared" si="7"/>
        <v>0.1376</v>
      </c>
      <c r="AL12" s="164">
        <f t="shared" si="8"/>
        <v>0.11097</v>
      </c>
      <c r="AM12" s="164">
        <f t="shared" si="9"/>
        <v>0.11097</v>
      </c>
      <c r="AN12" s="164">
        <f t="shared" si="10"/>
        <v>0.16145999999999999</v>
      </c>
      <c r="AO12" s="164">
        <f t="shared" si="14"/>
        <v>0.68859999999999999</v>
      </c>
      <c r="AP12" s="164">
        <f t="shared" si="11"/>
        <v>6.2052800000000001</v>
      </c>
      <c r="AR12" s="164" t="s">
        <v>67</v>
      </c>
      <c r="AS12" s="309">
        <f>ROUND((AS10/AS11),5)</f>
        <v>4.2700000000000002E-2</v>
      </c>
      <c r="AT12" s="309"/>
      <c r="AU12"/>
    </row>
    <row r="13" spans="1:47" x14ac:dyDescent="0.25">
      <c r="A13" s="114" t="s">
        <v>76</v>
      </c>
      <c r="B13" s="115">
        <f>ROUND(100-((C2*100)/C4),5)</f>
        <v>8.0459800000000001</v>
      </c>
      <c r="C13" s="266">
        <v>4</v>
      </c>
      <c r="D13" s="268" t="b">
        <f t="shared" ref="D13:D16" si="15">OR(C$2=C4,C$2&lt;=C4)</f>
        <v>1</v>
      </c>
      <c r="E13" s="256" t="s">
        <v>81</v>
      </c>
      <c r="F13" s="115">
        <f>ROUND(100-((C3*100)/C4),5)</f>
        <v>13.40996</v>
      </c>
      <c r="G13" s="266">
        <v>6</v>
      </c>
      <c r="H13" s="268" t="b">
        <f t="shared" ref="H13:H16" si="16">OR(C$3=C4,C$3&lt;=C4)</f>
        <v>1</v>
      </c>
      <c r="O13" s="164" t="str">
        <f t="shared" si="12"/>
        <v>A5</v>
      </c>
      <c r="P13" s="164">
        <f>ROUND(1/T9,5)</f>
        <v>0.33333000000000002</v>
      </c>
      <c r="Q13" s="166">
        <f>ROUND(1/T10,5)</f>
        <v>0.2</v>
      </c>
      <c r="R13" s="166">
        <f>ROUND(1/T11,5)</f>
        <v>2</v>
      </c>
      <c r="S13" s="166">
        <f>ROUND(1/T12,5)</f>
        <v>1</v>
      </c>
      <c r="T13" s="98">
        <v>1</v>
      </c>
      <c r="U13" s="166">
        <f>C30</f>
        <v>6</v>
      </c>
      <c r="W13" s="164" t="str">
        <f t="shared" si="2"/>
        <v>A5</v>
      </c>
      <c r="X13" s="164">
        <f t="shared" si="3"/>
        <v>6.5879999999999994E-2</v>
      </c>
      <c r="Y13" s="164">
        <f t="shared" si="3"/>
        <v>9.9449999999999997E-2</v>
      </c>
      <c r="Z13" s="164">
        <f t="shared" si="3"/>
        <v>0.13114999999999999</v>
      </c>
      <c r="AA13" s="164">
        <f t="shared" si="3"/>
        <v>9.375E-2</v>
      </c>
      <c r="AB13" s="164">
        <f t="shared" si="3"/>
        <v>9.375E-2</v>
      </c>
      <c r="AC13" s="164">
        <f t="shared" si="3"/>
        <v>0.18182000000000001</v>
      </c>
      <c r="AD13" s="2">
        <f t="shared" si="4"/>
        <v>0.11097</v>
      </c>
      <c r="AE13" s="106">
        <f t="shared" si="13"/>
        <v>0.11097</v>
      </c>
      <c r="AI13" s="164">
        <f t="shared" si="5"/>
        <v>7.7799999999999994E-2</v>
      </c>
      <c r="AJ13" s="164">
        <f t="shared" si="6"/>
        <v>8.9800000000000005E-2</v>
      </c>
      <c r="AK13" s="164">
        <f t="shared" si="7"/>
        <v>0.1376</v>
      </c>
      <c r="AL13" s="164">
        <f t="shared" si="8"/>
        <v>0.11097</v>
      </c>
      <c r="AM13" s="164">
        <f t="shared" si="9"/>
        <v>0.11097</v>
      </c>
      <c r="AN13" s="164">
        <f t="shared" si="10"/>
        <v>0.16145999999999999</v>
      </c>
      <c r="AO13" s="164">
        <f t="shared" si="14"/>
        <v>0.68859999999999999</v>
      </c>
      <c r="AP13" s="164">
        <f t="shared" si="11"/>
        <v>6.2052800000000001</v>
      </c>
      <c r="AR13" s="164" t="s">
        <v>68</v>
      </c>
      <c r="AS13" s="316">
        <f>AS12</f>
        <v>4.2700000000000002E-2</v>
      </c>
      <c r="AT13" s="316"/>
      <c r="AU13"/>
    </row>
    <row r="14" spans="1:47" x14ac:dyDescent="0.25">
      <c r="A14" s="114" t="s">
        <v>77</v>
      </c>
      <c r="B14" s="115">
        <f>ROUND(100-((C2*100)/C5),5)</f>
        <v>5.1383400000000004</v>
      </c>
      <c r="C14" s="266">
        <v>3</v>
      </c>
      <c r="D14" s="268" t="b">
        <f t="shared" si="15"/>
        <v>1</v>
      </c>
      <c r="E14" s="256" t="s">
        <v>82</v>
      </c>
      <c r="F14" s="115">
        <f>ROUND(100-((C3*100)/C5),5)</f>
        <v>10.671939999999999</v>
      </c>
      <c r="G14" s="266">
        <v>5</v>
      </c>
      <c r="H14" s="268" t="b">
        <f t="shared" si="16"/>
        <v>1</v>
      </c>
      <c r="O14" s="164" t="str">
        <f t="shared" si="12"/>
        <v>A6</v>
      </c>
      <c r="P14" s="164">
        <f>ROUND(1/U9,5)</f>
        <v>0.14285999999999999</v>
      </c>
      <c r="Q14" s="166">
        <f>ROUND(1/U10,5)</f>
        <v>0.11111</v>
      </c>
      <c r="R14" s="166">
        <f>ROUND(1/U11,5)</f>
        <v>0.25</v>
      </c>
      <c r="S14" s="166">
        <f>ROUND(1/U12,5)</f>
        <v>0.16667000000000001</v>
      </c>
      <c r="T14" s="166">
        <f>ROUND(1/U13,5)</f>
        <v>0.16667000000000001</v>
      </c>
      <c r="U14" s="98">
        <v>1</v>
      </c>
      <c r="W14" s="164" t="str">
        <f t="shared" si="2"/>
        <v>A6</v>
      </c>
      <c r="X14" s="164">
        <f t="shared" si="3"/>
        <v>2.8240000000000001E-2</v>
      </c>
      <c r="Y14" s="164">
        <f t="shared" si="3"/>
        <v>5.525E-2</v>
      </c>
      <c r="Z14" s="164">
        <f t="shared" si="3"/>
        <v>1.6389999999999998E-2</v>
      </c>
      <c r="AA14" s="164">
        <f t="shared" si="3"/>
        <v>1.5630000000000002E-2</v>
      </c>
      <c r="AB14" s="164">
        <f t="shared" si="3"/>
        <v>1.5630000000000002E-2</v>
      </c>
      <c r="AC14" s="164">
        <f t="shared" si="3"/>
        <v>3.0300000000000001E-2</v>
      </c>
      <c r="AD14" s="2">
        <f t="shared" si="4"/>
        <v>2.691E-2</v>
      </c>
      <c r="AE14" s="106">
        <f t="shared" si="13"/>
        <v>2.691E-2</v>
      </c>
      <c r="AI14" s="164">
        <f t="shared" si="5"/>
        <v>3.3340000000000002E-2</v>
      </c>
      <c r="AJ14" s="164">
        <f t="shared" si="6"/>
        <v>4.9889999999999997E-2</v>
      </c>
      <c r="AK14" s="164">
        <f t="shared" si="7"/>
        <v>1.72E-2</v>
      </c>
      <c r="AL14" s="164">
        <f t="shared" si="8"/>
        <v>1.8499999999999999E-2</v>
      </c>
      <c r="AM14" s="164">
        <f t="shared" si="9"/>
        <v>1.8499999999999999E-2</v>
      </c>
      <c r="AN14" s="164">
        <f t="shared" si="10"/>
        <v>2.691E-2</v>
      </c>
      <c r="AO14" s="164">
        <f t="shared" si="14"/>
        <v>0.16434000000000001</v>
      </c>
      <c r="AP14" s="164">
        <f t="shared" si="11"/>
        <v>6.1070200000000003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5.1383400000000004</v>
      </c>
      <c r="C15" s="266">
        <v>3</v>
      </c>
      <c r="D15" s="268" t="b">
        <f t="shared" si="15"/>
        <v>1</v>
      </c>
      <c r="E15" s="256" t="s">
        <v>83</v>
      </c>
      <c r="F15" s="115">
        <f>ROUND(100-((C3*100)/C6),5)</f>
        <v>10.671939999999999</v>
      </c>
      <c r="G15" s="266">
        <v>5</v>
      </c>
      <c r="H15" s="268" t="b">
        <f t="shared" si="16"/>
        <v>1</v>
      </c>
      <c r="O15" s="109" t="s">
        <v>55</v>
      </c>
      <c r="P15" s="164">
        <f t="shared" ref="P15:U15" si="17">ROUND(SUM(P9:P14),5)</f>
        <v>5.0595499999999998</v>
      </c>
      <c r="Q15" s="166">
        <f t="shared" si="17"/>
        <v>2.01111</v>
      </c>
      <c r="R15" s="166">
        <f t="shared" si="17"/>
        <v>15.25</v>
      </c>
      <c r="S15" s="166">
        <f t="shared" si="17"/>
        <v>10.66667</v>
      </c>
      <c r="T15" s="166">
        <f t="shared" si="17"/>
        <v>10.66667</v>
      </c>
      <c r="U15" s="166">
        <f t="shared" si="17"/>
        <v>33</v>
      </c>
      <c r="W15" s="164" t="s">
        <v>55</v>
      </c>
      <c r="X15" s="105">
        <f t="shared" ref="X15:AD15" si="18">ROUND(SUM(X9:X14),5)</f>
        <v>1</v>
      </c>
      <c r="Y15" s="105">
        <f t="shared" si="18"/>
        <v>1</v>
      </c>
      <c r="Z15" s="105">
        <f t="shared" si="18"/>
        <v>1</v>
      </c>
      <c r="AA15" s="105">
        <f t="shared" si="18"/>
        <v>1</v>
      </c>
      <c r="AB15" s="105">
        <f t="shared" si="18"/>
        <v>1</v>
      </c>
      <c r="AC15" s="105">
        <f t="shared" si="18"/>
        <v>1</v>
      </c>
      <c r="AD15" s="105">
        <f t="shared" si="18"/>
        <v>1.0000199999999999</v>
      </c>
      <c r="AE15" s="106">
        <f t="shared" si="13"/>
        <v>1.0000199999999999</v>
      </c>
      <c r="AI15" s="309" t="s">
        <v>216</v>
      </c>
      <c r="AJ15" s="309"/>
      <c r="AK15" s="309"/>
      <c r="AL15" s="309"/>
      <c r="AM15" s="309"/>
      <c r="AN15" s="309"/>
      <c r="AO15" s="309"/>
      <c r="AP15" s="2">
        <f>ROUND(AVERAGE(AP9:AP14),5)</f>
        <v>6.2668699999999999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16.37631</v>
      </c>
      <c r="C16" s="266">
        <v>7</v>
      </c>
      <c r="D16" s="270" t="b">
        <f t="shared" si="15"/>
        <v>1</v>
      </c>
      <c r="E16" s="256" t="s">
        <v>84</v>
      </c>
      <c r="F16" s="115">
        <f>ROUND(100-((C3*100)/C7),5)</f>
        <v>21.254359999999998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5" t="s">
        <v>219</v>
      </c>
      <c r="E17" s="111"/>
      <c r="F17" s="111"/>
      <c r="H17" s="275" t="s">
        <v>219</v>
      </c>
      <c r="O17" s="234" t="s">
        <v>59</v>
      </c>
      <c r="P17" s="164" t="s">
        <v>204</v>
      </c>
      <c r="Q17" s="164" t="s">
        <v>205</v>
      </c>
      <c r="R17" s="164" t="s">
        <v>206</v>
      </c>
      <c r="S17" s="164" t="s">
        <v>207</v>
      </c>
      <c r="T17" s="164" t="s">
        <v>208</v>
      </c>
      <c r="U17" s="164" t="s">
        <v>209</v>
      </c>
      <c r="W17" s="234" t="s">
        <v>59</v>
      </c>
      <c r="X17" s="164" t="s">
        <v>204</v>
      </c>
      <c r="Y17" s="164" t="s">
        <v>205</v>
      </c>
      <c r="Z17" s="164" t="s">
        <v>206</v>
      </c>
      <c r="AA17" s="164" t="s">
        <v>207</v>
      </c>
      <c r="AB17" s="164" t="s">
        <v>208</v>
      </c>
      <c r="AC17" s="164" t="s">
        <v>209</v>
      </c>
      <c r="AD17" s="2" t="s">
        <v>62</v>
      </c>
      <c r="AE17" s="183" t="s">
        <v>57</v>
      </c>
      <c r="AF17" s="157" t="s">
        <v>189</v>
      </c>
      <c r="AG17" s="158" t="s">
        <v>2</v>
      </c>
      <c r="AI17" s="164" t="str">
        <f>B2</f>
        <v>A1</v>
      </c>
      <c r="AJ17" s="164" t="str">
        <f>B3</f>
        <v>A2</v>
      </c>
      <c r="AK17" s="164" t="str">
        <f>B4</f>
        <v>A3</v>
      </c>
      <c r="AL17" s="164" t="str">
        <f>B5</f>
        <v>A4</v>
      </c>
      <c r="AM17" s="164" t="str">
        <f>B6</f>
        <v>A5</v>
      </c>
      <c r="AN17" s="164" t="str">
        <f>B7</f>
        <v>A6</v>
      </c>
      <c r="AO17" s="2" t="s">
        <v>55</v>
      </c>
      <c r="AP17" s="2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0.25</v>
      </c>
      <c r="D18" s="273"/>
      <c r="E18" s="308" t="s">
        <v>92</v>
      </c>
      <c r="F18" s="306"/>
      <c r="G18" s="271">
        <f>ROUND(1/C14,5)</f>
        <v>0.33333000000000002</v>
      </c>
      <c r="H18" s="268"/>
      <c r="O18" s="164" t="s">
        <v>204</v>
      </c>
      <c r="P18" s="98">
        <v>1</v>
      </c>
      <c r="Q18" s="164">
        <f>ROUND(1/3,5)</f>
        <v>0.33333000000000002</v>
      </c>
      <c r="R18" s="164">
        <f>ROUND(1/2,5)</f>
        <v>0.5</v>
      </c>
      <c r="S18" s="164">
        <f>ROUND(1/2,5)</f>
        <v>0.5</v>
      </c>
      <c r="T18" s="164">
        <f>ROUND(1/2,5)</f>
        <v>0.5</v>
      </c>
      <c r="U18" s="164">
        <f>ROUND(1/9,5)</f>
        <v>0.11111</v>
      </c>
      <c r="W18" s="164" t="s">
        <v>204</v>
      </c>
      <c r="X18" s="166">
        <f t="shared" ref="X18:AC23" si="19">ROUND(P18/P$24,5)</f>
        <v>5.2630000000000003E-2</v>
      </c>
      <c r="Y18" s="166">
        <f t="shared" si="19"/>
        <v>0.04</v>
      </c>
      <c r="Z18" s="166">
        <f t="shared" si="19"/>
        <v>3.7039999999999997E-2</v>
      </c>
      <c r="AA18" s="166">
        <f t="shared" si="19"/>
        <v>3.7039999999999997E-2</v>
      </c>
      <c r="AB18" s="166">
        <f t="shared" si="19"/>
        <v>3.7039999999999997E-2</v>
      </c>
      <c r="AC18" s="166">
        <f t="shared" si="19"/>
        <v>6.5119999999999997E-2</v>
      </c>
      <c r="AD18" s="2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164">
        <f t="shared" ref="AI18:AI23" si="20">ROUND(P18*AD$18,5)</f>
        <v>4.4810000000000003E-2</v>
      </c>
      <c r="AJ18" s="164">
        <f t="shared" ref="AJ18:AJ23" si="21">ROUND(Q18*AD$19,5)</f>
        <v>5.79E-2</v>
      </c>
      <c r="AK18" s="164">
        <f t="shared" ref="AK18:AK23" si="22">ROUND(R18*AD$20,5)</f>
        <v>3.7600000000000001E-2</v>
      </c>
      <c r="AL18" s="164">
        <f t="shared" ref="AL18:AL23" si="23">ROUND(S18*AD$21,5)</f>
        <v>3.7600000000000001E-2</v>
      </c>
      <c r="AM18" s="164">
        <f t="shared" ref="AM18:AM23" si="24">ROUND(T18*AD$22,5)</f>
        <v>3.7600000000000001E-2</v>
      </c>
      <c r="AN18" s="164">
        <f t="shared" ref="AN18:AN23" si="25">ROUND(U18*AD$23,5)</f>
        <v>6.1760000000000002E-2</v>
      </c>
      <c r="AO18" s="164">
        <f>ROUND(SUM(AI18:AN18),5)</f>
        <v>0.27727000000000002</v>
      </c>
      <c r="AP18" s="164">
        <f t="shared" ref="AP18:AP23" si="26">ROUND(AO18/AD18,5)</f>
        <v>6.1876800000000003</v>
      </c>
      <c r="AR18" s="16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0.16667000000000001</v>
      </c>
      <c r="D19" s="268"/>
      <c r="E19" s="300" t="s">
        <v>93</v>
      </c>
      <c r="F19" s="301"/>
      <c r="G19" s="271">
        <f>ROUND(1/G14,5)</f>
        <v>0.2</v>
      </c>
      <c r="H19" s="268"/>
      <c r="O19" s="164" t="s">
        <v>205</v>
      </c>
      <c r="P19" s="164">
        <f>ROUND(1/Q18,5)</f>
        <v>3.0000300000000002</v>
      </c>
      <c r="Q19" s="98">
        <v>1</v>
      </c>
      <c r="R19" s="164">
        <v>3</v>
      </c>
      <c r="S19" s="164">
        <v>3</v>
      </c>
      <c r="T19" s="164">
        <v>3</v>
      </c>
      <c r="U19" s="164">
        <f>ROUND(1/6,5)</f>
        <v>0.16667000000000001</v>
      </c>
      <c r="W19" s="164" t="s">
        <v>205</v>
      </c>
      <c r="X19" s="166">
        <f>ROUND(P19/P$24,5)</f>
        <v>0.15790000000000001</v>
      </c>
      <c r="Y19" s="166">
        <f t="shared" si="19"/>
        <v>0.12</v>
      </c>
      <c r="Z19" s="166">
        <f t="shared" si="19"/>
        <v>0.22222</v>
      </c>
      <c r="AA19" s="166">
        <f t="shared" si="19"/>
        <v>0.22222</v>
      </c>
      <c r="AB19" s="166">
        <f t="shared" si="19"/>
        <v>0.22222</v>
      </c>
      <c r="AC19" s="166">
        <f t="shared" si="19"/>
        <v>9.7680000000000003E-2</v>
      </c>
      <c r="AD19" s="2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164">
        <f t="shared" si="20"/>
        <v>0.13442999999999999</v>
      </c>
      <c r="AJ19" s="164">
        <f t="shared" si="21"/>
        <v>0.17371</v>
      </c>
      <c r="AK19" s="164">
        <f t="shared" si="22"/>
        <v>0.22559999999999999</v>
      </c>
      <c r="AL19" s="164">
        <f t="shared" si="23"/>
        <v>0.22559999999999999</v>
      </c>
      <c r="AM19" s="164">
        <f t="shared" si="24"/>
        <v>0.22559999999999999</v>
      </c>
      <c r="AN19" s="164">
        <f t="shared" si="25"/>
        <v>9.2649999999999996E-2</v>
      </c>
      <c r="AO19" s="164">
        <f t="shared" ref="AO19:AO23" si="30">ROUND(SUM(AI19:AN19),5)</f>
        <v>1.07759</v>
      </c>
      <c r="AP19" s="164">
        <f t="shared" si="26"/>
        <v>6.2033800000000001</v>
      </c>
      <c r="AR19" s="16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2</v>
      </c>
      <c r="H20" s="268"/>
      <c r="O20" s="164" t="s">
        <v>206</v>
      </c>
      <c r="P20" s="164">
        <f>ROUND(1/R18,5)</f>
        <v>2</v>
      </c>
      <c r="Q20" s="164">
        <f>ROUND(1/R19,5)</f>
        <v>0.33333000000000002</v>
      </c>
      <c r="R20" s="98">
        <v>1</v>
      </c>
      <c r="S20" s="164">
        <f>ROUND(1/1,5)</f>
        <v>1</v>
      </c>
      <c r="T20" s="164">
        <f>ROUND(1/1,5)</f>
        <v>1</v>
      </c>
      <c r="U20" s="164">
        <f>ROUND(1/7,5)</f>
        <v>0.14285999999999999</v>
      </c>
      <c r="W20" s="164" t="s">
        <v>206</v>
      </c>
      <c r="X20" s="166">
        <f t="shared" ref="X20:X23" si="31">ROUND(P20/P$24,5)</f>
        <v>0.10526000000000001</v>
      </c>
      <c r="Y20" s="166">
        <f t="shared" si="19"/>
        <v>0.04</v>
      </c>
      <c r="Z20" s="166">
        <f t="shared" si="19"/>
        <v>7.4069999999999997E-2</v>
      </c>
      <c r="AA20" s="166">
        <f t="shared" si="19"/>
        <v>7.4069999999999997E-2</v>
      </c>
      <c r="AB20" s="166">
        <f t="shared" si="19"/>
        <v>7.4069999999999997E-2</v>
      </c>
      <c r="AC20" s="166">
        <f t="shared" si="19"/>
        <v>8.3720000000000003E-2</v>
      </c>
      <c r="AD20" s="2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164">
        <f t="shared" si="20"/>
        <v>8.9620000000000005E-2</v>
      </c>
      <c r="AJ20" s="164">
        <f t="shared" si="21"/>
        <v>5.79E-2</v>
      </c>
      <c r="AK20" s="164">
        <f t="shared" si="22"/>
        <v>7.5200000000000003E-2</v>
      </c>
      <c r="AL20" s="164">
        <f t="shared" si="23"/>
        <v>7.5200000000000003E-2</v>
      </c>
      <c r="AM20" s="164">
        <f t="shared" si="24"/>
        <v>7.5200000000000003E-2</v>
      </c>
      <c r="AN20" s="164">
        <f t="shared" si="25"/>
        <v>7.9409999999999994E-2</v>
      </c>
      <c r="AO20" s="164">
        <f t="shared" si="30"/>
        <v>0.45252999999999999</v>
      </c>
      <c r="AP20" s="164">
        <f t="shared" si="26"/>
        <v>6.01769</v>
      </c>
      <c r="AR20" s="164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3.0651299999999999</v>
      </c>
      <c r="C21" s="266">
        <f>ROUND(1/2,5)</f>
        <v>0.5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164" t="s">
        <v>207</v>
      </c>
      <c r="P21" s="164">
        <f>ROUND(1/S18,5)</f>
        <v>2</v>
      </c>
      <c r="Q21" s="164">
        <f>ROUND(1/S19,5)</f>
        <v>0.33333000000000002</v>
      </c>
      <c r="R21" s="164">
        <f>ROUND(1/S20,5)</f>
        <v>1</v>
      </c>
      <c r="S21" s="98">
        <v>1</v>
      </c>
      <c r="T21" s="164">
        <v>1</v>
      </c>
      <c r="U21" s="164">
        <f>ROUND(1/7,5)</f>
        <v>0.14285999999999999</v>
      </c>
      <c r="W21" s="164" t="s">
        <v>207</v>
      </c>
      <c r="X21" s="166">
        <f t="shared" si="31"/>
        <v>0.10526000000000001</v>
      </c>
      <c r="Y21" s="166">
        <f t="shared" si="19"/>
        <v>0.04</v>
      </c>
      <c r="Z21" s="166">
        <f t="shared" si="19"/>
        <v>7.4069999999999997E-2</v>
      </c>
      <c r="AA21" s="166">
        <f t="shared" si="19"/>
        <v>7.4069999999999997E-2</v>
      </c>
      <c r="AB21" s="166">
        <f t="shared" si="19"/>
        <v>7.4069999999999997E-2</v>
      </c>
      <c r="AC21" s="166">
        <f t="shared" si="19"/>
        <v>8.3720000000000003E-2</v>
      </c>
      <c r="AD21" s="2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164">
        <f t="shared" si="20"/>
        <v>8.9620000000000005E-2</v>
      </c>
      <c r="AJ21" s="164">
        <f t="shared" si="21"/>
        <v>5.79E-2</v>
      </c>
      <c r="AK21" s="164">
        <f t="shared" si="22"/>
        <v>7.5200000000000003E-2</v>
      </c>
      <c r="AL21" s="164">
        <f t="shared" si="23"/>
        <v>7.5200000000000003E-2</v>
      </c>
      <c r="AM21" s="164">
        <f t="shared" si="24"/>
        <v>7.5200000000000003E-2</v>
      </c>
      <c r="AN21" s="164">
        <f t="shared" si="25"/>
        <v>7.9409999999999994E-2</v>
      </c>
      <c r="AO21" s="164">
        <f t="shared" si="30"/>
        <v>0.45252999999999999</v>
      </c>
      <c r="AP21" s="164">
        <f t="shared" si="26"/>
        <v>6.01769</v>
      </c>
      <c r="AR21" s="16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4" t="s">
        <v>90</v>
      </c>
      <c r="B22" s="4">
        <f>ROUND(100-((C6*100)/C4),5)</f>
        <v>3.0651299999999999</v>
      </c>
      <c r="C22" s="266">
        <f>ROUND(1/2,5)</f>
        <v>0.5</v>
      </c>
      <c r="D22" s="269" t="b">
        <f t="shared" si="32"/>
        <v>0</v>
      </c>
      <c r="E22" s="258" t="s">
        <v>96</v>
      </c>
      <c r="F22" s="115">
        <f>ROUND(100-((C6*100)/C5),5)</f>
        <v>0</v>
      </c>
      <c r="G22" s="266">
        <v>1</v>
      </c>
      <c r="H22" s="268" t="b">
        <f t="shared" ref="H22:H23" si="33">OR(C$5=C6,C$5&lt;=C6)</f>
        <v>1</v>
      </c>
      <c r="O22" s="164" t="s">
        <v>208</v>
      </c>
      <c r="P22" s="164">
        <f>ROUND(1/T18,5)</f>
        <v>2</v>
      </c>
      <c r="Q22" s="164">
        <f>ROUND(1/T19,5)</f>
        <v>0.33333000000000002</v>
      </c>
      <c r="R22" s="164">
        <f>ROUND(1/T20,5)</f>
        <v>1</v>
      </c>
      <c r="S22" s="164">
        <f>ROUND(1/T21,5)</f>
        <v>1</v>
      </c>
      <c r="T22" s="98">
        <v>1</v>
      </c>
      <c r="U22" s="16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164">
        <f t="shared" si="20"/>
        <v>8.9620000000000005E-2</v>
      </c>
      <c r="AJ22" s="164">
        <f t="shared" si="21"/>
        <v>5.79E-2</v>
      </c>
      <c r="AK22" s="164">
        <f t="shared" si="22"/>
        <v>7.5200000000000003E-2</v>
      </c>
      <c r="AL22" s="164">
        <f t="shared" si="23"/>
        <v>7.5200000000000003E-2</v>
      </c>
      <c r="AM22" s="164">
        <f t="shared" si="24"/>
        <v>7.5200000000000003E-2</v>
      </c>
      <c r="AN22" s="164">
        <f t="shared" si="25"/>
        <v>7.9409999999999994E-2</v>
      </c>
      <c r="AO22" s="164">
        <f t="shared" si="30"/>
        <v>0.45252999999999999</v>
      </c>
      <c r="AP22" s="164">
        <f t="shared" si="26"/>
        <v>6.01769</v>
      </c>
      <c r="AR22" s="16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9.0592299999999994</v>
      </c>
      <c r="C23" s="266">
        <v>4</v>
      </c>
      <c r="D23" s="270" t="b">
        <f t="shared" si="32"/>
        <v>1</v>
      </c>
      <c r="E23" s="258" t="s">
        <v>97</v>
      </c>
      <c r="F23" s="115">
        <f>ROUND(100-((C5*100)/C7),5)</f>
        <v>11.846690000000001</v>
      </c>
      <c r="G23" s="266">
        <v>6</v>
      </c>
      <c r="H23" s="270" t="b">
        <f t="shared" si="33"/>
        <v>1</v>
      </c>
      <c r="O23" s="164" t="s">
        <v>209</v>
      </c>
      <c r="P23" s="164">
        <f>ROUND(1/U18,5)</f>
        <v>9.0000900000000001</v>
      </c>
      <c r="Q23" s="164">
        <f>ROUND(1/U19,5)</f>
        <v>5.9998800000000001</v>
      </c>
      <c r="R23" s="164">
        <f>ROUND(1/U20,5)</f>
        <v>6.99986</v>
      </c>
      <c r="S23" s="164">
        <f>ROUND(1/U21,5)</f>
        <v>6.99986</v>
      </c>
      <c r="T23" s="16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143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164">
        <f t="shared" si="20"/>
        <v>0.40328999999999998</v>
      </c>
      <c r="AJ23" s="164">
        <f t="shared" si="21"/>
        <v>1.0422400000000001</v>
      </c>
      <c r="AK23" s="164">
        <f t="shared" si="22"/>
        <v>0.52639000000000002</v>
      </c>
      <c r="AL23" s="164">
        <f t="shared" si="23"/>
        <v>0.52639000000000002</v>
      </c>
      <c r="AM23" s="164">
        <f t="shared" si="24"/>
        <v>0.52639000000000002</v>
      </c>
      <c r="AN23" s="164">
        <f t="shared" si="25"/>
        <v>0.55588000000000004</v>
      </c>
      <c r="AO23" s="164">
        <f t="shared" si="30"/>
        <v>3.5805799999999999</v>
      </c>
      <c r="AP23" s="16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164" t="s">
        <v>55</v>
      </c>
      <c r="P24" s="156">
        <f>ROUND(SUM(P18:P23),5)</f>
        <v>19.000119999999999</v>
      </c>
      <c r="Q24" s="166">
        <f t="shared" ref="Q24:U24" si="34">ROUND(SUM(Q18:Q23),5)</f>
        <v>8.3331999999999997</v>
      </c>
      <c r="R24" s="166">
        <f t="shared" si="34"/>
        <v>13.49986</v>
      </c>
      <c r="S24" s="166">
        <f t="shared" si="34"/>
        <v>13.49986</v>
      </c>
      <c r="T24" s="166">
        <f t="shared" si="34"/>
        <v>13.49986</v>
      </c>
      <c r="U24" s="166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0.33333000000000002</v>
      </c>
      <c r="D25" s="268"/>
      <c r="E25" s="300" t="s">
        <v>104</v>
      </c>
      <c r="F25" s="301"/>
      <c r="G25" s="257">
        <f>ROUND(1/C16,5)</f>
        <v>0.14285999999999999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164" t="s">
        <v>210</v>
      </c>
      <c r="Q26" s="164" t="s">
        <v>211</v>
      </c>
      <c r="R26" s="164" t="s">
        <v>212</v>
      </c>
      <c r="S26" s="164" t="s">
        <v>213</v>
      </c>
      <c r="T26" s="164" t="s">
        <v>214</v>
      </c>
      <c r="U26" s="164" t="s">
        <v>215</v>
      </c>
      <c r="W26" s="235" t="str">
        <f>O26</f>
        <v>GS1</v>
      </c>
      <c r="X26" s="164" t="s">
        <v>210</v>
      </c>
      <c r="Y26" s="164" t="s">
        <v>211</v>
      </c>
      <c r="Z26" s="164" t="s">
        <v>212</v>
      </c>
      <c r="AA26" s="164" t="s">
        <v>213</v>
      </c>
      <c r="AB26" s="164" t="s">
        <v>214</v>
      </c>
      <c r="AC26" s="164" t="s">
        <v>215</v>
      </c>
      <c r="AD26" s="164" t="s">
        <v>62</v>
      </c>
      <c r="AE26" s="164" t="s">
        <v>57</v>
      </c>
      <c r="AI26" s="164" t="s">
        <v>210</v>
      </c>
      <c r="AJ26" s="164" t="s">
        <v>211</v>
      </c>
      <c r="AK26" s="164" t="s">
        <v>212</v>
      </c>
      <c r="AL26" s="164" t="s">
        <v>213</v>
      </c>
      <c r="AM26" s="164" t="s">
        <v>214</v>
      </c>
      <c r="AN26" s="164" t="s">
        <v>215</v>
      </c>
      <c r="AO26" s="164" t="s">
        <v>55</v>
      </c>
      <c r="AP26" s="16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2</v>
      </c>
      <c r="D27" s="268"/>
      <c r="E27" s="300" t="s">
        <v>106</v>
      </c>
      <c r="F27" s="301"/>
      <c r="G27" s="257">
        <f>ROUND(1/C23,5)</f>
        <v>0.25</v>
      </c>
      <c r="H27" s="268"/>
      <c r="O27" s="164" t="s">
        <v>210</v>
      </c>
      <c r="P27" s="98">
        <v>1</v>
      </c>
      <c r="Q27" s="164">
        <f>ROUND(1/3,5)</f>
        <v>0.33333000000000002</v>
      </c>
      <c r="R27" s="164">
        <f>ROUND(1/7,5)</f>
        <v>0.14285999999999999</v>
      </c>
      <c r="S27" s="164">
        <v>1</v>
      </c>
      <c r="T27" s="164">
        <f>ROUND(1/7,5)</f>
        <v>0.14285999999999999</v>
      </c>
      <c r="U27" s="164">
        <f>ROUND(1/9,5)</f>
        <v>0.11111</v>
      </c>
      <c r="W27" s="164" t="s">
        <v>210</v>
      </c>
      <c r="X27" s="166">
        <f>ROUND(P27/P$33,5)</f>
        <v>3.5709999999999999E-2</v>
      </c>
      <c r="Y27" s="166">
        <f t="shared" ref="Y27:AC32" si="36">ROUND(Q27/Q$33,5)</f>
        <v>2.1049999999999999E-2</v>
      </c>
      <c r="Z27" s="166">
        <f t="shared" si="36"/>
        <v>3.1329999999999997E-2</v>
      </c>
      <c r="AA27" s="166">
        <f t="shared" si="36"/>
        <v>4.1669999999999999E-2</v>
      </c>
      <c r="AB27" s="166">
        <f t="shared" si="36"/>
        <v>3.1329999999999997E-2</v>
      </c>
      <c r="AC27" s="166">
        <f t="shared" si="36"/>
        <v>4.6240000000000003E-2</v>
      </c>
      <c r="AD27" s="8">
        <f>ROUND(AVERAGE(X27:AC27),5)</f>
        <v>3.456E-2</v>
      </c>
      <c r="AE27" s="165">
        <f>AD27</f>
        <v>3.456E-2</v>
      </c>
      <c r="AI27" s="164">
        <f>ROUND(P27*AD$27,5)</f>
        <v>3.456E-2</v>
      </c>
      <c r="AJ27" s="164">
        <f>ROUND(Q27*AD$28,5)</f>
        <v>2.4039999999999999E-2</v>
      </c>
      <c r="AK27" s="164">
        <f>ROUND(R27*AD$29,5)</f>
        <v>3.3320000000000002E-2</v>
      </c>
      <c r="AL27" s="164">
        <f>ROUND(S27*AD$30,5)</f>
        <v>3.9010000000000003E-2</v>
      </c>
      <c r="AM27" s="164">
        <f>ROUND(T27*AD$31,5)</f>
        <v>3.3320000000000002E-2</v>
      </c>
      <c r="AN27" s="164">
        <f>ROUND(U27*AD$32,5)</f>
        <v>4.3099999999999999E-2</v>
      </c>
      <c r="AO27" s="164">
        <f>ROUND(SUM(AI27:AN27),5)</f>
        <v>0.20735000000000001</v>
      </c>
      <c r="AP27" s="164">
        <f>ROUND(AO27/AD27,5)</f>
        <v>5.9997100000000003</v>
      </c>
      <c r="AR27" s="16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1</v>
      </c>
      <c r="D28" s="268"/>
      <c r="E28" s="300" t="s">
        <v>107</v>
      </c>
      <c r="F28" s="301"/>
      <c r="G28" s="257">
        <f>ROUND(1/G23,5)</f>
        <v>0.16667000000000001</v>
      </c>
      <c r="H28" s="268"/>
      <c r="O28" s="164" t="s">
        <v>211</v>
      </c>
      <c r="P28" s="164">
        <f>ROUND(1/Q27,5)</f>
        <v>3.0000300000000002</v>
      </c>
      <c r="Q28" s="98">
        <v>1</v>
      </c>
      <c r="R28" s="164">
        <f>ROUND(1/4,5)</f>
        <v>0.25</v>
      </c>
      <c r="S28" s="164">
        <v>2</v>
      </c>
      <c r="T28" s="164">
        <f>ROUND(1/4,5)</f>
        <v>0.25</v>
      </c>
      <c r="U28" s="164">
        <f>ROUND(1/6,5)</f>
        <v>0.16667000000000001</v>
      </c>
      <c r="W28" s="164" t="s">
        <v>211</v>
      </c>
      <c r="X28" s="166">
        <f t="shared" ref="X28:X32" si="37">ROUND(P28/P$33,5)</f>
        <v>0.10714</v>
      </c>
      <c r="Y28" s="166">
        <f t="shared" si="36"/>
        <v>6.3159999999999994E-2</v>
      </c>
      <c r="Z28" s="166">
        <f t="shared" si="36"/>
        <v>5.4829999999999997E-2</v>
      </c>
      <c r="AA28" s="166">
        <f t="shared" si="36"/>
        <v>8.3330000000000001E-2</v>
      </c>
      <c r="AB28" s="166">
        <f t="shared" si="36"/>
        <v>5.4829999999999997E-2</v>
      </c>
      <c r="AC28" s="166">
        <f t="shared" si="36"/>
        <v>6.9370000000000001E-2</v>
      </c>
      <c r="AD28" s="8">
        <f t="shared" ref="AD28:AD32" si="38">ROUND(AVERAGE(X28:AC28),5)</f>
        <v>7.2109999999999994E-2</v>
      </c>
      <c r="AE28" s="165">
        <f t="shared" ref="AE28:AE33" si="39">AD28</f>
        <v>7.2109999999999994E-2</v>
      </c>
      <c r="AI28" s="164">
        <f t="shared" ref="AI28:AI32" si="40">ROUND(P28*AD$27,5)</f>
        <v>0.10367999999999999</v>
      </c>
      <c r="AJ28" s="164">
        <f t="shared" ref="AJ28:AJ32" si="41">ROUND(Q28*AD$28,5)</f>
        <v>7.2109999999999994E-2</v>
      </c>
      <c r="AK28" s="164">
        <f t="shared" ref="AK28:AK32" si="42">ROUND(R28*AD$29,5)</f>
        <v>5.8310000000000001E-2</v>
      </c>
      <c r="AL28" s="164">
        <f t="shared" ref="AL28:AL32" si="43">ROUND(S28*AD$30,5)</f>
        <v>7.8020000000000006E-2</v>
      </c>
      <c r="AM28" s="164">
        <f t="shared" ref="AM28:AM32" si="44">ROUND(T28*AD$31,5)</f>
        <v>5.8310000000000001E-2</v>
      </c>
      <c r="AN28" s="164">
        <f t="shared" ref="AN28:AN32" si="45">ROUND(U28*AD$32,5)</f>
        <v>6.4640000000000003E-2</v>
      </c>
      <c r="AO28" s="164">
        <f t="shared" ref="AO28:AO32" si="46">ROUND(SUM(AI28:AN28),5)</f>
        <v>0.43507000000000001</v>
      </c>
      <c r="AP28" s="164">
        <f t="shared" ref="AP28:AP32" si="47">ROUND(AO28/AD28,5)</f>
        <v>6.0334199999999996</v>
      </c>
      <c r="AR28" s="16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0.16667000000000001</v>
      </c>
      <c r="H29" s="268"/>
      <c r="O29" s="164" t="s">
        <v>212</v>
      </c>
      <c r="P29" s="164">
        <f>ROUND(1/R27,5)</f>
        <v>6.99986</v>
      </c>
      <c r="Q29" s="164">
        <f>ROUND(1/R28,5)</f>
        <v>4</v>
      </c>
      <c r="R29" s="98">
        <v>1</v>
      </c>
      <c r="S29" s="164">
        <v>6</v>
      </c>
      <c r="T29" s="164">
        <v>1</v>
      </c>
      <c r="U29" s="169">
        <f>ROUND(1/2,5)</f>
        <v>0.5</v>
      </c>
      <c r="W29" s="164" t="s">
        <v>212</v>
      </c>
      <c r="X29" s="166">
        <f t="shared" si="37"/>
        <v>0.25</v>
      </c>
      <c r="Y29" s="166">
        <f t="shared" si="36"/>
        <v>0.25263000000000002</v>
      </c>
      <c r="Z29" s="166">
        <f t="shared" si="36"/>
        <v>0.21931999999999999</v>
      </c>
      <c r="AA29" s="166">
        <f t="shared" si="36"/>
        <v>0.25</v>
      </c>
      <c r="AB29" s="166">
        <f t="shared" si="36"/>
        <v>0.21931999999999999</v>
      </c>
      <c r="AC29" s="166">
        <f t="shared" si="36"/>
        <v>0.20809</v>
      </c>
      <c r="AD29" s="8">
        <f t="shared" si="38"/>
        <v>0.23322999999999999</v>
      </c>
      <c r="AE29" s="165">
        <f t="shared" si="39"/>
        <v>0.23322999999999999</v>
      </c>
      <c r="AI29" s="164">
        <f t="shared" si="40"/>
        <v>0.24192</v>
      </c>
      <c r="AJ29" s="164">
        <f t="shared" si="41"/>
        <v>0.28843999999999997</v>
      </c>
      <c r="AK29" s="164">
        <f t="shared" si="42"/>
        <v>0.23322999999999999</v>
      </c>
      <c r="AL29" s="164">
        <f t="shared" si="43"/>
        <v>0.23405999999999999</v>
      </c>
      <c r="AM29" s="164">
        <f t="shared" si="44"/>
        <v>0.23322999999999999</v>
      </c>
      <c r="AN29" s="164">
        <f t="shared" si="45"/>
        <v>0.19392999999999999</v>
      </c>
      <c r="AO29" s="164">
        <f t="shared" si="46"/>
        <v>1.4248099999999999</v>
      </c>
      <c r="AP29" s="164">
        <f t="shared" si="47"/>
        <v>6.1090299999999997</v>
      </c>
      <c r="AR29" s="164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11.846690000000001</v>
      </c>
      <c r="C30" s="266">
        <v>6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164" t="s">
        <v>213</v>
      </c>
      <c r="P30" s="164">
        <f>ROUND(1/S27,5)</f>
        <v>1</v>
      </c>
      <c r="Q30" s="164">
        <f>ROUND(1/S28,5)</f>
        <v>0.5</v>
      </c>
      <c r="R30" s="164">
        <f>ROUND(1/S29,5)</f>
        <v>0.16667000000000001</v>
      </c>
      <c r="S30" s="98">
        <v>1</v>
      </c>
      <c r="T30" s="164">
        <f>ROUND(1/6,5)</f>
        <v>0.16667000000000001</v>
      </c>
      <c r="U30" s="169">
        <f>ROUND(1/8,5)</f>
        <v>0.125</v>
      </c>
      <c r="W30" s="164" t="s">
        <v>213</v>
      </c>
      <c r="X30" s="166">
        <f t="shared" si="37"/>
        <v>3.5709999999999999E-2</v>
      </c>
      <c r="Y30" s="166">
        <f t="shared" si="36"/>
        <v>3.1579999999999997E-2</v>
      </c>
      <c r="Z30" s="166">
        <f t="shared" si="36"/>
        <v>3.6549999999999999E-2</v>
      </c>
      <c r="AA30" s="166">
        <f t="shared" si="36"/>
        <v>4.1669999999999999E-2</v>
      </c>
      <c r="AB30" s="166">
        <f t="shared" si="36"/>
        <v>3.6549999999999999E-2</v>
      </c>
      <c r="AC30" s="166">
        <f t="shared" si="36"/>
        <v>5.2019999999999997E-2</v>
      </c>
      <c r="AD30" s="8">
        <f t="shared" si="38"/>
        <v>3.9010000000000003E-2</v>
      </c>
      <c r="AE30" s="165">
        <f t="shared" si="39"/>
        <v>3.9010000000000003E-2</v>
      </c>
      <c r="AI30" s="164">
        <f t="shared" si="40"/>
        <v>3.456E-2</v>
      </c>
      <c r="AJ30" s="164">
        <f t="shared" si="41"/>
        <v>3.6060000000000002E-2</v>
      </c>
      <c r="AK30" s="164">
        <f t="shared" si="42"/>
        <v>3.8870000000000002E-2</v>
      </c>
      <c r="AL30" s="164">
        <f t="shared" si="43"/>
        <v>3.9010000000000003E-2</v>
      </c>
      <c r="AM30" s="164">
        <f t="shared" si="44"/>
        <v>3.8870000000000002E-2</v>
      </c>
      <c r="AN30" s="164">
        <f t="shared" si="45"/>
        <v>4.8480000000000002E-2</v>
      </c>
      <c r="AO30" s="164">
        <f t="shared" si="46"/>
        <v>0.23585</v>
      </c>
      <c r="AP30" s="164">
        <f t="shared" si="47"/>
        <v>6.04589</v>
      </c>
      <c r="AR30" s="16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164" t="s">
        <v>214</v>
      </c>
      <c r="P31" s="164">
        <f>ROUND(1/T27,5)</f>
        <v>6.99986</v>
      </c>
      <c r="Q31" s="164">
        <f>ROUND(1/T28,5)</f>
        <v>4</v>
      </c>
      <c r="R31" s="164">
        <f>ROUND(1/T29,5)</f>
        <v>1</v>
      </c>
      <c r="S31" s="164">
        <f>ROUND(1/T30,5)</f>
        <v>5.9998800000000001</v>
      </c>
      <c r="T31" s="98">
        <v>1</v>
      </c>
      <c r="U31" s="164">
        <f>ROUND(1/2,5)</f>
        <v>0.5</v>
      </c>
      <c r="W31" s="164" t="s">
        <v>214</v>
      </c>
      <c r="X31" s="166">
        <f t="shared" si="37"/>
        <v>0.25</v>
      </c>
      <c r="Y31" s="166">
        <f t="shared" si="36"/>
        <v>0.25263000000000002</v>
      </c>
      <c r="Z31" s="166">
        <f t="shared" si="36"/>
        <v>0.21931999999999999</v>
      </c>
      <c r="AA31" s="166">
        <f t="shared" si="36"/>
        <v>0.25</v>
      </c>
      <c r="AB31" s="166">
        <f t="shared" si="36"/>
        <v>0.21931999999999999</v>
      </c>
      <c r="AC31" s="166">
        <f t="shared" si="36"/>
        <v>0.20809</v>
      </c>
      <c r="AD31" s="8">
        <f t="shared" si="38"/>
        <v>0.23322999999999999</v>
      </c>
      <c r="AE31" s="165">
        <f t="shared" si="39"/>
        <v>0.23322999999999999</v>
      </c>
      <c r="AI31" s="164">
        <f t="shared" si="40"/>
        <v>0.24192</v>
      </c>
      <c r="AJ31" s="164">
        <f t="shared" si="41"/>
        <v>0.28843999999999997</v>
      </c>
      <c r="AK31" s="164">
        <f t="shared" si="42"/>
        <v>0.23322999999999999</v>
      </c>
      <c r="AL31" s="164">
        <f t="shared" si="43"/>
        <v>0.23405999999999999</v>
      </c>
      <c r="AM31" s="164">
        <f t="shared" si="44"/>
        <v>0.23322999999999999</v>
      </c>
      <c r="AN31" s="164">
        <f t="shared" si="45"/>
        <v>0.19392999999999999</v>
      </c>
      <c r="AO31" s="164">
        <f t="shared" si="46"/>
        <v>1.4248099999999999</v>
      </c>
      <c r="AP31" s="164">
        <f t="shared" si="47"/>
        <v>6.1090299999999997</v>
      </c>
      <c r="AR31" s="164" t="s">
        <v>68</v>
      </c>
      <c r="AS31" s="316">
        <f>AS30</f>
        <v>1.132E-2</v>
      </c>
      <c r="AT31" s="316"/>
      <c r="AU31"/>
    </row>
    <row r="32" spans="1:47" ht="15.75" thickBot="1" x14ac:dyDescent="0.3">
      <c r="O32" s="164" t="s">
        <v>215</v>
      </c>
      <c r="P32" s="164">
        <f>ROUND(1/U27,5)</f>
        <v>9.0000900000000001</v>
      </c>
      <c r="Q32" s="164">
        <f>ROUND(1/U28,5)</f>
        <v>5.9998800000000001</v>
      </c>
      <c r="R32" s="164">
        <f>ROUND(1/U29,5)</f>
        <v>2</v>
      </c>
      <c r="S32" s="164">
        <f>ROUND(1/U30,5)</f>
        <v>8</v>
      </c>
      <c r="T32" s="16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164">
        <f t="shared" si="40"/>
        <v>0.31103999999999998</v>
      </c>
      <c r="AJ32" s="164">
        <f t="shared" si="41"/>
        <v>0.43264999999999998</v>
      </c>
      <c r="AK32" s="164">
        <f t="shared" si="42"/>
        <v>0.46645999999999999</v>
      </c>
      <c r="AL32" s="164">
        <f t="shared" si="43"/>
        <v>0.31208000000000002</v>
      </c>
      <c r="AM32" s="164">
        <f t="shared" si="44"/>
        <v>0.46645999999999999</v>
      </c>
      <c r="AN32" s="164">
        <f t="shared" si="45"/>
        <v>0.38785999999999998</v>
      </c>
      <c r="AO32" s="164">
        <f t="shared" si="46"/>
        <v>2.3765499999999999</v>
      </c>
      <c r="AP32" s="164">
        <f t="shared" si="47"/>
        <v>6.1273400000000002</v>
      </c>
      <c r="AS32"/>
      <c r="AT32"/>
      <c r="AU32"/>
    </row>
    <row r="33" spans="15:47" x14ac:dyDescent="0.25">
      <c r="O33" s="2" t="s">
        <v>55</v>
      </c>
      <c r="P33" s="164">
        <f t="shared" ref="P33:U33" si="48">ROUND(SUM(P27:P32),5)</f>
        <v>27.999839999999999</v>
      </c>
      <c r="Q33" s="164">
        <f t="shared" si="48"/>
        <v>15.833209999999999</v>
      </c>
      <c r="R33" s="164">
        <f t="shared" si="48"/>
        <v>4.5595299999999996</v>
      </c>
      <c r="S33" s="164">
        <f t="shared" si="48"/>
        <v>23.999880000000001</v>
      </c>
      <c r="T33" s="164">
        <f t="shared" si="48"/>
        <v>4.5595299999999996</v>
      </c>
      <c r="U33" s="164">
        <f t="shared" si="48"/>
        <v>2.4027799999999999</v>
      </c>
      <c r="W33" s="2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16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164" t="s">
        <v>210</v>
      </c>
      <c r="Q35" s="164" t="s">
        <v>211</v>
      </c>
      <c r="R35" s="164" t="s">
        <v>212</v>
      </c>
      <c r="S35" s="164" t="s">
        <v>213</v>
      </c>
      <c r="T35" s="164" t="s">
        <v>214</v>
      </c>
      <c r="U35" s="164" t="s">
        <v>215</v>
      </c>
      <c r="W35" s="235" t="str">
        <f>O35</f>
        <v>GS2</v>
      </c>
      <c r="X35" s="164" t="s">
        <v>210</v>
      </c>
      <c r="Y35" s="164" t="s">
        <v>211</v>
      </c>
      <c r="Z35" s="164" t="s">
        <v>212</v>
      </c>
      <c r="AA35" s="164" t="s">
        <v>213</v>
      </c>
      <c r="AB35" s="164" t="s">
        <v>214</v>
      </c>
      <c r="AC35" s="164" t="s">
        <v>215</v>
      </c>
      <c r="AD35" s="164" t="s">
        <v>62</v>
      </c>
      <c r="AE35" s="164" t="s">
        <v>57</v>
      </c>
      <c r="AI35" s="164" t="s">
        <v>210</v>
      </c>
      <c r="AJ35" s="164" t="s">
        <v>211</v>
      </c>
      <c r="AK35" s="164" t="s">
        <v>212</v>
      </c>
      <c r="AL35" s="164" t="s">
        <v>213</v>
      </c>
      <c r="AM35" s="164" t="s">
        <v>214</v>
      </c>
      <c r="AN35" s="164" t="s">
        <v>215</v>
      </c>
      <c r="AO35" s="164" t="s">
        <v>55</v>
      </c>
      <c r="AP35" s="164" t="s">
        <v>63</v>
      </c>
      <c r="AR35" s="309" t="s">
        <v>69</v>
      </c>
      <c r="AS35" s="309"/>
      <c r="AT35" s="309"/>
      <c r="AU35"/>
    </row>
    <row r="36" spans="15:47" x14ac:dyDescent="0.25">
      <c r="O36" s="164" t="s">
        <v>210</v>
      </c>
      <c r="P36" s="98">
        <v>1</v>
      </c>
      <c r="Q36" s="169">
        <f>ROUND(1/3,5)</f>
        <v>0.33333000000000002</v>
      </c>
      <c r="R36" s="169">
        <f>ROUND(1/7,5)</f>
        <v>0.14285999999999999</v>
      </c>
      <c r="S36" s="169">
        <v>1</v>
      </c>
      <c r="T36" s="169">
        <f>ROUND(1/7,5)</f>
        <v>0.14285999999999999</v>
      </c>
      <c r="U36" s="169">
        <f>ROUND(1/9,5)</f>
        <v>0.11111</v>
      </c>
      <c r="W36" s="164" t="s">
        <v>210</v>
      </c>
      <c r="X36" s="166">
        <f>ROUND(P36/P$42,5)</f>
        <v>3.5709999999999999E-2</v>
      </c>
      <c r="Y36" s="166">
        <f t="shared" ref="Y36:AC41" si="50">ROUND(Q36/Q$42,5)</f>
        <v>2.1049999999999999E-2</v>
      </c>
      <c r="Z36" s="166">
        <f t="shared" si="50"/>
        <v>3.1329999999999997E-2</v>
      </c>
      <c r="AA36" s="166">
        <f t="shared" si="50"/>
        <v>4.1669999999999999E-2</v>
      </c>
      <c r="AB36" s="166">
        <f t="shared" si="50"/>
        <v>3.1329999999999997E-2</v>
      </c>
      <c r="AC36" s="166">
        <f t="shared" si="50"/>
        <v>4.6240000000000003E-2</v>
      </c>
      <c r="AD36" s="8">
        <f>ROUND(AVERAGE(X36:AC36),5)</f>
        <v>3.456E-2</v>
      </c>
      <c r="AE36" s="165">
        <f>AD36</f>
        <v>3.456E-2</v>
      </c>
      <c r="AI36" s="164">
        <f>ROUND(P36*AD$36,5)</f>
        <v>3.456E-2</v>
      </c>
      <c r="AJ36" s="164">
        <f>ROUND(Q36*AD$37,5)</f>
        <v>2.4039999999999999E-2</v>
      </c>
      <c r="AK36" s="164">
        <f>ROUND(R36*AD$38,5)</f>
        <v>3.3320000000000002E-2</v>
      </c>
      <c r="AL36" s="164">
        <f>ROUND(S36*AD$39,5)</f>
        <v>3.9010000000000003E-2</v>
      </c>
      <c r="AM36" s="164">
        <f>ROUND(T36*AD$40,5)</f>
        <v>3.3320000000000002E-2</v>
      </c>
      <c r="AN36" s="164">
        <f>ROUND(U36*AD$41,5)</f>
        <v>4.3099999999999999E-2</v>
      </c>
      <c r="AO36" s="164">
        <f>ROUND(SUM(AI36:AN36),5)</f>
        <v>0.20735000000000001</v>
      </c>
      <c r="AP36" s="164">
        <f>ROUND(AO36/AD36,5)</f>
        <v>5.9997100000000003</v>
      </c>
      <c r="AR36" s="164" t="s">
        <v>64</v>
      </c>
      <c r="AS36" s="309">
        <v>6</v>
      </c>
      <c r="AT36" s="309"/>
      <c r="AU36"/>
    </row>
    <row r="37" spans="15:47" x14ac:dyDescent="0.25">
      <c r="O37" s="164" t="s">
        <v>211</v>
      </c>
      <c r="P37" s="164">
        <f>ROUND(1/Q36,5)</f>
        <v>3.0000300000000002</v>
      </c>
      <c r="Q37" s="98">
        <v>1</v>
      </c>
      <c r="R37" s="169">
        <f>ROUND(1/4,5)</f>
        <v>0.25</v>
      </c>
      <c r="S37" s="169">
        <v>2</v>
      </c>
      <c r="T37" s="169">
        <f>ROUND(1/4,5)</f>
        <v>0.25</v>
      </c>
      <c r="U37" s="169">
        <f>ROUND(1/6,5)</f>
        <v>0.16667000000000001</v>
      </c>
      <c r="W37" s="164" t="s">
        <v>211</v>
      </c>
      <c r="X37" s="166">
        <f t="shared" ref="X37:X41" si="51">ROUND(P37/P$42,5)</f>
        <v>0.10714</v>
      </c>
      <c r="Y37" s="166">
        <f t="shared" si="50"/>
        <v>6.3159999999999994E-2</v>
      </c>
      <c r="Z37" s="166">
        <f t="shared" si="50"/>
        <v>5.4829999999999997E-2</v>
      </c>
      <c r="AA37" s="166">
        <f t="shared" si="50"/>
        <v>8.3330000000000001E-2</v>
      </c>
      <c r="AB37" s="166">
        <f t="shared" si="50"/>
        <v>5.4829999999999997E-2</v>
      </c>
      <c r="AC37" s="166">
        <f t="shared" si="50"/>
        <v>6.9370000000000001E-2</v>
      </c>
      <c r="AD37" s="8">
        <f t="shared" ref="AD37:AD41" si="52">ROUND(AVERAGE(X37:AC37),5)</f>
        <v>7.2109999999999994E-2</v>
      </c>
      <c r="AE37" s="165">
        <f t="shared" ref="AE37:AE42" si="53">AD37</f>
        <v>7.2109999999999994E-2</v>
      </c>
      <c r="AI37" s="164">
        <f t="shared" ref="AI37:AI41" si="54">ROUND(P37*AD$36,5)</f>
        <v>0.10367999999999999</v>
      </c>
      <c r="AJ37" s="164">
        <f t="shared" ref="AJ37:AJ41" si="55">ROUND(Q37*AD$37,5)</f>
        <v>7.2109999999999994E-2</v>
      </c>
      <c r="AK37" s="164">
        <f t="shared" ref="AK37:AK41" si="56">ROUND(R37*AD$38,5)</f>
        <v>5.8310000000000001E-2</v>
      </c>
      <c r="AL37" s="164">
        <f t="shared" ref="AL37:AL41" si="57">ROUND(S37*AD$39,5)</f>
        <v>7.8020000000000006E-2</v>
      </c>
      <c r="AM37" s="164">
        <f t="shared" ref="AM37:AM41" si="58">ROUND(T37*AD$40,5)</f>
        <v>5.8310000000000001E-2</v>
      </c>
      <c r="AN37" s="164">
        <f t="shared" ref="AN37:AN41" si="59">ROUND(U37*AD$41,5)</f>
        <v>6.4640000000000003E-2</v>
      </c>
      <c r="AO37" s="164">
        <f t="shared" ref="AO37:AO41" si="60">ROUND(SUM(AI37:AN37),5)</f>
        <v>0.43507000000000001</v>
      </c>
      <c r="AP37" s="164">
        <f t="shared" ref="AP37:AP41" si="61">ROUND(AO37/AD37,5)</f>
        <v>6.0334199999999996</v>
      </c>
      <c r="AR37" s="16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164" t="s">
        <v>212</v>
      </c>
      <c r="P38" s="164">
        <f>ROUND(1/R36,5)</f>
        <v>6.99986</v>
      </c>
      <c r="Q38" s="164">
        <f>ROUND(1/R37,5)</f>
        <v>4</v>
      </c>
      <c r="R38" s="98">
        <v>1</v>
      </c>
      <c r="S38" s="169">
        <v>6</v>
      </c>
      <c r="T38" s="169">
        <v>1</v>
      </c>
      <c r="U38" s="169">
        <f>ROUND(1/2,5)</f>
        <v>0.5</v>
      </c>
      <c r="W38" s="164" t="s">
        <v>212</v>
      </c>
      <c r="X38" s="166">
        <f t="shared" si="51"/>
        <v>0.25</v>
      </c>
      <c r="Y38" s="166">
        <f t="shared" si="50"/>
        <v>0.25263000000000002</v>
      </c>
      <c r="Z38" s="166">
        <f t="shared" si="50"/>
        <v>0.21931999999999999</v>
      </c>
      <c r="AA38" s="166">
        <f t="shared" si="50"/>
        <v>0.25</v>
      </c>
      <c r="AB38" s="166">
        <f t="shared" si="50"/>
        <v>0.21931999999999999</v>
      </c>
      <c r="AC38" s="166">
        <f t="shared" si="50"/>
        <v>0.20809</v>
      </c>
      <c r="AD38" s="8">
        <f t="shared" si="52"/>
        <v>0.23322999999999999</v>
      </c>
      <c r="AE38" s="165">
        <f t="shared" si="53"/>
        <v>0.23322999999999999</v>
      </c>
      <c r="AI38" s="164">
        <f t="shared" si="54"/>
        <v>0.24192</v>
      </c>
      <c r="AJ38" s="164">
        <f t="shared" si="55"/>
        <v>0.28843999999999997</v>
      </c>
      <c r="AK38" s="164">
        <f t="shared" si="56"/>
        <v>0.23322999999999999</v>
      </c>
      <c r="AL38" s="164">
        <f t="shared" si="57"/>
        <v>0.23405999999999999</v>
      </c>
      <c r="AM38" s="164">
        <f t="shared" si="58"/>
        <v>0.23322999999999999</v>
      </c>
      <c r="AN38" s="164">
        <f t="shared" si="59"/>
        <v>0.19392999999999999</v>
      </c>
      <c r="AO38" s="164">
        <f t="shared" si="60"/>
        <v>1.4248099999999999</v>
      </c>
      <c r="AP38" s="164">
        <f t="shared" si="61"/>
        <v>6.1090299999999997</v>
      </c>
      <c r="AR38" s="164" t="s">
        <v>66</v>
      </c>
      <c r="AS38" s="309">
        <v>1.25</v>
      </c>
      <c r="AT38" s="309"/>
      <c r="AU38"/>
    </row>
    <row r="39" spans="15:47" x14ac:dyDescent="0.25">
      <c r="O39" s="164" t="s">
        <v>213</v>
      </c>
      <c r="P39" s="164">
        <f>ROUND(1/S36,5)</f>
        <v>1</v>
      </c>
      <c r="Q39" s="164">
        <f>ROUND(1/S37,5)</f>
        <v>0.5</v>
      </c>
      <c r="R39" s="164">
        <f>ROUND(1/S38,5)</f>
        <v>0.16667000000000001</v>
      </c>
      <c r="S39" s="98">
        <v>1</v>
      </c>
      <c r="T39" s="169">
        <f>ROUND(1/6,5)</f>
        <v>0.16667000000000001</v>
      </c>
      <c r="U39" s="213">
        <f>ROUND(1/8,5)</f>
        <v>0.125</v>
      </c>
      <c r="W39" s="164" t="s">
        <v>213</v>
      </c>
      <c r="X39" s="166">
        <f t="shared" si="51"/>
        <v>3.5709999999999999E-2</v>
      </c>
      <c r="Y39" s="166">
        <f t="shared" si="50"/>
        <v>3.1579999999999997E-2</v>
      </c>
      <c r="Z39" s="166">
        <f t="shared" si="50"/>
        <v>3.6549999999999999E-2</v>
      </c>
      <c r="AA39" s="166">
        <f t="shared" si="50"/>
        <v>4.1669999999999999E-2</v>
      </c>
      <c r="AB39" s="166">
        <f t="shared" si="50"/>
        <v>3.6549999999999999E-2</v>
      </c>
      <c r="AC39" s="166">
        <f t="shared" si="50"/>
        <v>5.2019999999999997E-2</v>
      </c>
      <c r="AD39" s="8">
        <f t="shared" si="52"/>
        <v>3.9010000000000003E-2</v>
      </c>
      <c r="AE39" s="165">
        <f t="shared" si="53"/>
        <v>3.9010000000000003E-2</v>
      </c>
      <c r="AI39" s="164">
        <f t="shared" si="54"/>
        <v>3.456E-2</v>
      </c>
      <c r="AJ39" s="164">
        <f t="shared" si="55"/>
        <v>3.6060000000000002E-2</v>
      </c>
      <c r="AK39" s="164">
        <f t="shared" si="56"/>
        <v>3.8870000000000002E-2</v>
      </c>
      <c r="AL39" s="164">
        <f t="shared" si="57"/>
        <v>3.9010000000000003E-2</v>
      </c>
      <c r="AM39" s="164">
        <f t="shared" si="58"/>
        <v>3.8870000000000002E-2</v>
      </c>
      <c r="AN39" s="164">
        <f t="shared" si="59"/>
        <v>4.8480000000000002E-2</v>
      </c>
      <c r="AO39" s="164">
        <f t="shared" si="60"/>
        <v>0.23585</v>
      </c>
      <c r="AP39" s="164">
        <f t="shared" si="61"/>
        <v>6.04589</v>
      </c>
      <c r="AR39" s="16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164" t="s">
        <v>214</v>
      </c>
      <c r="P40" s="164">
        <f>ROUND(1/T36,5)</f>
        <v>6.99986</v>
      </c>
      <c r="Q40" s="164">
        <f>ROUND(1/T37,5)</f>
        <v>4</v>
      </c>
      <c r="R40" s="164">
        <f>ROUND(1/T38,5)</f>
        <v>1</v>
      </c>
      <c r="S40" s="164">
        <f>ROUND(1/T39,5)</f>
        <v>5.9998800000000001</v>
      </c>
      <c r="T40" s="98">
        <v>1</v>
      </c>
      <c r="U40" s="169">
        <f>ROUND(1/2,5)</f>
        <v>0.5</v>
      </c>
      <c r="W40" s="164" t="s">
        <v>214</v>
      </c>
      <c r="X40" s="166">
        <f t="shared" si="51"/>
        <v>0.25</v>
      </c>
      <c r="Y40" s="166">
        <f t="shared" si="50"/>
        <v>0.25263000000000002</v>
      </c>
      <c r="Z40" s="166">
        <f t="shared" si="50"/>
        <v>0.21931999999999999</v>
      </c>
      <c r="AA40" s="166">
        <f t="shared" si="50"/>
        <v>0.25</v>
      </c>
      <c r="AB40" s="166">
        <f t="shared" si="50"/>
        <v>0.21931999999999999</v>
      </c>
      <c r="AC40" s="166">
        <f t="shared" si="50"/>
        <v>0.20809</v>
      </c>
      <c r="AD40" s="8">
        <f t="shared" si="52"/>
        <v>0.23322999999999999</v>
      </c>
      <c r="AE40" s="165">
        <f t="shared" si="53"/>
        <v>0.23322999999999999</v>
      </c>
      <c r="AI40" s="164">
        <f t="shared" si="54"/>
        <v>0.24192</v>
      </c>
      <c r="AJ40" s="164">
        <f t="shared" si="55"/>
        <v>0.28843999999999997</v>
      </c>
      <c r="AK40" s="164">
        <f t="shared" si="56"/>
        <v>0.23322999999999999</v>
      </c>
      <c r="AL40" s="164">
        <f t="shared" si="57"/>
        <v>0.23405999999999999</v>
      </c>
      <c r="AM40" s="164">
        <f t="shared" si="58"/>
        <v>0.23322999999999999</v>
      </c>
      <c r="AN40" s="164">
        <f t="shared" si="59"/>
        <v>0.19392999999999999</v>
      </c>
      <c r="AO40" s="164">
        <f t="shared" si="60"/>
        <v>1.4248099999999999</v>
      </c>
      <c r="AP40" s="164">
        <f t="shared" si="61"/>
        <v>6.1090299999999997</v>
      </c>
      <c r="AR40" s="164" t="s">
        <v>68</v>
      </c>
      <c r="AS40" s="316">
        <f>AS39</f>
        <v>1.132E-2</v>
      </c>
      <c r="AT40" s="316"/>
      <c r="AU40"/>
    </row>
    <row r="41" spans="15:47" ht="15.75" thickBot="1" x14ac:dyDescent="0.3">
      <c r="O41" s="164" t="s">
        <v>215</v>
      </c>
      <c r="P41" s="164">
        <f>ROUND(1/U36,5)</f>
        <v>9.0000900000000001</v>
      </c>
      <c r="Q41" s="164">
        <f>ROUND(1/U37,5)</f>
        <v>5.9998800000000001</v>
      </c>
      <c r="R41" s="164">
        <f>ROUND(1/U38,5)</f>
        <v>2</v>
      </c>
      <c r="S41" s="164">
        <f>ROUND(1/U39,5)</f>
        <v>8</v>
      </c>
      <c r="T41" s="16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164">
        <f t="shared" si="54"/>
        <v>0.31103999999999998</v>
      </c>
      <c r="AJ41" s="164">
        <f t="shared" si="55"/>
        <v>0.43264999999999998</v>
      </c>
      <c r="AK41" s="164">
        <f t="shared" si="56"/>
        <v>0.46645999999999999</v>
      </c>
      <c r="AL41" s="164">
        <f t="shared" si="57"/>
        <v>0.31208000000000002</v>
      </c>
      <c r="AM41" s="164">
        <f t="shared" si="58"/>
        <v>0.46645999999999999</v>
      </c>
      <c r="AN41" s="164">
        <f t="shared" si="59"/>
        <v>0.38785999999999998</v>
      </c>
      <c r="AO41" s="164">
        <f t="shared" si="60"/>
        <v>2.3765499999999999</v>
      </c>
      <c r="AP41" s="164">
        <f t="shared" si="61"/>
        <v>6.1273400000000002</v>
      </c>
      <c r="AS41"/>
      <c r="AT41"/>
      <c r="AU41"/>
    </row>
    <row r="42" spans="15:47" x14ac:dyDescent="0.25">
      <c r="O42" s="2" t="s">
        <v>55</v>
      </c>
      <c r="P42" s="164">
        <f t="shared" ref="P42:U42" si="62">ROUND(SUM(P36:P41),5)</f>
        <v>27.999839999999999</v>
      </c>
      <c r="Q42" s="164">
        <f t="shared" si="62"/>
        <v>15.833209999999999</v>
      </c>
      <c r="R42" s="164">
        <f t="shared" si="62"/>
        <v>4.5595299999999996</v>
      </c>
      <c r="S42" s="164">
        <f t="shared" si="62"/>
        <v>23.999880000000001</v>
      </c>
      <c r="T42" s="164">
        <f t="shared" si="62"/>
        <v>4.5595299999999996</v>
      </c>
      <c r="U42" s="164">
        <f t="shared" si="62"/>
        <v>2.4027799999999999</v>
      </c>
      <c r="W42" s="2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16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164" t="s">
        <v>210</v>
      </c>
      <c r="Q44" s="164" t="s">
        <v>211</v>
      </c>
      <c r="R44" s="164" t="s">
        <v>212</v>
      </c>
      <c r="S44" s="164" t="s">
        <v>213</v>
      </c>
      <c r="T44" s="164" t="s">
        <v>214</v>
      </c>
      <c r="U44" s="164" t="s">
        <v>215</v>
      </c>
      <c r="W44" s="235" t="str">
        <f>O44</f>
        <v>GS3</v>
      </c>
      <c r="X44" s="164" t="s">
        <v>210</v>
      </c>
      <c r="Y44" s="164" t="s">
        <v>211</v>
      </c>
      <c r="Z44" s="164" t="s">
        <v>212</v>
      </c>
      <c r="AA44" s="164" t="s">
        <v>213</v>
      </c>
      <c r="AB44" s="164" t="s">
        <v>214</v>
      </c>
      <c r="AC44" s="164" t="s">
        <v>215</v>
      </c>
      <c r="AD44" s="164" t="s">
        <v>62</v>
      </c>
      <c r="AE44" s="164" t="s">
        <v>57</v>
      </c>
      <c r="AI44" s="164" t="s">
        <v>210</v>
      </c>
      <c r="AJ44" s="164" t="s">
        <v>211</v>
      </c>
      <c r="AK44" s="164" t="s">
        <v>212</v>
      </c>
      <c r="AL44" s="164" t="s">
        <v>213</v>
      </c>
      <c r="AM44" s="164" t="s">
        <v>214</v>
      </c>
      <c r="AN44" s="164" t="s">
        <v>215</v>
      </c>
      <c r="AO44" s="164" t="s">
        <v>55</v>
      </c>
      <c r="AP44" s="164" t="s">
        <v>63</v>
      </c>
      <c r="AR44" s="309" t="s">
        <v>69</v>
      </c>
      <c r="AS44" s="309"/>
      <c r="AT44" s="309"/>
      <c r="AU44"/>
    </row>
    <row r="45" spans="15:47" x14ac:dyDescent="0.25">
      <c r="O45" s="164" t="s">
        <v>210</v>
      </c>
      <c r="P45" s="98">
        <v>1</v>
      </c>
      <c r="Q45" s="169">
        <f>ROUND(1/3,5)</f>
        <v>0.33333000000000002</v>
      </c>
      <c r="R45" s="169">
        <f>ROUND(1/7,5)</f>
        <v>0.14285999999999999</v>
      </c>
      <c r="S45" s="169">
        <v>1</v>
      </c>
      <c r="T45" s="169">
        <f>ROUND(1/7,5)</f>
        <v>0.14285999999999999</v>
      </c>
      <c r="U45" s="169">
        <f>ROUND(1/9,5)</f>
        <v>0.11111</v>
      </c>
      <c r="W45" s="164" t="s">
        <v>210</v>
      </c>
      <c r="X45" s="166">
        <f>ROUND(P45/P$51,5)</f>
        <v>3.5709999999999999E-2</v>
      </c>
      <c r="Y45" s="166">
        <f t="shared" ref="Y45:AC50" si="64">ROUND(Q45/Q$51,5)</f>
        <v>2.1049999999999999E-2</v>
      </c>
      <c r="Z45" s="166">
        <f t="shared" si="64"/>
        <v>3.1329999999999997E-2</v>
      </c>
      <c r="AA45" s="166">
        <f t="shared" si="64"/>
        <v>4.1669999999999999E-2</v>
      </c>
      <c r="AB45" s="166">
        <f t="shared" si="64"/>
        <v>3.1329999999999997E-2</v>
      </c>
      <c r="AC45" s="166">
        <f t="shared" si="64"/>
        <v>4.6240000000000003E-2</v>
      </c>
      <c r="AD45" s="8">
        <f>ROUND(AVERAGE(X45:AC45),5)</f>
        <v>3.456E-2</v>
      </c>
      <c r="AE45" s="165">
        <f>AD45</f>
        <v>3.456E-2</v>
      </c>
      <c r="AI45" s="164">
        <f>ROUND(P45*AD$45,5)</f>
        <v>3.456E-2</v>
      </c>
      <c r="AJ45" s="164">
        <f>ROUND(Q45*AD$46,5)</f>
        <v>2.4039999999999999E-2</v>
      </c>
      <c r="AK45" s="164">
        <f>ROUND(R45*AD$47,5)</f>
        <v>3.3320000000000002E-2</v>
      </c>
      <c r="AL45" s="164">
        <f>ROUND(S45*AD$48,5)</f>
        <v>3.9010000000000003E-2</v>
      </c>
      <c r="AM45" s="164">
        <f>ROUND(T45*AD$49,5)</f>
        <v>3.3320000000000002E-2</v>
      </c>
      <c r="AN45" s="164">
        <f>ROUND(U45*AD$50,5)</f>
        <v>4.3099999999999999E-2</v>
      </c>
      <c r="AO45" s="164">
        <f>ROUND(SUM(AI45:AN45),5)</f>
        <v>0.20735000000000001</v>
      </c>
      <c r="AP45" s="164">
        <f>ROUND(AO45/AD45,5)</f>
        <v>5.9997100000000003</v>
      </c>
      <c r="AR45" s="164" t="s">
        <v>64</v>
      </c>
      <c r="AS45" s="309">
        <v>6</v>
      </c>
      <c r="AT45" s="309"/>
      <c r="AU45"/>
    </row>
    <row r="46" spans="15:47" x14ac:dyDescent="0.25">
      <c r="O46" s="164" t="s">
        <v>211</v>
      </c>
      <c r="P46" s="164">
        <f>ROUND(1/Q45,5)</f>
        <v>3.0000300000000002</v>
      </c>
      <c r="Q46" s="98">
        <v>1</v>
      </c>
      <c r="R46" s="169">
        <f>ROUND(1/4,5)</f>
        <v>0.25</v>
      </c>
      <c r="S46" s="169">
        <v>2</v>
      </c>
      <c r="T46" s="169">
        <f>ROUND(1/4,5)</f>
        <v>0.25</v>
      </c>
      <c r="U46" s="169">
        <f>ROUND(1/6,5)</f>
        <v>0.16667000000000001</v>
      </c>
      <c r="W46" s="164" t="s">
        <v>211</v>
      </c>
      <c r="X46" s="166">
        <f t="shared" ref="X46:X50" si="65">ROUND(P46/P$51,5)</f>
        <v>0.10714</v>
      </c>
      <c r="Y46" s="166">
        <f t="shared" si="64"/>
        <v>6.3159999999999994E-2</v>
      </c>
      <c r="Z46" s="166">
        <f t="shared" si="64"/>
        <v>5.4829999999999997E-2</v>
      </c>
      <c r="AA46" s="166">
        <f t="shared" si="64"/>
        <v>8.3330000000000001E-2</v>
      </c>
      <c r="AB46" s="166">
        <f t="shared" si="64"/>
        <v>5.4829999999999997E-2</v>
      </c>
      <c r="AC46" s="166">
        <f t="shared" si="64"/>
        <v>6.9370000000000001E-2</v>
      </c>
      <c r="AD46" s="8">
        <f t="shared" ref="AD46:AD50" si="66">ROUND(AVERAGE(X46:AC46),5)</f>
        <v>7.2109999999999994E-2</v>
      </c>
      <c r="AE46" s="165">
        <f t="shared" ref="AE46:AE51" si="67">AD46</f>
        <v>7.2109999999999994E-2</v>
      </c>
      <c r="AI46" s="164">
        <f t="shared" ref="AI46:AI50" si="68">ROUND(P46*AD$45,5)</f>
        <v>0.10367999999999999</v>
      </c>
      <c r="AJ46" s="164">
        <f t="shared" ref="AJ46:AJ50" si="69">ROUND(Q46*AD$46,5)</f>
        <v>7.2109999999999994E-2</v>
      </c>
      <c r="AK46" s="164">
        <f t="shared" ref="AK46:AK50" si="70">ROUND(R46*AD$47,5)</f>
        <v>5.8310000000000001E-2</v>
      </c>
      <c r="AL46" s="164">
        <f t="shared" ref="AL46:AL50" si="71">ROUND(S46*AD$48,5)</f>
        <v>7.8020000000000006E-2</v>
      </c>
      <c r="AM46" s="164">
        <f t="shared" ref="AM46:AM50" si="72">ROUND(T46*AD$49,5)</f>
        <v>5.8310000000000001E-2</v>
      </c>
      <c r="AN46" s="164">
        <f t="shared" ref="AN46:AN50" si="73">ROUND(U46*AD$50,5)</f>
        <v>6.4640000000000003E-2</v>
      </c>
      <c r="AO46" s="164">
        <f t="shared" ref="AO46:AO50" si="74">ROUND(SUM(AI46:AN46),5)</f>
        <v>0.43507000000000001</v>
      </c>
      <c r="AP46" s="164">
        <f t="shared" ref="AP46:AP50" si="75">ROUND(AO46/AD46,5)</f>
        <v>6.0334199999999996</v>
      </c>
      <c r="AR46" s="16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164" t="s">
        <v>212</v>
      </c>
      <c r="P47" s="164">
        <f>ROUND(1/R45,5)</f>
        <v>6.99986</v>
      </c>
      <c r="Q47" s="164">
        <f>ROUND(1/R46,5)</f>
        <v>4</v>
      </c>
      <c r="R47" s="98">
        <v>1</v>
      </c>
      <c r="S47" s="169">
        <v>6</v>
      </c>
      <c r="T47" s="169">
        <v>1</v>
      </c>
      <c r="U47" s="169">
        <f>ROUND(1/2,5)</f>
        <v>0.5</v>
      </c>
      <c r="W47" s="164" t="s">
        <v>212</v>
      </c>
      <c r="X47" s="166">
        <f t="shared" si="65"/>
        <v>0.25</v>
      </c>
      <c r="Y47" s="166">
        <f t="shared" si="64"/>
        <v>0.25263000000000002</v>
      </c>
      <c r="Z47" s="166">
        <f t="shared" si="64"/>
        <v>0.21931999999999999</v>
      </c>
      <c r="AA47" s="166">
        <f t="shared" si="64"/>
        <v>0.25</v>
      </c>
      <c r="AB47" s="166">
        <f t="shared" si="64"/>
        <v>0.21931999999999999</v>
      </c>
      <c r="AC47" s="166">
        <f t="shared" si="64"/>
        <v>0.20809</v>
      </c>
      <c r="AD47" s="8">
        <f t="shared" si="66"/>
        <v>0.23322999999999999</v>
      </c>
      <c r="AE47" s="165">
        <f t="shared" si="67"/>
        <v>0.23322999999999999</v>
      </c>
      <c r="AI47" s="164">
        <f t="shared" si="68"/>
        <v>0.24192</v>
      </c>
      <c r="AJ47" s="164">
        <f t="shared" si="69"/>
        <v>0.28843999999999997</v>
      </c>
      <c r="AK47" s="164">
        <f t="shared" si="70"/>
        <v>0.23322999999999999</v>
      </c>
      <c r="AL47" s="164">
        <f t="shared" si="71"/>
        <v>0.23405999999999999</v>
      </c>
      <c r="AM47" s="164">
        <f t="shared" si="72"/>
        <v>0.23322999999999999</v>
      </c>
      <c r="AN47" s="164">
        <f t="shared" si="73"/>
        <v>0.19392999999999999</v>
      </c>
      <c r="AO47" s="164">
        <f t="shared" si="74"/>
        <v>1.4248099999999999</v>
      </c>
      <c r="AP47" s="164">
        <f t="shared" si="75"/>
        <v>6.1090299999999997</v>
      </c>
      <c r="AR47" s="164" t="s">
        <v>66</v>
      </c>
      <c r="AS47" s="309">
        <v>1.25</v>
      </c>
      <c r="AT47" s="309"/>
      <c r="AU47"/>
    </row>
    <row r="48" spans="15:47" x14ac:dyDescent="0.25">
      <c r="O48" s="164" t="s">
        <v>213</v>
      </c>
      <c r="P48" s="164">
        <f>ROUND(1/S45,5)</f>
        <v>1</v>
      </c>
      <c r="Q48" s="164">
        <f>ROUND(1/S46,5)</f>
        <v>0.5</v>
      </c>
      <c r="R48" s="164">
        <f>ROUND(1/S47,5)</f>
        <v>0.16667000000000001</v>
      </c>
      <c r="S48" s="98">
        <v>1</v>
      </c>
      <c r="T48" s="169">
        <f>ROUND(1/6,5)</f>
        <v>0.16667000000000001</v>
      </c>
      <c r="U48" s="169">
        <f>ROUND(1/8,5)</f>
        <v>0.125</v>
      </c>
      <c r="W48" s="164" t="s">
        <v>213</v>
      </c>
      <c r="X48" s="166">
        <f t="shared" si="65"/>
        <v>3.5709999999999999E-2</v>
      </c>
      <c r="Y48" s="166">
        <f t="shared" si="64"/>
        <v>3.1579999999999997E-2</v>
      </c>
      <c r="Z48" s="166">
        <f t="shared" si="64"/>
        <v>3.6549999999999999E-2</v>
      </c>
      <c r="AA48" s="166">
        <f t="shared" si="64"/>
        <v>4.1669999999999999E-2</v>
      </c>
      <c r="AB48" s="166">
        <f t="shared" si="64"/>
        <v>3.6549999999999999E-2</v>
      </c>
      <c r="AC48" s="166">
        <f t="shared" si="64"/>
        <v>5.2019999999999997E-2</v>
      </c>
      <c r="AD48" s="8">
        <f t="shared" si="66"/>
        <v>3.9010000000000003E-2</v>
      </c>
      <c r="AE48" s="165">
        <f t="shared" si="67"/>
        <v>3.9010000000000003E-2</v>
      </c>
      <c r="AI48" s="164">
        <f t="shared" si="68"/>
        <v>3.456E-2</v>
      </c>
      <c r="AJ48" s="164">
        <f t="shared" si="69"/>
        <v>3.6060000000000002E-2</v>
      </c>
      <c r="AK48" s="164">
        <f t="shared" si="70"/>
        <v>3.8870000000000002E-2</v>
      </c>
      <c r="AL48" s="164">
        <f t="shared" si="71"/>
        <v>3.9010000000000003E-2</v>
      </c>
      <c r="AM48" s="164">
        <f t="shared" si="72"/>
        <v>3.8870000000000002E-2</v>
      </c>
      <c r="AN48" s="164">
        <f t="shared" si="73"/>
        <v>4.8480000000000002E-2</v>
      </c>
      <c r="AO48" s="164">
        <f t="shared" si="74"/>
        <v>0.23585</v>
      </c>
      <c r="AP48" s="164">
        <f t="shared" si="75"/>
        <v>6.04589</v>
      </c>
      <c r="AR48" s="16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164" t="s">
        <v>214</v>
      </c>
      <c r="P49" s="164">
        <f>ROUND(1/T45,5)</f>
        <v>6.99986</v>
      </c>
      <c r="Q49" s="164">
        <f>ROUND(1/T46,5)</f>
        <v>4</v>
      </c>
      <c r="R49" s="164">
        <f>ROUND(1/T47,5)</f>
        <v>1</v>
      </c>
      <c r="S49" s="164">
        <f>ROUND(1/T48,5)</f>
        <v>5.9998800000000001</v>
      </c>
      <c r="T49" s="98">
        <v>1</v>
      </c>
      <c r="U49" s="169">
        <f>ROUND(1/2,5)</f>
        <v>0.5</v>
      </c>
      <c r="W49" s="164" t="s">
        <v>214</v>
      </c>
      <c r="X49" s="166">
        <f t="shared" si="65"/>
        <v>0.25</v>
      </c>
      <c r="Y49" s="166">
        <f t="shared" si="64"/>
        <v>0.25263000000000002</v>
      </c>
      <c r="Z49" s="166">
        <f t="shared" si="64"/>
        <v>0.21931999999999999</v>
      </c>
      <c r="AA49" s="166">
        <f t="shared" si="64"/>
        <v>0.25</v>
      </c>
      <c r="AB49" s="166">
        <f t="shared" si="64"/>
        <v>0.21931999999999999</v>
      </c>
      <c r="AC49" s="166">
        <f t="shared" si="64"/>
        <v>0.20809</v>
      </c>
      <c r="AD49" s="8">
        <f t="shared" si="66"/>
        <v>0.23322999999999999</v>
      </c>
      <c r="AE49" s="165">
        <f t="shared" si="67"/>
        <v>0.23322999999999999</v>
      </c>
      <c r="AI49" s="164">
        <f t="shared" si="68"/>
        <v>0.24192</v>
      </c>
      <c r="AJ49" s="164">
        <f t="shared" si="69"/>
        <v>0.28843999999999997</v>
      </c>
      <c r="AK49" s="164">
        <f t="shared" si="70"/>
        <v>0.23322999999999999</v>
      </c>
      <c r="AL49" s="164">
        <f t="shared" si="71"/>
        <v>0.23405999999999999</v>
      </c>
      <c r="AM49" s="164">
        <f t="shared" si="72"/>
        <v>0.23322999999999999</v>
      </c>
      <c r="AN49" s="164">
        <f t="shared" si="73"/>
        <v>0.19392999999999999</v>
      </c>
      <c r="AO49" s="164">
        <f t="shared" si="74"/>
        <v>1.4248099999999999</v>
      </c>
      <c r="AP49" s="164">
        <f t="shared" si="75"/>
        <v>6.1090299999999997</v>
      </c>
      <c r="AR49" s="164" t="s">
        <v>68</v>
      </c>
      <c r="AS49" s="316">
        <f>AS48</f>
        <v>1.132E-2</v>
      </c>
      <c r="AT49" s="316"/>
      <c r="AU49"/>
    </row>
    <row r="50" spans="15:47" ht="15.75" thickBot="1" x14ac:dyDescent="0.3">
      <c r="O50" s="164" t="s">
        <v>215</v>
      </c>
      <c r="P50" s="164">
        <f>ROUND(1/U45,5)</f>
        <v>9.0000900000000001</v>
      </c>
      <c r="Q50" s="164">
        <f>ROUND(1/U46,5)</f>
        <v>5.9998800000000001</v>
      </c>
      <c r="R50" s="164">
        <f>ROUND(1/U47,5)</f>
        <v>2</v>
      </c>
      <c r="S50" s="164">
        <f>ROUND(1/U48,5)</f>
        <v>8</v>
      </c>
      <c r="T50" s="16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164">
        <f t="shared" si="68"/>
        <v>0.31103999999999998</v>
      </c>
      <c r="AJ50" s="164">
        <f t="shared" si="69"/>
        <v>0.43264999999999998</v>
      </c>
      <c r="AK50" s="164">
        <f t="shared" si="70"/>
        <v>0.46645999999999999</v>
      </c>
      <c r="AL50" s="164">
        <f t="shared" si="71"/>
        <v>0.31208000000000002</v>
      </c>
      <c r="AM50" s="164">
        <f t="shared" si="72"/>
        <v>0.46645999999999999</v>
      </c>
      <c r="AN50" s="164">
        <f t="shared" si="73"/>
        <v>0.38785999999999998</v>
      </c>
      <c r="AO50" s="164">
        <f t="shared" si="74"/>
        <v>2.3765499999999999</v>
      </c>
      <c r="AP50" s="164">
        <f t="shared" si="75"/>
        <v>6.1273400000000002</v>
      </c>
      <c r="AS50"/>
      <c r="AT50"/>
      <c r="AU50"/>
    </row>
    <row r="51" spans="15:47" x14ac:dyDescent="0.25">
      <c r="O51" s="2" t="s">
        <v>55</v>
      </c>
      <c r="P51" s="164">
        <f t="shared" ref="P51:U51" si="76">ROUND(SUM(P45:P50),5)</f>
        <v>27.999839999999999</v>
      </c>
      <c r="Q51" s="164">
        <f t="shared" si="76"/>
        <v>15.833209999999999</v>
      </c>
      <c r="R51" s="164">
        <f t="shared" si="76"/>
        <v>4.5595299999999996</v>
      </c>
      <c r="S51" s="164">
        <f t="shared" si="76"/>
        <v>23.999880000000001</v>
      </c>
      <c r="T51" s="164">
        <f t="shared" si="76"/>
        <v>4.5595299999999996</v>
      </c>
      <c r="U51" s="164">
        <f t="shared" si="76"/>
        <v>2.4027799999999999</v>
      </c>
      <c r="W51" s="2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16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164" t="s">
        <v>210</v>
      </c>
      <c r="Q53" s="164" t="s">
        <v>211</v>
      </c>
      <c r="R53" s="164" t="s">
        <v>212</v>
      </c>
      <c r="S53" s="164" t="s">
        <v>213</v>
      </c>
      <c r="T53" s="164" t="s">
        <v>214</v>
      </c>
      <c r="U53" s="164" t="s">
        <v>215</v>
      </c>
      <c r="W53" s="235" t="str">
        <f>O53</f>
        <v>GS4</v>
      </c>
      <c r="X53" s="164" t="s">
        <v>210</v>
      </c>
      <c r="Y53" s="164" t="s">
        <v>211</v>
      </c>
      <c r="Z53" s="164" t="s">
        <v>212</v>
      </c>
      <c r="AA53" s="164" t="s">
        <v>213</v>
      </c>
      <c r="AB53" s="164" t="s">
        <v>214</v>
      </c>
      <c r="AC53" s="164" t="s">
        <v>215</v>
      </c>
      <c r="AD53" s="164" t="s">
        <v>62</v>
      </c>
      <c r="AE53" s="164" t="s">
        <v>57</v>
      </c>
      <c r="AI53" s="164" t="s">
        <v>210</v>
      </c>
      <c r="AJ53" s="164" t="s">
        <v>211</v>
      </c>
      <c r="AK53" s="164" t="s">
        <v>212</v>
      </c>
      <c r="AL53" s="164" t="s">
        <v>213</v>
      </c>
      <c r="AM53" s="164" t="s">
        <v>214</v>
      </c>
      <c r="AN53" s="164" t="s">
        <v>215</v>
      </c>
      <c r="AO53" s="164" t="s">
        <v>55</v>
      </c>
      <c r="AP53" s="164" t="s">
        <v>63</v>
      </c>
      <c r="AR53" s="309" t="s">
        <v>69</v>
      </c>
      <c r="AS53" s="309"/>
      <c r="AT53" s="309"/>
      <c r="AU53"/>
    </row>
    <row r="54" spans="15:47" x14ac:dyDescent="0.25">
      <c r="O54" s="164" t="s">
        <v>210</v>
      </c>
      <c r="P54" s="98">
        <v>1</v>
      </c>
      <c r="Q54" s="169">
        <f>ROUND(1/3,5)</f>
        <v>0.33333000000000002</v>
      </c>
      <c r="R54" s="169">
        <f>ROUND(1/7,5)</f>
        <v>0.14285999999999999</v>
      </c>
      <c r="S54" s="169">
        <v>1</v>
      </c>
      <c r="T54" s="169">
        <f>ROUND(1/7,5)</f>
        <v>0.14285999999999999</v>
      </c>
      <c r="U54" s="169">
        <f>ROUND(1/9,5)</f>
        <v>0.11111</v>
      </c>
      <c r="W54" s="164" t="s">
        <v>210</v>
      </c>
      <c r="X54" s="166">
        <f>ROUND(P54/P$60,5)</f>
        <v>3.5709999999999999E-2</v>
      </c>
      <c r="Y54" s="166">
        <f t="shared" ref="Y54:AC59" si="78">ROUND(Q54/Q$60,5)</f>
        <v>2.1049999999999999E-2</v>
      </c>
      <c r="Z54" s="166">
        <f t="shared" si="78"/>
        <v>3.1329999999999997E-2</v>
      </c>
      <c r="AA54" s="166">
        <f t="shared" si="78"/>
        <v>4.1669999999999999E-2</v>
      </c>
      <c r="AB54" s="166">
        <f t="shared" si="78"/>
        <v>3.1329999999999997E-2</v>
      </c>
      <c r="AC54" s="166">
        <f t="shared" si="78"/>
        <v>4.6240000000000003E-2</v>
      </c>
      <c r="AD54" s="8">
        <f>ROUND(AVERAGE(X54:AC54),5)</f>
        <v>3.456E-2</v>
      </c>
      <c r="AE54" s="165">
        <f>AD54</f>
        <v>3.456E-2</v>
      </c>
      <c r="AI54" s="164">
        <f>ROUND(P54*AD$54,5)</f>
        <v>3.456E-2</v>
      </c>
      <c r="AJ54" s="164">
        <f>ROUND(Q54*AD$55,5)</f>
        <v>2.4039999999999999E-2</v>
      </c>
      <c r="AK54" s="164">
        <f>ROUND(R54*AD$56,5)</f>
        <v>3.3320000000000002E-2</v>
      </c>
      <c r="AL54" s="164">
        <f>ROUND(S54*AD$57,5)</f>
        <v>3.9010000000000003E-2</v>
      </c>
      <c r="AM54" s="164">
        <f>ROUND(T54*AD$58,5)</f>
        <v>3.3320000000000002E-2</v>
      </c>
      <c r="AN54" s="164">
        <f>ROUND(U54*AD$59,5)</f>
        <v>4.3099999999999999E-2</v>
      </c>
      <c r="AO54" s="164">
        <f>ROUND(SUM(AI54:AN54),5)</f>
        <v>0.20735000000000001</v>
      </c>
      <c r="AP54" s="164">
        <f>ROUND(AO54/AD54,5)</f>
        <v>5.9997100000000003</v>
      </c>
      <c r="AR54" s="164" t="s">
        <v>64</v>
      </c>
      <c r="AS54" s="309">
        <v>6</v>
      </c>
      <c r="AT54" s="309"/>
      <c r="AU54"/>
    </row>
    <row r="55" spans="15:47" x14ac:dyDescent="0.25">
      <c r="O55" s="164" t="s">
        <v>211</v>
      </c>
      <c r="P55" s="164">
        <f>ROUND(1/Q54,5)</f>
        <v>3.0000300000000002</v>
      </c>
      <c r="Q55" s="98">
        <v>1</v>
      </c>
      <c r="R55" s="169">
        <f>ROUND(1/4,5)</f>
        <v>0.25</v>
      </c>
      <c r="S55" s="169">
        <v>2</v>
      </c>
      <c r="T55" s="169">
        <f>ROUND(1/4,5)</f>
        <v>0.25</v>
      </c>
      <c r="U55" s="169">
        <f>ROUND(1/6,5)</f>
        <v>0.16667000000000001</v>
      </c>
      <c r="W55" s="164" t="s">
        <v>211</v>
      </c>
      <c r="X55" s="166">
        <f t="shared" ref="X55:X59" si="79">ROUND(P55/P$60,5)</f>
        <v>0.10714</v>
      </c>
      <c r="Y55" s="166">
        <f t="shared" si="78"/>
        <v>6.3159999999999994E-2</v>
      </c>
      <c r="Z55" s="166">
        <f t="shared" si="78"/>
        <v>5.4829999999999997E-2</v>
      </c>
      <c r="AA55" s="166">
        <f t="shared" si="78"/>
        <v>8.3330000000000001E-2</v>
      </c>
      <c r="AB55" s="166">
        <f t="shared" si="78"/>
        <v>5.4829999999999997E-2</v>
      </c>
      <c r="AC55" s="166">
        <f t="shared" si="78"/>
        <v>6.9370000000000001E-2</v>
      </c>
      <c r="AD55" s="8">
        <f t="shared" ref="AD55:AD59" si="80">ROUND(AVERAGE(X55:AC55),5)</f>
        <v>7.2109999999999994E-2</v>
      </c>
      <c r="AE55" s="165">
        <f t="shared" ref="AE55:AE60" si="81">AD55</f>
        <v>7.2109999999999994E-2</v>
      </c>
      <c r="AI55" s="164">
        <f t="shared" ref="AI55:AI59" si="82">ROUND(P55*AD$54,5)</f>
        <v>0.10367999999999999</v>
      </c>
      <c r="AJ55" s="164">
        <f t="shared" ref="AJ55:AJ59" si="83">ROUND(Q55*AD$55,5)</f>
        <v>7.2109999999999994E-2</v>
      </c>
      <c r="AK55" s="164">
        <f t="shared" ref="AK55:AK59" si="84">ROUND(R55*AD$56,5)</f>
        <v>5.8310000000000001E-2</v>
      </c>
      <c r="AL55" s="164">
        <f t="shared" ref="AL55:AL59" si="85">ROUND(S55*AD$57,5)</f>
        <v>7.8020000000000006E-2</v>
      </c>
      <c r="AM55" s="164">
        <f t="shared" ref="AM55:AM59" si="86">ROUND(T55*AD$58,5)</f>
        <v>5.8310000000000001E-2</v>
      </c>
      <c r="AN55" s="164">
        <f t="shared" ref="AN55:AN59" si="87">ROUND(U55*AD$59,5)</f>
        <v>6.4640000000000003E-2</v>
      </c>
      <c r="AO55" s="164">
        <f t="shared" ref="AO55:AO59" si="88">ROUND(SUM(AI55:AN55),5)</f>
        <v>0.43507000000000001</v>
      </c>
      <c r="AP55" s="164">
        <f t="shared" ref="AP55:AP59" si="89">ROUND(AO55/AD55,5)</f>
        <v>6.0334199999999996</v>
      </c>
      <c r="AR55" s="16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164" t="s">
        <v>212</v>
      </c>
      <c r="P56" s="164">
        <f>ROUND(1/R54,5)</f>
        <v>6.99986</v>
      </c>
      <c r="Q56" s="164">
        <f>ROUND(1/R55,5)</f>
        <v>4</v>
      </c>
      <c r="R56" s="98">
        <v>1</v>
      </c>
      <c r="S56" s="169">
        <v>6</v>
      </c>
      <c r="T56" s="169">
        <v>1</v>
      </c>
      <c r="U56" s="169">
        <f>ROUND(1/2,5)</f>
        <v>0.5</v>
      </c>
      <c r="W56" s="164" t="s">
        <v>212</v>
      </c>
      <c r="X56" s="166">
        <f t="shared" si="79"/>
        <v>0.25</v>
      </c>
      <c r="Y56" s="166">
        <f t="shared" si="78"/>
        <v>0.25263000000000002</v>
      </c>
      <c r="Z56" s="166">
        <f t="shared" si="78"/>
        <v>0.21931999999999999</v>
      </c>
      <c r="AA56" s="166">
        <f t="shared" si="78"/>
        <v>0.25</v>
      </c>
      <c r="AB56" s="166">
        <f t="shared" si="78"/>
        <v>0.21931999999999999</v>
      </c>
      <c r="AC56" s="166">
        <f t="shared" si="78"/>
        <v>0.20809</v>
      </c>
      <c r="AD56" s="8">
        <f t="shared" si="80"/>
        <v>0.23322999999999999</v>
      </c>
      <c r="AE56" s="165">
        <f t="shared" si="81"/>
        <v>0.23322999999999999</v>
      </c>
      <c r="AI56" s="164">
        <f t="shared" si="82"/>
        <v>0.24192</v>
      </c>
      <c r="AJ56" s="164">
        <f t="shared" si="83"/>
        <v>0.28843999999999997</v>
      </c>
      <c r="AK56" s="164">
        <f t="shared" si="84"/>
        <v>0.23322999999999999</v>
      </c>
      <c r="AL56" s="164">
        <f t="shared" si="85"/>
        <v>0.23405999999999999</v>
      </c>
      <c r="AM56" s="164">
        <f t="shared" si="86"/>
        <v>0.23322999999999999</v>
      </c>
      <c r="AN56" s="164">
        <f t="shared" si="87"/>
        <v>0.19392999999999999</v>
      </c>
      <c r="AO56" s="164">
        <f t="shared" si="88"/>
        <v>1.4248099999999999</v>
      </c>
      <c r="AP56" s="164">
        <f t="shared" si="89"/>
        <v>6.1090299999999997</v>
      </c>
      <c r="AR56" s="164" t="s">
        <v>66</v>
      </c>
      <c r="AS56" s="309">
        <v>1.25</v>
      </c>
      <c r="AT56" s="309"/>
      <c r="AU56"/>
    </row>
    <row r="57" spans="15:47" x14ac:dyDescent="0.25">
      <c r="O57" s="164" t="s">
        <v>213</v>
      </c>
      <c r="P57" s="164">
        <f>ROUND(1/S54,5)</f>
        <v>1</v>
      </c>
      <c r="Q57" s="164">
        <f>ROUND(1/S55,5)</f>
        <v>0.5</v>
      </c>
      <c r="R57" s="164">
        <f>ROUND(1/S56,5)</f>
        <v>0.16667000000000001</v>
      </c>
      <c r="S57" s="98">
        <v>1</v>
      </c>
      <c r="T57" s="169">
        <f>ROUND(1/6,5)</f>
        <v>0.16667000000000001</v>
      </c>
      <c r="U57" s="169">
        <f>ROUND(1/8,5)</f>
        <v>0.125</v>
      </c>
      <c r="W57" s="164" t="s">
        <v>213</v>
      </c>
      <c r="X57" s="166">
        <f t="shared" si="79"/>
        <v>3.5709999999999999E-2</v>
      </c>
      <c r="Y57" s="166">
        <f t="shared" si="78"/>
        <v>3.1579999999999997E-2</v>
      </c>
      <c r="Z57" s="166">
        <f t="shared" si="78"/>
        <v>3.6549999999999999E-2</v>
      </c>
      <c r="AA57" s="166">
        <f t="shared" si="78"/>
        <v>4.1669999999999999E-2</v>
      </c>
      <c r="AB57" s="166">
        <f t="shared" si="78"/>
        <v>3.6549999999999999E-2</v>
      </c>
      <c r="AC57" s="166">
        <f t="shared" si="78"/>
        <v>5.2019999999999997E-2</v>
      </c>
      <c r="AD57" s="8">
        <f t="shared" si="80"/>
        <v>3.9010000000000003E-2</v>
      </c>
      <c r="AE57" s="165">
        <f t="shared" si="81"/>
        <v>3.9010000000000003E-2</v>
      </c>
      <c r="AI57" s="164">
        <f t="shared" si="82"/>
        <v>3.456E-2</v>
      </c>
      <c r="AJ57" s="164">
        <f t="shared" si="83"/>
        <v>3.6060000000000002E-2</v>
      </c>
      <c r="AK57" s="164">
        <f t="shared" si="84"/>
        <v>3.8870000000000002E-2</v>
      </c>
      <c r="AL57" s="164">
        <f t="shared" si="85"/>
        <v>3.9010000000000003E-2</v>
      </c>
      <c r="AM57" s="164">
        <f t="shared" si="86"/>
        <v>3.8870000000000002E-2</v>
      </c>
      <c r="AN57" s="164">
        <f t="shared" si="87"/>
        <v>4.8480000000000002E-2</v>
      </c>
      <c r="AO57" s="164">
        <f t="shared" si="88"/>
        <v>0.23585</v>
      </c>
      <c r="AP57" s="164">
        <f t="shared" si="89"/>
        <v>6.04589</v>
      </c>
      <c r="AR57" s="16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164" t="s">
        <v>214</v>
      </c>
      <c r="P58" s="164">
        <f>ROUND(1/T54,5)</f>
        <v>6.99986</v>
      </c>
      <c r="Q58" s="164">
        <f>ROUND(1/T55,5)</f>
        <v>4</v>
      </c>
      <c r="R58" s="164">
        <f>ROUND(1/T56,5)</f>
        <v>1</v>
      </c>
      <c r="S58" s="164">
        <f>ROUND(1/T57,5)</f>
        <v>5.9998800000000001</v>
      </c>
      <c r="T58" s="98">
        <v>1</v>
      </c>
      <c r="U58" s="169">
        <f>ROUND(1/2,5)</f>
        <v>0.5</v>
      </c>
      <c r="W58" s="164" t="s">
        <v>214</v>
      </c>
      <c r="X58" s="166">
        <f t="shared" si="79"/>
        <v>0.25</v>
      </c>
      <c r="Y58" s="166">
        <f t="shared" si="78"/>
        <v>0.25263000000000002</v>
      </c>
      <c r="Z58" s="166">
        <f t="shared" si="78"/>
        <v>0.21931999999999999</v>
      </c>
      <c r="AA58" s="166">
        <f t="shared" si="78"/>
        <v>0.25</v>
      </c>
      <c r="AB58" s="166">
        <f t="shared" si="78"/>
        <v>0.21931999999999999</v>
      </c>
      <c r="AC58" s="166">
        <f t="shared" si="78"/>
        <v>0.20809</v>
      </c>
      <c r="AD58" s="8">
        <f t="shared" si="80"/>
        <v>0.23322999999999999</v>
      </c>
      <c r="AE58" s="165">
        <f t="shared" si="81"/>
        <v>0.23322999999999999</v>
      </c>
      <c r="AI58" s="164">
        <f t="shared" si="82"/>
        <v>0.24192</v>
      </c>
      <c r="AJ58" s="164">
        <f t="shared" si="83"/>
        <v>0.28843999999999997</v>
      </c>
      <c r="AK58" s="164">
        <f t="shared" si="84"/>
        <v>0.23322999999999999</v>
      </c>
      <c r="AL58" s="164">
        <f t="shared" si="85"/>
        <v>0.23405999999999999</v>
      </c>
      <c r="AM58" s="164">
        <f t="shared" si="86"/>
        <v>0.23322999999999999</v>
      </c>
      <c r="AN58" s="164">
        <f t="shared" si="87"/>
        <v>0.19392999999999999</v>
      </c>
      <c r="AO58" s="164">
        <f t="shared" si="88"/>
        <v>1.4248099999999999</v>
      </c>
      <c r="AP58" s="164">
        <f t="shared" si="89"/>
        <v>6.1090299999999997</v>
      </c>
      <c r="AR58" s="164" t="s">
        <v>68</v>
      </c>
      <c r="AS58" s="316">
        <f>AS57</f>
        <v>1.132E-2</v>
      </c>
      <c r="AT58" s="316"/>
      <c r="AU58"/>
    </row>
    <row r="59" spans="15:47" ht="15.75" thickBot="1" x14ac:dyDescent="0.3">
      <c r="O59" s="164" t="s">
        <v>215</v>
      </c>
      <c r="P59" s="164">
        <f>ROUND(1/U54,5)</f>
        <v>9.0000900000000001</v>
      </c>
      <c r="Q59" s="164">
        <f>ROUND(1/U55,5)</f>
        <v>5.9998800000000001</v>
      </c>
      <c r="R59" s="164">
        <f>ROUND(1/U56,5)</f>
        <v>2</v>
      </c>
      <c r="S59" s="164">
        <f>ROUND(1/U57,5)</f>
        <v>8</v>
      </c>
      <c r="T59" s="16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164">
        <f t="shared" si="82"/>
        <v>0.31103999999999998</v>
      </c>
      <c r="AJ59" s="164">
        <f t="shared" si="83"/>
        <v>0.43264999999999998</v>
      </c>
      <c r="AK59" s="164">
        <f t="shared" si="84"/>
        <v>0.46645999999999999</v>
      </c>
      <c r="AL59" s="164">
        <f t="shared" si="85"/>
        <v>0.31208000000000002</v>
      </c>
      <c r="AM59" s="164">
        <f t="shared" si="86"/>
        <v>0.46645999999999999</v>
      </c>
      <c r="AN59" s="164">
        <f t="shared" si="87"/>
        <v>0.38785999999999998</v>
      </c>
      <c r="AO59" s="164">
        <f t="shared" si="88"/>
        <v>2.3765499999999999</v>
      </c>
      <c r="AP59" s="164">
        <f t="shared" si="89"/>
        <v>6.1273400000000002</v>
      </c>
      <c r="AS59"/>
      <c r="AT59"/>
      <c r="AU59"/>
    </row>
    <row r="60" spans="15:47" x14ac:dyDescent="0.25">
      <c r="O60" s="2" t="s">
        <v>55</v>
      </c>
      <c r="P60" s="164">
        <f t="shared" ref="P60:U60" si="90">ROUND(SUM(P54:P59),5)</f>
        <v>27.999839999999999</v>
      </c>
      <c r="Q60" s="164">
        <f t="shared" si="90"/>
        <v>15.833209999999999</v>
      </c>
      <c r="R60" s="164">
        <f t="shared" si="90"/>
        <v>4.5595299999999996</v>
      </c>
      <c r="S60" s="164">
        <f t="shared" si="90"/>
        <v>23.999880000000001</v>
      </c>
      <c r="T60" s="164">
        <f t="shared" si="90"/>
        <v>4.5595299999999996</v>
      </c>
      <c r="U60" s="164">
        <f t="shared" si="90"/>
        <v>2.4027799999999999</v>
      </c>
      <c r="W60" s="2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16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164" t="s">
        <v>210</v>
      </c>
      <c r="Q62" s="164" t="s">
        <v>211</v>
      </c>
      <c r="R62" s="164" t="s">
        <v>212</v>
      </c>
      <c r="S62" s="164" t="s">
        <v>213</v>
      </c>
      <c r="T62" s="164" t="s">
        <v>214</v>
      </c>
      <c r="U62" s="164" t="s">
        <v>215</v>
      </c>
      <c r="W62" s="235" t="str">
        <f>O62</f>
        <v>GS5</v>
      </c>
      <c r="X62" s="164" t="s">
        <v>210</v>
      </c>
      <c r="Y62" s="164" t="s">
        <v>211</v>
      </c>
      <c r="Z62" s="164" t="s">
        <v>212</v>
      </c>
      <c r="AA62" s="164" t="s">
        <v>213</v>
      </c>
      <c r="AB62" s="164" t="s">
        <v>214</v>
      </c>
      <c r="AC62" s="164" t="s">
        <v>215</v>
      </c>
      <c r="AD62" s="164" t="s">
        <v>62</v>
      </c>
      <c r="AE62" s="164" t="s">
        <v>57</v>
      </c>
      <c r="AI62" s="164" t="s">
        <v>210</v>
      </c>
      <c r="AJ62" s="164" t="s">
        <v>211</v>
      </c>
      <c r="AK62" s="164" t="s">
        <v>212</v>
      </c>
      <c r="AL62" s="164" t="s">
        <v>213</v>
      </c>
      <c r="AM62" s="164" t="s">
        <v>214</v>
      </c>
      <c r="AN62" s="164" t="s">
        <v>215</v>
      </c>
      <c r="AO62" s="164" t="s">
        <v>55</v>
      </c>
      <c r="AP62" s="164" t="s">
        <v>63</v>
      </c>
      <c r="AR62" s="309" t="s">
        <v>69</v>
      </c>
      <c r="AS62" s="309"/>
      <c r="AT62" s="309"/>
      <c r="AU62"/>
    </row>
    <row r="63" spans="15:47" x14ac:dyDescent="0.25">
      <c r="O63" s="164" t="s">
        <v>210</v>
      </c>
      <c r="P63" s="98">
        <v>1</v>
      </c>
      <c r="Q63" s="169">
        <f>ROUND(1/3,5)</f>
        <v>0.33333000000000002</v>
      </c>
      <c r="R63" s="169">
        <f>ROUND(1/7,5)</f>
        <v>0.14285999999999999</v>
      </c>
      <c r="S63" s="169">
        <v>1</v>
      </c>
      <c r="T63" s="169">
        <f>ROUND(1/7,5)</f>
        <v>0.14285999999999999</v>
      </c>
      <c r="U63" s="169">
        <f>ROUND(1/9,5)</f>
        <v>0.11111</v>
      </c>
      <c r="W63" s="164" t="s">
        <v>210</v>
      </c>
      <c r="X63" s="166">
        <f>ROUND(P63/P$69,5)</f>
        <v>3.5709999999999999E-2</v>
      </c>
      <c r="Y63" s="166">
        <f t="shared" ref="Y63:AC68" si="92">ROUND(Q63/Q$69,5)</f>
        <v>2.1049999999999999E-2</v>
      </c>
      <c r="Z63" s="166">
        <f t="shared" si="92"/>
        <v>3.1329999999999997E-2</v>
      </c>
      <c r="AA63" s="166">
        <f t="shared" si="92"/>
        <v>4.1669999999999999E-2</v>
      </c>
      <c r="AB63" s="166">
        <f t="shared" si="92"/>
        <v>3.1329999999999997E-2</v>
      </c>
      <c r="AC63" s="166">
        <f t="shared" si="92"/>
        <v>4.6240000000000003E-2</v>
      </c>
      <c r="AD63" s="8">
        <f>ROUND(AVERAGE(X63:AC63),5)</f>
        <v>3.456E-2</v>
      </c>
      <c r="AE63" s="165">
        <f>AD63</f>
        <v>3.456E-2</v>
      </c>
      <c r="AI63" s="164">
        <f>ROUND(P63*AD$63,5)</f>
        <v>3.456E-2</v>
      </c>
      <c r="AJ63" s="164">
        <f>ROUND(Q63*AD$64,5)</f>
        <v>2.4039999999999999E-2</v>
      </c>
      <c r="AK63" s="164">
        <f>ROUND(R63*AD$65,5)</f>
        <v>3.3320000000000002E-2</v>
      </c>
      <c r="AL63" s="164">
        <f>ROUND(S63*AD$66,5)</f>
        <v>3.9010000000000003E-2</v>
      </c>
      <c r="AM63" s="164">
        <f>ROUND(T63*AD$67,5)</f>
        <v>3.3320000000000002E-2</v>
      </c>
      <c r="AN63" s="164">
        <f>ROUND(U63*AD$68,5)</f>
        <v>4.3099999999999999E-2</v>
      </c>
      <c r="AO63" s="164">
        <f>ROUND(SUM(AI63:AN63),5)</f>
        <v>0.20735000000000001</v>
      </c>
      <c r="AP63" s="164">
        <f>ROUND(AO63/AD63,5)</f>
        <v>5.9997100000000003</v>
      </c>
      <c r="AR63" s="164" t="s">
        <v>64</v>
      </c>
      <c r="AS63" s="309">
        <v>6</v>
      </c>
      <c r="AT63" s="309"/>
      <c r="AU63"/>
    </row>
    <row r="64" spans="15:47" x14ac:dyDescent="0.25">
      <c r="O64" s="164" t="s">
        <v>211</v>
      </c>
      <c r="P64" s="164">
        <f>ROUND(1/Q63,5)</f>
        <v>3.0000300000000002</v>
      </c>
      <c r="Q64" s="98">
        <v>1</v>
      </c>
      <c r="R64" s="169">
        <f>ROUND(1/4,5)</f>
        <v>0.25</v>
      </c>
      <c r="S64" s="169">
        <v>2</v>
      </c>
      <c r="T64" s="169">
        <f>ROUND(1/4,5)</f>
        <v>0.25</v>
      </c>
      <c r="U64" s="169">
        <f>ROUND(1/6,5)</f>
        <v>0.16667000000000001</v>
      </c>
      <c r="W64" s="164" t="s">
        <v>211</v>
      </c>
      <c r="X64" s="166">
        <f t="shared" ref="X64:X68" si="93">ROUND(P64/P$69,5)</f>
        <v>0.10714</v>
      </c>
      <c r="Y64" s="166">
        <f t="shared" si="92"/>
        <v>6.3159999999999994E-2</v>
      </c>
      <c r="Z64" s="166">
        <f t="shared" si="92"/>
        <v>5.4829999999999997E-2</v>
      </c>
      <c r="AA64" s="166">
        <f t="shared" si="92"/>
        <v>8.3330000000000001E-2</v>
      </c>
      <c r="AB64" s="166">
        <f t="shared" si="92"/>
        <v>5.4829999999999997E-2</v>
      </c>
      <c r="AC64" s="166">
        <f t="shared" si="92"/>
        <v>6.9370000000000001E-2</v>
      </c>
      <c r="AD64" s="8">
        <f t="shared" ref="AD64:AD68" si="94">ROUND(AVERAGE(X64:AC64),5)</f>
        <v>7.2109999999999994E-2</v>
      </c>
      <c r="AE64" s="165">
        <f t="shared" ref="AE64:AE69" si="95">AD64</f>
        <v>7.2109999999999994E-2</v>
      </c>
      <c r="AI64" s="164">
        <f t="shared" ref="AI64:AI68" si="96">ROUND(P64*AD$63,5)</f>
        <v>0.10367999999999999</v>
      </c>
      <c r="AJ64" s="164">
        <f t="shared" ref="AJ64:AJ68" si="97">ROUND(Q64*AD$64,5)</f>
        <v>7.2109999999999994E-2</v>
      </c>
      <c r="AK64" s="164">
        <f t="shared" ref="AK64:AK68" si="98">ROUND(R64*AD$65,5)</f>
        <v>5.8310000000000001E-2</v>
      </c>
      <c r="AL64" s="164">
        <f t="shared" ref="AL64:AL68" si="99">ROUND(S64*AD$66,5)</f>
        <v>7.8020000000000006E-2</v>
      </c>
      <c r="AM64" s="164">
        <f t="shared" ref="AM64:AM68" si="100">ROUND(T64*AD$67,5)</f>
        <v>5.8310000000000001E-2</v>
      </c>
      <c r="AN64" s="164">
        <f t="shared" ref="AN64:AN68" si="101">ROUND(U64*AD$68,5)</f>
        <v>6.4640000000000003E-2</v>
      </c>
      <c r="AO64" s="164">
        <f t="shared" ref="AO64:AO68" si="102">ROUND(SUM(AI64:AN64),5)</f>
        <v>0.43507000000000001</v>
      </c>
      <c r="AP64" s="164">
        <f t="shared" ref="AP64:AP68" si="103">ROUND(AO64/AD64,5)</f>
        <v>6.0334199999999996</v>
      </c>
      <c r="AR64" s="16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164" t="s">
        <v>212</v>
      </c>
      <c r="P65" s="164">
        <f>ROUND(1/R63,5)</f>
        <v>6.99986</v>
      </c>
      <c r="Q65" s="164">
        <f>ROUND(1/R64,5)</f>
        <v>4</v>
      </c>
      <c r="R65" s="98">
        <v>1</v>
      </c>
      <c r="S65" s="169">
        <v>6</v>
      </c>
      <c r="T65" s="169">
        <v>1</v>
      </c>
      <c r="U65" s="169">
        <f>ROUND(1/2,5)</f>
        <v>0.5</v>
      </c>
      <c r="W65" s="164" t="s">
        <v>212</v>
      </c>
      <c r="X65" s="166">
        <f t="shared" si="93"/>
        <v>0.25</v>
      </c>
      <c r="Y65" s="166">
        <f t="shared" si="92"/>
        <v>0.25263000000000002</v>
      </c>
      <c r="Z65" s="166">
        <f t="shared" si="92"/>
        <v>0.21931999999999999</v>
      </c>
      <c r="AA65" s="166">
        <f t="shared" si="92"/>
        <v>0.25</v>
      </c>
      <c r="AB65" s="166">
        <f t="shared" si="92"/>
        <v>0.21931999999999999</v>
      </c>
      <c r="AC65" s="166">
        <f t="shared" si="92"/>
        <v>0.20809</v>
      </c>
      <c r="AD65" s="8">
        <f t="shared" si="94"/>
        <v>0.23322999999999999</v>
      </c>
      <c r="AE65" s="165">
        <f t="shared" si="95"/>
        <v>0.23322999999999999</v>
      </c>
      <c r="AI65" s="164">
        <f t="shared" si="96"/>
        <v>0.24192</v>
      </c>
      <c r="AJ65" s="164">
        <f t="shared" si="97"/>
        <v>0.28843999999999997</v>
      </c>
      <c r="AK65" s="164">
        <f t="shared" si="98"/>
        <v>0.23322999999999999</v>
      </c>
      <c r="AL65" s="164">
        <f t="shared" si="99"/>
        <v>0.23405999999999999</v>
      </c>
      <c r="AM65" s="164">
        <f t="shared" si="100"/>
        <v>0.23322999999999999</v>
      </c>
      <c r="AN65" s="164">
        <f t="shared" si="101"/>
        <v>0.19392999999999999</v>
      </c>
      <c r="AO65" s="164">
        <f t="shared" si="102"/>
        <v>1.4248099999999999</v>
      </c>
      <c r="AP65" s="164">
        <f t="shared" si="103"/>
        <v>6.1090299999999997</v>
      </c>
      <c r="AR65" s="164" t="s">
        <v>66</v>
      </c>
      <c r="AS65" s="309">
        <v>1.25</v>
      </c>
      <c r="AT65" s="309"/>
      <c r="AU65"/>
    </row>
    <row r="66" spans="15:47" x14ac:dyDescent="0.25">
      <c r="O66" s="164" t="s">
        <v>213</v>
      </c>
      <c r="P66" s="164">
        <f>ROUND(1/S63,5)</f>
        <v>1</v>
      </c>
      <c r="Q66" s="164">
        <f>ROUND(1/S64,5)</f>
        <v>0.5</v>
      </c>
      <c r="R66" s="164">
        <f>ROUND(1/S65,5)</f>
        <v>0.16667000000000001</v>
      </c>
      <c r="S66" s="98">
        <v>1</v>
      </c>
      <c r="T66" s="169">
        <f>ROUND(1/6,5)</f>
        <v>0.16667000000000001</v>
      </c>
      <c r="U66" s="169">
        <f>ROUND(1/8,5)</f>
        <v>0.125</v>
      </c>
      <c r="W66" s="164" t="s">
        <v>213</v>
      </c>
      <c r="X66" s="166">
        <f t="shared" si="93"/>
        <v>3.5709999999999999E-2</v>
      </c>
      <c r="Y66" s="166">
        <f t="shared" si="92"/>
        <v>3.1579999999999997E-2</v>
      </c>
      <c r="Z66" s="166">
        <f t="shared" si="92"/>
        <v>3.6549999999999999E-2</v>
      </c>
      <c r="AA66" s="166">
        <f t="shared" si="92"/>
        <v>4.1669999999999999E-2</v>
      </c>
      <c r="AB66" s="166">
        <f t="shared" si="92"/>
        <v>3.6549999999999999E-2</v>
      </c>
      <c r="AC66" s="166">
        <f t="shared" si="92"/>
        <v>5.2019999999999997E-2</v>
      </c>
      <c r="AD66" s="8">
        <f t="shared" si="94"/>
        <v>3.9010000000000003E-2</v>
      </c>
      <c r="AE66" s="165">
        <f t="shared" si="95"/>
        <v>3.9010000000000003E-2</v>
      </c>
      <c r="AI66" s="164">
        <f t="shared" si="96"/>
        <v>3.456E-2</v>
      </c>
      <c r="AJ66" s="164">
        <f t="shared" si="97"/>
        <v>3.6060000000000002E-2</v>
      </c>
      <c r="AK66" s="164">
        <f t="shared" si="98"/>
        <v>3.8870000000000002E-2</v>
      </c>
      <c r="AL66" s="164">
        <f t="shared" si="99"/>
        <v>3.9010000000000003E-2</v>
      </c>
      <c r="AM66" s="164">
        <f t="shared" si="100"/>
        <v>3.8870000000000002E-2</v>
      </c>
      <c r="AN66" s="164">
        <f t="shared" si="101"/>
        <v>4.8480000000000002E-2</v>
      </c>
      <c r="AO66" s="164">
        <f t="shared" si="102"/>
        <v>0.23585</v>
      </c>
      <c r="AP66" s="164">
        <f t="shared" si="103"/>
        <v>6.04589</v>
      </c>
      <c r="AR66" s="16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164" t="s">
        <v>214</v>
      </c>
      <c r="P67" s="164">
        <f>ROUND(1/T63,5)</f>
        <v>6.99986</v>
      </c>
      <c r="Q67" s="164">
        <f>ROUND(1/T64,5)</f>
        <v>4</v>
      </c>
      <c r="R67" s="164">
        <f>ROUND(1/T65,5)</f>
        <v>1</v>
      </c>
      <c r="S67" s="164">
        <f>ROUND(1/T66,5)</f>
        <v>5.9998800000000001</v>
      </c>
      <c r="T67" s="98">
        <v>1</v>
      </c>
      <c r="U67" s="169">
        <f>ROUND(1/2,5)</f>
        <v>0.5</v>
      </c>
      <c r="W67" s="164" t="s">
        <v>214</v>
      </c>
      <c r="X67" s="166">
        <f t="shared" si="93"/>
        <v>0.25</v>
      </c>
      <c r="Y67" s="166">
        <f t="shared" si="92"/>
        <v>0.25263000000000002</v>
      </c>
      <c r="Z67" s="166">
        <f t="shared" si="92"/>
        <v>0.21931999999999999</v>
      </c>
      <c r="AA67" s="166">
        <f t="shared" si="92"/>
        <v>0.25</v>
      </c>
      <c r="AB67" s="166">
        <f t="shared" si="92"/>
        <v>0.21931999999999999</v>
      </c>
      <c r="AC67" s="166">
        <f t="shared" si="92"/>
        <v>0.20809</v>
      </c>
      <c r="AD67" s="8">
        <f t="shared" si="94"/>
        <v>0.23322999999999999</v>
      </c>
      <c r="AE67" s="165">
        <f t="shared" si="95"/>
        <v>0.23322999999999999</v>
      </c>
      <c r="AI67" s="164">
        <f t="shared" si="96"/>
        <v>0.24192</v>
      </c>
      <c r="AJ67" s="164">
        <f t="shared" si="97"/>
        <v>0.28843999999999997</v>
      </c>
      <c r="AK67" s="164">
        <f t="shared" si="98"/>
        <v>0.23322999999999999</v>
      </c>
      <c r="AL67" s="164">
        <f t="shared" si="99"/>
        <v>0.23405999999999999</v>
      </c>
      <c r="AM67" s="164">
        <f t="shared" si="100"/>
        <v>0.23322999999999999</v>
      </c>
      <c r="AN67" s="164">
        <f t="shared" si="101"/>
        <v>0.19392999999999999</v>
      </c>
      <c r="AO67" s="164">
        <f t="shared" si="102"/>
        <v>1.4248099999999999</v>
      </c>
      <c r="AP67" s="164">
        <f t="shared" si="103"/>
        <v>6.1090299999999997</v>
      </c>
      <c r="AR67" s="164" t="s">
        <v>68</v>
      </c>
      <c r="AS67" s="316">
        <f>AS66</f>
        <v>1.132E-2</v>
      </c>
      <c r="AT67" s="316"/>
      <c r="AU67"/>
    </row>
    <row r="68" spans="15:47" ht="15.75" thickBot="1" x14ac:dyDescent="0.3">
      <c r="O68" s="164" t="s">
        <v>215</v>
      </c>
      <c r="P68" s="164">
        <f>ROUND(1/U63,5)</f>
        <v>9.0000900000000001</v>
      </c>
      <c r="Q68" s="164">
        <f>ROUND(1/U64,5)</f>
        <v>5.9998800000000001</v>
      </c>
      <c r="R68" s="164">
        <f>ROUND(1/U65,5)</f>
        <v>2</v>
      </c>
      <c r="S68" s="164">
        <f>ROUND(1/U66,5)</f>
        <v>8</v>
      </c>
      <c r="T68" s="16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164">
        <f t="shared" si="96"/>
        <v>0.31103999999999998</v>
      </c>
      <c r="AJ68" s="164">
        <f t="shared" si="97"/>
        <v>0.43264999999999998</v>
      </c>
      <c r="AK68" s="164">
        <f t="shared" si="98"/>
        <v>0.46645999999999999</v>
      </c>
      <c r="AL68" s="164">
        <f t="shared" si="99"/>
        <v>0.31208000000000002</v>
      </c>
      <c r="AM68" s="164">
        <f t="shared" si="100"/>
        <v>0.46645999999999999</v>
      </c>
      <c r="AN68" s="164">
        <f t="shared" si="101"/>
        <v>0.38785999999999998</v>
      </c>
      <c r="AO68" s="164">
        <f t="shared" si="102"/>
        <v>2.3765499999999999</v>
      </c>
      <c r="AP68" s="164">
        <f t="shared" si="103"/>
        <v>6.1273400000000002</v>
      </c>
      <c r="AS68"/>
      <c r="AT68"/>
      <c r="AU68"/>
    </row>
    <row r="69" spans="15:47" x14ac:dyDescent="0.25">
      <c r="O69" s="2" t="s">
        <v>55</v>
      </c>
      <c r="P69" s="164">
        <f t="shared" ref="P69:U69" si="104">ROUND(SUM(P63:P68),5)</f>
        <v>27.999839999999999</v>
      </c>
      <c r="Q69" s="164">
        <f t="shared" si="104"/>
        <v>15.833209999999999</v>
      </c>
      <c r="R69" s="164">
        <f t="shared" si="104"/>
        <v>4.5595299999999996</v>
      </c>
      <c r="S69" s="164">
        <f t="shared" si="104"/>
        <v>23.999880000000001</v>
      </c>
      <c r="T69" s="164">
        <f t="shared" si="104"/>
        <v>4.5595299999999996</v>
      </c>
      <c r="U69" s="164">
        <f t="shared" si="104"/>
        <v>2.4027799999999999</v>
      </c>
      <c r="W69" s="2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16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164" t="s">
        <v>210</v>
      </c>
      <c r="Q71" s="164" t="s">
        <v>211</v>
      </c>
      <c r="R71" s="164" t="s">
        <v>212</v>
      </c>
      <c r="S71" s="164" t="s">
        <v>213</v>
      </c>
      <c r="T71" s="164" t="s">
        <v>214</v>
      </c>
      <c r="U71" s="164" t="s">
        <v>215</v>
      </c>
      <c r="W71" s="235" t="str">
        <f>O71</f>
        <v>GS6</v>
      </c>
      <c r="X71" s="164" t="s">
        <v>210</v>
      </c>
      <c r="Y71" s="164" t="s">
        <v>211</v>
      </c>
      <c r="Z71" s="164" t="s">
        <v>212</v>
      </c>
      <c r="AA71" s="164" t="s">
        <v>213</v>
      </c>
      <c r="AB71" s="164" t="s">
        <v>214</v>
      </c>
      <c r="AC71" s="164" t="s">
        <v>215</v>
      </c>
      <c r="AD71" s="164" t="s">
        <v>62</v>
      </c>
      <c r="AE71" s="164" t="s">
        <v>57</v>
      </c>
      <c r="AI71" s="164" t="s">
        <v>210</v>
      </c>
      <c r="AJ71" s="164" t="s">
        <v>211</v>
      </c>
      <c r="AK71" s="164" t="s">
        <v>212</v>
      </c>
      <c r="AL71" s="164" t="s">
        <v>213</v>
      </c>
      <c r="AM71" s="164" t="s">
        <v>214</v>
      </c>
      <c r="AN71" s="164" t="s">
        <v>215</v>
      </c>
      <c r="AO71" s="164" t="s">
        <v>55</v>
      </c>
      <c r="AP71" s="164" t="s">
        <v>63</v>
      </c>
      <c r="AR71" s="309" t="s">
        <v>69</v>
      </c>
      <c r="AS71" s="309"/>
      <c r="AT71" s="309"/>
      <c r="AU71"/>
    </row>
    <row r="72" spans="15:47" x14ac:dyDescent="0.25">
      <c r="O72" s="164" t="s">
        <v>210</v>
      </c>
      <c r="P72" s="98">
        <v>1</v>
      </c>
      <c r="Q72" s="169">
        <f>ROUND(1/3,5)</f>
        <v>0.33333000000000002</v>
      </c>
      <c r="R72" s="169">
        <f>ROUND(1/7,5)</f>
        <v>0.14285999999999999</v>
      </c>
      <c r="S72" s="169">
        <v>1</v>
      </c>
      <c r="T72" s="169">
        <f>ROUND(1/7,5)</f>
        <v>0.14285999999999999</v>
      </c>
      <c r="U72" s="169">
        <f>ROUND(1/9,5)</f>
        <v>0.11111</v>
      </c>
      <c r="W72" s="164" t="s">
        <v>210</v>
      </c>
      <c r="X72" s="166">
        <f>ROUND(P72/P$78,5)</f>
        <v>3.5709999999999999E-2</v>
      </c>
      <c r="Y72" s="166">
        <f t="shared" ref="Y72:AC77" si="106">ROUND(Q72/Q$78,5)</f>
        <v>2.1049999999999999E-2</v>
      </c>
      <c r="Z72" s="166">
        <f t="shared" si="106"/>
        <v>3.1329999999999997E-2</v>
      </c>
      <c r="AA72" s="166">
        <f t="shared" si="106"/>
        <v>4.1669999999999999E-2</v>
      </c>
      <c r="AB72" s="166">
        <f t="shared" si="106"/>
        <v>3.1329999999999997E-2</v>
      </c>
      <c r="AC72" s="166">
        <f t="shared" si="106"/>
        <v>4.6240000000000003E-2</v>
      </c>
      <c r="AD72" s="8">
        <f>ROUND(AVERAGE(X72:AC72),5)</f>
        <v>3.456E-2</v>
      </c>
      <c r="AE72" s="165">
        <f>AD72</f>
        <v>3.456E-2</v>
      </c>
      <c r="AI72" s="164">
        <f>ROUND(P72*AD$72,5)</f>
        <v>3.456E-2</v>
      </c>
      <c r="AJ72" s="164">
        <f>ROUND(Q72*AD$73,5)</f>
        <v>2.4039999999999999E-2</v>
      </c>
      <c r="AK72" s="164">
        <f>ROUND(R72*AD$74,5)</f>
        <v>3.3320000000000002E-2</v>
      </c>
      <c r="AL72" s="164">
        <f>ROUND(S72*AD$75,5)</f>
        <v>3.9010000000000003E-2</v>
      </c>
      <c r="AM72" s="164">
        <f>ROUND(T72*AD$76,5)</f>
        <v>3.3320000000000002E-2</v>
      </c>
      <c r="AN72" s="164">
        <f>ROUND(U72*AD$77,5)</f>
        <v>4.3099999999999999E-2</v>
      </c>
      <c r="AO72" s="164">
        <f>ROUND(SUM(AI72:AN72),5)</f>
        <v>0.20735000000000001</v>
      </c>
      <c r="AP72" s="164">
        <f>ROUND(AO72/AD72,5)</f>
        <v>5.9997100000000003</v>
      </c>
      <c r="AR72" s="164" t="s">
        <v>64</v>
      </c>
      <c r="AS72" s="309">
        <v>6</v>
      </c>
      <c r="AT72" s="309"/>
      <c r="AU72"/>
    </row>
    <row r="73" spans="15:47" x14ac:dyDescent="0.25">
      <c r="O73" s="164" t="s">
        <v>211</v>
      </c>
      <c r="P73" s="164">
        <f>ROUND(1/Q72,5)</f>
        <v>3.0000300000000002</v>
      </c>
      <c r="Q73" s="98">
        <v>1</v>
      </c>
      <c r="R73" s="169">
        <f>ROUND(1/4,5)</f>
        <v>0.25</v>
      </c>
      <c r="S73" s="169">
        <v>2</v>
      </c>
      <c r="T73" s="169">
        <f>ROUND(1/4,5)</f>
        <v>0.25</v>
      </c>
      <c r="U73" s="169">
        <f>ROUND(1/6,5)</f>
        <v>0.16667000000000001</v>
      </c>
      <c r="W73" s="164" t="s">
        <v>211</v>
      </c>
      <c r="X73" s="166">
        <f t="shared" ref="X73:X77" si="107">ROUND(P73/P$78,5)</f>
        <v>0.10714</v>
      </c>
      <c r="Y73" s="166">
        <f t="shared" si="106"/>
        <v>6.3159999999999994E-2</v>
      </c>
      <c r="Z73" s="166">
        <f t="shared" si="106"/>
        <v>5.4829999999999997E-2</v>
      </c>
      <c r="AA73" s="166">
        <f t="shared" si="106"/>
        <v>8.3330000000000001E-2</v>
      </c>
      <c r="AB73" s="166">
        <f t="shared" si="106"/>
        <v>5.4829999999999997E-2</v>
      </c>
      <c r="AC73" s="166">
        <f t="shared" si="106"/>
        <v>6.9370000000000001E-2</v>
      </c>
      <c r="AD73" s="8">
        <f t="shared" ref="AD73:AD77" si="108">ROUND(AVERAGE(X73:AC73),5)</f>
        <v>7.2109999999999994E-2</v>
      </c>
      <c r="AE73" s="165">
        <f t="shared" ref="AE73:AE78" si="109">AD73</f>
        <v>7.2109999999999994E-2</v>
      </c>
      <c r="AI73" s="164">
        <f t="shared" ref="AI73:AI77" si="110">ROUND(P73*AD$72,5)</f>
        <v>0.10367999999999999</v>
      </c>
      <c r="AJ73" s="164">
        <f t="shared" ref="AJ73:AJ77" si="111">ROUND(Q73*AD$73,5)</f>
        <v>7.2109999999999994E-2</v>
      </c>
      <c r="AK73" s="164">
        <f t="shared" ref="AK73:AK77" si="112">ROUND(R73*AD$74,5)</f>
        <v>5.8310000000000001E-2</v>
      </c>
      <c r="AL73" s="164">
        <f t="shared" ref="AL73:AL77" si="113">ROUND(S73*AD$75,5)</f>
        <v>7.8020000000000006E-2</v>
      </c>
      <c r="AM73" s="164">
        <f t="shared" ref="AM73:AM77" si="114">ROUND(T73*AD$76,5)</f>
        <v>5.8310000000000001E-2</v>
      </c>
      <c r="AN73" s="164">
        <f t="shared" ref="AN73:AN77" si="115">ROUND(U73*AD$77,5)</f>
        <v>6.4640000000000003E-2</v>
      </c>
      <c r="AO73" s="164">
        <f t="shared" ref="AO73:AO77" si="116">ROUND(SUM(AI73:AN73),5)</f>
        <v>0.43507000000000001</v>
      </c>
      <c r="AP73" s="164">
        <f t="shared" ref="AP73:AP77" si="117">ROUND(AO73/AD73,5)</f>
        <v>6.0334199999999996</v>
      </c>
      <c r="AR73" s="16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164" t="s">
        <v>212</v>
      </c>
      <c r="P74" s="164">
        <f>ROUND(1/R72,5)</f>
        <v>6.99986</v>
      </c>
      <c r="Q74" s="164">
        <f>ROUND(1/R73,5)</f>
        <v>4</v>
      </c>
      <c r="R74" s="98">
        <v>1</v>
      </c>
      <c r="S74" s="169">
        <v>6</v>
      </c>
      <c r="T74" s="169">
        <v>1</v>
      </c>
      <c r="U74" s="169">
        <f>ROUND(1/2,5)</f>
        <v>0.5</v>
      </c>
      <c r="W74" s="164" t="s">
        <v>212</v>
      </c>
      <c r="X74" s="166">
        <f t="shared" si="107"/>
        <v>0.25</v>
      </c>
      <c r="Y74" s="166">
        <f t="shared" si="106"/>
        <v>0.25263000000000002</v>
      </c>
      <c r="Z74" s="166">
        <f t="shared" si="106"/>
        <v>0.21931999999999999</v>
      </c>
      <c r="AA74" s="166">
        <f t="shared" si="106"/>
        <v>0.25</v>
      </c>
      <c r="AB74" s="166">
        <f t="shared" si="106"/>
        <v>0.21931999999999999</v>
      </c>
      <c r="AC74" s="166">
        <f t="shared" si="106"/>
        <v>0.20809</v>
      </c>
      <c r="AD74" s="8">
        <f t="shared" si="108"/>
        <v>0.23322999999999999</v>
      </c>
      <c r="AE74" s="165">
        <f t="shared" si="109"/>
        <v>0.23322999999999999</v>
      </c>
      <c r="AI74" s="164">
        <f t="shared" si="110"/>
        <v>0.24192</v>
      </c>
      <c r="AJ74" s="164">
        <f t="shared" si="111"/>
        <v>0.28843999999999997</v>
      </c>
      <c r="AK74" s="164">
        <f t="shared" si="112"/>
        <v>0.23322999999999999</v>
      </c>
      <c r="AL74" s="164">
        <f t="shared" si="113"/>
        <v>0.23405999999999999</v>
      </c>
      <c r="AM74" s="164">
        <f t="shared" si="114"/>
        <v>0.23322999999999999</v>
      </c>
      <c r="AN74" s="164">
        <f t="shared" si="115"/>
        <v>0.19392999999999999</v>
      </c>
      <c r="AO74" s="164">
        <f t="shared" si="116"/>
        <v>1.4248099999999999</v>
      </c>
      <c r="AP74" s="164">
        <f t="shared" si="117"/>
        <v>6.1090299999999997</v>
      </c>
      <c r="AR74" s="164" t="s">
        <v>66</v>
      </c>
      <c r="AS74" s="309">
        <v>1.25</v>
      </c>
      <c r="AT74" s="309"/>
      <c r="AU74"/>
    </row>
    <row r="75" spans="15:47" x14ac:dyDescent="0.25">
      <c r="O75" s="164" t="s">
        <v>213</v>
      </c>
      <c r="P75" s="164">
        <f>ROUND(1/S72,5)</f>
        <v>1</v>
      </c>
      <c r="Q75" s="164">
        <f>ROUND(1/S73,5)</f>
        <v>0.5</v>
      </c>
      <c r="R75" s="164">
        <f>ROUND(1/S74,5)</f>
        <v>0.16667000000000001</v>
      </c>
      <c r="S75" s="98">
        <v>1</v>
      </c>
      <c r="T75" s="169">
        <f>ROUND(1/6,5)</f>
        <v>0.16667000000000001</v>
      </c>
      <c r="U75" s="169">
        <f>ROUND(1/8,5)</f>
        <v>0.125</v>
      </c>
      <c r="W75" s="164" t="s">
        <v>213</v>
      </c>
      <c r="X75" s="166">
        <f t="shared" si="107"/>
        <v>3.5709999999999999E-2</v>
      </c>
      <c r="Y75" s="166">
        <f t="shared" si="106"/>
        <v>3.1579999999999997E-2</v>
      </c>
      <c r="Z75" s="166">
        <f t="shared" si="106"/>
        <v>3.6549999999999999E-2</v>
      </c>
      <c r="AA75" s="166">
        <f t="shared" si="106"/>
        <v>4.1669999999999999E-2</v>
      </c>
      <c r="AB75" s="166">
        <f t="shared" si="106"/>
        <v>3.6549999999999999E-2</v>
      </c>
      <c r="AC75" s="166">
        <f t="shared" si="106"/>
        <v>5.2019999999999997E-2</v>
      </c>
      <c r="AD75" s="8">
        <f t="shared" si="108"/>
        <v>3.9010000000000003E-2</v>
      </c>
      <c r="AE75" s="165">
        <f t="shared" si="109"/>
        <v>3.9010000000000003E-2</v>
      </c>
      <c r="AI75" s="164">
        <f t="shared" si="110"/>
        <v>3.456E-2</v>
      </c>
      <c r="AJ75" s="164">
        <f t="shared" si="111"/>
        <v>3.6060000000000002E-2</v>
      </c>
      <c r="AK75" s="164">
        <f t="shared" si="112"/>
        <v>3.8870000000000002E-2</v>
      </c>
      <c r="AL75" s="164">
        <f t="shared" si="113"/>
        <v>3.9010000000000003E-2</v>
      </c>
      <c r="AM75" s="164">
        <f t="shared" si="114"/>
        <v>3.8870000000000002E-2</v>
      </c>
      <c r="AN75" s="164">
        <f t="shared" si="115"/>
        <v>4.8480000000000002E-2</v>
      </c>
      <c r="AO75" s="164">
        <f t="shared" si="116"/>
        <v>0.23585</v>
      </c>
      <c r="AP75" s="164">
        <f t="shared" si="117"/>
        <v>6.04589</v>
      </c>
      <c r="AR75" s="164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164" t="s">
        <v>214</v>
      </c>
      <c r="P76" s="164">
        <f>ROUND(1/T72,5)</f>
        <v>6.99986</v>
      </c>
      <c r="Q76" s="164">
        <f>ROUND(1/T73,5)</f>
        <v>4</v>
      </c>
      <c r="R76" s="164">
        <f>ROUND(1/T74,5)</f>
        <v>1</v>
      </c>
      <c r="S76" s="164">
        <f>ROUND(1/T75,5)</f>
        <v>5.9998800000000001</v>
      </c>
      <c r="T76" s="98">
        <v>1</v>
      </c>
      <c r="U76" s="169">
        <f>ROUND(1/2,5)</f>
        <v>0.5</v>
      </c>
      <c r="W76" s="164" t="s">
        <v>214</v>
      </c>
      <c r="X76" s="166">
        <f t="shared" si="107"/>
        <v>0.25</v>
      </c>
      <c r="Y76" s="166">
        <f t="shared" si="106"/>
        <v>0.25263000000000002</v>
      </c>
      <c r="Z76" s="166">
        <f t="shared" si="106"/>
        <v>0.21931999999999999</v>
      </c>
      <c r="AA76" s="166">
        <f t="shared" si="106"/>
        <v>0.25</v>
      </c>
      <c r="AB76" s="166">
        <f t="shared" si="106"/>
        <v>0.21931999999999999</v>
      </c>
      <c r="AC76" s="166">
        <f t="shared" si="106"/>
        <v>0.20809</v>
      </c>
      <c r="AD76" s="8">
        <f t="shared" si="108"/>
        <v>0.23322999999999999</v>
      </c>
      <c r="AE76" s="165">
        <f t="shared" si="109"/>
        <v>0.23322999999999999</v>
      </c>
      <c r="AI76" s="164">
        <f t="shared" si="110"/>
        <v>0.24192</v>
      </c>
      <c r="AJ76" s="164">
        <f t="shared" si="111"/>
        <v>0.28843999999999997</v>
      </c>
      <c r="AK76" s="164">
        <f t="shared" si="112"/>
        <v>0.23322999999999999</v>
      </c>
      <c r="AL76" s="164">
        <f t="shared" si="113"/>
        <v>0.23405999999999999</v>
      </c>
      <c r="AM76" s="164">
        <f t="shared" si="114"/>
        <v>0.23322999999999999</v>
      </c>
      <c r="AN76" s="164">
        <f t="shared" si="115"/>
        <v>0.19392999999999999</v>
      </c>
      <c r="AO76" s="164">
        <f t="shared" si="116"/>
        <v>1.4248099999999999</v>
      </c>
      <c r="AP76" s="164">
        <f t="shared" si="117"/>
        <v>6.1090299999999997</v>
      </c>
      <c r="AR76" s="164" t="s">
        <v>68</v>
      </c>
      <c r="AS76" s="316">
        <f>AS75</f>
        <v>1.132E-2</v>
      </c>
      <c r="AT76" s="316"/>
      <c r="AU76"/>
    </row>
    <row r="77" spans="15:47" ht="15.75" thickBot="1" x14ac:dyDescent="0.3">
      <c r="O77" s="164" t="s">
        <v>215</v>
      </c>
      <c r="P77" s="164">
        <f>ROUND(1/U72,5)</f>
        <v>9.0000900000000001</v>
      </c>
      <c r="Q77" s="164">
        <f>ROUND(1/U73,5)</f>
        <v>5.9998800000000001</v>
      </c>
      <c r="R77" s="164">
        <f>ROUND(1/U74,5)</f>
        <v>2</v>
      </c>
      <c r="S77" s="164">
        <f>ROUND(1/U75,5)</f>
        <v>8</v>
      </c>
      <c r="T77" s="164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164">
        <f t="shared" si="110"/>
        <v>0.31103999999999998</v>
      </c>
      <c r="AJ77" s="164">
        <f t="shared" si="111"/>
        <v>0.43264999999999998</v>
      </c>
      <c r="AK77" s="164">
        <f t="shared" si="112"/>
        <v>0.46645999999999999</v>
      </c>
      <c r="AL77" s="164">
        <f t="shared" si="113"/>
        <v>0.31208000000000002</v>
      </c>
      <c r="AM77" s="164">
        <f t="shared" si="114"/>
        <v>0.46645999999999999</v>
      </c>
      <c r="AN77" s="164">
        <f t="shared" si="115"/>
        <v>0.38785999999999998</v>
      </c>
      <c r="AO77" s="164">
        <f t="shared" si="116"/>
        <v>2.3765499999999999</v>
      </c>
      <c r="AP77" s="164">
        <f t="shared" si="117"/>
        <v>6.1273400000000002</v>
      </c>
      <c r="AS77"/>
      <c r="AT77"/>
      <c r="AU77"/>
    </row>
    <row r="78" spans="15:47" x14ac:dyDescent="0.25">
      <c r="O78" s="2" t="s">
        <v>55</v>
      </c>
      <c r="P78" s="164">
        <f t="shared" ref="P78:U78" si="118">ROUND(SUM(P72:P77),5)</f>
        <v>27.999839999999999</v>
      </c>
      <c r="Q78" s="164">
        <f t="shared" si="118"/>
        <v>15.833209999999999</v>
      </c>
      <c r="R78" s="164">
        <f t="shared" si="118"/>
        <v>4.5595299999999996</v>
      </c>
      <c r="S78" s="164">
        <f t="shared" si="118"/>
        <v>23.999880000000001</v>
      </c>
      <c r="T78" s="164">
        <f t="shared" si="118"/>
        <v>4.5595299999999996</v>
      </c>
      <c r="U78" s="164">
        <f t="shared" si="118"/>
        <v>2.4027799999999999</v>
      </c>
      <c r="W78" s="2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16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30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0.23338999999999999</v>
      </c>
      <c r="R83" s="167" t="s">
        <v>60</v>
      </c>
      <c r="S83" s="168">
        <f>V2</f>
        <v>0.5</v>
      </c>
      <c r="T83" s="192">
        <f>P83</f>
        <v>0.23338999999999999</v>
      </c>
      <c r="U83" s="178">
        <f>ROUND(S83*T83,5)</f>
        <v>0.1167</v>
      </c>
      <c r="W83" s="154" t="s">
        <v>60</v>
      </c>
      <c r="X83" s="168">
        <f>V2</f>
        <v>0.5</v>
      </c>
      <c r="Y83" s="192">
        <f>P86</f>
        <v>0.11097</v>
      </c>
      <c r="Z83" s="175">
        <f>ROUND(X83*Y83,5)</f>
        <v>5.5489999999999998E-2</v>
      </c>
      <c r="AC83" s="164">
        <v>5</v>
      </c>
      <c r="AD83" s="164" t="s">
        <v>210</v>
      </c>
      <c r="AE83" s="186">
        <f>ROUND(U$83+R$106,5)</f>
        <v>0.13397999999999999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0.44897999999999999</v>
      </c>
      <c r="AC84" s="164">
        <v>1</v>
      </c>
      <c r="AD84" s="164" t="s">
        <v>211</v>
      </c>
      <c r="AE84" s="186">
        <f>ROUND(U$86+R$115,5)</f>
        <v>0.26053999999999999</v>
      </c>
      <c r="AS84"/>
      <c r="AT84"/>
      <c r="AU84"/>
    </row>
    <row r="85" spans="15:47" ht="30.75" thickBot="1" x14ac:dyDescent="0.3">
      <c r="O85" s="195" t="s">
        <v>212</v>
      </c>
      <c r="P85" s="153">
        <f t="shared" si="120"/>
        <v>6.88E-2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164">
        <v>4</v>
      </c>
      <c r="AD85" s="164" t="s">
        <v>212</v>
      </c>
      <c r="AE85" s="186">
        <f>ROUND(U$89+R$124,5)</f>
        <v>0.15101999999999999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0.11097</v>
      </c>
      <c r="R86" s="154" t="s">
        <v>60</v>
      </c>
      <c r="S86" s="168">
        <f>V2</f>
        <v>0.5</v>
      </c>
      <c r="T86" s="192">
        <f>P84</f>
        <v>0.44897999999999999</v>
      </c>
      <c r="U86" s="177">
        <f>ROUND(S86*T86,5)</f>
        <v>0.22449</v>
      </c>
      <c r="W86" s="154" t="s">
        <v>60</v>
      </c>
      <c r="X86" s="168">
        <f>V2</f>
        <v>0.5</v>
      </c>
      <c r="Y86" s="192">
        <f>P87</f>
        <v>0.11097</v>
      </c>
      <c r="Z86" s="173">
        <f>ROUND(X86*Y86,5)</f>
        <v>5.5489999999999998E-2</v>
      </c>
      <c r="AC86" s="164">
        <v>6</v>
      </c>
      <c r="AD86" s="164" t="s">
        <v>213</v>
      </c>
      <c r="AE86" s="186">
        <f>ROUND(Z$83+W$106,5)</f>
        <v>7.4999999999999997E-2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0.11097</v>
      </c>
      <c r="AC87" s="164">
        <v>3</v>
      </c>
      <c r="AD87" s="164" t="s">
        <v>214</v>
      </c>
      <c r="AE87" s="186">
        <f>ROUND(Z$86+W$115,5)</f>
        <v>0.17211000000000001</v>
      </c>
      <c r="AS87"/>
      <c r="AT87"/>
      <c r="AU87"/>
    </row>
    <row r="88" spans="15:47" ht="30.75" thickBot="1" x14ac:dyDescent="0.3">
      <c r="O88" s="22" t="s">
        <v>215</v>
      </c>
      <c r="P88" s="198">
        <f t="shared" si="120"/>
        <v>2.691E-2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164">
        <v>2</v>
      </c>
      <c r="AD88" s="164" t="s">
        <v>215</v>
      </c>
      <c r="AE88" s="186">
        <f>ROUND(Z$89+W$124,5)</f>
        <v>0.20738000000000001</v>
      </c>
      <c r="AS88"/>
      <c r="AT88"/>
      <c r="AU88"/>
    </row>
    <row r="89" spans="15:47" ht="15.75" thickBot="1" x14ac:dyDescent="0.3">
      <c r="R89" s="154" t="s">
        <v>60</v>
      </c>
      <c r="S89" s="168">
        <f>V2</f>
        <v>0.5</v>
      </c>
      <c r="T89" s="192">
        <f>P85</f>
        <v>6.88E-2</v>
      </c>
      <c r="U89" s="174">
        <f>ROUND(S89*T89,5)</f>
        <v>3.44E-2</v>
      </c>
      <c r="W89" s="154" t="s">
        <v>60</v>
      </c>
      <c r="X89" s="168">
        <f>V2</f>
        <v>0.5</v>
      </c>
      <c r="Y89" s="192">
        <f>P88</f>
        <v>2.691E-2</v>
      </c>
      <c r="Z89" s="176">
        <f>ROUND(X89*Y89,5)</f>
        <v>1.346E-2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164" t="s">
        <v>204</v>
      </c>
      <c r="Q91" s="164" t="s">
        <v>205</v>
      </c>
      <c r="R91" s="164" t="s">
        <v>206</v>
      </c>
      <c r="S91" s="164" t="s">
        <v>207</v>
      </c>
      <c r="T91" s="164" t="s">
        <v>208</v>
      </c>
      <c r="U91" s="164" t="s">
        <v>209</v>
      </c>
      <c r="AS91"/>
      <c r="AT91"/>
      <c r="AU91"/>
    </row>
    <row r="92" spans="15:47" x14ac:dyDescent="0.25">
      <c r="O92" s="6" t="s">
        <v>210</v>
      </c>
      <c r="P92" s="164">
        <f>AD27</f>
        <v>3.456E-2</v>
      </c>
      <c r="Q92" s="164">
        <f>AD36</f>
        <v>3.456E-2</v>
      </c>
      <c r="R92" s="164">
        <f>AD45</f>
        <v>3.456E-2</v>
      </c>
      <c r="S92" s="164">
        <f>AD54</f>
        <v>3.456E-2</v>
      </c>
      <c r="T92" s="164">
        <f>AD63</f>
        <v>3.456E-2</v>
      </c>
      <c r="U92" s="164">
        <f>AD72</f>
        <v>3.456E-2</v>
      </c>
      <c r="AS92"/>
      <c r="AT92"/>
      <c r="AU92"/>
    </row>
    <row r="93" spans="15:47" x14ac:dyDescent="0.25">
      <c r="O93" s="7" t="s">
        <v>211</v>
      </c>
      <c r="P93" s="164">
        <f t="shared" ref="P93:P97" si="121">AD28</f>
        <v>7.2109999999999994E-2</v>
      </c>
      <c r="Q93" s="164">
        <f t="shared" ref="Q93:Q97" si="122">AD37</f>
        <v>7.2109999999999994E-2</v>
      </c>
      <c r="R93" s="164">
        <f t="shared" ref="R93:R97" si="123">AD46</f>
        <v>7.2109999999999994E-2</v>
      </c>
      <c r="S93" s="164">
        <f t="shared" ref="S93:S97" si="124">AD55</f>
        <v>7.2109999999999994E-2</v>
      </c>
      <c r="T93" s="164">
        <f t="shared" ref="T93:T97" si="125">AD64</f>
        <v>7.2109999999999994E-2</v>
      </c>
      <c r="U93" s="16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164">
        <f t="shared" si="121"/>
        <v>0.23322999999999999</v>
      </c>
      <c r="Q94" s="164">
        <f t="shared" si="122"/>
        <v>0.23322999999999999</v>
      </c>
      <c r="R94" s="164">
        <f t="shared" si="123"/>
        <v>0.23322999999999999</v>
      </c>
      <c r="S94" s="164">
        <f t="shared" si="124"/>
        <v>0.23322999999999999</v>
      </c>
      <c r="T94" s="164">
        <f t="shared" si="125"/>
        <v>0.23322999999999999</v>
      </c>
      <c r="U94" s="16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164">
        <f t="shared" si="121"/>
        <v>3.9010000000000003E-2</v>
      </c>
      <c r="Q95" s="164">
        <f t="shared" si="122"/>
        <v>3.9010000000000003E-2</v>
      </c>
      <c r="R95" s="164">
        <f t="shared" si="123"/>
        <v>3.9010000000000003E-2</v>
      </c>
      <c r="S95" s="164">
        <f t="shared" si="124"/>
        <v>3.9010000000000003E-2</v>
      </c>
      <c r="T95" s="164">
        <f t="shared" si="125"/>
        <v>3.9010000000000003E-2</v>
      </c>
      <c r="U95" s="16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164">
        <f t="shared" si="121"/>
        <v>0.23322999999999999</v>
      </c>
      <c r="Q96" s="164">
        <f t="shared" si="122"/>
        <v>0.23322999999999999</v>
      </c>
      <c r="R96" s="164">
        <f t="shared" si="123"/>
        <v>0.23322999999999999</v>
      </c>
      <c r="S96" s="164">
        <f t="shared" si="124"/>
        <v>0.23322999999999999</v>
      </c>
      <c r="T96" s="164">
        <f t="shared" si="125"/>
        <v>0.23322999999999999</v>
      </c>
      <c r="U96" s="16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164">
        <f t="shared" si="121"/>
        <v>0.38785999999999998</v>
      </c>
      <c r="Q97" s="164">
        <f t="shared" si="122"/>
        <v>0.38785999999999998</v>
      </c>
      <c r="R97" s="164">
        <f t="shared" si="123"/>
        <v>0.38785999999999998</v>
      </c>
      <c r="S97" s="164">
        <f t="shared" si="124"/>
        <v>0.38785999999999998</v>
      </c>
      <c r="T97" s="164">
        <f t="shared" si="125"/>
        <v>0.38785999999999998</v>
      </c>
      <c r="U97" s="16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164">
        <f>AG18</f>
        <v>2.2409999999999999E-2</v>
      </c>
      <c r="Q100" s="164">
        <f>P92</f>
        <v>3.456E-2</v>
      </c>
      <c r="R100" s="153">
        <f>ROUND(P100*Q100,5)</f>
        <v>7.6999999999999996E-4</v>
      </c>
      <c r="T100" s="152" t="s">
        <v>204</v>
      </c>
      <c r="U100" s="164">
        <f>AG18</f>
        <v>2.2409999999999999E-2</v>
      </c>
      <c r="V100" s="16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164">
        <f t="shared" ref="P101:P105" si="127">AG19</f>
        <v>8.6860000000000007E-2</v>
      </c>
      <c r="Q101" s="16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164">
        <f t="shared" ref="U101:U105" si="129">AG19</f>
        <v>8.6860000000000007E-2</v>
      </c>
      <c r="V101" s="16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164">
        <f t="shared" si="127"/>
        <v>3.7600000000000001E-2</v>
      </c>
      <c r="Q102" s="164">
        <f>R92</f>
        <v>3.456E-2</v>
      </c>
      <c r="R102" s="153">
        <f t="shared" si="128"/>
        <v>1.2999999999999999E-3</v>
      </c>
      <c r="T102" s="152" t="s">
        <v>206</v>
      </c>
      <c r="U102" s="164">
        <f t="shared" si="129"/>
        <v>3.7600000000000001E-2</v>
      </c>
      <c r="V102" s="16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164">
        <f t="shared" si="127"/>
        <v>3.7600000000000001E-2</v>
      </c>
      <c r="Q103" s="164">
        <f>S92</f>
        <v>3.456E-2</v>
      </c>
      <c r="R103" s="153">
        <f t="shared" si="128"/>
        <v>1.2999999999999999E-3</v>
      </c>
      <c r="T103" s="152" t="s">
        <v>207</v>
      </c>
      <c r="U103" s="164">
        <f t="shared" si="129"/>
        <v>3.7600000000000001E-2</v>
      </c>
      <c r="V103" s="16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164">
        <f t="shared" si="127"/>
        <v>3.7600000000000001E-2</v>
      </c>
      <c r="Q104" s="164">
        <f>T92</f>
        <v>3.456E-2</v>
      </c>
      <c r="R104" s="153">
        <f t="shared" si="128"/>
        <v>1.2999999999999999E-3</v>
      </c>
      <c r="T104" s="152" t="s">
        <v>208</v>
      </c>
      <c r="U104" s="164">
        <f t="shared" si="129"/>
        <v>3.7600000000000001E-2</v>
      </c>
      <c r="V104" s="16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164">
        <f>AG18</f>
        <v>2.2409999999999999E-2</v>
      </c>
      <c r="Q109" s="164">
        <f>P93</f>
        <v>7.2109999999999994E-2</v>
      </c>
      <c r="R109" s="153">
        <f>ROUND(P109*Q109,5)</f>
        <v>1.6199999999999999E-3</v>
      </c>
      <c r="T109" s="152" t="s">
        <v>204</v>
      </c>
      <c r="U109" s="164">
        <f>AG18</f>
        <v>2.2409999999999999E-2</v>
      </c>
      <c r="V109" s="16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164">
        <f t="shared" ref="P110:P114" si="131">AG19</f>
        <v>8.6860000000000007E-2</v>
      </c>
      <c r="Q110" s="16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164">
        <f t="shared" ref="U110:U114" si="133">AG19</f>
        <v>8.6860000000000007E-2</v>
      </c>
      <c r="V110" s="16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164">
        <f t="shared" si="131"/>
        <v>3.7600000000000001E-2</v>
      </c>
      <c r="Q111" s="164">
        <f>R93</f>
        <v>7.2109999999999994E-2</v>
      </c>
      <c r="R111" s="153">
        <f t="shared" si="132"/>
        <v>2.7100000000000002E-3</v>
      </c>
      <c r="T111" s="152" t="s">
        <v>206</v>
      </c>
      <c r="U111" s="164">
        <f t="shared" si="133"/>
        <v>3.7600000000000001E-2</v>
      </c>
      <c r="V111" s="16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164">
        <f t="shared" si="131"/>
        <v>3.7600000000000001E-2</v>
      </c>
      <c r="Q112" s="164">
        <f>S93</f>
        <v>7.2109999999999994E-2</v>
      </c>
      <c r="R112" s="153">
        <f t="shared" si="132"/>
        <v>2.7100000000000002E-3</v>
      </c>
      <c r="T112" s="152" t="s">
        <v>207</v>
      </c>
      <c r="U112" s="164">
        <f t="shared" si="133"/>
        <v>3.7600000000000001E-2</v>
      </c>
      <c r="V112" s="16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164">
        <f t="shared" si="131"/>
        <v>3.7600000000000001E-2</v>
      </c>
      <c r="Q113" s="164">
        <f>T93</f>
        <v>7.2109999999999994E-2</v>
      </c>
      <c r="R113" s="153">
        <f t="shared" si="132"/>
        <v>2.7100000000000002E-3</v>
      </c>
      <c r="T113" s="152" t="s">
        <v>208</v>
      </c>
      <c r="U113" s="164">
        <f t="shared" si="133"/>
        <v>3.7600000000000001E-2</v>
      </c>
      <c r="V113" s="16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164">
        <f>AG18</f>
        <v>2.2409999999999999E-2</v>
      </c>
      <c r="Q118" s="164">
        <f>P94</f>
        <v>0.23322999999999999</v>
      </c>
      <c r="R118" s="153">
        <f>ROUND(P118*Q118,5)</f>
        <v>5.2300000000000003E-3</v>
      </c>
      <c r="T118" s="152" t="s">
        <v>204</v>
      </c>
      <c r="U118" s="164">
        <f>AG18</f>
        <v>2.2409999999999999E-2</v>
      </c>
      <c r="V118" s="16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164">
        <f t="shared" ref="P119:P123" si="135">AG19</f>
        <v>8.6860000000000007E-2</v>
      </c>
      <c r="Q119" s="16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164">
        <f t="shared" ref="U119:U123" si="137">AG19</f>
        <v>8.6860000000000007E-2</v>
      </c>
      <c r="V119" s="16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164">
        <f t="shared" si="135"/>
        <v>3.7600000000000001E-2</v>
      </c>
      <c r="Q120" s="164">
        <f>R94</f>
        <v>0.23322999999999999</v>
      </c>
      <c r="R120" s="153">
        <f t="shared" si="136"/>
        <v>8.77E-3</v>
      </c>
      <c r="T120" s="152" t="s">
        <v>206</v>
      </c>
      <c r="U120" s="164">
        <f t="shared" si="137"/>
        <v>3.7600000000000001E-2</v>
      </c>
      <c r="V120" s="16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164">
        <f t="shared" si="135"/>
        <v>3.7600000000000001E-2</v>
      </c>
      <c r="Q121" s="164">
        <f>S94</f>
        <v>0.23322999999999999</v>
      </c>
      <c r="R121" s="153">
        <f t="shared" si="136"/>
        <v>8.77E-3</v>
      </c>
      <c r="T121" s="152" t="s">
        <v>207</v>
      </c>
      <c r="U121" s="164">
        <f t="shared" si="137"/>
        <v>3.7600000000000001E-2</v>
      </c>
      <c r="V121" s="16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164">
        <f t="shared" si="135"/>
        <v>3.7600000000000001E-2</v>
      </c>
      <c r="Q122" s="164">
        <f>T94</f>
        <v>0.23322999999999999</v>
      </c>
      <c r="R122" s="153">
        <f t="shared" si="136"/>
        <v>8.77E-3</v>
      </c>
      <c r="T122" s="152" t="s">
        <v>208</v>
      </c>
      <c r="U122" s="164">
        <f t="shared" si="137"/>
        <v>3.7600000000000001E-2</v>
      </c>
      <c r="V122" s="16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O124:Q124"/>
    <mergeCell ref="T124:V124"/>
    <mergeCell ref="AS75:AT75"/>
    <mergeCell ref="AS76:AT76"/>
    <mergeCell ref="AI78:AO78"/>
    <mergeCell ref="O106:Q106"/>
    <mergeCell ref="T106:V106"/>
    <mergeCell ref="O115:Q115"/>
    <mergeCell ref="T115:V115"/>
    <mergeCell ref="AI42:AO42"/>
    <mergeCell ref="AR44:AT44"/>
    <mergeCell ref="AS45:AT45"/>
    <mergeCell ref="AS46:AT46"/>
    <mergeCell ref="AS47:AT47"/>
    <mergeCell ref="AS48:AT48"/>
    <mergeCell ref="AI51:AO51"/>
    <mergeCell ref="AS67:AT67"/>
    <mergeCell ref="AI69:AO69"/>
    <mergeCell ref="AI60:AO60"/>
    <mergeCell ref="AR62:AT62"/>
    <mergeCell ref="AS63:AT63"/>
    <mergeCell ref="AS64:AT64"/>
    <mergeCell ref="AS65:AT65"/>
    <mergeCell ref="AS66:AT66"/>
    <mergeCell ref="AS49:AT49"/>
    <mergeCell ref="AR53:AT53"/>
    <mergeCell ref="AS54:AT54"/>
    <mergeCell ref="AS55:AT55"/>
    <mergeCell ref="AS56:AT56"/>
    <mergeCell ref="AS57:AT57"/>
    <mergeCell ref="AS58:AT58"/>
    <mergeCell ref="AR71:AT71"/>
    <mergeCell ref="AS72:AT72"/>
    <mergeCell ref="AS73:AT73"/>
    <mergeCell ref="AS74:AT74"/>
    <mergeCell ref="AS40:AT40"/>
    <mergeCell ref="AI24:AO24"/>
    <mergeCell ref="AI33:AO33"/>
    <mergeCell ref="AR26:AT26"/>
    <mergeCell ref="AS27:AT27"/>
    <mergeCell ref="AS28:AT28"/>
    <mergeCell ref="AS29:AT29"/>
    <mergeCell ref="AS30:AT30"/>
    <mergeCell ref="AS31:AT31"/>
    <mergeCell ref="AR35:AT35"/>
    <mergeCell ref="AS36:AT36"/>
    <mergeCell ref="AS37:AT37"/>
    <mergeCell ref="AS38:AT38"/>
    <mergeCell ref="AI15:AO15"/>
    <mergeCell ref="AR17:AT17"/>
    <mergeCell ref="AS18:AT18"/>
    <mergeCell ref="AS19:AT19"/>
    <mergeCell ref="AS39:AT39"/>
    <mergeCell ref="AS12:AT12"/>
    <mergeCell ref="AS20:AT20"/>
    <mergeCell ref="AS21:AT21"/>
    <mergeCell ref="AS22:AT22"/>
    <mergeCell ref="AS13:AT13"/>
    <mergeCell ref="E11:F11"/>
    <mergeCell ref="AE5:AG5"/>
    <mergeCell ref="AE6:AG6"/>
    <mergeCell ref="AR8:AT8"/>
    <mergeCell ref="AS9:AT9"/>
    <mergeCell ref="AS10:AT10"/>
    <mergeCell ref="AS11:AT11"/>
    <mergeCell ref="J1:L1"/>
    <mergeCell ref="AD1:AG1"/>
    <mergeCell ref="AE2:AG2"/>
    <mergeCell ref="AE3:AG3"/>
    <mergeCell ref="Y4:AA4"/>
    <mergeCell ref="AE4:AG4"/>
    <mergeCell ref="E29:F29"/>
    <mergeCell ref="A2:A6"/>
    <mergeCell ref="A18:B18"/>
    <mergeCell ref="A19:B19"/>
    <mergeCell ref="E18:F18"/>
    <mergeCell ref="E19:F19"/>
    <mergeCell ref="E20:F20"/>
    <mergeCell ref="A25:B25"/>
    <mergeCell ref="A26:B26"/>
    <mergeCell ref="A27:B27"/>
    <mergeCell ref="A28:B28"/>
    <mergeCell ref="E25:F25"/>
    <mergeCell ref="E26:F26"/>
    <mergeCell ref="E27:F27"/>
    <mergeCell ref="E28:F28"/>
    <mergeCell ref="A9:C9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{7911FF39-53F7-413E-B9BC-14B59A74D4BD}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U30 U75 U66 U57 U48 U39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11FF39-53F7-413E-B9BC-14B59A74D4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487"/>
  <sheetViews>
    <sheetView showGridLines="0" topLeftCell="K1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05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05" t="s">
        <v>58</v>
      </c>
      <c r="Q1" s="205" t="s">
        <v>59</v>
      </c>
      <c r="S1" s="99" t="s">
        <v>56</v>
      </c>
      <c r="T1" s="205" t="s">
        <v>58</v>
      </c>
      <c r="U1" s="205" t="s">
        <v>59</v>
      </c>
      <c r="V1" s="205" t="s">
        <v>62</v>
      </c>
      <c r="W1" s="205" t="s">
        <v>57</v>
      </c>
      <c r="Y1" s="205" t="s">
        <v>58</v>
      </c>
      <c r="Z1" s="205" t="s">
        <v>59</v>
      </c>
      <c r="AA1" s="211" t="s">
        <v>61</v>
      </c>
      <c r="AB1" s="211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186</v>
      </c>
      <c r="B2" s="162" t="str">
        <f>CONCATENATE("A",DADOS!B2)</f>
        <v>A1</v>
      </c>
      <c r="C2" s="205">
        <f>DADOS!I2</f>
        <v>240</v>
      </c>
      <c r="D2" s="103"/>
      <c r="E2" s="103"/>
      <c r="F2" s="261">
        <f>MIN(C2:C7)</f>
        <v>230</v>
      </c>
      <c r="G2" s="8">
        <f>ROUND(100-((F2*100)/F3),5)</f>
        <v>21.768709999999999</v>
      </c>
      <c r="H2" s="205">
        <f>ROUND(G2/9,5)</f>
        <v>2.4187500000000002</v>
      </c>
      <c r="J2" s="108">
        <v>1</v>
      </c>
      <c r="K2" s="226">
        <v>0</v>
      </c>
      <c r="L2" s="227">
        <f t="shared" ref="L2:L9" si="0">ROUND(K2+H$2,5)-D$9</f>
        <v>2.4187400000000001</v>
      </c>
      <c r="O2" s="205" t="s">
        <v>58</v>
      </c>
      <c r="P2" s="98">
        <v>1</v>
      </c>
      <c r="Q2" s="205">
        <v>1</v>
      </c>
      <c r="S2" s="205" t="s">
        <v>58</v>
      </c>
      <c r="T2" s="207">
        <f>ROUND(P2/P$4,5)</f>
        <v>0.5</v>
      </c>
      <c r="U2" s="207">
        <f>ROUND(Q2/Q$4,5)</f>
        <v>0.5</v>
      </c>
      <c r="V2" s="205">
        <f>ROUND(AVERAGE(T2:U2),5)</f>
        <v>0.5</v>
      </c>
      <c r="W2" s="100">
        <f>V2</f>
        <v>0.5</v>
      </c>
      <c r="Y2" s="207">
        <f>ROUND(P2*V$2,5)</f>
        <v>0.5</v>
      </c>
      <c r="Z2" s="207">
        <f>ROUND(Q2*V$3,5)</f>
        <v>0.5</v>
      </c>
      <c r="AA2" s="207">
        <f>ROUND(SUM(Y2:Z2),5)</f>
        <v>1</v>
      </c>
      <c r="AB2" s="207">
        <f>ROUND(AA2/V2,5)</f>
        <v>2</v>
      </c>
      <c r="AD2" s="205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162" t="str">
        <f>CONCATENATE("A",DADOS!B3)</f>
        <v>A2</v>
      </c>
      <c r="C3" s="205">
        <f>DADOS!I3</f>
        <v>230</v>
      </c>
      <c r="D3" s="103"/>
      <c r="E3" s="103"/>
      <c r="F3" s="262">
        <f>MAX(C2:C7)</f>
        <v>294</v>
      </c>
      <c r="G3" s="110"/>
      <c r="J3" s="108">
        <v>2</v>
      </c>
      <c r="K3" s="227">
        <f t="shared" ref="K3:K10" si="1">ROUND(L2+D$9,5)</f>
        <v>2.4187500000000002</v>
      </c>
      <c r="L3" s="226">
        <f t="shared" si="0"/>
        <v>4.8374900000000007</v>
      </c>
      <c r="O3" s="205" t="s">
        <v>59</v>
      </c>
      <c r="P3" s="205">
        <f>1/Q2</f>
        <v>1</v>
      </c>
      <c r="Q3" s="98">
        <v>1</v>
      </c>
      <c r="S3" s="205" t="s">
        <v>59</v>
      </c>
      <c r="T3" s="207">
        <f>ROUND(P3/P$4,5)</f>
        <v>0.5</v>
      </c>
      <c r="U3" s="207">
        <f>ROUND(Q3/Q$4,5)</f>
        <v>0.5</v>
      </c>
      <c r="V3" s="205">
        <f>ROUND(AVERAGE(T3:U3),5)</f>
        <v>0.5</v>
      </c>
      <c r="W3" s="100">
        <f>V3</f>
        <v>0.5</v>
      </c>
      <c r="Y3" s="207">
        <f>ROUND(P3*V$2,5)</f>
        <v>0.5</v>
      </c>
      <c r="Z3" s="207">
        <f>ROUND(Q3*V$3,5)</f>
        <v>0.5</v>
      </c>
      <c r="AA3" s="207">
        <f>ROUND(SUM(Y3:Z3),5)</f>
        <v>1</v>
      </c>
      <c r="AB3" s="207">
        <f>ROUND(AA3/V3,5)</f>
        <v>2</v>
      </c>
      <c r="AD3" s="205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162" t="str">
        <f>CONCATENATE("A",DADOS!B4)</f>
        <v>A3</v>
      </c>
      <c r="C4" s="205">
        <f>DADOS!I4</f>
        <v>261</v>
      </c>
      <c r="D4" s="103"/>
      <c r="E4" s="103"/>
      <c r="J4" s="108">
        <v>3</v>
      </c>
      <c r="K4" s="226">
        <f t="shared" si="1"/>
        <v>4.8375000000000004</v>
      </c>
      <c r="L4" s="226">
        <f t="shared" si="0"/>
        <v>7.25624</v>
      </c>
      <c r="O4" s="211" t="s">
        <v>61</v>
      </c>
      <c r="P4" s="207">
        <f>ROUND(SUM(P2:P3),5)</f>
        <v>2</v>
      </c>
      <c r="Q4" s="207">
        <f>ROUND(SUM(Q2:Q3),5)</f>
        <v>2</v>
      </c>
      <c r="S4" s="211" t="s">
        <v>61</v>
      </c>
      <c r="T4" s="207">
        <f>ROUND(SUM(T2:T3),5)</f>
        <v>1</v>
      </c>
      <c r="U4" s="207">
        <f>ROUND(SUM(U2:U3),5)</f>
        <v>1</v>
      </c>
      <c r="V4" s="205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07">
        <f>ROUND(AVERAGE(AB2:AB3),5)</f>
        <v>2</v>
      </c>
      <c r="AD4" s="205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162" t="str">
        <f>CONCATENATE("A",DADOS!B5)</f>
        <v>A4</v>
      </c>
      <c r="C5" s="205">
        <f>DADOS!I5</f>
        <v>247</v>
      </c>
      <c r="D5" s="103"/>
      <c r="E5" s="103"/>
      <c r="J5" s="108">
        <v>4</v>
      </c>
      <c r="K5" s="227">
        <f t="shared" si="1"/>
        <v>7.2562499999999996</v>
      </c>
      <c r="L5" s="226">
        <f t="shared" si="0"/>
        <v>9.6749900000000011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05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162" t="str">
        <f>CONCATENATE("A",DADOS!B6)</f>
        <v>A5</v>
      </c>
      <c r="C6" s="205">
        <f>DADOS!I6</f>
        <v>262</v>
      </c>
      <c r="D6" s="103"/>
      <c r="E6" s="103"/>
      <c r="J6" s="108">
        <v>5</v>
      </c>
      <c r="K6" s="227">
        <f t="shared" si="1"/>
        <v>9.6750000000000007</v>
      </c>
      <c r="L6" s="226">
        <f t="shared" si="0"/>
        <v>12.09374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05" t="s">
        <v>68</v>
      </c>
      <c r="AE6" s="309"/>
      <c r="AF6" s="309"/>
      <c r="AG6" s="309"/>
      <c r="AS6"/>
      <c r="AT6"/>
      <c r="AU6"/>
    </row>
    <row r="7" spans="1:47" ht="24" thickBot="1" x14ac:dyDescent="0.3">
      <c r="A7" s="239" t="s">
        <v>204</v>
      </c>
      <c r="B7" s="252" t="str">
        <f>CONCATENATE("A",DADOS!B7)</f>
        <v>A6</v>
      </c>
      <c r="C7" s="205">
        <f>DADOS!I7</f>
        <v>294</v>
      </c>
      <c r="D7" s="103"/>
      <c r="E7" s="103"/>
      <c r="J7" s="108">
        <v>6</v>
      </c>
      <c r="K7" s="227">
        <f t="shared" si="1"/>
        <v>12.09375</v>
      </c>
      <c r="L7" s="226">
        <f t="shared" si="0"/>
        <v>14.51249</v>
      </c>
      <c r="AS7"/>
      <c r="AT7"/>
      <c r="AU7"/>
    </row>
    <row r="8" spans="1:47" ht="15.75" x14ac:dyDescent="0.25">
      <c r="J8" s="108">
        <v>7</v>
      </c>
      <c r="K8" s="227">
        <f t="shared" si="1"/>
        <v>14.512499999999999</v>
      </c>
      <c r="L8" s="226">
        <f t="shared" si="0"/>
        <v>16.931239999999999</v>
      </c>
      <c r="O8" s="99" t="s">
        <v>60</v>
      </c>
      <c r="P8" s="205" t="str">
        <f>B2</f>
        <v>A1</v>
      </c>
      <c r="Q8" s="205" t="str">
        <f>B3</f>
        <v>A2</v>
      </c>
      <c r="R8" s="205" t="str">
        <f>B4</f>
        <v>A3</v>
      </c>
      <c r="S8" s="205" t="str">
        <f>B5</f>
        <v>A4</v>
      </c>
      <c r="T8" s="205" t="str">
        <f>B6</f>
        <v>A5</v>
      </c>
      <c r="U8" s="205" t="str">
        <f>B7</f>
        <v>A6</v>
      </c>
      <c r="W8" s="99" t="s">
        <v>60</v>
      </c>
      <c r="X8" s="205" t="str">
        <f>B2</f>
        <v>A1</v>
      </c>
      <c r="Y8" s="205" t="str">
        <f>B3</f>
        <v>A2</v>
      </c>
      <c r="Z8" s="205" t="str">
        <f>B4</f>
        <v>A3</v>
      </c>
      <c r="AA8" s="205" t="str">
        <f>B5</f>
        <v>A4</v>
      </c>
      <c r="AB8" s="205" t="str">
        <f>B6</f>
        <v>A5</v>
      </c>
      <c r="AC8" s="205" t="str">
        <f>B7</f>
        <v>A6</v>
      </c>
      <c r="AD8" s="211" t="s">
        <v>62</v>
      </c>
      <c r="AE8" s="211" t="s">
        <v>57</v>
      </c>
      <c r="AI8" s="205" t="str">
        <f>B2</f>
        <v>A1</v>
      </c>
      <c r="AJ8" s="205" t="str">
        <f>B3</f>
        <v>A2</v>
      </c>
      <c r="AK8" s="205" t="str">
        <f>B4</f>
        <v>A3</v>
      </c>
      <c r="AL8" s="205" t="str">
        <f>B5</f>
        <v>A4</v>
      </c>
      <c r="AM8" s="205" t="str">
        <f>B6</f>
        <v>A5</v>
      </c>
      <c r="AN8" s="205" t="str">
        <f>B7</f>
        <v>A6</v>
      </c>
      <c r="AO8" s="211" t="s">
        <v>55</v>
      </c>
      <c r="AP8" s="211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05">
        <v>1.0000000000000001E-5</v>
      </c>
      <c r="E9" s="211">
        <v>9</v>
      </c>
      <c r="J9" s="108">
        <v>8</v>
      </c>
      <c r="K9" s="227">
        <f t="shared" si="1"/>
        <v>16.931249999999999</v>
      </c>
      <c r="L9" s="226">
        <f t="shared" si="0"/>
        <v>19.349990000000002</v>
      </c>
      <c r="O9" s="205" t="str">
        <f>B2</f>
        <v>A1</v>
      </c>
      <c r="P9" s="98">
        <v>1</v>
      </c>
      <c r="Q9" s="207">
        <f>C12</f>
        <v>0.5</v>
      </c>
      <c r="R9" s="207">
        <f>C13</f>
        <v>4</v>
      </c>
      <c r="S9" s="207">
        <f>C14</f>
        <v>2</v>
      </c>
      <c r="T9" s="207">
        <f>C15</f>
        <v>4</v>
      </c>
      <c r="U9" s="207">
        <f>C16</f>
        <v>8</v>
      </c>
      <c r="W9" s="117" t="str">
        <f t="shared" ref="W9:W14" si="2">B2</f>
        <v>A1</v>
      </c>
      <c r="X9" s="117">
        <f t="shared" ref="X9:AC14" si="3">ROUND(P9/P$15,5)</f>
        <v>0.24242</v>
      </c>
      <c r="Y9" s="117">
        <f t="shared" si="3"/>
        <v>0.21634999999999999</v>
      </c>
      <c r="Z9" s="117">
        <f t="shared" si="3"/>
        <v>0.28169</v>
      </c>
      <c r="AA9" s="117">
        <f t="shared" si="3"/>
        <v>0.29371000000000003</v>
      </c>
      <c r="AB9" s="117">
        <f t="shared" si="3"/>
        <v>0.26316000000000001</v>
      </c>
      <c r="AC9" s="117">
        <f t="shared" si="3"/>
        <v>0.22857</v>
      </c>
      <c r="AD9" s="137">
        <f t="shared" ref="AD9:AD14" si="4">ROUND(AVERAGE(X9:AC9),5)</f>
        <v>0.25431999999999999</v>
      </c>
      <c r="AE9" s="138">
        <f>AD9</f>
        <v>0.25431999999999999</v>
      </c>
      <c r="AI9" s="205">
        <f t="shared" ref="AI9:AI14" si="5">ROUND(P9*AD$9,5)</f>
        <v>0.25431999999999999</v>
      </c>
      <c r="AJ9" s="205">
        <f t="shared" ref="AJ9:AJ14" si="6">ROUND(Q9*AD$10,5)</f>
        <v>0.19683999999999999</v>
      </c>
      <c r="AK9" s="205">
        <f t="shared" ref="AK9:AK14" si="7">ROUND(R9*AD$11,5)</f>
        <v>0.31680000000000003</v>
      </c>
      <c r="AL9" s="205">
        <f t="shared" ref="AL9:AL14" si="8">ROUND(S9*AD$12,5)</f>
        <v>0.34032000000000001</v>
      </c>
      <c r="AM9" s="205">
        <f t="shared" ref="AM9:AM14" si="9">ROUND(T9*AD$13,5)</f>
        <v>0.30715999999999999</v>
      </c>
      <c r="AN9" s="205">
        <f t="shared" ref="AN9:AN14" si="10">ROUND(U9*AD$14,5)</f>
        <v>0.20688000000000001</v>
      </c>
      <c r="AO9" s="205">
        <f>ROUND(SUM(AI9:AN9),5)</f>
        <v>1.62232</v>
      </c>
      <c r="AP9" s="205">
        <f t="shared" ref="AP9:AP14" si="11">ROUND(AO9/AD9,5)</f>
        <v>6.3790500000000003</v>
      </c>
      <c r="AR9" s="205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19.350000000000001</v>
      </c>
      <c r="L10" s="55">
        <f>G2</f>
        <v>21.768709999999999</v>
      </c>
      <c r="O10" s="205" t="str">
        <f t="shared" ref="O10:O14" si="12">B3</f>
        <v>A2</v>
      </c>
      <c r="P10" s="205">
        <f>ROUND(1/Q9,5)</f>
        <v>2</v>
      </c>
      <c r="Q10" s="98">
        <v>1</v>
      </c>
      <c r="R10" s="226">
        <f>G13</f>
        <v>5</v>
      </c>
      <c r="S10" s="226">
        <f>G14</f>
        <v>3</v>
      </c>
      <c r="T10" s="226">
        <f>G15</f>
        <v>6</v>
      </c>
      <c r="U10" s="226">
        <f>G16</f>
        <v>9</v>
      </c>
      <c r="W10" s="141" t="str">
        <f t="shared" si="2"/>
        <v>A2</v>
      </c>
      <c r="X10" s="142">
        <f t="shared" si="3"/>
        <v>0.48485</v>
      </c>
      <c r="Y10" s="142">
        <f t="shared" si="3"/>
        <v>0.43269000000000002</v>
      </c>
      <c r="Z10" s="142">
        <f t="shared" si="3"/>
        <v>0.35210999999999998</v>
      </c>
      <c r="AA10" s="142">
        <f t="shared" si="3"/>
        <v>0.44056000000000001</v>
      </c>
      <c r="AB10" s="142">
        <f t="shared" si="3"/>
        <v>0.39473999999999998</v>
      </c>
      <c r="AC10" s="142">
        <f t="shared" si="3"/>
        <v>0.25713999999999998</v>
      </c>
      <c r="AD10" s="210">
        <f t="shared" si="4"/>
        <v>0.39367999999999997</v>
      </c>
      <c r="AE10" s="144">
        <f t="shared" ref="AE10:AE15" si="13">AD10</f>
        <v>0.39367999999999997</v>
      </c>
      <c r="AI10" s="205">
        <f t="shared" si="5"/>
        <v>0.50863999999999998</v>
      </c>
      <c r="AJ10" s="205">
        <f t="shared" si="6"/>
        <v>0.39367999999999997</v>
      </c>
      <c r="AK10" s="205">
        <f t="shared" si="7"/>
        <v>0.39600000000000002</v>
      </c>
      <c r="AL10" s="205">
        <f t="shared" si="8"/>
        <v>0.51048000000000004</v>
      </c>
      <c r="AM10" s="205">
        <f t="shared" si="9"/>
        <v>0.46073999999999998</v>
      </c>
      <c r="AN10" s="205">
        <f t="shared" si="10"/>
        <v>0.23274</v>
      </c>
      <c r="AO10" s="205">
        <f t="shared" ref="AO10:AO14" si="14">ROUND(SUM(AI10:AN10),5)</f>
        <v>2.5022799999999998</v>
      </c>
      <c r="AP10" s="205">
        <f t="shared" si="11"/>
        <v>6.3561300000000003</v>
      </c>
      <c r="AR10" s="205" t="s">
        <v>65</v>
      </c>
      <c r="AS10" s="309">
        <f>ROUND((AP15-AS9)/(AS9-1),5)</f>
        <v>4.6219999999999997E-2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2</v>
      </c>
      <c r="H11" s="268"/>
      <c r="L11" s="283"/>
      <c r="O11" s="205" t="str">
        <f t="shared" si="12"/>
        <v>A3</v>
      </c>
      <c r="P11" s="205">
        <f>ROUND(1/R9,5)</f>
        <v>0.25</v>
      </c>
      <c r="Q11" s="207">
        <f>ROUND(1/R10,5)</f>
        <v>0.2</v>
      </c>
      <c r="R11" s="98">
        <v>1</v>
      </c>
      <c r="S11" s="207">
        <f>C21</f>
        <v>0.33333000000000002</v>
      </c>
      <c r="T11" s="207">
        <f>C22</f>
        <v>1</v>
      </c>
      <c r="U11" s="207">
        <f>C23</f>
        <v>5</v>
      </c>
      <c r="W11" s="109" t="str">
        <f t="shared" si="2"/>
        <v>A3</v>
      </c>
      <c r="X11" s="109">
        <f t="shared" si="3"/>
        <v>6.0609999999999997E-2</v>
      </c>
      <c r="Y11" s="109">
        <f t="shared" si="3"/>
        <v>8.6540000000000006E-2</v>
      </c>
      <c r="Z11" s="109">
        <f t="shared" si="3"/>
        <v>7.0419999999999996E-2</v>
      </c>
      <c r="AA11" s="109">
        <f t="shared" si="3"/>
        <v>4.895E-2</v>
      </c>
      <c r="AB11" s="109">
        <f t="shared" si="3"/>
        <v>6.5790000000000001E-2</v>
      </c>
      <c r="AC11" s="109">
        <f t="shared" si="3"/>
        <v>0.14285999999999999</v>
      </c>
      <c r="AD11" s="139">
        <f t="shared" si="4"/>
        <v>7.9200000000000007E-2</v>
      </c>
      <c r="AE11" s="140">
        <f t="shared" si="13"/>
        <v>7.9200000000000007E-2</v>
      </c>
      <c r="AI11" s="205">
        <f t="shared" si="5"/>
        <v>6.3579999999999998E-2</v>
      </c>
      <c r="AJ11" s="205">
        <f t="shared" si="6"/>
        <v>7.8740000000000004E-2</v>
      </c>
      <c r="AK11" s="205">
        <f t="shared" si="7"/>
        <v>7.9200000000000007E-2</v>
      </c>
      <c r="AL11" s="205">
        <f t="shared" si="8"/>
        <v>5.672E-2</v>
      </c>
      <c r="AM11" s="205">
        <f t="shared" si="9"/>
        <v>7.6789999999999997E-2</v>
      </c>
      <c r="AN11" s="205">
        <f t="shared" si="10"/>
        <v>0.1293</v>
      </c>
      <c r="AO11" s="205">
        <f t="shared" si="14"/>
        <v>0.48432999999999998</v>
      </c>
      <c r="AP11" s="205">
        <f t="shared" si="11"/>
        <v>6.1152800000000003</v>
      </c>
      <c r="AR11" s="205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4.1666699999999999</v>
      </c>
      <c r="C12" s="266">
        <f>ROUND(1/2,5)</f>
        <v>0.5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05" t="str">
        <f t="shared" si="12"/>
        <v>A4</v>
      </c>
      <c r="P12" s="205">
        <f>ROUND(1/S9,5)</f>
        <v>0.5</v>
      </c>
      <c r="Q12" s="207">
        <f>ROUND(1/S10,5)</f>
        <v>0.33333000000000002</v>
      </c>
      <c r="R12" s="207">
        <f>ROUND(1/S11,5)</f>
        <v>3.0000300000000002</v>
      </c>
      <c r="S12" s="98">
        <v>1</v>
      </c>
      <c r="T12" s="207">
        <f>G22</f>
        <v>3</v>
      </c>
      <c r="U12" s="207">
        <f>G23</f>
        <v>7</v>
      </c>
      <c r="W12" s="205" t="str">
        <f t="shared" si="2"/>
        <v>A4</v>
      </c>
      <c r="X12" s="205">
        <f t="shared" si="3"/>
        <v>0.12121</v>
      </c>
      <c r="Y12" s="205">
        <f t="shared" si="3"/>
        <v>0.14423</v>
      </c>
      <c r="Z12" s="205">
        <f t="shared" si="3"/>
        <v>0.21127000000000001</v>
      </c>
      <c r="AA12" s="205">
        <f t="shared" si="3"/>
        <v>0.14685000000000001</v>
      </c>
      <c r="AB12" s="205">
        <f t="shared" si="3"/>
        <v>0.19736999999999999</v>
      </c>
      <c r="AC12" s="205">
        <f t="shared" si="3"/>
        <v>0.2</v>
      </c>
      <c r="AD12" s="211">
        <f t="shared" si="4"/>
        <v>0.17016000000000001</v>
      </c>
      <c r="AE12" s="106">
        <f t="shared" si="13"/>
        <v>0.17016000000000001</v>
      </c>
      <c r="AI12" s="205">
        <f t="shared" si="5"/>
        <v>0.12716</v>
      </c>
      <c r="AJ12" s="205">
        <f t="shared" si="6"/>
        <v>0.13123000000000001</v>
      </c>
      <c r="AK12" s="205">
        <f t="shared" si="7"/>
        <v>0.23760000000000001</v>
      </c>
      <c r="AL12" s="205">
        <f t="shared" si="8"/>
        <v>0.17016000000000001</v>
      </c>
      <c r="AM12" s="205">
        <f t="shared" si="9"/>
        <v>0.23036999999999999</v>
      </c>
      <c r="AN12" s="205">
        <f t="shared" si="10"/>
        <v>0.18101999999999999</v>
      </c>
      <c r="AO12" s="205">
        <f t="shared" si="14"/>
        <v>1.0775399999999999</v>
      </c>
      <c r="AP12" s="205">
        <f t="shared" si="11"/>
        <v>6.3325100000000001</v>
      </c>
      <c r="AR12" s="205" t="s">
        <v>67</v>
      </c>
      <c r="AS12" s="309">
        <f>ROUND((AS10/AS11),5)</f>
        <v>3.6979999999999999E-2</v>
      </c>
      <c r="AT12" s="309"/>
      <c r="AU12"/>
    </row>
    <row r="13" spans="1:47" x14ac:dyDescent="0.25">
      <c r="A13" s="114" t="s">
        <v>76</v>
      </c>
      <c r="B13" s="115">
        <f>ROUND(100-((C2*100)/C4),5)</f>
        <v>8.0459800000000001</v>
      </c>
      <c r="C13" s="266">
        <v>4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11.87739</v>
      </c>
      <c r="G13" s="266">
        <v>5</v>
      </c>
      <c r="H13" s="268" t="b">
        <f t="shared" ref="H13:H16" si="16">OR(C$3=C4,C$3&lt;=C4)</f>
        <v>1</v>
      </c>
      <c r="O13" s="205" t="str">
        <f t="shared" si="12"/>
        <v>A5</v>
      </c>
      <c r="P13" s="205">
        <f>ROUND(1/T9,5)</f>
        <v>0.25</v>
      </c>
      <c r="Q13" s="207">
        <f>ROUND(1/T10,5)</f>
        <v>0.16667000000000001</v>
      </c>
      <c r="R13" s="207">
        <f>ROUND(1/T11,5)</f>
        <v>1</v>
      </c>
      <c r="S13" s="207">
        <f>ROUND(1/T12,5)</f>
        <v>0.33333000000000002</v>
      </c>
      <c r="T13" s="98">
        <v>1</v>
      </c>
      <c r="U13" s="207">
        <f>C30</f>
        <v>5</v>
      </c>
      <c r="W13" s="205" t="str">
        <f t="shared" si="2"/>
        <v>A5</v>
      </c>
      <c r="X13" s="205">
        <f t="shared" si="3"/>
        <v>6.0609999999999997E-2</v>
      </c>
      <c r="Y13" s="205">
        <f t="shared" si="3"/>
        <v>7.2120000000000004E-2</v>
      </c>
      <c r="Z13" s="205">
        <f t="shared" si="3"/>
        <v>7.0419999999999996E-2</v>
      </c>
      <c r="AA13" s="205">
        <f t="shared" si="3"/>
        <v>4.895E-2</v>
      </c>
      <c r="AB13" s="205">
        <f t="shared" si="3"/>
        <v>6.5790000000000001E-2</v>
      </c>
      <c r="AC13" s="205">
        <f t="shared" si="3"/>
        <v>0.14285999999999999</v>
      </c>
      <c r="AD13" s="211">
        <f t="shared" si="4"/>
        <v>7.6789999999999997E-2</v>
      </c>
      <c r="AE13" s="106">
        <f t="shared" si="13"/>
        <v>7.6789999999999997E-2</v>
      </c>
      <c r="AI13" s="205">
        <f t="shared" si="5"/>
        <v>6.3579999999999998E-2</v>
      </c>
      <c r="AJ13" s="205">
        <f t="shared" si="6"/>
        <v>6.5610000000000002E-2</v>
      </c>
      <c r="AK13" s="205">
        <f t="shared" si="7"/>
        <v>7.9200000000000007E-2</v>
      </c>
      <c r="AL13" s="205">
        <f t="shared" si="8"/>
        <v>5.672E-2</v>
      </c>
      <c r="AM13" s="205">
        <f t="shared" si="9"/>
        <v>7.6789999999999997E-2</v>
      </c>
      <c r="AN13" s="205">
        <f t="shared" si="10"/>
        <v>0.1293</v>
      </c>
      <c r="AO13" s="205">
        <f t="shared" si="14"/>
        <v>0.47120000000000001</v>
      </c>
      <c r="AP13" s="205">
        <f t="shared" si="11"/>
        <v>6.1362199999999998</v>
      </c>
      <c r="AR13" s="205" t="s">
        <v>68</v>
      </c>
      <c r="AS13" s="316">
        <f>AS12</f>
        <v>3.6979999999999999E-2</v>
      </c>
      <c r="AT13" s="316"/>
      <c r="AU13"/>
    </row>
    <row r="14" spans="1:47" x14ac:dyDescent="0.25">
      <c r="A14" s="114" t="s">
        <v>77</v>
      </c>
      <c r="B14" s="115">
        <f>ROUND(100-((C2*100)/C5),5)</f>
        <v>2.8340100000000001</v>
      </c>
      <c r="C14" s="266">
        <v>2</v>
      </c>
      <c r="D14" s="273" t="b">
        <f t="shared" si="15"/>
        <v>1</v>
      </c>
      <c r="E14" s="256" t="s">
        <v>82</v>
      </c>
      <c r="F14" s="115">
        <f>ROUND(100-((C3*100)/C5),5)</f>
        <v>6.8825900000000004</v>
      </c>
      <c r="G14" s="266">
        <v>3</v>
      </c>
      <c r="H14" s="268" t="b">
        <f t="shared" si="16"/>
        <v>1</v>
      </c>
      <c r="O14" s="205" t="str">
        <f t="shared" si="12"/>
        <v>A6</v>
      </c>
      <c r="P14" s="205">
        <f>ROUND(1/U9,5)</f>
        <v>0.125</v>
      </c>
      <c r="Q14" s="207">
        <f>ROUND(1/U10,5)</f>
        <v>0.11111</v>
      </c>
      <c r="R14" s="207">
        <f>ROUND(1/U11,5)</f>
        <v>0.2</v>
      </c>
      <c r="S14" s="207">
        <f>ROUND(1/U12,5)</f>
        <v>0.14285999999999999</v>
      </c>
      <c r="T14" s="207">
        <f>ROUND(1/U13,5)</f>
        <v>0.2</v>
      </c>
      <c r="U14" s="98">
        <v>1</v>
      </c>
      <c r="W14" s="205" t="str">
        <f t="shared" si="2"/>
        <v>A6</v>
      </c>
      <c r="X14" s="205">
        <f t="shared" si="3"/>
        <v>3.0300000000000001E-2</v>
      </c>
      <c r="Y14" s="205">
        <f t="shared" si="3"/>
        <v>4.8079999999999998E-2</v>
      </c>
      <c r="Z14" s="205">
        <f t="shared" si="3"/>
        <v>1.4080000000000001E-2</v>
      </c>
      <c r="AA14" s="205">
        <f t="shared" si="3"/>
        <v>2.0979999999999999E-2</v>
      </c>
      <c r="AB14" s="205">
        <f t="shared" si="3"/>
        <v>1.316E-2</v>
      </c>
      <c r="AC14" s="205">
        <f t="shared" si="3"/>
        <v>2.8570000000000002E-2</v>
      </c>
      <c r="AD14" s="211">
        <f t="shared" si="4"/>
        <v>2.5860000000000001E-2</v>
      </c>
      <c r="AE14" s="106">
        <f t="shared" si="13"/>
        <v>2.5860000000000001E-2</v>
      </c>
      <c r="AI14" s="205">
        <f t="shared" si="5"/>
        <v>3.1789999999999999E-2</v>
      </c>
      <c r="AJ14" s="205">
        <f t="shared" si="6"/>
        <v>4.3740000000000001E-2</v>
      </c>
      <c r="AK14" s="205">
        <f t="shared" si="7"/>
        <v>1.584E-2</v>
      </c>
      <c r="AL14" s="205">
        <f t="shared" si="8"/>
        <v>2.4309999999999998E-2</v>
      </c>
      <c r="AM14" s="205">
        <f t="shared" si="9"/>
        <v>1.536E-2</v>
      </c>
      <c r="AN14" s="205">
        <f t="shared" si="10"/>
        <v>2.5860000000000001E-2</v>
      </c>
      <c r="AO14" s="205">
        <f t="shared" si="14"/>
        <v>0.15690000000000001</v>
      </c>
      <c r="AP14" s="205">
        <f t="shared" si="11"/>
        <v>6.0672899999999998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8.3969500000000004</v>
      </c>
      <c r="C15" s="266">
        <v>4</v>
      </c>
      <c r="D15" s="273" t="b">
        <f t="shared" si="15"/>
        <v>1</v>
      </c>
      <c r="E15" s="256" t="s">
        <v>83</v>
      </c>
      <c r="F15" s="115">
        <f>ROUND(100-((C3*100)/C6),5)</f>
        <v>12.21374</v>
      </c>
      <c r="G15" s="266">
        <v>6</v>
      </c>
      <c r="H15" s="268" t="b">
        <f t="shared" si="16"/>
        <v>1</v>
      </c>
      <c r="O15" s="109" t="s">
        <v>55</v>
      </c>
      <c r="P15" s="205">
        <f t="shared" ref="P15:U15" si="17">ROUND(SUM(P9:P14),5)</f>
        <v>4.125</v>
      </c>
      <c r="Q15" s="207">
        <f t="shared" si="17"/>
        <v>2.3111100000000002</v>
      </c>
      <c r="R15" s="207">
        <f t="shared" si="17"/>
        <v>14.20003</v>
      </c>
      <c r="S15" s="207">
        <f t="shared" si="17"/>
        <v>6.80952</v>
      </c>
      <c r="T15" s="207">
        <f t="shared" si="17"/>
        <v>15.2</v>
      </c>
      <c r="U15" s="207">
        <f t="shared" si="17"/>
        <v>35</v>
      </c>
      <c r="W15" s="205" t="s">
        <v>55</v>
      </c>
      <c r="X15" s="105">
        <f t="shared" ref="X15:AD15" si="18">ROUND(SUM(X9:X14),5)</f>
        <v>1</v>
      </c>
      <c r="Y15" s="105">
        <f t="shared" si="18"/>
        <v>1.0000100000000001</v>
      </c>
      <c r="Z15" s="105">
        <f t="shared" si="18"/>
        <v>0.99999000000000005</v>
      </c>
      <c r="AA15" s="105">
        <f t="shared" si="18"/>
        <v>1</v>
      </c>
      <c r="AB15" s="105">
        <f t="shared" si="18"/>
        <v>1.0000100000000001</v>
      </c>
      <c r="AC15" s="105">
        <f t="shared" si="18"/>
        <v>1</v>
      </c>
      <c r="AD15" s="105">
        <f t="shared" si="18"/>
        <v>1.0000100000000001</v>
      </c>
      <c r="AE15" s="106">
        <f t="shared" si="13"/>
        <v>1.0000100000000001</v>
      </c>
      <c r="AI15" s="309" t="s">
        <v>216</v>
      </c>
      <c r="AJ15" s="309"/>
      <c r="AK15" s="309"/>
      <c r="AL15" s="309"/>
      <c r="AM15" s="309"/>
      <c r="AN15" s="309"/>
      <c r="AO15" s="309"/>
      <c r="AP15" s="211">
        <f>ROUND(AVERAGE(AP9:AP14),5)</f>
        <v>6.2310800000000004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18.367349999999998</v>
      </c>
      <c r="C16" s="266">
        <v>8</v>
      </c>
      <c r="D16" s="277" t="b">
        <f t="shared" si="15"/>
        <v>1</v>
      </c>
      <c r="E16" s="256" t="s">
        <v>84</v>
      </c>
      <c r="F16" s="115">
        <f>ROUND(100-((C3*100)/C7),5)</f>
        <v>21.768709999999999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05" t="s">
        <v>204</v>
      </c>
      <c r="Q17" s="205" t="s">
        <v>205</v>
      </c>
      <c r="R17" s="205" t="s">
        <v>206</v>
      </c>
      <c r="S17" s="205" t="s">
        <v>207</v>
      </c>
      <c r="T17" s="205" t="s">
        <v>208</v>
      </c>
      <c r="U17" s="205" t="s">
        <v>209</v>
      </c>
      <c r="W17" s="234" t="s">
        <v>59</v>
      </c>
      <c r="X17" s="205" t="s">
        <v>204</v>
      </c>
      <c r="Y17" s="205" t="s">
        <v>205</v>
      </c>
      <c r="Z17" s="205" t="s">
        <v>206</v>
      </c>
      <c r="AA17" s="205" t="s">
        <v>207</v>
      </c>
      <c r="AB17" s="205" t="s">
        <v>208</v>
      </c>
      <c r="AC17" s="205" t="s">
        <v>209</v>
      </c>
      <c r="AD17" s="211" t="s">
        <v>62</v>
      </c>
      <c r="AE17" s="212" t="s">
        <v>57</v>
      </c>
      <c r="AF17" s="157" t="s">
        <v>189</v>
      </c>
      <c r="AG17" s="158" t="s">
        <v>2</v>
      </c>
      <c r="AI17" s="205" t="str">
        <f>B2</f>
        <v>A1</v>
      </c>
      <c r="AJ17" s="205" t="str">
        <f>B3</f>
        <v>A2</v>
      </c>
      <c r="AK17" s="205" t="str">
        <f>B4</f>
        <v>A3</v>
      </c>
      <c r="AL17" s="205" t="str">
        <f>B5</f>
        <v>A4</v>
      </c>
      <c r="AM17" s="205" t="str">
        <f>B6</f>
        <v>A5</v>
      </c>
      <c r="AN17" s="205" t="str">
        <f>B7</f>
        <v>A6</v>
      </c>
      <c r="AO17" s="211" t="s">
        <v>55</v>
      </c>
      <c r="AP17" s="211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0.25</v>
      </c>
      <c r="D18" s="273"/>
      <c r="E18" s="308" t="s">
        <v>92</v>
      </c>
      <c r="F18" s="306"/>
      <c r="G18" s="271">
        <f>ROUND(1/C14,5)</f>
        <v>0.5</v>
      </c>
      <c r="H18" s="268"/>
      <c r="O18" s="205" t="s">
        <v>204</v>
      </c>
      <c r="P18" s="98">
        <v>1</v>
      </c>
      <c r="Q18" s="205">
        <f>ROUND(1/3,5)</f>
        <v>0.33333000000000002</v>
      </c>
      <c r="R18" s="205">
        <f>ROUND(1/2,5)</f>
        <v>0.5</v>
      </c>
      <c r="S18" s="205">
        <f>ROUND(1/2,5)</f>
        <v>0.5</v>
      </c>
      <c r="T18" s="205">
        <f>ROUND(1/2,5)</f>
        <v>0.5</v>
      </c>
      <c r="U18" s="205">
        <f>ROUND(1/9,5)</f>
        <v>0.11111</v>
      </c>
      <c r="W18" s="205" t="s">
        <v>204</v>
      </c>
      <c r="X18" s="207">
        <f t="shared" ref="X18:AC23" si="19">ROUND(P18/P$24,5)</f>
        <v>5.2630000000000003E-2</v>
      </c>
      <c r="Y18" s="207">
        <f t="shared" si="19"/>
        <v>0.04</v>
      </c>
      <c r="Z18" s="207">
        <f t="shared" si="19"/>
        <v>3.7039999999999997E-2</v>
      </c>
      <c r="AA18" s="207">
        <f t="shared" si="19"/>
        <v>3.7039999999999997E-2</v>
      </c>
      <c r="AB18" s="207">
        <f t="shared" si="19"/>
        <v>3.7039999999999997E-2</v>
      </c>
      <c r="AC18" s="207">
        <f t="shared" si="19"/>
        <v>6.5119999999999997E-2</v>
      </c>
      <c r="AD18" s="211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05">
        <f t="shared" ref="AI18:AI23" si="20">ROUND(P18*AD$18,5)</f>
        <v>4.4810000000000003E-2</v>
      </c>
      <c r="AJ18" s="205">
        <f t="shared" ref="AJ18:AJ23" si="21">ROUND(Q18*AD$19,5)</f>
        <v>5.79E-2</v>
      </c>
      <c r="AK18" s="205">
        <f t="shared" ref="AK18:AK23" si="22">ROUND(R18*AD$20,5)</f>
        <v>3.7600000000000001E-2</v>
      </c>
      <c r="AL18" s="205">
        <f t="shared" ref="AL18:AL23" si="23">ROUND(S18*AD$21,5)</f>
        <v>3.7600000000000001E-2</v>
      </c>
      <c r="AM18" s="205">
        <f t="shared" ref="AM18:AM23" si="24">ROUND(T18*AD$22,5)</f>
        <v>3.7600000000000001E-2</v>
      </c>
      <c r="AN18" s="205">
        <f t="shared" ref="AN18:AN23" si="25">ROUND(U18*AD$23,5)</f>
        <v>6.1760000000000002E-2</v>
      </c>
      <c r="AO18" s="205">
        <f>ROUND(SUM(AI18:AN18),5)</f>
        <v>0.27727000000000002</v>
      </c>
      <c r="AP18" s="205">
        <f t="shared" ref="AP18:AP23" si="26">ROUND(AO18/AD18,5)</f>
        <v>6.1876800000000003</v>
      </c>
      <c r="AR18" s="205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</v>
      </c>
      <c r="D19" s="268"/>
      <c r="E19" s="300" t="s">
        <v>93</v>
      </c>
      <c r="F19" s="301"/>
      <c r="G19" s="271">
        <f>ROUND(1/G14,5)</f>
        <v>0.33333000000000002</v>
      </c>
      <c r="H19" s="268"/>
      <c r="O19" s="205" t="s">
        <v>205</v>
      </c>
      <c r="P19" s="205">
        <f>ROUND(1/Q18,5)</f>
        <v>3.0000300000000002</v>
      </c>
      <c r="Q19" s="98">
        <v>1</v>
      </c>
      <c r="R19" s="205">
        <v>3</v>
      </c>
      <c r="S19" s="205">
        <v>3</v>
      </c>
      <c r="T19" s="205">
        <v>3</v>
      </c>
      <c r="U19" s="205">
        <f>ROUND(1/6,5)</f>
        <v>0.16667000000000001</v>
      </c>
      <c r="W19" s="205" t="s">
        <v>205</v>
      </c>
      <c r="X19" s="207">
        <f>ROUND(P19/P$24,5)</f>
        <v>0.15790000000000001</v>
      </c>
      <c r="Y19" s="207">
        <f t="shared" si="19"/>
        <v>0.12</v>
      </c>
      <c r="Z19" s="207">
        <f t="shared" si="19"/>
        <v>0.22222</v>
      </c>
      <c r="AA19" s="207">
        <f t="shared" si="19"/>
        <v>0.22222</v>
      </c>
      <c r="AB19" s="207">
        <f t="shared" si="19"/>
        <v>0.22222</v>
      </c>
      <c r="AC19" s="207">
        <f t="shared" si="19"/>
        <v>9.7680000000000003E-2</v>
      </c>
      <c r="AD19" s="211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05">
        <f t="shared" si="20"/>
        <v>0.13442999999999999</v>
      </c>
      <c r="AJ19" s="205">
        <f t="shared" si="21"/>
        <v>0.17371</v>
      </c>
      <c r="AK19" s="205">
        <f t="shared" si="22"/>
        <v>0.22559999999999999</v>
      </c>
      <c r="AL19" s="205">
        <f t="shared" si="23"/>
        <v>0.22559999999999999</v>
      </c>
      <c r="AM19" s="205">
        <f t="shared" si="24"/>
        <v>0.22559999999999999</v>
      </c>
      <c r="AN19" s="205">
        <f t="shared" si="25"/>
        <v>9.2649999999999996E-2</v>
      </c>
      <c r="AO19" s="205">
        <f t="shared" ref="AO19:AO23" si="30">ROUND(SUM(AI19:AN19),5)</f>
        <v>1.07759</v>
      </c>
      <c r="AP19" s="205">
        <f t="shared" si="26"/>
        <v>6.2033800000000001</v>
      </c>
      <c r="AR19" s="205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3.0000300000000002</v>
      </c>
      <c r="H20" s="268"/>
      <c r="O20" s="205" t="s">
        <v>206</v>
      </c>
      <c r="P20" s="205">
        <f>ROUND(1/R18,5)</f>
        <v>2</v>
      </c>
      <c r="Q20" s="205">
        <f>ROUND(1/R19,5)</f>
        <v>0.33333000000000002</v>
      </c>
      <c r="R20" s="98">
        <v>1</v>
      </c>
      <c r="S20" s="205">
        <f>ROUND(1/1,5)</f>
        <v>1</v>
      </c>
      <c r="T20" s="205">
        <f>ROUND(1/1,5)</f>
        <v>1</v>
      </c>
      <c r="U20" s="205">
        <f>ROUND(1/7,5)</f>
        <v>0.14285999999999999</v>
      </c>
      <c r="W20" s="205" t="s">
        <v>206</v>
      </c>
      <c r="X20" s="207">
        <f t="shared" ref="X20:X23" si="31">ROUND(P20/P$24,5)</f>
        <v>0.10526000000000001</v>
      </c>
      <c r="Y20" s="207">
        <f t="shared" si="19"/>
        <v>0.04</v>
      </c>
      <c r="Z20" s="207">
        <f t="shared" si="19"/>
        <v>7.4069999999999997E-2</v>
      </c>
      <c r="AA20" s="207">
        <f t="shared" si="19"/>
        <v>7.4069999999999997E-2</v>
      </c>
      <c r="AB20" s="207">
        <f t="shared" si="19"/>
        <v>7.4069999999999997E-2</v>
      </c>
      <c r="AC20" s="207">
        <f t="shared" si="19"/>
        <v>8.3720000000000003E-2</v>
      </c>
      <c r="AD20" s="211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05">
        <f t="shared" si="20"/>
        <v>8.9620000000000005E-2</v>
      </c>
      <c r="AJ20" s="205">
        <f t="shared" si="21"/>
        <v>5.79E-2</v>
      </c>
      <c r="AK20" s="205">
        <f t="shared" si="22"/>
        <v>7.5200000000000003E-2</v>
      </c>
      <c r="AL20" s="205">
        <f t="shared" si="23"/>
        <v>7.5200000000000003E-2</v>
      </c>
      <c r="AM20" s="205">
        <f t="shared" si="24"/>
        <v>7.5200000000000003E-2</v>
      </c>
      <c r="AN20" s="205">
        <f t="shared" si="25"/>
        <v>7.9409999999999994E-2</v>
      </c>
      <c r="AO20" s="205">
        <f t="shared" si="30"/>
        <v>0.45252999999999999</v>
      </c>
      <c r="AP20" s="205">
        <f t="shared" si="26"/>
        <v>6.01769</v>
      </c>
      <c r="AR20" s="205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5.3639799999999997</v>
      </c>
      <c r="C21" s="266">
        <f>ROUND(1/3,5)</f>
        <v>0.33333000000000002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05" t="s">
        <v>207</v>
      </c>
      <c r="P21" s="205">
        <f>ROUND(1/S18,5)</f>
        <v>2</v>
      </c>
      <c r="Q21" s="205">
        <f>ROUND(1/S19,5)</f>
        <v>0.33333000000000002</v>
      </c>
      <c r="R21" s="205">
        <f>ROUND(1/S20,5)</f>
        <v>1</v>
      </c>
      <c r="S21" s="98">
        <v>1</v>
      </c>
      <c r="T21" s="205">
        <v>1</v>
      </c>
      <c r="U21" s="205">
        <f>ROUND(1/7,5)</f>
        <v>0.14285999999999999</v>
      </c>
      <c r="W21" s="205" t="s">
        <v>207</v>
      </c>
      <c r="X21" s="207">
        <f t="shared" si="31"/>
        <v>0.10526000000000001</v>
      </c>
      <c r="Y21" s="207">
        <f t="shared" si="19"/>
        <v>0.04</v>
      </c>
      <c r="Z21" s="207">
        <f t="shared" si="19"/>
        <v>7.4069999999999997E-2</v>
      </c>
      <c r="AA21" s="207">
        <f t="shared" si="19"/>
        <v>7.4069999999999997E-2</v>
      </c>
      <c r="AB21" s="207">
        <f t="shared" si="19"/>
        <v>7.4069999999999997E-2</v>
      </c>
      <c r="AC21" s="207">
        <f t="shared" si="19"/>
        <v>8.3720000000000003E-2</v>
      </c>
      <c r="AD21" s="211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05">
        <f t="shared" si="20"/>
        <v>8.9620000000000005E-2</v>
      </c>
      <c r="AJ21" s="205">
        <f t="shared" si="21"/>
        <v>5.79E-2</v>
      </c>
      <c r="AK21" s="205">
        <f t="shared" si="22"/>
        <v>7.5200000000000003E-2</v>
      </c>
      <c r="AL21" s="205">
        <f t="shared" si="23"/>
        <v>7.5200000000000003E-2</v>
      </c>
      <c r="AM21" s="205">
        <f t="shared" si="24"/>
        <v>7.5200000000000003E-2</v>
      </c>
      <c r="AN21" s="205">
        <f t="shared" si="25"/>
        <v>7.9409999999999994E-2</v>
      </c>
      <c r="AO21" s="205">
        <f t="shared" si="30"/>
        <v>0.45252999999999999</v>
      </c>
      <c r="AP21" s="205">
        <f t="shared" si="26"/>
        <v>6.01769</v>
      </c>
      <c r="AR21" s="205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ROUND(100-((C4*100)/C6),5)</f>
        <v>0.38168000000000002</v>
      </c>
      <c r="C22" s="266">
        <v>1</v>
      </c>
      <c r="D22" s="268" t="b">
        <f t="shared" si="32"/>
        <v>1</v>
      </c>
      <c r="E22" s="258" t="s">
        <v>96</v>
      </c>
      <c r="F22" s="115">
        <f>ROUND(100-((C5*100)/C6),5)</f>
        <v>5.7251899999999996</v>
      </c>
      <c r="G22" s="266">
        <v>3</v>
      </c>
      <c r="H22" s="268" t="b">
        <f t="shared" ref="H22:H23" si="33">OR(C$5=C6,C$5&lt;=C6)</f>
        <v>1</v>
      </c>
      <c r="O22" s="205" t="s">
        <v>208</v>
      </c>
      <c r="P22" s="205">
        <f>ROUND(1/T18,5)</f>
        <v>2</v>
      </c>
      <c r="Q22" s="205">
        <f>ROUND(1/T19,5)</f>
        <v>0.33333000000000002</v>
      </c>
      <c r="R22" s="205">
        <f>ROUND(1/T20,5)</f>
        <v>1</v>
      </c>
      <c r="S22" s="205">
        <f>ROUND(1/T21,5)</f>
        <v>1</v>
      </c>
      <c r="T22" s="98">
        <v>1</v>
      </c>
      <c r="U22" s="205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05">
        <f t="shared" si="20"/>
        <v>8.9620000000000005E-2</v>
      </c>
      <c r="AJ22" s="205">
        <f t="shared" si="21"/>
        <v>5.79E-2</v>
      </c>
      <c r="AK22" s="205">
        <f t="shared" si="22"/>
        <v>7.5200000000000003E-2</v>
      </c>
      <c r="AL22" s="205">
        <f t="shared" si="23"/>
        <v>7.5200000000000003E-2</v>
      </c>
      <c r="AM22" s="205">
        <f t="shared" si="24"/>
        <v>7.5200000000000003E-2</v>
      </c>
      <c r="AN22" s="205">
        <f t="shared" si="25"/>
        <v>7.9409999999999994E-2</v>
      </c>
      <c r="AO22" s="205">
        <f t="shared" si="30"/>
        <v>0.45252999999999999</v>
      </c>
      <c r="AP22" s="205">
        <f t="shared" si="26"/>
        <v>6.01769</v>
      </c>
      <c r="AR22" s="205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11.224489999999999</v>
      </c>
      <c r="C23" s="266">
        <v>5</v>
      </c>
      <c r="D23" s="270" t="b">
        <f t="shared" si="32"/>
        <v>1</v>
      </c>
      <c r="E23" s="258" t="s">
        <v>97</v>
      </c>
      <c r="F23" s="115">
        <f>ROUND(100-((C5*100)/C7),5)</f>
        <v>15.98639</v>
      </c>
      <c r="G23" s="266">
        <v>7</v>
      </c>
      <c r="H23" s="270" t="b">
        <f t="shared" si="33"/>
        <v>1</v>
      </c>
      <c r="O23" s="205" t="s">
        <v>209</v>
      </c>
      <c r="P23" s="205">
        <f>ROUND(1/U18,5)</f>
        <v>9.0000900000000001</v>
      </c>
      <c r="Q23" s="205">
        <f>ROUND(1/U19,5)</f>
        <v>5.9998800000000001</v>
      </c>
      <c r="R23" s="205">
        <f>ROUND(1/U20,5)</f>
        <v>6.99986</v>
      </c>
      <c r="S23" s="205">
        <f>ROUND(1/U21,5)</f>
        <v>6.99986</v>
      </c>
      <c r="T23" s="205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10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05">
        <f t="shared" si="20"/>
        <v>0.40328999999999998</v>
      </c>
      <c r="AJ23" s="205">
        <f t="shared" si="21"/>
        <v>1.0422400000000001</v>
      </c>
      <c r="AK23" s="205">
        <f t="shared" si="22"/>
        <v>0.52639000000000002</v>
      </c>
      <c r="AL23" s="205">
        <f t="shared" si="23"/>
        <v>0.52639000000000002</v>
      </c>
      <c r="AM23" s="205">
        <f t="shared" si="24"/>
        <v>0.52639000000000002</v>
      </c>
      <c r="AN23" s="205">
        <f t="shared" si="25"/>
        <v>0.55588000000000004</v>
      </c>
      <c r="AO23" s="205">
        <f t="shared" si="30"/>
        <v>3.5805799999999999</v>
      </c>
      <c r="AP23" s="205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05" t="s">
        <v>55</v>
      </c>
      <c r="P24" s="156">
        <f>ROUND(SUM(P18:P23),5)</f>
        <v>19.000119999999999</v>
      </c>
      <c r="Q24" s="207">
        <f t="shared" ref="Q24:U24" si="34">ROUND(SUM(Q18:Q23),5)</f>
        <v>8.3331999999999997</v>
      </c>
      <c r="R24" s="207">
        <f t="shared" si="34"/>
        <v>13.49986</v>
      </c>
      <c r="S24" s="207">
        <f t="shared" si="34"/>
        <v>13.49986</v>
      </c>
      <c r="T24" s="207">
        <f t="shared" si="34"/>
        <v>13.49986</v>
      </c>
      <c r="U24" s="20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1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0.25</v>
      </c>
      <c r="D25" s="268"/>
      <c r="E25" s="300" t="s">
        <v>104</v>
      </c>
      <c r="F25" s="301"/>
      <c r="G25" s="257">
        <f>ROUND(1/C16,5)</f>
        <v>0.125</v>
      </c>
      <c r="H25" s="27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0.16667000000000001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05" t="s">
        <v>210</v>
      </c>
      <c r="Q26" s="205" t="s">
        <v>211</v>
      </c>
      <c r="R26" s="205" t="s">
        <v>212</v>
      </c>
      <c r="S26" s="205" t="s">
        <v>213</v>
      </c>
      <c r="T26" s="205" t="s">
        <v>214</v>
      </c>
      <c r="U26" s="205" t="s">
        <v>215</v>
      </c>
      <c r="W26" s="235" t="str">
        <f>O26</f>
        <v>GS1</v>
      </c>
      <c r="X26" s="205" t="s">
        <v>210</v>
      </c>
      <c r="Y26" s="205" t="s">
        <v>211</v>
      </c>
      <c r="Z26" s="205" t="s">
        <v>212</v>
      </c>
      <c r="AA26" s="205" t="s">
        <v>213</v>
      </c>
      <c r="AB26" s="205" t="s">
        <v>214</v>
      </c>
      <c r="AC26" s="205" t="s">
        <v>215</v>
      </c>
      <c r="AD26" s="205" t="s">
        <v>62</v>
      </c>
      <c r="AE26" s="205" t="s">
        <v>57</v>
      </c>
      <c r="AI26" s="205" t="s">
        <v>210</v>
      </c>
      <c r="AJ26" s="205" t="s">
        <v>211</v>
      </c>
      <c r="AK26" s="205" t="s">
        <v>212</v>
      </c>
      <c r="AL26" s="205" t="s">
        <v>213</v>
      </c>
      <c r="AM26" s="205" t="s">
        <v>214</v>
      </c>
      <c r="AN26" s="205" t="s">
        <v>215</v>
      </c>
      <c r="AO26" s="205" t="s">
        <v>55</v>
      </c>
      <c r="AP26" s="205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0.2</v>
      </c>
      <c r="H27" s="268"/>
      <c r="O27" s="205" t="s">
        <v>210</v>
      </c>
      <c r="P27" s="98">
        <v>1</v>
      </c>
      <c r="Q27" s="205">
        <f>ROUND(1/3,5)</f>
        <v>0.33333000000000002</v>
      </c>
      <c r="R27" s="205">
        <f>ROUND(1/7,5)</f>
        <v>0.14285999999999999</v>
      </c>
      <c r="S27" s="205">
        <v>1</v>
      </c>
      <c r="T27" s="205">
        <f>ROUND(1/7,5)</f>
        <v>0.14285999999999999</v>
      </c>
      <c r="U27" s="205">
        <f>ROUND(1/9,5)</f>
        <v>0.11111</v>
      </c>
      <c r="W27" s="205" t="s">
        <v>210</v>
      </c>
      <c r="X27" s="207">
        <f>ROUND(P27/P$33,5)</f>
        <v>3.5709999999999999E-2</v>
      </c>
      <c r="Y27" s="207">
        <f t="shared" ref="Y27:AC32" si="36">ROUND(Q27/Q$33,5)</f>
        <v>2.1049999999999999E-2</v>
      </c>
      <c r="Z27" s="207">
        <f t="shared" si="36"/>
        <v>3.1329999999999997E-2</v>
      </c>
      <c r="AA27" s="207">
        <f t="shared" si="36"/>
        <v>4.1669999999999999E-2</v>
      </c>
      <c r="AB27" s="207">
        <f t="shared" si="36"/>
        <v>3.1329999999999997E-2</v>
      </c>
      <c r="AC27" s="207">
        <f t="shared" si="36"/>
        <v>4.6240000000000003E-2</v>
      </c>
      <c r="AD27" s="8">
        <f>ROUND(AVERAGE(X27:AC27),5)</f>
        <v>3.456E-2</v>
      </c>
      <c r="AE27" s="206">
        <f>AD27</f>
        <v>3.456E-2</v>
      </c>
      <c r="AI27" s="205">
        <f>ROUND(P27*AD$27,5)</f>
        <v>3.456E-2</v>
      </c>
      <c r="AJ27" s="205">
        <f>ROUND(Q27*AD$28,5)</f>
        <v>2.4039999999999999E-2</v>
      </c>
      <c r="AK27" s="205">
        <f>ROUND(R27*AD$29,5)</f>
        <v>3.3320000000000002E-2</v>
      </c>
      <c r="AL27" s="205">
        <f>ROUND(S27*AD$30,5)</f>
        <v>3.9010000000000003E-2</v>
      </c>
      <c r="AM27" s="205">
        <f>ROUND(T27*AD$31,5)</f>
        <v>3.3320000000000002E-2</v>
      </c>
      <c r="AN27" s="205">
        <f>ROUND(U27*AD$32,5)</f>
        <v>4.3099999999999999E-2</v>
      </c>
      <c r="AO27" s="205">
        <f>ROUND(SUM(AI27:AN27),5)</f>
        <v>0.20735000000000001</v>
      </c>
      <c r="AP27" s="205">
        <f>ROUND(AO27/AD27,5)</f>
        <v>5.9997100000000003</v>
      </c>
      <c r="AR27" s="205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0.33333000000000002</v>
      </c>
      <c r="D28" s="268"/>
      <c r="E28" s="300" t="s">
        <v>107</v>
      </c>
      <c r="F28" s="301"/>
      <c r="G28" s="257">
        <f>ROUND(1/G23,5)</f>
        <v>0.14285999999999999</v>
      </c>
      <c r="H28" s="268"/>
      <c r="O28" s="205" t="s">
        <v>211</v>
      </c>
      <c r="P28" s="205">
        <f>ROUND(1/Q27,5)</f>
        <v>3.0000300000000002</v>
      </c>
      <c r="Q28" s="98">
        <v>1</v>
      </c>
      <c r="R28" s="205">
        <f>ROUND(1/4,5)</f>
        <v>0.25</v>
      </c>
      <c r="S28" s="205">
        <v>2</v>
      </c>
      <c r="T28" s="205">
        <f>ROUND(1/4,5)</f>
        <v>0.25</v>
      </c>
      <c r="U28" s="205">
        <f>ROUND(1/6,5)</f>
        <v>0.16667000000000001</v>
      </c>
      <c r="W28" s="205" t="s">
        <v>211</v>
      </c>
      <c r="X28" s="207">
        <f t="shared" ref="X28:X32" si="37">ROUND(P28/P$33,5)</f>
        <v>0.10714</v>
      </c>
      <c r="Y28" s="207">
        <f t="shared" si="36"/>
        <v>6.3159999999999994E-2</v>
      </c>
      <c r="Z28" s="207">
        <f t="shared" si="36"/>
        <v>5.4829999999999997E-2</v>
      </c>
      <c r="AA28" s="207">
        <f t="shared" si="36"/>
        <v>8.3330000000000001E-2</v>
      </c>
      <c r="AB28" s="207">
        <f t="shared" si="36"/>
        <v>5.4829999999999997E-2</v>
      </c>
      <c r="AC28" s="207">
        <f t="shared" si="36"/>
        <v>6.9370000000000001E-2</v>
      </c>
      <c r="AD28" s="8">
        <f t="shared" ref="AD28:AD32" si="38">ROUND(AVERAGE(X28:AC28),5)</f>
        <v>7.2109999999999994E-2</v>
      </c>
      <c r="AE28" s="206">
        <f t="shared" ref="AE28:AE33" si="39">AD28</f>
        <v>7.2109999999999994E-2</v>
      </c>
      <c r="AI28" s="205">
        <f t="shared" ref="AI28:AI32" si="40">ROUND(P28*AD$27,5)</f>
        <v>0.10367999999999999</v>
      </c>
      <c r="AJ28" s="205">
        <f t="shared" ref="AJ28:AJ32" si="41">ROUND(Q28*AD$28,5)</f>
        <v>7.2109999999999994E-2</v>
      </c>
      <c r="AK28" s="205">
        <f t="shared" ref="AK28:AK32" si="42">ROUND(R28*AD$29,5)</f>
        <v>5.8310000000000001E-2</v>
      </c>
      <c r="AL28" s="205">
        <f t="shared" ref="AL28:AL32" si="43">ROUND(S28*AD$30,5)</f>
        <v>7.8020000000000006E-2</v>
      </c>
      <c r="AM28" s="205">
        <f t="shared" ref="AM28:AM32" si="44">ROUND(T28*AD$31,5)</f>
        <v>5.8310000000000001E-2</v>
      </c>
      <c r="AN28" s="205">
        <f t="shared" ref="AN28:AN32" si="45">ROUND(U28*AD$32,5)</f>
        <v>6.4640000000000003E-2</v>
      </c>
      <c r="AO28" s="205">
        <f t="shared" ref="AO28:AO32" si="46">ROUND(SUM(AI28:AN28),5)</f>
        <v>0.43507000000000001</v>
      </c>
      <c r="AP28" s="205">
        <f t="shared" ref="AP28:AP32" si="47">ROUND(AO28/AD28,5)</f>
        <v>6.0334199999999996</v>
      </c>
      <c r="AR28" s="205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0.2</v>
      </c>
      <c r="H29" s="268"/>
      <c r="O29" s="205" t="s">
        <v>212</v>
      </c>
      <c r="P29" s="205">
        <f>ROUND(1/R27,5)</f>
        <v>6.99986</v>
      </c>
      <c r="Q29" s="205">
        <f>ROUND(1/R28,5)</f>
        <v>4</v>
      </c>
      <c r="R29" s="98">
        <v>1</v>
      </c>
      <c r="S29" s="205">
        <v>6</v>
      </c>
      <c r="T29" s="205">
        <v>1</v>
      </c>
      <c r="U29" s="205">
        <f>ROUND(1/2,5)</f>
        <v>0.5</v>
      </c>
      <c r="W29" s="205" t="s">
        <v>212</v>
      </c>
      <c r="X29" s="207">
        <f t="shared" si="37"/>
        <v>0.25</v>
      </c>
      <c r="Y29" s="207">
        <f t="shared" si="36"/>
        <v>0.25263000000000002</v>
      </c>
      <c r="Z29" s="207">
        <f t="shared" si="36"/>
        <v>0.21931999999999999</v>
      </c>
      <c r="AA29" s="207">
        <f t="shared" si="36"/>
        <v>0.25</v>
      </c>
      <c r="AB29" s="207">
        <f t="shared" si="36"/>
        <v>0.21931999999999999</v>
      </c>
      <c r="AC29" s="207">
        <f t="shared" si="36"/>
        <v>0.20809</v>
      </c>
      <c r="AD29" s="8">
        <f t="shared" si="38"/>
        <v>0.23322999999999999</v>
      </c>
      <c r="AE29" s="206">
        <f t="shared" si="39"/>
        <v>0.23322999999999999</v>
      </c>
      <c r="AI29" s="205">
        <f t="shared" si="40"/>
        <v>0.24192</v>
      </c>
      <c r="AJ29" s="205">
        <f t="shared" si="41"/>
        <v>0.28843999999999997</v>
      </c>
      <c r="AK29" s="205">
        <f t="shared" si="42"/>
        <v>0.23322999999999999</v>
      </c>
      <c r="AL29" s="205">
        <f t="shared" si="43"/>
        <v>0.23405999999999999</v>
      </c>
      <c r="AM29" s="205">
        <f t="shared" si="44"/>
        <v>0.23322999999999999</v>
      </c>
      <c r="AN29" s="205">
        <f t="shared" si="45"/>
        <v>0.19392999999999999</v>
      </c>
      <c r="AO29" s="205">
        <f t="shared" si="46"/>
        <v>1.4248099999999999</v>
      </c>
      <c r="AP29" s="205">
        <f t="shared" si="47"/>
        <v>6.1090299999999997</v>
      </c>
      <c r="AR29" s="205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10.88435</v>
      </c>
      <c r="C30" s="266">
        <v>5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05" t="s">
        <v>213</v>
      </c>
      <c r="P30" s="205">
        <f>ROUND(1/S27,5)</f>
        <v>1</v>
      </c>
      <c r="Q30" s="205">
        <f>ROUND(1/S28,5)</f>
        <v>0.5</v>
      </c>
      <c r="R30" s="205">
        <f>ROUND(1/S29,5)</f>
        <v>0.16667000000000001</v>
      </c>
      <c r="S30" s="98">
        <v>1</v>
      </c>
      <c r="T30" s="205">
        <f>ROUND(1/6,5)</f>
        <v>0.16667000000000001</v>
      </c>
      <c r="U30" s="213">
        <f>ROUND(1/8,5)</f>
        <v>0.125</v>
      </c>
      <c r="W30" s="205" t="s">
        <v>213</v>
      </c>
      <c r="X30" s="207">
        <f t="shared" si="37"/>
        <v>3.5709999999999999E-2</v>
      </c>
      <c r="Y30" s="207">
        <f t="shared" si="36"/>
        <v>3.1579999999999997E-2</v>
      </c>
      <c r="Z30" s="207">
        <f t="shared" si="36"/>
        <v>3.6549999999999999E-2</v>
      </c>
      <c r="AA30" s="207">
        <f t="shared" si="36"/>
        <v>4.1669999999999999E-2</v>
      </c>
      <c r="AB30" s="207">
        <f t="shared" si="36"/>
        <v>3.6549999999999999E-2</v>
      </c>
      <c r="AC30" s="207">
        <f t="shared" si="36"/>
        <v>5.2019999999999997E-2</v>
      </c>
      <c r="AD30" s="8">
        <f t="shared" si="38"/>
        <v>3.9010000000000003E-2</v>
      </c>
      <c r="AE30" s="206">
        <f t="shared" si="39"/>
        <v>3.9010000000000003E-2</v>
      </c>
      <c r="AI30" s="205">
        <f t="shared" si="40"/>
        <v>3.456E-2</v>
      </c>
      <c r="AJ30" s="205">
        <f t="shared" si="41"/>
        <v>3.6060000000000002E-2</v>
      </c>
      <c r="AK30" s="205">
        <f t="shared" si="42"/>
        <v>3.8870000000000002E-2</v>
      </c>
      <c r="AL30" s="205">
        <f t="shared" si="43"/>
        <v>3.9010000000000003E-2</v>
      </c>
      <c r="AM30" s="205">
        <f t="shared" si="44"/>
        <v>3.8870000000000002E-2</v>
      </c>
      <c r="AN30" s="205">
        <f t="shared" si="45"/>
        <v>4.8480000000000002E-2</v>
      </c>
      <c r="AO30" s="205">
        <f t="shared" si="46"/>
        <v>0.23585</v>
      </c>
      <c r="AP30" s="205">
        <f t="shared" si="47"/>
        <v>6.04589</v>
      </c>
      <c r="AR30" s="205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05" t="s">
        <v>214</v>
      </c>
      <c r="P31" s="205">
        <f>ROUND(1/T27,5)</f>
        <v>6.99986</v>
      </c>
      <c r="Q31" s="205">
        <f>ROUND(1/T28,5)</f>
        <v>4</v>
      </c>
      <c r="R31" s="205">
        <f>ROUND(1/T29,5)</f>
        <v>1</v>
      </c>
      <c r="S31" s="205">
        <f>ROUND(1/T30,5)</f>
        <v>5.9998800000000001</v>
      </c>
      <c r="T31" s="98">
        <v>1</v>
      </c>
      <c r="U31" s="205">
        <f>ROUND(1/2,5)</f>
        <v>0.5</v>
      </c>
      <c r="W31" s="205" t="s">
        <v>214</v>
      </c>
      <c r="X31" s="207">
        <f t="shared" si="37"/>
        <v>0.25</v>
      </c>
      <c r="Y31" s="207">
        <f t="shared" si="36"/>
        <v>0.25263000000000002</v>
      </c>
      <c r="Z31" s="207">
        <f t="shared" si="36"/>
        <v>0.21931999999999999</v>
      </c>
      <c r="AA31" s="207">
        <f t="shared" si="36"/>
        <v>0.25</v>
      </c>
      <c r="AB31" s="207">
        <f t="shared" si="36"/>
        <v>0.21931999999999999</v>
      </c>
      <c r="AC31" s="207">
        <f t="shared" si="36"/>
        <v>0.20809</v>
      </c>
      <c r="AD31" s="8">
        <f t="shared" si="38"/>
        <v>0.23322999999999999</v>
      </c>
      <c r="AE31" s="206">
        <f t="shared" si="39"/>
        <v>0.23322999999999999</v>
      </c>
      <c r="AI31" s="205">
        <f t="shared" si="40"/>
        <v>0.24192</v>
      </c>
      <c r="AJ31" s="205">
        <f t="shared" si="41"/>
        <v>0.28843999999999997</v>
      </c>
      <c r="AK31" s="205">
        <f t="shared" si="42"/>
        <v>0.23322999999999999</v>
      </c>
      <c r="AL31" s="205">
        <f t="shared" si="43"/>
        <v>0.23405999999999999</v>
      </c>
      <c r="AM31" s="205">
        <f t="shared" si="44"/>
        <v>0.23322999999999999</v>
      </c>
      <c r="AN31" s="205">
        <f t="shared" si="45"/>
        <v>0.19392999999999999</v>
      </c>
      <c r="AO31" s="205">
        <f t="shared" si="46"/>
        <v>1.4248099999999999</v>
      </c>
      <c r="AP31" s="205">
        <f t="shared" si="47"/>
        <v>6.1090299999999997</v>
      </c>
      <c r="AR31" s="205" t="s">
        <v>68</v>
      </c>
      <c r="AS31" s="316">
        <f>AS30</f>
        <v>1.132E-2</v>
      </c>
      <c r="AT31" s="316"/>
      <c r="AU31"/>
    </row>
    <row r="32" spans="1:47" ht="15.75" thickBot="1" x14ac:dyDescent="0.3">
      <c r="O32" s="205" t="s">
        <v>215</v>
      </c>
      <c r="P32" s="205">
        <f>ROUND(1/U27,5)</f>
        <v>9.0000900000000001</v>
      </c>
      <c r="Q32" s="205">
        <f>ROUND(1/U28,5)</f>
        <v>5.9998800000000001</v>
      </c>
      <c r="R32" s="205">
        <f>ROUND(1/U29,5)</f>
        <v>2</v>
      </c>
      <c r="S32" s="205">
        <f>ROUND(1/U30,5)</f>
        <v>8</v>
      </c>
      <c r="T32" s="205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05">
        <f t="shared" si="40"/>
        <v>0.31103999999999998</v>
      </c>
      <c r="AJ32" s="205">
        <f t="shared" si="41"/>
        <v>0.43264999999999998</v>
      </c>
      <c r="AK32" s="205">
        <f t="shared" si="42"/>
        <v>0.46645999999999999</v>
      </c>
      <c r="AL32" s="205">
        <f t="shared" si="43"/>
        <v>0.31208000000000002</v>
      </c>
      <c r="AM32" s="205">
        <f t="shared" si="44"/>
        <v>0.46645999999999999</v>
      </c>
      <c r="AN32" s="205">
        <f t="shared" si="45"/>
        <v>0.38785999999999998</v>
      </c>
      <c r="AO32" s="205">
        <f t="shared" si="46"/>
        <v>2.3765499999999999</v>
      </c>
      <c r="AP32" s="205">
        <f t="shared" si="47"/>
        <v>6.1273400000000002</v>
      </c>
      <c r="AS32"/>
      <c r="AT32"/>
      <c r="AU32"/>
    </row>
    <row r="33" spans="15:47" x14ac:dyDescent="0.25">
      <c r="O33" s="211" t="s">
        <v>55</v>
      </c>
      <c r="P33" s="205">
        <f t="shared" ref="P33:U33" si="48">ROUND(SUM(P27:P32),5)</f>
        <v>27.999839999999999</v>
      </c>
      <c r="Q33" s="205">
        <f t="shared" si="48"/>
        <v>15.833209999999999</v>
      </c>
      <c r="R33" s="205">
        <f t="shared" si="48"/>
        <v>4.5595299999999996</v>
      </c>
      <c r="S33" s="205">
        <f t="shared" si="48"/>
        <v>23.999880000000001</v>
      </c>
      <c r="T33" s="205">
        <f t="shared" si="48"/>
        <v>4.5595299999999996</v>
      </c>
      <c r="U33" s="205">
        <f t="shared" si="48"/>
        <v>2.4027799999999999</v>
      </c>
      <c r="W33" s="211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05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05" t="s">
        <v>210</v>
      </c>
      <c r="Q35" s="205" t="s">
        <v>211</v>
      </c>
      <c r="R35" s="205" t="s">
        <v>212</v>
      </c>
      <c r="S35" s="205" t="s">
        <v>213</v>
      </c>
      <c r="T35" s="205" t="s">
        <v>214</v>
      </c>
      <c r="U35" s="205" t="s">
        <v>215</v>
      </c>
      <c r="W35" s="235" t="str">
        <f>O35</f>
        <v>GS2</v>
      </c>
      <c r="X35" s="205" t="s">
        <v>210</v>
      </c>
      <c r="Y35" s="205" t="s">
        <v>211</v>
      </c>
      <c r="Z35" s="205" t="s">
        <v>212</v>
      </c>
      <c r="AA35" s="205" t="s">
        <v>213</v>
      </c>
      <c r="AB35" s="205" t="s">
        <v>214</v>
      </c>
      <c r="AC35" s="205" t="s">
        <v>215</v>
      </c>
      <c r="AD35" s="205" t="s">
        <v>62</v>
      </c>
      <c r="AE35" s="205" t="s">
        <v>57</v>
      </c>
      <c r="AI35" s="205" t="s">
        <v>210</v>
      </c>
      <c r="AJ35" s="205" t="s">
        <v>211</v>
      </c>
      <c r="AK35" s="205" t="s">
        <v>212</v>
      </c>
      <c r="AL35" s="205" t="s">
        <v>213</v>
      </c>
      <c r="AM35" s="205" t="s">
        <v>214</v>
      </c>
      <c r="AN35" s="205" t="s">
        <v>215</v>
      </c>
      <c r="AO35" s="205" t="s">
        <v>55</v>
      </c>
      <c r="AP35" s="205" t="s">
        <v>63</v>
      </c>
      <c r="AR35" s="309" t="s">
        <v>69</v>
      </c>
      <c r="AS35" s="309"/>
      <c r="AT35" s="309"/>
      <c r="AU35"/>
    </row>
    <row r="36" spans="15:47" x14ac:dyDescent="0.25">
      <c r="O36" s="205" t="s">
        <v>210</v>
      </c>
      <c r="P36" s="98">
        <v>1</v>
      </c>
      <c r="Q36" s="205">
        <f>ROUND(1/3,5)</f>
        <v>0.33333000000000002</v>
      </c>
      <c r="R36" s="205">
        <f>ROUND(1/7,5)</f>
        <v>0.14285999999999999</v>
      </c>
      <c r="S36" s="205">
        <v>1</v>
      </c>
      <c r="T36" s="205">
        <f>ROUND(1/7,5)</f>
        <v>0.14285999999999999</v>
      </c>
      <c r="U36" s="205">
        <f>ROUND(1/9,5)</f>
        <v>0.11111</v>
      </c>
      <c r="W36" s="205" t="s">
        <v>210</v>
      </c>
      <c r="X36" s="207">
        <f>ROUND(P36/P$42,5)</f>
        <v>3.5709999999999999E-2</v>
      </c>
      <c r="Y36" s="207">
        <f t="shared" ref="Y36:AC41" si="50">ROUND(Q36/Q$42,5)</f>
        <v>2.1049999999999999E-2</v>
      </c>
      <c r="Z36" s="207">
        <f t="shared" si="50"/>
        <v>3.1329999999999997E-2</v>
      </c>
      <c r="AA36" s="207">
        <f t="shared" si="50"/>
        <v>4.1669999999999999E-2</v>
      </c>
      <c r="AB36" s="207">
        <f t="shared" si="50"/>
        <v>3.1329999999999997E-2</v>
      </c>
      <c r="AC36" s="207">
        <f t="shared" si="50"/>
        <v>4.6240000000000003E-2</v>
      </c>
      <c r="AD36" s="8">
        <f>ROUND(AVERAGE(X36:AC36),5)</f>
        <v>3.456E-2</v>
      </c>
      <c r="AE36" s="206">
        <f>AD36</f>
        <v>3.456E-2</v>
      </c>
      <c r="AI36" s="205">
        <f>ROUND(P36*AD$36,5)</f>
        <v>3.456E-2</v>
      </c>
      <c r="AJ36" s="205">
        <f>ROUND(Q36*AD$37,5)</f>
        <v>2.4039999999999999E-2</v>
      </c>
      <c r="AK36" s="205">
        <f>ROUND(R36*AD$38,5)</f>
        <v>3.3320000000000002E-2</v>
      </c>
      <c r="AL36" s="205">
        <f>ROUND(S36*AD$39,5)</f>
        <v>3.9010000000000003E-2</v>
      </c>
      <c r="AM36" s="205">
        <f>ROUND(T36*AD$40,5)</f>
        <v>3.3320000000000002E-2</v>
      </c>
      <c r="AN36" s="205">
        <f>ROUND(U36*AD$41,5)</f>
        <v>4.3099999999999999E-2</v>
      </c>
      <c r="AO36" s="205">
        <f>ROUND(SUM(AI36:AN36),5)</f>
        <v>0.20735000000000001</v>
      </c>
      <c r="AP36" s="205">
        <f>ROUND(AO36/AD36,5)</f>
        <v>5.9997100000000003</v>
      </c>
      <c r="AR36" s="205" t="s">
        <v>64</v>
      </c>
      <c r="AS36" s="309">
        <v>6</v>
      </c>
      <c r="AT36" s="309"/>
      <c r="AU36"/>
    </row>
    <row r="37" spans="15:47" x14ac:dyDescent="0.25">
      <c r="O37" s="205" t="s">
        <v>211</v>
      </c>
      <c r="P37" s="205">
        <f>ROUND(1/Q36,5)</f>
        <v>3.0000300000000002</v>
      </c>
      <c r="Q37" s="98">
        <v>1</v>
      </c>
      <c r="R37" s="205">
        <f>ROUND(1/4,5)</f>
        <v>0.25</v>
      </c>
      <c r="S37" s="205">
        <v>2</v>
      </c>
      <c r="T37" s="205">
        <f>ROUND(1/4,5)</f>
        <v>0.25</v>
      </c>
      <c r="U37" s="205">
        <f>ROUND(1/6,5)</f>
        <v>0.16667000000000001</v>
      </c>
      <c r="W37" s="205" t="s">
        <v>211</v>
      </c>
      <c r="X37" s="207">
        <f t="shared" ref="X37:X41" si="51">ROUND(P37/P$42,5)</f>
        <v>0.10714</v>
      </c>
      <c r="Y37" s="207">
        <f t="shared" si="50"/>
        <v>6.3159999999999994E-2</v>
      </c>
      <c r="Z37" s="207">
        <f t="shared" si="50"/>
        <v>5.4829999999999997E-2</v>
      </c>
      <c r="AA37" s="207">
        <f t="shared" si="50"/>
        <v>8.3330000000000001E-2</v>
      </c>
      <c r="AB37" s="207">
        <f t="shared" si="50"/>
        <v>5.4829999999999997E-2</v>
      </c>
      <c r="AC37" s="207">
        <f t="shared" si="50"/>
        <v>6.9370000000000001E-2</v>
      </c>
      <c r="AD37" s="8">
        <f t="shared" ref="AD37:AD41" si="52">ROUND(AVERAGE(X37:AC37),5)</f>
        <v>7.2109999999999994E-2</v>
      </c>
      <c r="AE37" s="206">
        <f t="shared" ref="AE37:AE42" si="53">AD37</f>
        <v>7.2109999999999994E-2</v>
      </c>
      <c r="AI37" s="205">
        <f t="shared" ref="AI37:AI41" si="54">ROUND(P37*AD$36,5)</f>
        <v>0.10367999999999999</v>
      </c>
      <c r="AJ37" s="205">
        <f t="shared" ref="AJ37:AJ41" si="55">ROUND(Q37*AD$37,5)</f>
        <v>7.2109999999999994E-2</v>
      </c>
      <c r="AK37" s="205">
        <f t="shared" ref="AK37:AK41" si="56">ROUND(R37*AD$38,5)</f>
        <v>5.8310000000000001E-2</v>
      </c>
      <c r="AL37" s="205">
        <f t="shared" ref="AL37:AL41" si="57">ROUND(S37*AD$39,5)</f>
        <v>7.8020000000000006E-2</v>
      </c>
      <c r="AM37" s="205">
        <f t="shared" ref="AM37:AM41" si="58">ROUND(T37*AD$40,5)</f>
        <v>5.8310000000000001E-2</v>
      </c>
      <c r="AN37" s="205">
        <f t="shared" ref="AN37:AN41" si="59">ROUND(U37*AD$41,5)</f>
        <v>6.4640000000000003E-2</v>
      </c>
      <c r="AO37" s="205">
        <f t="shared" ref="AO37:AO41" si="60">ROUND(SUM(AI37:AN37),5)</f>
        <v>0.43507000000000001</v>
      </c>
      <c r="AP37" s="205">
        <f t="shared" ref="AP37:AP41" si="61">ROUND(AO37/AD37,5)</f>
        <v>6.0334199999999996</v>
      </c>
      <c r="AR37" s="205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05" t="s">
        <v>212</v>
      </c>
      <c r="P38" s="205">
        <f>ROUND(1/R36,5)</f>
        <v>6.99986</v>
      </c>
      <c r="Q38" s="205">
        <f>ROUND(1/R37,5)</f>
        <v>4</v>
      </c>
      <c r="R38" s="98">
        <v>1</v>
      </c>
      <c r="S38" s="205">
        <v>6</v>
      </c>
      <c r="T38" s="205">
        <v>1</v>
      </c>
      <c r="U38" s="205">
        <f>ROUND(1/2,5)</f>
        <v>0.5</v>
      </c>
      <c r="W38" s="205" t="s">
        <v>212</v>
      </c>
      <c r="X38" s="207">
        <f t="shared" si="51"/>
        <v>0.25</v>
      </c>
      <c r="Y38" s="207">
        <f t="shared" si="50"/>
        <v>0.25263000000000002</v>
      </c>
      <c r="Z38" s="207">
        <f t="shared" si="50"/>
        <v>0.21931999999999999</v>
      </c>
      <c r="AA38" s="207">
        <f t="shared" si="50"/>
        <v>0.25</v>
      </c>
      <c r="AB38" s="207">
        <f t="shared" si="50"/>
        <v>0.21931999999999999</v>
      </c>
      <c r="AC38" s="207">
        <f t="shared" si="50"/>
        <v>0.20809</v>
      </c>
      <c r="AD38" s="8">
        <f t="shared" si="52"/>
        <v>0.23322999999999999</v>
      </c>
      <c r="AE38" s="206">
        <f t="shared" si="53"/>
        <v>0.23322999999999999</v>
      </c>
      <c r="AI38" s="205">
        <f t="shared" si="54"/>
        <v>0.24192</v>
      </c>
      <c r="AJ38" s="205">
        <f t="shared" si="55"/>
        <v>0.28843999999999997</v>
      </c>
      <c r="AK38" s="205">
        <f t="shared" si="56"/>
        <v>0.23322999999999999</v>
      </c>
      <c r="AL38" s="205">
        <f t="shared" si="57"/>
        <v>0.23405999999999999</v>
      </c>
      <c r="AM38" s="205">
        <f t="shared" si="58"/>
        <v>0.23322999999999999</v>
      </c>
      <c r="AN38" s="205">
        <f t="shared" si="59"/>
        <v>0.19392999999999999</v>
      </c>
      <c r="AO38" s="205">
        <f t="shared" si="60"/>
        <v>1.4248099999999999</v>
      </c>
      <c r="AP38" s="205">
        <f t="shared" si="61"/>
        <v>6.1090299999999997</v>
      </c>
      <c r="AR38" s="205" t="s">
        <v>66</v>
      </c>
      <c r="AS38" s="309">
        <v>1.25</v>
      </c>
      <c r="AT38" s="309"/>
      <c r="AU38"/>
    </row>
    <row r="39" spans="15:47" x14ac:dyDescent="0.25">
      <c r="O39" s="205" t="s">
        <v>213</v>
      </c>
      <c r="P39" s="205">
        <f>ROUND(1/S36,5)</f>
        <v>1</v>
      </c>
      <c r="Q39" s="205">
        <f>ROUND(1/S37,5)</f>
        <v>0.5</v>
      </c>
      <c r="R39" s="205">
        <f>ROUND(1/S38,5)</f>
        <v>0.16667000000000001</v>
      </c>
      <c r="S39" s="98">
        <v>1</v>
      </c>
      <c r="T39" s="205">
        <f>ROUND(1/6,5)</f>
        <v>0.16667000000000001</v>
      </c>
      <c r="U39" s="213">
        <f>ROUND(1/8,5)</f>
        <v>0.125</v>
      </c>
      <c r="W39" s="205" t="s">
        <v>213</v>
      </c>
      <c r="X39" s="207">
        <f t="shared" si="51"/>
        <v>3.5709999999999999E-2</v>
      </c>
      <c r="Y39" s="207">
        <f t="shared" si="50"/>
        <v>3.1579999999999997E-2</v>
      </c>
      <c r="Z39" s="207">
        <f t="shared" si="50"/>
        <v>3.6549999999999999E-2</v>
      </c>
      <c r="AA39" s="207">
        <f t="shared" si="50"/>
        <v>4.1669999999999999E-2</v>
      </c>
      <c r="AB39" s="207">
        <f t="shared" si="50"/>
        <v>3.6549999999999999E-2</v>
      </c>
      <c r="AC39" s="207">
        <f t="shared" si="50"/>
        <v>5.2019999999999997E-2</v>
      </c>
      <c r="AD39" s="8">
        <f t="shared" si="52"/>
        <v>3.9010000000000003E-2</v>
      </c>
      <c r="AE39" s="206">
        <f t="shared" si="53"/>
        <v>3.9010000000000003E-2</v>
      </c>
      <c r="AI39" s="205">
        <f t="shared" si="54"/>
        <v>3.456E-2</v>
      </c>
      <c r="AJ39" s="205">
        <f t="shared" si="55"/>
        <v>3.6060000000000002E-2</v>
      </c>
      <c r="AK39" s="205">
        <f t="shared" si="56"/>
        <v>3.8870000000000002E-2</v>
      </c>
      <c r="AL39" s="205">
        <f t="shared" si="57"/>
        <v>3.9010000000000003E-2</v>
      </c>
      <c r="AM39" s="205">
        <f t="shared" si="58"/>
        <v>3.8870000000000002E-2</v>
      </c>
      <c r="AN39" s="205">
        <f t="shared" si="59"/>
        <v>4.8480000000000002E-2</v>
      </c>
      <c r="AO39" s="205">
        <f t="shared" si="60"/>
        <v>0.23585</v>
      </c>
      <c r="AP39" s="205">
        <f t="shared" si="61"/>
        <v>6.04589</v>
      </c>
      <c r="AR39" s="205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05" t="s">
        <v>214</v>
      </c>
      <c r="P40" s="205">
        <f>ROUND(1/T36,5)</f>
        <v>6.99986</v>
      </c>
      <c r="Q40" s="205">
        <f>ROUND(1/T37,5)</f>
        <v>4</v>
      </c>
      <c r="R40" s="205">
        <f>ROUND(1/T38,5)</f>
        <v>1</v>
      </c>
      <c r="S40" s="205">
        <f>ROUND(1/T39,5)</f>
        <v>5.9998800000000001</v>
      </c>
      <c r="T40" s="98">
        <v>1</v>
      </c>
      <c r="U40" s="205">
        <f>ROUND(1/2,5)</f>
        <v>0.5</v>
      </c>
      <c r="W40" s="205" t="s">
        <v>214</v>
      </c>
      <c r="X40" s="207">
        <f t="shared" si="51"/>
        <v>0.25</v>
      </c>
      <c r="Y40" s="207">
        <f t="shared" si="50"/>
        <v>0.25263000000000002</v>
      </c>
      <c r="Z40" s="207">
        <f t="shared" si="50"/>
        <v>0.21931999999999999</v>
      </c>
      <c r="AA40" s="207">
        <f t="shared" si="50"/>
        <v>0.25</v>
      </c>
      <c r="AB40" s="207">
        <f t="shared" si="50"/>
        <v>0.21931999999999999</v>
      </c>
      <c r="AC40" s="207">
        <f t="shared" si="50"/>
        <v>0.20809</v>
      </c>
      <c r="AD40" s="8">
        <f t="shared" si="52"/>
        <v>0.23322999999999999</v>
      </c>
      <c r="AE40" s="206">
        <f t="shared" si="53"/>
        <v>0.23322999999999999</v>
      </c>
      <c r="AI40" s="205">
        <f t="shared" si="54"/>
        <v>0.24192</v>
      </c>
      <c r="AJ40" s="205">
        <f t="shared" si="55"/>
        <v>0.28843999999999997</v>
      </c>
      <c r="AK40" s="205">
        <f t="shared" si="56"/>
        <v>0.23322999999999999</v>
      </c>
      <c r="AL40" s="205">
        <f t="shared" si="57"/>
        <v>0.23405999999999999</v>
      </c>
      <c r="AM40" s="205">
        <f t="shared" si="58"/>
        <v>0.23322999999999999</v>
      </c>
      <c r="AN40" s="205">
        <f t="shared" si="59"/>
        <v>0.19392999999999999</v>
      </c>
      <c r="AO40" s="205">
        <f t="shared" si="60"/>
        <v>1.4248099999999999</v>
      </c>
      <c r="AP40" s="205">
        <f t="shared" si="61"/>
        <v>6.1090299999999997</v>
      </c>
      <c r="AR40" s="205" t="s">
        <v>68</v>
      </c>
      <c r="AS40" s="316">
        <f>AS39</f>
        <v>1.132E-2</v>
      </c>
      <c r="AT40" s="316"/>
      <c r="AU40"/>
    </row>
    <row r="41" spans="15:47" ht="15.75" thickBot="1" x14ac:dyDescent="0.3">
      <c r="O41" s="205" t="s">
        <v>215</v>
      </c>
      <c r="P41" s="205">
        <f>ROUND(1/U36,5)</f>
        <v>9.0000900000000001</v>
      </c>
      <c r="Q41" s="205">
        <f>ROUND(1/U37,5)</f>
        <v>5.9998800000000001</v>
      </c>
      <c r="R41" s="205">
        <f>ROUND(1/U38,5)</f>
        <v>2</v>
      </c>
      <c r="S41" s="205">
        <f>ROUND(1/U39,5)</f>
        <v>8</v>
      </c>
      <c r="T41" s="205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05">
        <f t="shared" si="54"/>
        <v>0.31103999999999998</v>
      </c>
      <c r="AJ41" s="205">
        <f t="shared" si="55"/>
        <v>0.43264999999999998</v>
      </c>
      <c r="AK41" s="205">
        <f t="shared" si="56"/>
        <v>0.46645999999999999</v>
      </c>
      <c r="AL41" s="205">
        <f t="shared" si="57"/>
        <v>0.31208000000000002</v>
      </c>
      <c r="AM41" s="205">
        <f t="shared" si="58"/>
        <v>0.46645999999999999</v>
      </c>
      <c r="AN41" s="205">
        <f t="shared" si="59"/>
        <v>0.38785999999999998</v>
      </c>
      <c r="AO41" s="205">
        <f t="shared" si="60"/>
        <v>2.3765499999999999</v>
      </c>
      <c r="AP41" s="205">
        <f t="shared" si="61"/>
        <v>6.1273400000000002</v>
      </c>
      <c r="AS41"/>
      <c r="AT41"/>
      <c r="AU41"/>
    </row>
    <row r="42" spans="15:47" x14ac:dyDescent="0.25">
      <c r="O42" s="211" t="s">
        <v>55</v>
      </c>
      <c r="P42" s="205">
        <f t="shared" ref="P42:U42" si="62">ROUND(SUM(P36:P41),5)</f>
        <v>27.999839999999999</v>
      </c>
      <c r="Q42" s="205">
        <f t="shared" si="62"/>
        <v>15.833209999999999</v>
      </c>
      <c r="R42" s="205">
        <f t="shared" si="62"/>
        <v>4.5595299999999996</v>
      </c>
      <c r="S42" s="205">
        <f t="shared" si="62"/>
        <v>23.999880000000001</v>
      </c>
      <c r="T42" s="205">
        <f t="shared" si="62"/>
        <v>4.5595299999999996</v>
      </c>
      <c r="U42" s="205">
        <f t="shared" si="62"/>
        <v>2.4027799999999999</v>
      </c>
      <c r="W42" s="211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05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05" t="s">
        <v>210</v>
      </c>
      <c r="Q44" s="205" t="s">
        <v>211</v>
      </c>
      <c r="R44" s="205" t="s">
        <v>212</v>
      </c>
      <c r="S44" s="205" t="s">
        <v>213</v>
      </c>
      <c r="T44" s="205" t="s">
        <v>214</v>
      </c>
      <c r="U44" s="205" t="s">
        <v>215</v>
      </c>
      <c r="W44" s="235" t="str">
        <f>O44</f>
        <v>GS3</v>
      </c>
      <c r="X44" s="205" t="s">
        <v>210</v>
      </c>
      <c r="Y44" s="205" t="s">
        <v>211</v>
      </c>
      <c r="Z44" s="205" t="s">
        <v>212</v>
      </c>
      <c r="AA44" s="205" t="s">
        <v>213</v>
      </c>
      <c r="AB44" s="205" t="s">
        <v>214</v>
      </c>
      <c r="AC44" s="205" t="s">
        <v>215</v>
      </c>
      <c r="AD44" s="205" t="s">
        <v>62</v>
      </c>
      <c r="AE44" s="205" t="s">
        <v>57</v>
      </c>
      <c r="AI44" s="205" t="s">
        <v>210</v>
      </c>
      <c r="AJ44" s="205" t="s">
        <v>211</v>
      </c>
      <c r="AK44" s="205" t="s">
        <v>212</v>
      </c>
      <c r="AL44" s="205" t="s">
        <v>213</v>
      </c>
      <c r="AM44" s="205" t="s">
        <v>214</v>
      </c>
      <c r="AN44" s="205" t="s">
        <v>215</v>
      </c>
      <c r="AO44" s="205" t="s">
        <v>55</v>
      </c>
      <c r="AP44" s="205" t="s">
        <v>63</v>
      </c>
      <c r="AR44" s="309" t="s">
        <v>69</v>
      </c>
      <c r="AS44" s="309"/>
      <c r="AT44" s="309"/>
      <c r="AU44"/>
    </row>
    <row r="45" spans="15:47" x14ac:dyDescent="0.25">
      <c r="O45" s="205" t="s">
        <v>210</v>
      </c>
      <c r="P45" s="98">
        <v>1</v>
      </c>
      <c r="Q45" s="205">
        <f>ROUND(1/3,5)</f>
        <v>0.33333000000000002</v>
      </c>
      <c r="R45" s="205">
        <f>ROUND(1/7,5)</f>
        <v>0.14285999999999999</v>
      </c>
      <c r="S45" s="205">
        <v>1</v>
      </c>
      <c r="T45" s="205">
        <f>ROUND(1/7,5)</f>
        <v>0.14285999999999999</v>
      </c>
      <c r="U45" s="205">
        <f>ROUND(1/9,5)</f>
        <v>0.11111</v>
      </c>
      <c r="W45" s="205" t="s">
        <v>210</v>
      </c>
      <c r="X45" s="207">
        <f>ROUND(P45/P$51,5)</f>
        <v>3.5709999999999999E-2</v>
      </c>
      <c r="Y45" s="207">
        <f t="shared" ref="Y45:AC50" si="64">ROUND(Q45/Q$51,5)</f>
        <v>2.1049999999999999E-2</v>
      </c>
      <c r="Z45" s="207">
        <f t="shared" si="64"/>
        <v>3.1329999999999997E-2</v>
      </c>
      <c r="AA45" s="207">
        <f t="shared" si="64"/>
        <v>4.1669999999999999E-2</v>
      </c>
      <c r="AB45" s="207">
        <f t="shared" si="64"/>
        <v>3.1329999999999997E-2</v>
      </c>
      <c r="AC45" s="207">
        <f t="shared" si="64"/>
        <v>4.6240000000000003E-2</v>
      </c>
      <c r="AD45" s="8">
        <f>ROUND(AVERAGE(X45:AC45),5)</f>
        <v>3.456E-2</v>
      </c>
      <c r="AE45" s="206">
        <f>AD45</f>
        <v>3.456E-2</v>
      </c>
      <c r="AI45" s="205">
        <f>ROUND(P45*AD$45,5)</f>
        <v>3.456E-2</v>
      </c>
      <c r="AJ45" s="205">
        <f>ROUND(Q45*AD$46,5)</f>
        <v>2.4039999999999999E-2</v>
      </c>
      <c r="AK45" s="205">
        <f>ROUND(R45*AD$47,5)</f>
        <v>3.3320000000000002E-2</v>
      </c>
      <c r="AL45" s="205">
        <f>ROUND(S45*AD$48,5)</f>
        <v>3.9010000000000003E-2</v>
      </c>
      <c r="AM45" s="205">
        <f>ROUND(T45*AD$49,5)</f>
        <v>3.3320000000000002E-2</v>
      </c>
      <c r="AN45" s="205">
        <f>ROUND(U45*AD$50,5)</f>
        <v>4.3099999999999999E-2</v>
      </c>
      <c r="AO45" s="205">
        <f>ROUND(SUM(AI45:AN45),5)</f>
        <v>0.20735000000000001</v>
      </c>
      <c r="AP45" s="205">
        <f>ROUND(AO45/AD45,5)</f>
        <v>5.9997100000000003</v>
      </c>
      <c r="AR45" s="205" t="s">
        <v>64</v>
      </c>
      <c r="AS45" s="309">
        <v>6</v>
      </c>
      <c r="AT45" s="309"/>
      <c r="AU45"/>
    </row>
    <row r="46" spans="15:47" x14ac:dyDescent="0.25">
      <c r="O46" s="205" t="s">
        <v>211</v>
      </c>
      <c r="P46" s="205">
        <f>ROUND(1/Q45,5)</f>
        <v>3.0000300000000002</v>
      </c>
      <c r="Q46" s="98">
        <v>1</v>
      </c>
      <c r="R46" s="205">
        <f>ROUND(1/4,5)</f>
        <v>0.25</v>
      </c>
      <c r="S46" s="205">
        <v>2</v>
      </c>
      <c r="T46" s="205">
        <f>ROUND(1/4,5)</f>
        <v>0.25</v>
      </c>
      <c r="U46" s="205">
        <f>ROUND(1/6,5)</f>
        <v>0.16667000000000001</v>
      </c>
      <c r="W46" s="205" t="s">
        <v>211</v>
      </c>
      <c r="X46" s="207">
        <f t="shared" ref="X46:X50" si="65">ROUND(P46/P$51,5)</f>
        <v>0.10714</v>
      </c>
      <c r="Y46" s="207">
        <f t="shared" si="64"/>
        <v>6.3159999999999994E-2</v>
      </c>
      <c r="Z46" s="207">
        <f t="shared" si="64"/>
        <v>5.4829999999999997E-2</v>
      </c>
      <c r="AA46" s="207">
        <f t="shared" si="64"/>
        <v>8.3330000000000001E-2</v>
      </c>
      <c r="AB46" s="207">
        <f t="shared" si="64"/>
        <v>5.4829999999999997E-2</v>
      </c>
      <c r="AC46" s="207">
        <f t="shared" si="64"/>
        <v>6.9370000000000001E-2</v>
      </c>
      <c r="AD46" s="8">
        <f t="shared" ref="AD46:AD50" si="66">ROUND(AVERAGE(X46:AC46),5)</f>
        <v>7.2109999999999994E-2</v>
      </c>
      <c r="AE46" s="206">
        <f t="shared" ref="AE46:AE51" si="67">AD46</f>
        <v>7.2109999999999994E-2</v>
      </c>
      <c r="AI46" s="205">
        <f t="shared" ref="AI46:AI50" si="68">ROUND(P46*AD$45,5)</f>
        <v>0.10367999999999999</v>
      </c>
      <c r="AJ46" s="205">
        <f t="shared" ref="AJ46:AJ50" si="69">ROUND(Q46*AD$46,5)</f>
        <v>7.2109999999999994E-2</v>
      </c>
      <c r="AK46" s="205">
        <f t="shared" ref="AK46:AK50" si="70">ROUND(R46*AD$47,5)</f>
        <v>5.8310000000000001E-2</v>
      </c>
      <c r="AL46" s="205">
        <f t="shared" ref="AL46:AL50" si="71">ROUND(S46*AD$48,5)</f>
        <v>7.8020000000000006E-2</v>
      </c>
      <c r="AM46" s="205">
        <f t="shared" ref="AM46:AM50" si="72">ROUND(T46*AD$49,5)</f>
        <v>5.8310000000000001E-2</v>
      </c>
      <c r="AN46" s="205">
        <f t="shared" ref="AN46:AN50" si="73">ROUND(U46*AD$50,5)</f>
        <v>6.4640000000000003E-2</v>
      </c>
      <c r="AO46" s="205">
        <f t="shared" ref="AO46:AO50" si="74">ROUND(SUM(AI46:AN46),5)</f>
        <v>0.43507000000000001</v>
      </c>
      <c r="AP46" s="205">
        <f t="shared" ref="AP46:AP50" si="75">ROUND(AO46/AD46,5)</f>
        <v>6.0334199999999996</v>
      </c>
      <c r="AR46" s="205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05" t="s">
        <v>212</v>
      </c>
      <c r="P47" s="205">
        <f>ROUND(1/R45,5)</f>
        <v>6.99986</v>
      </c>
      <c r="Q47" s="205">
        <f>ROUND(1/R46,5)</f>
        <v>4</v>
      </c>
      <c r="R47" s="98">
        <v>1</v>
      </c>
      <c r="S47" s="205">
        <v>6</v>
      </c>
      <c r="T47" s="205">
        <v>1</v>
      </c>
      <c r="U47" s="205">
        <f>ROUND(1/2,5)</f>
        <v>0.5</v>
      </c>
      <c r="W47" s="205" t="s">
        <v>212</v>
      </c>
      <c r="X47" s="207">
        <f t="shared" si="65"/>
        <v>0.25</v>
      </c>
      <c r="Y47" s="207">
        <f t="shared" si="64"/>
        <v>0.25263000000000002</v>
      </c>
      <c r="Z47" s="207">
        <f t="shared" si="64"/>
        <v>0.21931999999999999</v>
      </c>
      <c r="AA47" s="207">
        <f t="shared" si="64"/>
        <v>0.25</v>
      </c>
      <c r="AB47" s="207">
        <f t="shared" si="64"/>
        <v>0.21931999999999999</v>
      </c>
      <c r="AC47" s="207">
        <f t="shared" si="64"/>
        <v>0.20809</v>
      </c>
      <c r="AD47" s="8">
        <f t="shared" si="66"/>
        <v>0.23322999999999999</v>
      </c>
      <c r="AE47" s="206">
        <f t="shared" si="67"/>
        <v>0.23322999999999999</v>
      </c>
      <c r="AI47" s="205">
        <f t="shared" si="68"/>
        <v>0.24192</v>
      </c>
      <c r="AJ47" s="205">
        <f t="shared" si="69"/>
        <v>0.28843999999999997</v>
      </c>
      <c r="AK47" s="205">
        <f t="shared" si="70"/>
        <v>0.23322999999999999</v>
      </c>
      <c r="AL47" s="205">
        <f t="shared" si="71"/>
        <v>0.23405999999999999</v>
      </c>
      <c r="AM47" s="205">
        <f t="shared" si="72"/>
        <v>0.23322999999999999</v>
      </c>
      <c r="AN47" s="205">
        <f t="shared" si="73"/>
        <v>0.19392999999999999</v>
      </c>
      <c r="AO47" s="205">
        <f t="shared" si="74"/>
        <v>1.4248099999999999</v>
      </c>
      <c r="AP47" s="205">
        <f t="shared" si="75"/>
        <v>6.1090299999999997</v>
      </c>
      <c r="AR47" s="205" t="s">
        <v>66</v>
      </c>
      <c r="AS47" s="309">
        <v>1.25</v>
      </c>
      <c r="AT47" s="309"/>
      <c r="AU47"/>
    </row>
    <row r="48" spans="15:47" x14ac:dyDescent="0.25">
      <c r="O48" s="205" t="s">
        <v>213</v>
      </c>
      <c r="P48" s="205">
        <f>ROUND(1/S45,5)</f>
        <v>1</v>
      </c>
      <c r="Q48" s="205">
        <f>ROUND(1/S46,5)</f>
        <v>0.5</v>
      </c>
      <c r="R48" s="205">
        <f>ROUND(1/S47,5)</f>
        <v>0.16667000000000001</v>
      </c>
      <c r="S48" s="98">
        <v>1</v>
      </c>
      <c r="T48" s="205">
        <f>ROUND(1/6,5)</f>
        <v>0.16667000000000001</v>
      </c>
      <c r="U48" s="205">
        <f>ROUND(1/8,5)</f>
        <v>0.125</v>
      </c>
      <c r="W48" s="205" t="s">
        <v>213</v>
      </c>
      <c r="X48" s="207">
        <f t="shared" si="65"/>
        <v>3.5709999999999999E-2</v>
      </c>
      <c r="Y48" s="207">
        <f t="shared" si="64"/>
        <v>3.1579999999999997E-2</v>
      </c>
      <c r="Z48" s="207">
        <f t="shared" si="64"/>
        <v>3.6549999999999999E-2</v>
      </c>
      <c r="AA48" s="207">
        <f t="shared" si="64"/>
        <v>4.1669999999999999E-2</v>
      </c>
      <c r="AB48" s="207">
        <f t="shared" si="64"/>
        <v>3.6549999999999999E-2</v>
      </c>
      <c r="AC48" s="207">
        <f t="shared" si="64"/>
        <v>5.2019999999999997E-2</v>
      </c>
      <c r="AD48" s="8">
        <f t="shared" si="66"/>
        <v>3.9010000000000003E-2</v>
      </c>
      <c r="AE48" s="206">
        <f t="shared" si="67"/>
        <v>3.9010000000000003E-2</v>
      </c>
      <c r="AI48" s="205">
        <f t="shared" si="68"/>
        <v>3.456E-2</v>
      </c>
      <c r="AJ48" s="205">
        <f t="shared" si="69"/>
        <v>3.6060000000000002E-2</v>
      </c>
      <c r="AK48" s="205">
        <f t="shared" si="70"/>
        <v>3.8870000000000002E-2</v>
      </c>
      <c r="AL48" s="205">
        <f t="shared" si="71"/>
        <v>3.9010000000000003E-2</v>
      </c>
      <c r="AM48" s="205">
        <f t="shared" si="72"/>
        <v>3.8870000000000002E-2</v>
      </c>
      <c r="AN48" s="205">
        <f t="shared" si="73"/>
        <v>4.8480000000000002E-2</v>
      </c>
      <c r="AO48" s="205">
        <f t="shared" si="74"/>
        <v>0.23585</v>
      </c>
      <c r="AP48" s="205">
        <f t="shared" si="75"/>
        <v>6.04589</v>
      </c>
      <c r="AR48" s="205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05" t="s">
        <v>214</v>
      </c>
      <c r="P49" s="205">
        <f>ROUND(1/T45,5)</f>
        <v>6.99986</v>
      </c>
      <c r="Q49" s="205">
        <f>ROUND(1/T46,5)</f>
        <v>4</v>
      </c>
      <c r="R49" s="205">
        <f>ROUND(1/T47,5)</f>
        <v>1</v>
      </c>
      <c r="S49" s="205">
        <f>ROUND(1/T48,5)</f>
        <v>5.9998800000000001</v>
      </c>
      <c r="T49" s="98">
        <v>1</v>
      </c>
      <c r="U49" s="205">
        <f>ROUND(1/2,5)</f>
        <v>0.5</v>
      </c>
      <c r="W49" s="205" t="s">
        <v>214</v>
      </c>
      <c r="X49" s="207">
        <f t="shared" si="65"/>
        <v>0.25</v>
      </c>
      <c r="Y49" s="207">
        <f t="shared" si="64"/>
        <v>0.25263000000000002</v>
      </c>
      <c r="Z49" s="207">
        <f t="shared" si="64"/>
        <v>0.21931999999999999</v>
      </c>
      <c r="AA49" s="207">
        <f t="shared" si="64"/>
        <v>0.25</v>
      </c>
      <c r="AB49" s="207">
        <f t="shared" si="64"/>
        <v>0.21931999999999999</v>
      </c>
      <c r="AC49" s="207">
        <f t="shared" si="64"/>
        <v>0.20809</v>
      </c>
      <c r="AD49" s="8">
        <f t="shared" si="66"/>
        <v>0.23322999999999999</v>
      </c>
      <c r="AE49" s="206">
        <f t="shared" si="67"/>
        <v>0.23322999999999999</v>
      </c>
      <c r="AI49" s="205">
        <f t="shared" si="68"/>
        <v>0.24192</v>
      </c>
      <c r="AJ49" s="205">
        <f t="shared" si="69"/>
        <v>0.28843999999999997</v>
      </c>
      <c r="AK49" s="205">
        <f t="shared" si="70"/>
        <v>0.23322999999999999</v>
      </c>
      <c r="AL49" s="205">
        <f t="shared" si="71"/>
        <v>0.23405999999999999</v>
      </c>
      <c r="AM49" s="205">
        <f t="shared" si="72"/>
        <v>0.23322999999999999</v>
      </c>
      <c r="AN49" s="205">
        <f t="shared" si="73"/>
        <v>0.19392999999999999</v>
      </c>
      <c r="AO49" s="205">
        <f t="shared" si="74"/>
        <v>1.4248099999999999</v>
      </c>
      <c r="AP49" s="205">
        <f t="shared" si="75"/>
        <v>6.1090299999999997</v>
      </c>
      <c r="AR49" s="205" t="s">
        <v>68</v>
      </c>
      <c r="AS49" s="316">
        <f>AS48</f>
        <v>1.132E-2</v>
      </c>
      <c r="AT49" s="316"/>
      <c r="AU49"/>
    </row>
    <row r="50" spans="15:47" ht="15.75" thickBot="1" x14ac:dyDescent="0.3">
      <c r="O50" s="205" t="s">
        <v>215</v>
      </c>
      <c r="P50" s="205">
        <f>ROUND(1/U45,5)</f>
        <v>9.0000900000000001</v>
      </c>
      <c r="Q50" s="205">
        <f>ROUND(1/U46,5)</f>
        <v>5.9998800000000001</v>
      </c>
      <c r="R50" s="205">
        <f>ROUND(1/U47,5)</f>
        <v>2</v>
      </c>
      <c r="S50" s="205">
        <f>ROUND(1/U48,5)</f>
        <v>8</v>
      </c>
      <c r="T50" s="205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05">
        <f t="shared" si="68"/>
        <v>0.31103999999999998</v>
      </c>
      <c r="AJ50" s="205">
        <f t="shared" si="69"/>
        <v>0.43264999999999998</v>
      </c>
      <c r="AK50" s="205">
        <f t="shared" si="70"/>
        <v>0.46645999999999999</v>
      </c>
      <c r="AL50" s="205">
        <f t="shared" si="71"/>
        <v>0.31208000000000002</v>
      </c>
      <c r="AM50" s="205">
        <f t="shared" si="72"/>
        <v>0.46645999999999999</v>
      </c>
      <c r="AN50" s="205">
        <f t="shared" si="73"/>
        <v>0.38785999999999998</v>
      </c>
      <c r="AO50" s="205">
        <f t="shared" si="74"/>
        <v>2.3765499999999999</v>
      </c>
      <c r="AP50" s="205">
        <f t="shared" si="75"/>
        <v>6.1273400000000002</v>
      </c>
      <c r="AS50"/>
      <c r="AT50"/>
      <c r="AU50"/>
    </row>
    <row r="51" spans="15:47" x14ac:dyDescent="0.25">
      <c r="O51" s="211" t="s">
        <v>55</v>
      </c>
      <c r="P51" s="205">
        <f t="shared" ref="P51:U51" si="76">ROUND(SUM(P45:P50),5)</f>
        <v>27.999839999999999</v>
      </c>
      <c r="Q51" s="205">
        <f t="shared" si="76"/>
        <v>15.833209999999999</v>
      </c>
      <c r="R51" s="205">
        <f t="shared" si="76"/>
        <v>4.5595299999999996</v>
      </c>
      <c r="S51" s="205">
        <f t="shared" si="76"/>
        <v>23.999880000000001</v>
      </c>
      <c r="T51" s="205">
        <f t="shared" si="76"/>
        <v>4.5595299999999996</v>
      </c>
      <c r="U51" s="205">
        <f t="shared" si="76"/>
        <v>2.4027799999999999</v>
      </c>
      <c r="W51" s="211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05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05" t="s">
        <v>210</v>
      </c>
      <c r="Q53" s="205" t="s">
        <v>211</v>
      </c>
      <c r="R53" s="205" t="s">
        <v>212</v>
      </c>
      <c r="S53" s="205" t="s">
        <v>213</v>
      </c>
      <c r="T53" s="205" t="s">
        <v>214</v>
      </c>
      <c r="U53" s="205" t="s">
        <v>215</v>
      </c>
      <c r="W53" s="235" t="str">
        <f>O53</f>
        <v>GS4</v>
      </c>
      <c r="X53" s="205" t="s">
        <v>210</v>
      </c>
      <c r="Y53" s="205" t="s">
        <v>211</v>
      </c>
      <c r="Z53" s="205" t="s">
        <v>212</v>
      </c>
      <c r="AA53" s="205" t="s">
        <v>213</v>
      </c>
      <c r="AB53" s="205" t="s">
        <v>214</v>
      </c>
      <c r="AC53" s="205" t="s">
        <v>215</v>
      </c>
      <c r="AD53" s="205" t="s">
        <v>62</v>
      </c>
      <c r="AE53" s="205" t="s">
        <v>57</v>
      </c>
      <c r="AI53" s="205" t="s">
        <v>210</v>
      </c>
      <c r="AJ53" s="205" t="s">
        <v>211</v>
      </c>
      <c r="AK53" s="205" t="s">
        <v>212</v>
      </c>
      <c r="AL53" s="205" t="s">
        <v>213</v>
      </c>
      <c r="AM53" s="205" t="s">
        <v>214</v>
      </c>
      <c r="AN53" s="205" t="s">
        <v>215</v>
      </c>
      <c r="AO53" s="205" t="s">
        <v>55</v>
      </c>
      <c r="AP53" s="205" t="s">
        <v>63</v>
      </c>
      <c r="AR53" s="309" t="s">
        <v>69</v>
      </c>
      <c r="AS53" s="309"/>
      <c r="AT53" s="309"/>
      <c r="AU53"/>
    </row>
    <row r="54" spans="15:47" x14ac:dyDescent="0.25">
      <c r="O54" s="205" t="s">
        <v>210</v>
      </c>
      <c r="P54" s="98">
        <v>1</v>
      </c>
      <c r="Q54" s="205">
        <f>ROUND(1/3,5)</f>
        <v>0.33333000000000002</v>
      </c>
      <c r="R54" s="205">
        <f>ROUND(1/7,5)</f>
        <v>0.14285999999999999</v>
      </c>
      <c r="S54" s="205">
        <v>1</v>
      </c>
      <c r="T54" s="205">
        <f>ROUND(1/7,5)</f>
        <v>0.14285999999999999</v>
      </c>
      <c r="U54" s="205">
        <f>ROUND(1/9,5)</f>
        <v>0.11111</v>
      </c>
      <c r="W54" s="205" t="s">
        <v>210</v>
      </c>
      <c r="X54" s="207">
        <f>ROUND(P54/P$60,5)</f>
        <v>3.5709999999999999E-2</v>
      </c>
      <c r="Y54" s="207">
        <f t="shared" ref="Y54:AC59" si="78">ROUND(Q54/Q$60,5)</f>
        <v>2.1049999999999999E-2</v>
      </c>
      <c r="Z54" s="207">
        <f t="shared" si="78"/>
        <v>3.1329999999999997E-2</v>
      </c>
      <c r="AA54" s="207">
        <f t="shared" si="78"/>
        <v>4.1669999999999999E-2</v>
      </c>
      <c r="AB54" s="207">
        <f t="shared" si="78"/>
        <v>3.1329999999999997E-2</v>
      </c>
      <c r="AC54" s="207">
        <f t="shared" si="78"/>
        <v>4.6240000000000003E-2</v>
      </c>
      <c r="AD54" s="8">
        <f>ROUND(AVERAGE(X54:AC54),5)</f>
        <v>3.456E-2</v>
      </c>
      <c r="AE54" s="206">
        <f>AD54</f>
        <v>3.456E-2</v>
      </c>
      <c r="AI54" s="205">
        <f>ROUND(P54*AD$54,5)</f>
        <v>3.456E-2</v>
      </c>
      <c r="AJ54" s="205">
        <f>ROUND(Q54*AD$55,5)</f>
        <v>2.4039999999999999E-2</v>
      </c>
      <c r="AK54" s="205">
        <f>ROUND(R54*AD$56,5)</f>
        <v>3.3320000000000002E-2</v>
      </c>
      <c r="AL54" s="205">
        <f>ROUND(S54*AD$57,5)</f>
        <v>3.9010000000000003E-2</v>
      </c>
      <c r="AM54" s="205">
        <f>ROUND(T54*AD$58,5)</f>
        <v>3.3320000000000002E-2</v>
      </c>
      <c r="AN54" s="205">
        <f>ROUND(U54*AD$59,5)</f>
        <v>4.3099999999999999E-2</v>
      </c>
      <c r="AO54" s="205">
        <f>ROUND(SUM(AI54:AN54),5)</f>
        <v>0.20735000000000001</v>
      </c>
      <c r="AP54" s="205">
        <f>ROUND(AO54/AD54,5)</f>
        <v>5.9997100000000003</v>
      </c>
      <c r="AR54" s="205" t="s">
        <v>64</v>
      </c>
      <c r="AS54" s="309">
        <v>6</v>
      </c>
      <c r="AT54" s="309"/>
      <c r="AU54"/>
    </row>
    <row r="55" spans="15:47" x14ac:dyDescent="0.25">
      <c r="O55" s="205" t="s">
        <v>211</v>
      </c>
      <c r="P55" s="205">
        <f>ROUND(1/Q54,5)</f>
        <v>3.0000300000000002</v>
      </c>
      <c r="Q55" s="98">
        <v>1</v>
      </c>
      <c r="R55" s="205">
        <f>ROUND(1/4,5)</f>
        <v>0.25</v>
      </c>
      <c r="S55" s="205">
        <v>2</v>
      </c>
      <c r="T55" s="205">
        <f>ROUND(1/4,5)</f>
        <v>0.25</v>
      </c>
      <c r="U55" s="205">
        <f>ROUND(1/6,5)</f>
        <v>0.16667000000000001</v>
      </c>
      <c r="W55" s="205" t="s">
        <v>211</v>
      </c>
      <c r="X55" s="207">
        <f t="shared" ref="X55:X59" si="79">ROUND(P55/P$60,5)</f>
        <v>0.10714</v>
      </c>
      <c r="Y55" s="207">
        <f t="shared" si="78"/>
        <v>6.3159999999999994E-2</v>
      </c>
      <c r="Z55" s="207">
        <f t="shared" si="78"/>
        <v>5.4829999999999997E-2</v>
      </c>
      <c r="AA55" s="207">
        <f t="shared" si="78"/>
        <v>8.3330000000000001E-2</v>
      </c>
      <c r="AB55" s="207">
        <f t="shared" si="78"/>
        <v>5.4829999999999997E-2</v>
      </c>
      <c r="AC55" s="207">
        <f t="shared" si="78"/>
        <v>6.9370000000000001E-2</v>
      </c>
      <c r="AD55" s="8">
        <f t="shared" ref="AD55:AD59" si="80">ROUND(AVERAGE(X55:AC55),5)</f>
        <v>7.2109999999999994E-2</v>
      </c>
      <c r="AE55" s="206">
        <f t="shared" ref="AE55:AE60" si="81">AD55</f>
        <v>7.2109999999999994E-2</v>
      </c>
      <c r="AI55" s="205">
        <f t="shared" ref="AI55:AI59" si="82">ROUND(P55*AD$54,5)</f>
        <v>0.10367999999999999</v>
      </c>
      <c r="AJ55" s="205">
        <f t="shared" ref="AJ55:AJ59" si="83">ROUND(Q55*AD$55,5)</f>
        <v>7.2109999999999994E-2</v>
      </c>
      <c r="AK55" s="205">
        <f t="shared" ref="AK55:AK59" si="84">ROUND(R55*AD$56,5)</f>
        <v>5.8310000000000001E-2</v>
      </c>
      <c r="AL55" s="205">
        <f t="shared" ref="AL55:AL59" si="85">ROUND(S55*AD$57,5)</f>
        <v>7.8020000000000006E-2</v>
      </c>
      <c r="AM55" s="205">
        <f t="shared" ref="AM55:AM59" si="86">ROUND(T55*AD$58,5)</f>
        <v>5.8310000000000001E-2</v>
      </c>
      <c r="AN55" s="205">
        <f t="shared" ref="AN55:AN59" si="87">ROUND(U55*AD$59,5)</f>
        <v>6.4640000000000003E-2</v>
      </c>
      <c r="AO55" s="205">
        <f t="shared" ref="AO55:AO59" si="88">ROUND(SUM(AI55:AN55),5)</f>
        <v>0.43507000000000001</v>
      </c>
      <c r="AP55" s="205">
        <f t="shared" ref="AP55:AP59" si="89">ROUND(AO55/AD55,5)</f>
        <v>6.0334199999999996</v>
      </c>
      <c r="AR55" s="205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05" t="s">
        <v>212</v>
      </c>
      <c r="P56" s="205">
        <f>ROUND(1/R54,5)</f>
        <v>6.99986</v>
      </c>
      <c r="Q56" s="205">
        <f>ROUND(1/R55,5)</f>
        <v>4</v>
      </c>
      <c r="R56" s="98">
        <v>1</v>
      </c>
      <c r="S56" s="205">
        <v>6</v>
      </c>
      <c r="T56" s="205">
        <v>1</v>
      </c>
      <c r="U56" s="205">
        <f>ROUND(1/2,5)</f>
        <v>0.5</v>
      </c>
      <c r="W56" s="205" t="s">
        <v>212</v>
      </c>
      <c r="X56" s="207">
        <f t="shared" si="79"/>
        <v>0.25</v>
      </c>
      <c r="Y56" s="207">
        <f t="shared" si="78"/>
        <v>0.25263000000000002</v>
      </c>
      <c r="Z56" s="207">
        <f t="shared" si="78"/>
        <v>0.21931999999999999</v>
      </c>
      <c r="AA56" s="207">
        <f t="shared" si="78"/>
        <v>0.25</v>
      </c>
      <c r="AB56" s="207">
        <f t="shared" si="78"/>
        <v>0.21931999999999999</v>
      </c>
      <c r="AC56" s="207">
        <f t="shared" si="78"/>
        <v>0.20809</v>
      </c>
      <c r="AD56" s="8">
        <f t="shared" si="80"/>
        <v>0.23322999999999999</v>
      </c>
      <c r="AE56" s="206">
        <f t="shared" si="81"/>
        <v>0.23322999999999999</v>
      </c>
      <c r="AI56" s="205">
        <f t="shared" si="82"/>
        <v>0.24192</v>
      </c>
      <c r="AJ56" s="205">
        <f t="shared" si="83"/>
        <v>0.28843999999999997</v>
      </c>
      <c r="AK56" s="205">
        <f t="shared" si="84"/>
        <v>0.23322999999999999</v>
      </c>
      <c r="AL56" s="205">
        <f t="shared" si="85"/>
        <v>0.23405999999999999</v>
      </c>
      <c r="AM56" s="205">
        <f t="shared" si="86"/>
        <v>0.23322999999999999</v>
      </c>
      <c r="AN56" s="205">
        <f t="shared" si="87"/>
        <v>0.19392999999999999</v>
      </c>
      <c r="AO56" s="205">
        <f t="shared" si="88"/>
        <v>1.4248099999999999</v>
      </c>
      <c r="AP56" s="205">
        <f t="shared" si="89"/>
        <v>6.1090299999999997</v>
      </c>
      <c r="AR56" s="205" t="s">
        <v>66</v>
      </c>
      <c r="AS56" s="309">
        <v>1.25</v>
      </c>
      <c r="AT56" s="309"/>
      <c r="AU56"/>
    </row>
    <row r="57" spans="15:47" x14ac:dyDescent="0.25">
      <c r="O57" s="205" t="s">
        <v>213</v>
      </c>
      <c r="P57" s="205">
        <f>ROUND(1/S54,5)</f>
        <v>1</v>
      </c>
      <c r="Q57" s="205">
        <f>ROUND(1/S55,5)</f>
        <v>0.5</v>
      </c>
      <c r="R57" s="205">
        <f>ROUND(1/S56,5)</f>
        <v>0.16667000000000001</v>
      </c>
      <c r="S57" s="98">
        <v>1</v>
      </c>
      <c r="T57" s="205">
        <f>ROUND(1/6,5)</f>
        <v>0.16667000000000001</v>
      </c>
      <c r="U57" s="205">
        <f>ROUND(1/8,5)</f>
        <v>0.125</v>
      </c>
      <c r="W57" s="205" t="s">
        <v>213</v>
      </c>
      <c r="X57" s="207">
        <f t="shared" si="79"/>
        <v>3.5709999999999999E-2</v>
      </c>
      <c r="Y57" s="207">
        <f t="shared" si="78"/>
        <v>3.1579999999999997E-2</v>
      </c>
      <c r="Z57" s="207">
        <f t="shared" si="78"/>
        <v>3.6549999999999999E-2</v>
      </c>
      <c r="AA57" s="207">
        <f t="shared" si="78"/>
        <v>4.1669999999999999E-2</v>
      </c>
      <c r="AB57" s="207">
        <f t="shared" si="78"/>
        <v>3.6549999999999999E-2</v>
      </c>
      <c r="AC57" s="207">
        <f t="shared" si="78"/>
        <v>5.2019999999999997E-2</v>
      </c>
      <c r="AD57" s="8">
        <f t="shared" si="80"/>
        <v>3.9010000000000003E-2</v>
      </c>
      <c r="AE57" s="206">
        <f t="shared" si="81"/>
        <v>3.9010000000000003E-2</v>
      </c>
      <c r="AI57" s="205">
        <f t="shared" si="82"/>
        <v>3.456E-2</v>
      </c>
      <c r="AJ57" s="205">
        <f t="shared" si="83"/>
        <v>3.6060000000000002E-2</v>
      </c>
      <c r="AK57" s="205">
        <f t="shared" si="84"/>
        <v>3.8870000000000002E-2</v>
      </c>
      <c r="AL57" s="205">
        <f t="shared" si="85"/>
        <v>3.9010000000000003E-2</v>
      </c>
      <c r="AM57" s="205">
        <f t="shared" si="86"/>
        <v>3.8870000000000002E-2</v>
      </c>
      <c r="AN57" s="205">
        <f t="shared" si="87"/>
        <v>4.8480000000000002E-2</v>
      </c>
      <c r="AO57" s="205">
        <f t="shared" si="88"/>
        <v>0.23585</v>
      </c>
      <c r="AP57" s="205">
        <f t="shared" si="89"/>
        <v>6.04589</v>
      </c>
      <c r="AR57" s="205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05" t="s">
        <v>214</v>
      </c>
      <c r="P58" s="205">
        <f>ROUND(1/T54,5)</f>
        <v>6.99986</v>
      </c>
      <c r="Q58" s="205">
        <f>ROUND(1/T55,5)</f>
        <v>4</v>
      </c>
      <c r="R58" s="205">
        <f>ROUND(1/T56,5)</f>
        <v>1</v>
      </c>
      <c r="S58" s="205">
        <f>ROUND(1/T57,5)</f>
        <v>5.9998800000000001</v>
      </c>
      <c r="T58" s="98">
        <v>1</v>
      </c>
      <c r="U58" s="205">
        <f>ROUND(1/2,5)</f>
        <v>0.5</v>
      </c>
      <c r="W58" s="205" t="s">
        <v>214</v>
      </c>
      <c r="X58" s="207">
        <f t="shared" si="79"/>
        <v>0.25</v>
      </c>
      <c r="Y58" s="207">
        <f t="shared" si="78"/>
        <v>0.25263000000000002</v>
      </c>
      <c r="Z58" s="207">
        <f t="shared" si="78"/>
        <v>0.21931999999999999</v>
      </c>
      <c r="AA58" s="207">
        <f t="shared" si="78"/>
        <v>0.25</v>
      </c>
      <c r="AB58" s="207">
        <f t="shared" si="78"/>
        <v>0.21931999999999999</v>
      </c>
      <c r="AC58" s="207">
        <f t="shared" si="78"/>
        <v>0.20809</v>
      </c>
      <c r="AD58" s="8">
        <f t="shared" si="80"/>
        <v>0.23322999999999999</v>
      </c>
      <c r="AE58" s="206">
        <f t="shared" si="81"/>
        <v>0.23322999999999999</v>
      </c>
      <c r="AI58" s="205">
        <f t="shared" si="82"/>
        <v>0.24192</v>
      </c>
      <c r="AJ58" s="205">
        <f t="shared" si="83"/>
        <v>0.28843999999999997</v>
      </c>
      <c r="AK58" s="205">
        <f t="shared" si="84"/>
        <v>0.23322999999999999</v>
      </c>
      <c r="AL58" s="205">
        <f t="shared" si="85"/>
        <v>0.23405999999999999</v>
      </c>
      <c r="AM58" s="205">
        <f t="shared" si="86"/>
        <v>0.23322999999999999</v>
      </c>
      <c r="AN58" s="205">
        <f t="shared" si="87"/>
        <v>0.19392999999999999</v>
      </c>
      <c r="AO58" s="205">
        <f t="shared" si="88"/>
        <v>1.4248099999999999</v>
      </c>
      <c r="AP58" s="205">
        <f t="shared" si="89"/>
        <v>6.1090299999999997</v>
      </c>
      <c r="AR58" s="205" t="s">
        <v>68</v>
      </c>
      <c r="AS58" s="316">
        <f>AS57</f>
        <v>1.132E-2</v>
      </c>
      <c r="AT58" s="316"/>
      <c r="AU58"/>
    </row>
    <row r="59" spans="15:47" ht="15.75" thickBot="1" x14ac:dyDescent="0.3">
      <c r="O59" s="205" t="s">
        <v>215</v>
      </c>
      <c r="P59" s="205">
        <f>ROUND(1/U54,5)</f>
        <v>9.0000900000000001</v>
      </c>
      <c r="Q59" s="205">
        <f>ROUND(1/U55,5)</f>
        <v>5.9998800000000001</v>
      </c>
      <c r="R59" s="205">
        <f>ROUND(1/U56,5)</f>
        <v>2</v>
      </c>
      <c r="S59" s="205">
        <f>ROUND(1/U57,5)</f>
        <v>8</v>
      </c>
      <c r="T59" s="205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05">
        <f t="shared" si="82"/>
        <v>0.31103999999999998</v>
      </c>
      <c r="AJ59" s="205">
        <f t="shared" si="83"/>
        <v>0.43264999999999998</v>
      </c>
      <c r="AK59" s="205">
        <f t="shared" si="84"/>
        <v>0.46645999999999999</v>
      </c>
      <c r="AL59" s="205">
        <f t="shared" si="85"/>
        <v>0.31208000000000002</v>
      </c>
      <c r="AM59" s="205">
        <f t="shared" si="86"/>
        <v>0.46645999999999999</v>
      </c>
      <c r="AN59" s="205">
        <f t="shared" si="87"/>
        <v>0.38785999999999998</v>
      </c>
      <c r="AO59" s="205">
        <f t="shared" si="88"/>
        <v>2.3765499999999999</v>
      </c>
      <c r="AP59" s="205">
        <f t="shared" si="89"/>
        <v>6.1273400000000002</v>
      </c>
      <c r="AS59"/>
      <c r="AT59"/>
      <c r="AU59"/>
    </row>
    <row r="60" spans="15:47" x14ac:dyDescent="0.25">
      <c r="O60" s="211" t="s">
        <v>55</v>
      </c>
      <c r="P60" s="205">
        <f t="shared" ref="P60:U60" si="90">ROUND(SUM(P54:P59),5)</f>
        <v>27.999839999999999</v>
      </c>
      <c r="Q60" s="205">
        <f t="shared" si="90"/>
        <v>15.833209999999999</v>
      </c>
      <c r="R60" s="205">
        <f t="shared" si="90"/>
        <v>4.5595299999999996</v>
      </c>
      <c r="S60" s="205">
        <f t="shared" si="90"/>
        <v>23.999880000000001</v>
      </c>
      <c r="T60" s="205">
        <f t="shared" si="90"/>
        <v>4.5595299999999996</v>
      </c>
      <c r="U60" s="205">
        <f t="shared" si="90"/>
        <v>2.4027799999999999</v>
      </c>
      <c r="W60" s="211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05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05" t="s">
        <v>210</v>
      </c>
      <c r="Q62" s="205" t="s">
        <v>211</v>
      </c>
      <c r="R62" s="205" t="s">
        <v>212</v>
      </c>
      <c r="S62" s="205" t="s">
        <v>213</v>
      </c>
      <c r="T62" s="205" t="s">
        <v>214</v>
      </c>
      <c r="U62" s="205" t="s">
        <v>215</v>
      </c>
      <c r="W62" s="235" t="str">
        <f>O62</f>
        <v>GS5</v>
      </c>
      <c r="X62" s="205" t="s">
        <v>210</v>
      </c>
      <c r="Y62" s="205" t="s">
        <v>211</v>
      </c>
      <c r="Z62" s="205" t="s">
        <v>212</v>
      </c>
      <c r="AA62" s="205" t="s">
        <v>213</v>
      </c>
      <c r="AB62" s="205" t="s">
        <v>214</v>
      </c>
      <c r="AC62" s="205" t="s">
        <v>215</v>
      </c>
      <c r="AD62" s="205" t="s">
        <v>62</v>
      </c>
      <c r="AE62" s="205" t="s">
        <v>57</v>
      </c>
      <c r="AI62" s="205" t="s">
        <v>210</v>
      </c>
      <c r="AJ62" s="205" t="s">
        <v>211</v>
      </c>
      <c r="AK62" s="205" t="s">
        <v>212</v>
      </c>
      <c r="AL62" s="205" t="s">
        <v>213</v>
      </c>
      <c r="AM62" s="205" t="s">
        <v>214</v>
      </c>
      <c r="AN62" s="205" t="s">
        <v>215</v>
      </c>
      <c r="AO62" s="205" t="s">
        <v>55</v>
      </c>
      <c r="AP62" s="205" t="s">
        <v>63</v>
      </c>
      <c r="AR62" s="309" t="s">
        <v>69</v>
      </c>
      <c r="AS62" s="309"/>
      <c r="AT62" s="309"/>
      <c r="AU62"/>
    </row>
    <row r="63" spans="15:47" x14ac:dyDescent="0.25">
      <c r="O63" s="205" t="s">
        <v>210</v>
      </c>
      <c r="P63" s="98">
        <v>1</v>
      </c>
      <c r="Q63" s="205">
        <f>ROUND(1/3,5)</f>
        <v>0.33333000000000002</v>
      </c>
      <c r="R63" s="205">
        <f>ROUND(1/7,5)</f>
        <v>0.14285999999999999</v>
      </c>
      <c r="S63" s="205">
        <v>1</v>
      </c>
      <c r="T63" s="205">
        <f>ROUND(1/7,5)</f>
        <v>0.14285999999999999</v>
      </c>
      <c r="U63" s="205">
        <f>ROUND(1/9,5)</f>
        <v>0.11111</v>
      </c>
      <c r="W63" s="205" t="s">
        <v>210</v>
      </c>
      <c r="X63" s="207">
        <f>ROUND(P63/P$69,5)</f>
        <v>3.5709999999999999E-2</v>
      </c>
      <c r="Y63" s="207">
        <f t="shared" ref="Y63:AC68" si="92">ROUND(Q63/Q$69,5)</f>
        <v>2.1049999999999999E-2</v>
      </c>
      <c r="Z63" s="207">
        <f t="shared" si="92"/>
        <v>3.1329999999999997E-2</v>
      </c>
      <c r="AA63" s="207">
        <f t="shared" si="92"/>
        <v>4.1669999999999999E-2</v>
      </c>
      <c r="AB63" s="207">
        <f t="shared" si="92"/>
        <v>3.1329999999999997E-2</v>
      </c>
      <c r="AC63" s="207">
        <f t="shared" si="92"/>
        <v>4.6240000000000003E-2</v>
      </c>
      <c r="AD63" s="8">
        <f>ROUND(AVERAGE(X63:AC63),5)</f>
        <v>3.456E-2</v>
      </c>
      <c r="AE63" s="206">
        <f>AD63</f>
        <v>3.456E-2</v>
      </c>
      <c r="AI63" s="205">
        <f>ROUND(P63*AD$63,5)</f>
        <v>3.456E-2</v>
      </c>
      <c r="AJ63" s="205">
        <f>ROUND(Q63*AD$64,5)</f>
        <v>2.4039999999999999E-2</v>
      </c>
      <c r="AK63" s="205">
        <f>ROUND(R63*AD$65,5)</f>
        <v>3.3320000000000002E-2</v>
      </c>
      <c r="AL63" s="205">
        <f>ROUND(S63*AD$66,5)</f>
        <v>3.9010000000000003E-2</v>
      </c>
      <c r="AM63" s="205">
        <f>ROUND(T63*AD$67,5)</f>
        <v>3.3320000000000002E-2</v>
      </c>
      <c r="AN63" s="205">
        <f>ROUND(U63*AD$68,5)</f>
        <v>4.3099999999999999E-2</v>
      </c>
      <c r="AO63" s="205">
        <f>ROUND(SUM(AI63:AN63),5)</f>
        <v>0.20735000000000001</v>
      </c>
      <c r="AP63" s="205">
        <f>ROUND(AO63/AD63,5)</f>
        <v>5.9997100000000003</v>
      </c>
      <c r="AR63" s="205" t="s">
        <v>64</v>
      </c>
      <c r="AS63" s="309">
        <v>6</v>
      </c>
      <c r="AT63" s="309"/>
      <c r="AU63"/>
    </row>
    <row r="64" spans="15:47" x14ac:dyDescent="0.25">
      <c r="O64" s="205" t="s">
        <v>211</v>
      </c>
      <c r="P64" s="205">
        <f>ROUND(1/Q63,5)</f>
        <v>3.0000300000000002</v>
      </c>
      <c r="Q64" s="98">
        <v>1</v>
      </c>
      <c r="R64" s="205">
        <f>ROUND(1/4,5)</f>
        <v>0.25</v>
      </c>
      <c r="S64" s="205">
        <v>2</v>
      </c>
      <c r="T64" s="205">
        <f>ROUND(1/4,5)</f>
        <v>0.25</v>
      </c>
      <c r="U64" s="205">
        <f>ROUND(1/6,5)</f>
        <v>0.16667000000000001</v>
      </c>
      <c r="W64" s="205" t="s">
        <v>211</v>
      </c>
      <c r="X64" s="207">
        <f t="shared" ref="X64:X68" si="93">ROUND(P64/P$69,5)</f>
        <v>0.10714</v>
      </c>
      <c r="Y64" s="207">
        <f t="shared" si="92"/>
        <v>6.3159999999999994E-2</v>
      </c>
      <c r="Z64" s="207">
        <f t="shared" si="92"/>
        <v>5.4829999999999997E-2</v>
      </c>
      <c r="AA64" s="207">
        <f t="shared" si="92"/>
        <v>8.3330000000000001E-2</v>
      </c>
      <c r="AB64" s="207">
        <f t="shared" si="92"/>
        <v>5.4829999999999997E-2</v>
      </c>
      <c r="AC64" s="207">
        <f t="shared" si="92"/>
        <v>6.9370000000000001E-2</v>
      </c>
      <c r="AD64" s="8">
        <f t="shared" ref="AD64:AD68" si="94">ROUND(AVERAGE(X64:AC64),5)</f>
        <v>7.2109999999999994E-2</v>
      </c>
      <c r="AE64" s="206">
        <f t="shared" ref="AE64:AE69" si="95">AD64</f>
        <v>7.2109999999999994E-2</v>
      </c>
      <c r="AI64" s="205">
        <f t="shared" ref="AI64:AI68" si="96">ROUND(P64*AD$63,5)</f>
        <v>0.10367999999999999</v>
      </c>
      <c r="AJ64" s="205">
        <f t="shared" ref="AJ64:AJ68" si="97">ROUND(Q64*AD$64,5)</f>
        <v>7.2109999999999994E-2</v>
      </c>
      <c r="AK64" s="205">
        <f t="shared" ref="AK64:AK68" si="98">ROUND(R64*AD$65,5)</f>
        <v>5.8310000000000001E-2</v>
      </c>
      <c r="AL64" s="205">
        <f t="shared" ref="AL64:AL68" si="99">ROUND(S64*AD$66,5)</f>
        <v>7.8020000000000006E-2</v>
      </c>
      <c r="AM64" s="205">
        <f t="shared" ref="AM64:AM68" si="100">ROUND(T64*AD$67,5)</f>
        <v>5.8310000000000001E-2</v>
      </c>
      <c r="AN64" s="205">
        <f t="shared" ref="AN64:AN68" si="101">ROUND(U64*AD$68,5)</f>
        <v>6.4640000000000003E-2</v>
      </c>
      <c r="AO64" s="205">
        <f t="shared" ref="AO64:AO68" si="102">ROUND(SUM(AI64:AN64),5)</f>
        <v>0.43507000000000001</v>
      </c>
      <c r="AP64" s="205">
        <f t="shared" ref="AP64:AP68" si="103">ROUND(AO64/AD64,5)</f>
        <v>6.0334199999999996</v>
      </c>
      <c r="AR64" s="205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05" t="s">
        <v>212</v>
      </c>
      <c r="P65" s="205">
        <f>ROUND(1/R63,5)</f>
        <v>6.99986</v>
      </c>
      <c r="Q65" s="205">
        <f>ROUND(1/R64,5)</f>
        <v>4</v>
      </c>
      <c r="R65" s="98">
        <v>1</v>
      </c>
      <c r="S65" s="205">
        <v>6</v>
      </c>
      <c r="T65" s="205">
        <v>1</v>
      </c>
      <c r="U65" s="205">
        <f>ROUND(1/2,5)</f>
        <v>0.5</v>
      </c>
      <c r="W65" s="205" t="s">
        <v>212</v>
      </c>
      <c r="X65" s="207">
        <f t="shared" si="93"/>
        <v>0.25</v>
      </c>
      <c r="Y65" s="207">
        <f t="shared" si="92"/>
        <v>0.25263000000000002</v>
      </c>
      <c r="Z65" s="207">
        <f t="shared" si="92"/>
        <v>0.21931999999999999</v>
      </c>
      <c r="AA65" s="207">
        <f t="shared" si="92"/>
        <v>0.25</v>
      </c>
      <c r="AB65" s="207">
        <f t="shared" si="92"/>
        <v>0.21931999999999999</v>
      </c>
      <c r="AC65" s="207">
        <f t="shared" si="92"/>
        <v>0.20809</v>
      </c>
      <c r="AD65" s="8">
        <f t="shared" si="94"/>
        <v>0.23322999999999999</v>
      </c>
      <c r="AE65" s="206">
        <f t="shared" si="95"/>
        <v>0.23322999999999999</v>
      </c>
      <c r="AI65" s="205">
        <f t="shared" si="96"/>
        <v>0.24192</v>
      </c>
      <c r="AJ65" s="205">
        <f t="shared" si="97"/>
        <v>0.28843999999999997</v>
      </c>
      <c r="AK65" s="205">
        <f t="shared" si="98"/>
        <v>0.23322999999999999</v>
      </c>
      <c r="AL65" s="205">
        <f t="shared" si="99"/>
        <v>0.23405999999999999</v>
      </c>
      <c r="AM65" s="205">
        <f t="shared" si="100"/>
        <v>0.23322999999999999</v>
      </c>
      <c r="AN65" s="205">
        <f t="shared" si="101"/>
        <v>0.19392999999999999</v>
      </c>
      <c r="AO65" s="205">
        <f t="shared" si="102"/>
        <v>1.4248099999999999</v>
      </c>
      <c r="AP65" s="205">
        <f t="shared" si="103"/>
        <v>6.1090299999999997</v>
      </c>
      <c r="AR65" s="205" t="s">
        <v>66</v>
      </c>
      <c r="AS65" s="309">
        <v>1.25</v>
      </c>
      <c r="AT65" s="309"/>
      <c r="AU65"/>
    </row>
    <row r="66" spans="15:47" x14ac:dyDescent="0.25">
      <c r="O66" s="205" t="s">
        <v>213</v>
      </c>
      <c r="P66" s="205">
        <f>ROUND(1/S63,5)</f>
        <v>1</v>
      </c>
      <c r="Q66" s="205">
        <f>ROUND(1/S64,5)</f>
        <v>0.5</v>
      </c>
      <c r="R66" s="205">
        <f>ROUND(1/S65,5)</f>
        <v>0.16667000000000001</v>
      </c>
      <c r="S66" s="98">
        <v>1</v>
      </c>
      <c r="T66" s="205">
        <f>ROUND(1/6,5)</f>
        <v>0.16667000000000001</v>
      </c>
      <c r="U66" s="205">
        <f>ROUND(1/8,5)</f>
        <v>0.125</v>
      </c>
      <c r="W66" s="205" t="s">
        <v>213</v>
      </c>
      <c r="X66" s="207">
        <f t="shared" si="93"/>
        <v>3.5709999999999999E-2</v>
      </c>
      <c r="Y66" s="207">
        <f t="shared" si="92"/>
        <v>3.1579999999999997E-2</v>
      </c>
      <c r="Z66" s="207">
        <f t="shared" si="92"/>
        <v>3.6549999999999999E-2</v>
      </c>
      <c r="AA66" s="207">
        <f t="shared" si="92"/>
        <v>4.1669999999999999E-2</v>
      </c>
      <c r="AB66" s="207">
        <f t="shared" si="92"/>
        <v>3.6549999999999999E-2</v>
      </c>
      <c r="AC66" s="207">
        <f t="shared" si="92"/>
        <v>5.2019999999999997E-2</v>
      </c>
      <c r="AD66" s="8">
        <f t="shared" si="94"/>
        <v>3.9010000000000003E-2</v>
      </c>
      <c r="AE66" s="206">
        <f t="shared" si="95"/>
        <v>3.9010000000000003E-2</v>
      </c>
      <c r="AI66" s="205">
        <f t="shared" si="96"/>
        <v>3.456E-2</v>
      </c>
      <c r="AJ66" s="205">
        <f t="shared" si="97"/>
        <v>3.6060000000000002E-2</v>
      </c>
      <c r="AK66" s="205">
        <f t="shared" si="98"/>
        <v>3.8870000000000002E-2</v>
      </c>
      <c r="AL66" s="205">
        <f t="shared" si="99"/>
        <v>3.9010000000000003E-2</v>
      </c>
      <c r="AM66" s="205">
        <f t="shared" si="100"/>
        <v>3.8870000000000002E-2</v>
      </c>
      <c r="AN66" s="205">
        <f t="shared" si="101"/>
        <v>4.8480000000000002E-2</v>
      </c>
      <c r="AO66" s="205">
        <f t="shared" si="102"/>
        <v>0.23585</v>
      </c>
      <c r="AP66" s="205">
        <f t="shared" si="103"/>
        <v>6.04589</v>
      </c>
      <c r="AR66" s="205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05" t="s">
        <v>214</v>
      </c>
      <c r="P67" s="205">
        <f>ROUND(1/T63,5)</f>
        <v>6.99986</v>
      </c>
      <c r="Q67" s="205">
        <f>ROUND(1/T64,5)</f>
        <v>4</v>
      </c>
      <c r="R67" s="205">
        <f>ROUND(1/T65,5)</f>
        <v>1</v>
      </c>
      <c r="S67" s="205">
        <f>ROUND(1/T66,5)</f>
        <v>5.9998800000000001</v>
      </c>
      <c r="T67" s="98">
        <v>1</v>
      </c>
      <c r="U67" s="205">
        <f>ROUND(1/2,5)</f>
        <v>0.5</v>
      </c>
      <c r="W67" s="205" t="s">
        <v>214</v>
      </c>
      <c r="X67" s="207">
        <f t="shared" si="93"/>
        <v>0.25</v>
      </c>
      <c r="Y67" s="207">
        <f t="shared" si="92"/>
        <v>0.25263000000000002</v>
      </c>
      <c r="Z67" s="207">
        <f t="shared" si="92"/>
        <v>0.21931999999999999</v>
      </c>
      <c r="AA67" s="207">
        <f t="shared" si="92"/>
        <v>0.25</v>
      </c>
      <c r="AB67" s="207">
        <f t="shared" si="92"/>
        <v>0.21931999999999999</v>
      </c>
      <c r="AC67" s="207">
        <f t="shared" si="92"/>
        <v>0.20809</v>
      </c>
      <c r="AD67" s="8">
        <f t="shared" si="94"/>
        <v>0.23322999999999999</v>
      </c>
      <c r="AE67" s="206">
        <f t="shared" si="95"/>
        <v>0.23322999999999999</v>
      </c>
      <c r="AI67" s="205">
        <f t="shared" si="96"/>
        <v>0.24192</v>
      </c>
      <c r="AJ67" s="205">
        <f t="shared" si="97"/>
        <v>0.28843999999999997</v>
      </c>
      <c r="AK67" s="205">
        <f t="shared" si="98"/>
        <v>0.23322999999999999</v>
      </c>
      <c r="AL67" s="205">
        <f t="shared" si="99"/>
        <v>0.23405999999999999</v>
      </c>
      <c r="AM67" s="205">
        <f t="shared" si="100"/>
        <v>0.23322999999999999</v>
      </c>
      <c r="AN67" s="205">
        <f t="shared" si="101"/>
        <v>0.19392999999999999</v>
      </c>
      <c r="AO67" s="205">
        <f t="shared" si="102"/>
        <v>1.4248099999999999</v>
      </c>
      <c r="AP67" s="205">
        <f t="shared" si="103"/>
        <v>6.1090299999999997</v>
      </c>
      <c r="AR67" s="205" t="s">
        <v>68</v>
      </c>
      <c r="AS67" s="316">
        <f>AS66</f>
        <v>1.132E-2</v>
      </c>
      <c r="AT67" s="316"/>
      <c r="AU67"/>
    </row>
    <row r="68" spans="15:47" ht="15.75" thickBot="1" x14ac:dyDescent="0.3">
      <c r="O68" s="205" t="s">
        <v>215</v>
      </c>
      <c r="P68" s="205">
        <f>ROUND(1/U63,5)</f>
        <v>9.0000900000000001</v>
      </c>
      <c r="Q68" s="205">
        <f>ROUND(1/U64,5)</f>
        <v>5.9998800000000001</v>
      </c>
      <c r="R68" s="205">
        <f>ROUND(1/U65,5)</f>
        <v>2</v>
      </c>
      <c r="S68" s="205">
        <f>ROUND(1/U66,5)</f>
        <v>8</v>
      </c>
      <c r="T68" s="205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05">
        <f t="shared" si="96"/>
        <v>0.31103999999999998</v>
      </c>
      <c r="AJ68" s="205">
        <f t="shared" si="97"/>
        <v>0.43264999999999998</v>
      </c>
      <c r="AK68" s="205">
        <f t="shared" si="98"/>
        <v>0.46645999999999999</v>
      </c>
      <c r="AL68" s="205">
        <f t="shared" si="99"/>
        <v>0.31208000000000002</v>
      </c>
      <c r="AM68" s="205">
        <f t="shared" si="100"/>
        <v>0.46645999999999999</v>
      </c>
      <c r="AN68" s="205">
        <f t="shared" si="101"/>
        <v>0.38785999999999998</v>
      </c>
      <c r="AO68" s="205">
        <f t="shared" si="102"/>
        <v>2.3765499999999999</v>
      </c>
      <c r="AP68" s="205">
        <f t="shared" si="103"/>
        <v>6.1273400000000002</v>
      </c>
      <c r="AS68"/>
      <c r="AT68"/>
      <c r="AU68"/>
    </row>
    <row r="69" spans="15:47" x14ac:dyDescent="0.25">
      <c r="O69" s="211" t="s">
        <v>55</v>
      </c>
      <c r="P69" s="205">
        <f t="shared" ref="P69:U69" si="104">ROUND(SUM(P63:P68),5)</f>
        <v>27.999839999999999</v>
      </c>
      <c r="Q69" s="205">
        <f t="shared" si="104"/>
        <v>15.833209999999999</v>
      </c>
      <c r="R69" s="205">
        <f t="shared" si="104"/>
        <v>4.5595299999999996</v>
      </c>
      <c r="S69" s="205">
        <f t="shared" si="104"/>
        <v>23.999880000000001</v>
      </c>
      <c r="T69" s="205">
        <f t="shared" si="104"/>
        <v>4.5595299999999996</v>
      </c>
      <c r="U69" s="205">
        <f t="shared" si="104"/>
        <v>2.4027799999999999</v>
      </c>
      <c r="W69" s="211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05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05" t="s">
        <v>210</v>
      </c>
      <c r="Q71" s="205" t="s">
        <v>211</v>
      </c>
      <c r="R71" s="205" t="s">
        <v>212</v>
      </c>
      <c r="S71" s="205" t="s">
        <v>213</v>
      </c>
      <c r="T71" s="205" t="s">
        <v>214</v>
      </c>
      <c r="U71" s="205" t="s">
        <v>215</v>
      </c>
      <c r="W71" s="235" t="str">
        <f>O71</f>
        <v>GS6</v>
      </c>
      <c r="X71" s="205" t="s">
        <v>210</v>
      </c>
      <c r="Y71" s="205" t="s">
        <v>211</v>
      </c>
      <c r="Z71" s="205" t="s">
        <v>212</v>
      </c>
      <c r="AA71" s="205" t="s">
        <v>213</v>
      </c>
      <c r="AB71" s="205" t="s">
        <v>214</v>
      </c>
      <c r="AC71" s="205" t="s">
        <v>215</v>
      </c>
      <c r="AD71" s="205" t="s">
        <v>62</v>
      </c>
      <c r="AE71" s="205" t="s">
        <v>57</v>
      </c>
      <c r="AI71" s="205" t="s">
        <v>210</v>
      </c>
      <c r="AJ71" s="205" t="s">
        <v>211</v>
      </c>
      <c r="AK71" s="205" t="s">
        <v>212</v>
      </c>
      <c r="AL71" s="205" t="s">
        <v>213</v>
      </c>
      <c r="AM71" s="205" t="s">
        <v>214</v>
      </c>
      <c r="AN71" s="205" t="s">
        <v>215</v>
      </c>
      <c r="AO71" s="205" t="s">
        <v>55</v>
      </c>
      <c r="AP71" s="205" t="s">
        <v>63</v>
      </c>
      <c r="AR71" s="309" t="s">
        <v>69</v>
      </c>
      <c r="AS71" s="309"/>
      <c r="AT71" s="309"/>
      <c r="AU71"/>
    </row>
    <row r="72" spans="15:47" x14ac:dyDescent="0.25">
      <c r="O72" s="205" t="s">
        <v>210</v>
      </c>
      <c r="P72" s="98">
        <v>1</v>
      </c>
      <c r="Q72" s="205">
        <f>ROUND(1/3,5)</f>
        <v>0.33333000000000002</v>
      </c>
      <c r="R72" s="205">
        <f>ROUND(1/7,5)</f>
        <v>0.14285999999999999</v>
      </c>
      <c r="S72" s="205">
        <v>1</v>
      </c>
      <c r="T72" s="205">
        <f>ROUND(1/7,5)</f>
        <v>0.14285999999999999</v>
      </c>
      <c r="U72" s="205">
        <f>ROUND(1/9,5)</f>
        <v>0.11111</v>
      </c>
      <c r="W72" s="205" t="s">
        <v>210</v>
      </c>
      <c r="X72" s="207">
        <f>ROUND(P72/P$78,5)</f>
        <v>3.5709999999999999E-2</v>
      </c>
      <c r="Y72" s="207">
        <f t="shared" ref="Y72:AC77" si="106">ROUND(Q72/Q$78,5)</f>
        <v>2.1049999999999999E-2</v>
      </c>
      <c r="Z72" s="207">
        <f t="shared" si="106"/>
        <v>3.1329999999999997E-2</v>
      </c>
      <c r="AA72" s="207">
        <f t="shared" si="106"/>
        <v>4.1669999999999999E-2</v>
      </c>
      <c r="AB72" s="207">
        <f t="shared" si="106"/>
        <v>3.1329999999999997E-2</v>
      </c>
      <c r="AC72" s="207">
        <f t="shared" si="106"/>
        <v>4.6240000000000003E-2</v>
      </c>
      <c r="AD72" s="8">
        <f>ROUND(AVERAGE(X72:AC72),5)</f>
        <v>3.456E-2</v>
      </c>
      <c r="AE72" s="206">
        <f>AD72</f>
        <v>3.456E-2</v>
      </c>
      <c r="AI72" s="205">
        <f>ROUND(P72*AD$72,5)</f>
        <v>3.456E-2</v>
      </c>
      <c r="AJ72" s="205">
        <f>ROUND(Q72*AD$73,5)</f>
        <v>2.4039999999999999E-2</v>
      </c>
      <c r="AK72" s="205">
        <f>ROUND(R72*AD$74,5)</f>
        <v>3.3320000000000002E-2</v>
      </c>
      <c r="AL72" s="205">
        <f>ROUND(S72*AD$75,5)</f>
        <v>3.9010000000000003E-2</v>
      </c>
      <c r="AM72" s="205">
        <f>ROUND(T72*AD$76,5)</f>
        <v>3.3320000000000002E-2</v>
      </c>
      <c r="AN72" s="205">
        <f>ROUND(U72*AD$77,5)</f>
        <v>4.3099999999999999E-2</v>
      </c>
      <c r="AO72" s="205">
        <f>ROUND(SUM(AI72:AN72),5)</f>
        <v>0.20735000000000001</v>
      </c>
      <c r="AP72" s="205">
        <f>ROUND(AO72/AD72,5)</f>
        <v>5.9997100000000003</v>
      </c>
      <c r="AR72" s="205" t="s">
        <v>64</v>
      </c>
      <c r="AS72" s="309">
        <v>6</v>
      </c>
      <c r="AT72" s="309"/>
      <c r="AU72"/>
    </row>
    <row r="73" spans="15:47" x14ac:dyDescent="0.25">
      <c r="O73" s="205" t="s">
        <v>211</v>
      </c>
      <c r="P73" s="205">
        <f>ROUND(1/Q72,5)</f>
        <v>3.0000300000000002</v>
      </c>
      <c r="Q73" s="98">
        <v>1</v>
      </c>
      <c r="R73" s="205">
        <f>ROUND(1/4,5)</f>
        <v>0.25</v>
      </c>
      <c r="S73" s="205">
        <v>2</v>
      </c>
      <c r="T73" s="205">
        <f>ROUND(1/4,5)</f>
        <v>0.25</v>
      </c>
      <c r="U73" s="205">
        <f>ROUND(1/6,5)</f>
        <v>0.16667000000000001</v>
      </c>
      <c r="W73" s="205" t="s">
        <v>211</v>
      </c>
      <c r="X73" s="207">
        <f t="shared" ref="X73:X77" si="107">ROUND(P73/P$78,5)</f>
        <v>0.10714</v>
      </c>
      <c r="Y73" s="207">
        <f t="shared" si="106"/>
        <v>6.3159999999999994E-2</v>
      </c>
      <c r="Z73" s="207">
        <f t="shared" si="106"/>
        <v>5.4829999999999997E-2</v>
      </c>
      <c r="AA73" s="207">
        <f t="shared" si="106"/>
        <v>8.3330000000000001E-2</v>
      </c>
      <c r="AB73" s="207">
        <f t="shared" si="106"/>
        <v>5.4829999999999997E-2</v>
      </c>
      <c r="AC73" s="207">
        <f t="shared" si="106"/>
        <v>6.9370000000000001E-2</v>
      </c>
      <c r="AD73" s="8">
        <f t="shared" ref="AD73:AD77" si="108">ROUND(AVERAGE(X73:AC73),5)</f>
        <v>7.2109999999999994E-2</v>
      </c>
      <c r="AE73" s="206">
        <f t="shared" ref="AE73:AE78" si="109">AD73</f>
        <v>7.2109999999999994E-2</v>
      </c>
      <c r="AI73" s="205">
        <f t="shared" ref="AI73:AI77" si="110">ROUND(P73*AD$72,5)</f>
        <v>0.10367999999999999</v>
      </c>
      <c r="AJ73" s="205">
        <f t="shared" ref="AJ73:AJ77" si="111">ROUND(Q73*AD$73,5)</f>
        <v>7.2109999999999994E-2</v>
      </c>
      <c r="AK73" s="205">
        <f t="shared" ref="AK73:AK77" si="112">ROUND(R73*AD$74,5)</f>
        <v>5.8310000000000001E-2</v>
      </c>
      <c r="AL73" s="205">
        <f t="shared" ref="AL73:AL77" si="113">ROUND(S73*AD$75,5)</f>
        <v>7.8020000000000006E-2</v>
      </c>
      <c r="AM73" s="205">
        <f t="shared" ref="AM73:AM77" si="114">ROUND(T73*AD$76,5)</f>
        <v>5.8310000000000001E-2</v>
      </c>
      <c r="AN73" s="205">
        <f t="shared" ref="AN73:AN77" si="115">ROUND(U73*AD$77,5)</f>
        <v>6.4640000000000003E-2</v>
      </c>
      <c r="AO73" s="205">
        <f t="shared" ref="AO73:AO77" si="116">ROUND(SUM(AI73:AN73),5)</f>
        <v>0.43507000000000001</v>
      </c>
      <c r="AP73" s="205">
        <f t="shared" ref="AP73:AP77" si="117">ROUND(AO73/AD73,5)</f>
        <v>6.0334199999999996</v>
      </c>
      <c r="AR73" s="205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05" t="s">
        <v>212</v>
      </c>
      <c r="P74" s="205">
        <f>ROUND(1/R72,5)</f>
        <v>6.99986</v>
      </c>
      <c r="Q74" s="205">
        <f>ROUND(1/R73,5)</f>
        <v>4</v>
      </c>
      <c r="R74" s="98">
        <v>1</v>
      </c>
      <c r="S74" s="205">
        <v>6</v>
      </c>
      <c r="T74" s="205">
        <v>1</v>
      </c>
      <c r="U74" s="205">
        <f>ROUND(1/2,5)</f>
        <v>0.5</v>
      </c>
      <c r="W74" s="205" t="s">
        <v>212</v>
      </c>
      <c r="X74" s="207">
        <f t="shared" si="107"/>
        <v>0.25</v>
      </c>
      <c r="Y74" s="207">
        <f t="shared" si="106"/>
        <v>0.25263000000000002</v>
      </c>
      <c r="Z74" s="207">
        <f t="shared" si="106"/>
        <v>0.21931999999999999</v>
      </c>
      <c r="AA74" s="207">
        <f t="shared" si="106"/>
        <v>0.25</v>
      </c>
      <c r="AB74" s="207">
        <f t="shared" si="106"/>
        <v>0.21931999999999999</v>
      </c>
      <c r="AC74" s="207">
        <f t="shared" si="106"/>
        <v>0.20809</v>
      </c>
      <c r="AD74" s="8">
        <f t="shared" si="108"/>
        <v>0.23322999999999999</v>
      </c>
      <c r="AE74" s="206">
        <f t="shared" si="109"/>
        <v>0.23322999999999999</v>
      </c>
      <c r="AI74" s="205">
        <f t="shared" si="110"/>
        <v>0.24192</v>
      </c>
      <c r="AJ74" s="205">
        <f t="shared" si="111"/>
        <v>0.28843999999999997</v>
      </c>
      <c r="AK74" s="205">
        <f t="shared" si="112"/>
        <v>0.23322999999999999</v>
      </c>
      <c r="AL74" s="205">
        <f t="shared" si="113"/>
        <v>0.23405999999999999</v>
      </c>
      <c r="AM74" s="205">
        <f t="shared" si="114"/>
        <v>0.23322999999999999</v>
      </c>
      <c r="AN74" s="205">
        <f t="shared" si="115"/>
        <v>0.19392999999999999</v>
      </c>
      <c r="AO74" s="205">
        <f t="shared" si="116"/>
        <v>1.4248099999999999</v>
      </c>
      <c r="AP74" s="205">
        <f t="shared" si="117"/>
        <v>6.1090299999999997</v>
      </c>
      <c r="AR74" s="205" t="s">
        <v>66</v>
      </c>
      <c r="AS74" s="309">
        <v>1.25</v>
      </c>
      <c r="AT74" s="309"/>
      <c r="AU74"/>
    </row>
    <row r="75" spans="15:47" x14ac:dyDescent="0.25">
      <c r="O75" s="205" t="s">
        <v>213</v>
      </c>
      <c r="P75" s="205">
        <f>ROUND(1/S72,5)</f>
        <v>1</v>
      </c>
      <c r="Q75" s="205">
        <f>ROUND(1/S73,5)</f>
        <v>0.5</v>
      </c>
      <c r="R75" s="205">
        <f>ROUND(1/S74,5)</f>
        <v>0.16667000000000001</v>
      </c>
      <c r="S75" s="98">
        <v>1</v>
      </c>
      <c r="T75" s="205">
        <f>ROUND(1/6,5)</f>
        <v>0.16667000000000001</v>
      </c>
      <c r="U75" s="205">
        <f>ROUND(1/8,5)</f>
        <v>0.125</v>
      </c>
      <c r="W75" s="205" t="s">
        <v>213</v>
      </c>
      <c r="X75" s="207">
        <f t="shared" si="107"/>
        <v>3.5709999999999999E-2</v>
      </c>
      <c r="Y75" s="207">
        <f t="shared" si="106"/>
        <v>3.1579999999999997E-2</v>
      </c>
      <c r="Z75" s="207">
        <f t="shared" si="106"/>
        <v>3.6549999999999999E-2</v>
      </c>
      <c r="AA75" s="207">
        <f t="shared" si="106"/>
        <v>4.1669999999999999E-2</v>
      </c>
      <c r="AB75" s="207">
        <f t="shared" si="106"/>
        <v>3.6549999999999999E-2</v>
      </c>
      <c r="AC75" s="207">
        <f t="shared" si="106"/>
        <v>5.2019999999999997E-2</v>
      </c>
      <c r="AD75" s="8">
        <f t="shared" si="108"/>
        <v>3.9010000000000003E-2</v>
      </c>
      <c r="AE75" s="206">
        <f t="shared" si="109"/>
        <v>3.9010000000000003E-2</v>
      </c>
      <c r="AI75" s="205">
        <f t="shared" si="110"/>
        <v>3.456E-2</v>
      </c>
      <c r="AJ75" s="205">
        <f t="shared" si="111"/>
        <v>3.6060000000000002E-2</v>
      </c>
      <c r="AK75" s="205">
        <f t="shared" si="112"/>
        <v>3.8870000000000002E-2</v>
      </c>
      <c r="AL75" s="205">
        <f t="shared" si="113"/>
        <v>3.9010000000000003E-2</v>
      </c>
      <c r="AM75" s="205">
        <f t="shared" si="114"/>
        <v>3.8870000000000002E-2</v>
      </c>
      <c r="AN75" s="205">
        <f t="shared" si="115"/>
        <v>4.8480000000000002E-2</v>
      </c>
      <c r="AO75" s="205">
        <f t="shared" si="116"/>
        <v>0.23585</v>
      </c>
      <c r="AP75" s="205">
        <f t="shared" si="117"/>
        <v>6.04589</v>
      </c>
      <c r="AR75" s="205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05" t="s">
        <v>214</v>
      </c>
      <c r="P76" s="205">
        <f>ROUND(1/T72,5)</f>
        <v>6.99986</v>
      </c>
      <c r="Q76" s="205">
        <f>ROUND(1/T73,5)</f>
        <v>4</v>
      </c>
      <c r="R76" s="205">
        <f>ROUND(1/T74,5)</f>
        <v>1</v>
      </c>
      <c r="S76" s="205">
        <f>ROUND(1/T75,5)</f>
        <v>5.9998800000000001</v>
      </c>
      <c r="T76" s="98">
        <v>1</v>
      </c>
      <c r="U76" s="205">
        <f>ROUND(1/2,5)</f>
        <v>0.5</v>
      </c>
      <c r="W76" s="205" t="s">
        <v>214</v>
      </c>
      <c r="X76" s="207">
        <f t="shared" si="107"/>
        <v>0.25</v>
      </c>
      <c r="Y76" s="207">
        <f t="shared" si="106"/>
        <v>0.25263000000000002</v>
      </c>
      <c r="Z76" s="207">
        <f t="shared" si="106"/>
        <v>0.21931999999999999</v>
      </c>
      <c r="AA76" s="207">
        <f t="shared" si="106"/>
        <v>0.25</v>
      </c>
      <c r="AB76" s="207">
        <f t="shared" si="106"/>
        <v>0.21931999999999999</v>
      </c>
      <c r="AC76" s="207">
        <f t="shared" si="106"/>
        <v>0.20809</v>
      </c>
      <c r="AD76" s="8">
        <f t="shared" si="108"/>
        <v>0.23322999999999999</v>
      </c>
      <c r="AE76" s="206">
        <f t="shared" si="109"/>
        <v>0.23322999999999999</v>
      </c>
      <c r="AI76" s="205">
        <f t="shared" si="110"/>
        <v>0.24192</v>
      </c>
      <c r="AJ76" s="205">
        <f t="shared" si="111"/>
        <v>0.28843999999999997</v>
      </c>
      <c r="AK76" s="205">
        <f t="shared" si="112"/>
        <v>0.23322999999999999</v>
      </c>
      <c r="AL76" s="205">
        <f t="shared" si="113"/>
        <v>0.23405999999999999</v>
      </c>
      <c r="AM76" s="205">
        <f t="shared" si="114"/>
        <v>0.23322999999999999</v>
      </c>
      <c r="AN76" s="205">
        <f t="shared" si="115"/>
        <v>0.19392999999999999</v>
      </c>
      <c r="AO76" s="205">
        <f t="shared" si="116"/>
        <v>1.4248099999999999</v>
      </c>
      <c r="AP76" s="205">
        <f t="shared" si="117"/>
        <v>6.1090299999999997</v>
      </c>
      <c r="AR76" s="205" t="s">
        <v>68</v>
      </c>
      <c r="AS76" s="316">
        <f>AS75</f>
        <v>1.132E-2</v>
      </c>
      <c r="AT76" s="316"/>
      <c r="AU76"/>
    </row>
    <row r="77" spans="15:47" ht="15.75" thickBot="1" x14ac:dyDescent="0.3">
      <c r="O77" s="205" t="s">
        <v>215</v>
      </c>
      <c r="P77" s="205">
        <f>ROUND(1/U72,5)</f>
        <v>9.0000900000000001</v>
      </c>
      <c r="Q77" s="205">
        <f>ROUND(1/U73,5)</f>
        <v>5.9998800000000001</v>
      </c>
      <c r="R77" s="205">
        <f>ROUND(1/U74,5)</f>
        <v>2</v>
      </c>
      <c r="S77" s="205">
        <f>ROUND(1/U75,5)</f>
        <v>8</v>
      </c>
      <c r="T77" s="205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05">
        <f t="shared" si="110"/>
        <v>0.31103999999999998</v>
      </c>
      <c r="AJ77" s="205">
        <f t="shared" si="111"/>
        <v>0.43264999999999998</v>
      </c>
      <c r="AK77" s="205">
        <f t="shared" si="112"/>
        <v>0.46645999999999999</v>
      </c>
      <c r="AL77" s="205">
        <f t="shared" si="113"/>
        <v>0.31208000000000002</v>
      </c>
      <c r="AM77" s="205">
        <f t="shared" si="114"/>
        <v>0.46645999999999999</v>
      </c>
      <c r="AN77" s="205">
        <f t="shared" si="115"/>
        <v>0.38785999999999998</v>
      </c>
      <c r="AO77" s="205">
        <f t="shared" si="116"/>
        <v>2.3765499999999999</v>
      </c>
      <c r="AP77" s="205">
        <f t="shared" si="117"/>
        <v>6.1273400000000002</v>
      </c>
      <c r="AS77"/>
      <c r="AT77"/>
      <c r="AU77"/>
    </row>
    <row r="78" spans="15:47" x14ac:dyDescent="0.25">
      <c r="O78" s="211" t="s">
        <v>55</v>
      </c>
      <c r="P78" s="205">
        <f t="shared" ref="P78:U78" si="118">ROUND(SUM(P72:P77),5)</f>
        <v>27.999839999999999</v>
      </c>
      <c r="Q78" s="205">
        <f t="shared" si="118"/>
        <v>15.833209999999999</v>
      </c>
      <c r="R78" s="205">
        <f t="shared" si="118"/>
        <v>4.5595299999999996</v>
      </c>
      <c r="S78" s="205">
        <f t="shared" si="118"/>
        <v>23.999880000000001</v>
      </c>
      <c r="T78" s="205">
        <f t="shared" si="118"/>
        <v>4.5595299999999996</v>
      </c>
      <c r="U78" s="205">
        <f t="shared" si="118"/>
        <v>2.4027799999999999</v>
      </c>
      <c r="W78" s="211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05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0.25431999999999999</v>
      </c>
      <c r="R83" s="208" t="s">
        <v>60</v>
      </c>
      <c r="S83" s="209">
        <f>V2</f>
        <v>0.5</v>
      </c>
      <c r="T83" s="192">
        <f>P83</f>
        <v>0.25431999999999999</v>
      </c>
      <c r="U83" s="178">
        <f>ROUND(S83*T83,5)</f>
        <v>0.12716</v>
      </c>
      <c r="W83" s="154" t="s">
        <v>60</v>
      </c>
      <c r="X83" s="209">
        <f>V2</f>
        <v>0.5</v>
      </c>
      <c r="Y83" s="192">
        <f>P86</f>
        <v>0.17016000000000001</v>
      </c>
      <c r="Z83" s="175">
        <f>ROUND(X83*Y83,5)</f>
        <v>8.5080000000000003E-2</v>
      </c>
      <c r="AC83" s="205">
        <v>5</v>
      </c>
      <c r="AD83" s="205" t="s">
        <v>210</v>
      </c>
      <c r="AE83" s="186">
        <f>ROUND(U$83+R$106,5)</f>
        <v>0.14444000000000001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0.39367999999999997</v>
      </c>
      <c r="AC84" s="205">
        <v>1</v>
      </c>
      <c r="AD84" s="205" t="s">
        <v>211</v>
      </c>
      <c r="AE84" s="186">
        <f>ROUND(U$86+R$115,5)</f>
        <v>0.23289000000000001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7.9200000000000007E-2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05">
        <v>3</v>
      </c>
      <c r="AD85" s="205" t="s">
        <v>212</v>
      </c>
      <c r="AE85" s="186">
        <f>ROUND(U$89+R$124,5)</f>
        <v>0.15622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0.17016000000000001</v>
      </c>
      <c r="R86" s="154" t="s">
        <v>60</v>
      </c>
      <c r="S86" s="209">
        <f>V2</f>
        <v>0.5</v>
      </c>
      <c r="T86" s="192">
        <f>P84</f>
        <v>0.39367999999999997</v>
      </c>
      <c r="U86" s="177">
        <f>ROUND(S86*T86,5)</f>
        <v>0.19683999999999999</v>
      </c>
      <c r="W86" s="154" t="s">
        <v>60</v>
      </c>
      <c r="X86" s="209">
        <f>V2</f>
        <v>0.5</v>
      </c>
      <c r="Y86" s="192">
        <f>P87</f>
        <v>7.6789999999999997E-2</v>
      </c>
      <c r="Z86" s="173">
        <f>ROUND(X86*Y86,5)</f>
        <v>3.8399999999999997E-2</v>
      </c>
      <c r="AC86" s="205">
        <v>6</v>
      </c>
      <c r="AD86" s="205" t="s">
        <v>213</v>
      </c>
      <c r="AE86" s="186">
        <f>ROUND(Z$83+W$106,5)</f>
        <v>0.10459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7.6789999999999997E-2</v>
      </c>
      <c r="AC87" s="205">
        <v>4</v>
      </c>
      <c r="AD87" s="205" t="s">
        <v>214</v>
      </c>
      <c r="AE87" s="186">
        <f>ROUND(Z$86+W$115,5)</f>
        <v>0.15501999999999999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2.5860000000000001E-2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05">
        <v>2</v>
      </c>
      <c r="AD88" s="205" t="s">
        <v>215</v>
      </c>
      <c r="AE88" s="186">
        <f>ROUND(Z$89+W$124,5)</f>
        <v>0.20685000000000001</v>
      </c>
      <c r="AS88"/>
      <c r="AT88"/>
      <c r="AU88"/>
    </row>
    <row r="89" spans="15:47" ht="15.75" thickBot="1" x14ac:dyDescent="0.3">
      <c r="R89" s="154" t="s">
        <v>60</v>
      </c>
      <c r="S89" s="209">
        <f>V2</f>
        <v>0.5</v>
      </c>
      <c r="T89" s="192">
        <f>P85</f>
        <v>7.9200000000000007E-2</v>
      </c>
      <c r="U89" s="174">
        <f>ROUND(S89*T89,5)</f>
        <v>3.9600000000000003E-2</v>
      </c>
      <c r="W89" s="154" t="s">
        <v>60</v>
      </c>
      <c r="X89" s="209">
        <f>V2</f>
        <v>0.5</v>
      </c>
      <c r="Y89" s="192">
        <f>P88</f>
        <v>2.5860000000000001E-2</v>
      </c>
      <c r="Z89" s="176">
        <f>ROUND(X89*Y89,5)</f>
        <v>1.2930000000000001E-2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05" t="s">
        <v>204</v>
      </c>
      <c r="Q91" s="205" t="s">
        <v>205</v>
      </c>
      <c r="R91" s="205" t="s">
        <v>206</v>
      </c>
      <c r="S91" s="205" t="s">
        <v>207</v>
      </c>
      <c r="T91" s="205" t="s">
        <v>208</v>
      </c>
      <c r="U91" s="205" t="s">
        <v>209</v>
      </c>
      <c r="AS91"/>
      <c r="AT91"/>
      <c r="AU91"/>
    </row>
    <row r="92" spans="15:47" x14ac:dyDescent="0.25">
      <c r="O92" s="6" t="s">
        <v>210</v>
      </c>
      <c r="P92" s="205">
        <f>AD27</f>
        <v>3.456E-2</v>
      </c>
      <c r="Q92" s="205">
        <f>AD36</f>
        <v>3.456E-2</v>
      </c>
      <c r="R92" s="205">
        <f>AD45</f>
        <v>3.456E-2</v>
      </c>
      <c r="S92" s="205">
        <f>AD54</f>
        <v>3.456E-2</v>
      </c>
      <c r="T92" s="205">
        <f>AD63</f>
        <v>3.456E-2</v>
      </c>
      <c r="U92" s="205">
        <f>AD72</f>
        <v>3.456E-2</v>
      </c>
      <c r="AS92"/>
      <c r="AT92"/>
      <c r="AU92"/>
    </row>
    <row r="93" spans="15:47" x14ac:dyDescent="0.25">
      <c r="O93" s="7" t="s">
        <v>211</v>
      </c>
      <c r="P93" s="205">
        <f t="shared" ref="P93:P97" si="121">AD28</f>
        <v>7.2109999999999994E-2</v>
      </c>
      <c r="Q93" s="205">
        <f t="shared" ref="Q93:Q97" si="122">AD37</f>
        <v>7.2109999999999994E-2</v>
      </c>
      <c r="R93" s="205">
        <f t="shared" ref="R93:R97" si="123">AD46</f>
        <v>7.2109999999999994E-2</v>
      </c>
      <c r="S93" s="205">
        <f t="shared" ref="S93:S97" si="124">AD55</f>
        <v>7.2109999999999994E-2</v>
      </c>
      <c r="T93" s="205">
        <f t="shared" ref="T93:T97" si="125">AD64</f>
        <v>7.2109999999999994E-2</v>
      </c>
      <c r="U93" s="205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05">
        <f t="shared" si="121"/>
        <v>0.23322999999999999</v>
      </c>
      <c r="Q94" s="205">
        <f t="shared" si="122"/>
        <v>0.23322999999999999</v>
      </c>
      <c r="R94" s="205">
        <f t="shared" si="123"/>
        <v>0.23322999999999999</v>
      </c>
      <c r="S94" s="205">
        <f t="shared" si="124"/>
        <v>0.23322999999999999</v>
      </c>
      <c r="T94" s="205">
        <f t="shared" si="125"/>
        <v>0.23322999999999999</v>
      </c>
      <c r="U94" s="205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05">
        <f t="shared" si="121"/>
        <v>3.9010000000000003E-2</v>
      </c>
      <c r="Q95" s="205">
        <f t="shared" si="122"/>
        <v>3.9010000000000003E-2</v>
      </c>
      <c r="R95" s="205">
        <f t="shared" si="123"/>
        <v>3.9010000000000003E-2</v>
      </c>
      <c r="S95" s="205">
        <f t="shared" si="124"/>
        <v>3.9010000000000003E-2</v>
      </c>
      <c r="T95" s="205">
        <f t="shared" si="125"/>
        <v>3.9010000000000003E-2</v>
      </c>
      <c r="U95" s="205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05">
        <f t="shared" si="121"/>
        <v>0.23322999999999999</v>
      </c>
      <c r="Q96" s="205">
        <f t="shared" si="122"/>
        <v>0.23322999999999999</v>
      </c>
      <c r="R96" s="205">
        <f t="shared" si="123"/>
        <v>0.23322999999999999</v>
      </c>
      <c r="S96" s="205">
        <f t="shared" si="124"/>
        <v>0.23322999999999999</v>
      </c>
      <c r="T96" s="205">
        <f t="shared" si="125"/>
        <v>0.23322999999999999</v>
      </c>
      <c r="U96" s="205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05">
        <f t="shared" si="121"/>
        <v>0.38785999999999998</v>
      </c>
      <c r="Q97" s="205">
        <f t="shared" si="122"/>
        <v>0.38785999999999998</v>
      </c>
      <c r="R97" s="205">
        <f t="shared" si="123"/>
        <v>0.38785999999999998</v>
      </c>
      <c r="S97" s="205">
        <f t="shared" si="124"/>
        <v>0.38785999999999998</v>
      </c>
      <c r="T97" s="205">
        <f t="shared" si="125"/>
        <v>0.38785999999999998</v>
      </c>
      <c r="U97" s="205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05">
        <f>AG18</f>
        <v>2.2409999999999999E-2</v>
      </c>
      <c r="Q100" s="205">
        <f>P92</f>
        <v>3.456E-2</v>
      </c>
      <c r="R100" s="153">
        <f>ROUND(P100*Q100,5)</f>
        <v>7.6999999999999996E-4</v>
      </c>
      <c r="T100" s="152" t="s">
        <v>204</v>
      </c>
      <c r="U100" s="205">
        <f>AG18</f>
        <v>2.2409999999999999E-2</v>
      </c>
      <c r="V100" s="205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05">
        <f t="shared" ref="P101:P105" si="127">AG19</f>
        <v>8.6860000000000007E-2</v>
      </c>
      <c r="Q101" s="205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05">
        <f t="shared" ref="U101:U105" si="129">AG19</f>
        <v>8.6860000000000007E-2</v>
      </c>
      <c r="V101" s="205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05">
        <f t="shared" si="127"/>
        <v>3.7600000000000001E-2</v>
      </c>
      <c r="Q102" s="205">
        <f>R92</f>
        <v>3.456E-2</v>
      </c>
      <c r="R102" s="153">
        <f t="shared" si="128"/>
        <v>1.2999999999999999E-3</v>
      </c>
      <c r="T102" s="152" t="s">
        <v>206</v>
      </c>
      <c r="U102" s="205">
        <f t="shared" si="129"/>
        <v>3.7600000000000001E-2</v>
      </c>
      <c r="V102" s="205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05">
        <f t="shared" si="127"/>
        <v>3.7600000000000001E-2</v>
      </c>
      <c r="Q103" s="205">
        <f>S92</f>
        <v>3.456E-2</v>
      </c>
      <c r="R103" s="153">
        <f t="shared" si="128"/>
        <v>1.2999999999999999E-3</v>
      </c>
      <c r="T103" s="152" t="s">
        <v>207</v>
      </c>
      <c r="U103" s="205">
        <f t="shared" si="129"/>
        <v>3.7600000000000001E-2</v>
      </c>
      <c r="V103" s="205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05">
        <f t="shared" si="127"/>
        <v>3.7600000000000001E-2</v>
      </c>
      <c r="Q104" s="205">
        <f>T92</f>
        <v>3.456E-2</v>
      </c>
      <c r="R104" s="153">
        <f t="shared" si="128"/>
        <v>1.2999999999999999E-3</v>
      </c>
      <c r="T104" s="152" t="s">
        <v>208</v>
      </c>
      <c r="U104" s="205">
        <f t="shared" si="129"/>
        <v>3.7600000000000001E-2</v>
      </c>
      <c r="V104" s="205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05">
        <f>AG18</f>
        <v>2.2409999999999999E-2</v>
      </c>
      <c r="Q109" s="205">
        <f>P93</f>
        <v>7.2109999999999994E-2</v>
      </c>
      <c r="R109" s="153">
        <f>ROUND(P109*Q109,5)</f>
        <v>1.6199999999999999E-3</v>
      </c>
      <c r="T109" s="152" t="s">
        <v>204</v>
      </c>
      <c r="U109" s="205">
        <f>AG18</f>
        <v>2.2409999999999999E-2</v>
      </c>
      <c r="V109" s="205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05">
        <f t="shared" ref="P110:P114" si="131">AG19</f>
        <v>8.6860000000000007E-2</v>
      </c>
      <c r="Q110" s="205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05">
        <f t="shared" ref="U110:U114" si="133">AG19</f>
        <v>8.6860000000000007E-2</v>
      </c>
      <c r="V110" s="205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05">
        <f t="shared" si="131"/>
        <v>3.7600000000000001E-2</v>
      </c>
      <c r="Q111" s="205">
        <f>R93</f>
        <v>7.2109999999999994E-2</v>
      </c>
      <c r="R111" s="153">
        <f t="shared" si="132"/>
        <v>2.7100000000000002E-3</v>
      </c>
      <c r="T111" s="152" t="s">
        <v>206</v>
      </c>
      <c r="U111" s="205">
        <f t="shared" si="133"/>
        <v>3.7600000000000001E-2</v>
      </c>
      <c r="V111" s="205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05">
        <f t="shared" si="131"/>
        <v>3.7600000000000001E-2</v>
      </c>
      <c r="Q112" s="205">
        <f>S93</f>
        <v>7.2109999999999994E-2</v>
      </c>
      <c r="R112" s="153">
        <f t="shared" si="132"/>
        <v>2.7100000000000002E-3</v>
      </c>
      <c r="T112" s="152" t="s">
        <v>207</v>
      </c>
      <c r="U112" s="205">
        <f t="shared" si="133"/>
        <v>3.7600000000000001E-2</v>
      </c>
      <c r="V112" s="205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05">
        <f t="shared" si="131"/>
        <v>3.7600000000000001E-2</v>
      </c>
      <c r="Q113" s="205">
        <f>T93</f>
        <v>7.2109999999999994E-2</v>
      </c>
      <c r="R113" s="153">
        <f t="shared" si="132"/>
        <v>2.7100000000000002E-3</v>
      </c>
      <c r="T113" s="152" t="s">
        <v>208</v>
      </c>
      <c r="U113" s="205">
        <f t="shared" si="133"/>
        <v>3.7600000000000001E-2</v>
      </c>
      <c r="V113" s="205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05">
        <f>AG18</f>
        <v>2.2409999999999999E-2</v>
      </c>
      <c r="Q118" s="205">
        <f>P94</f>
        <v>0.23322999999999999</v>
      </c>
      <c r="R118" s="153">
        <f>ROUND(P118*Q118,5)</f>
        <v>5.2300000000000003E-3</v>
      </c>
      <c r="T118" s="152" t="s">
        <v>204</v>
      </c>
      <c r="U118" s="205">
        <f>AG18</f>
        <v>2.2409999999999999E-2</v>
      </c>
      <c r="V118" s="205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05">
        <f t="shared" ref="P119:P123" si="135">AG19</f>
        <v>8.6860000000000007E-2</v>
      </c>
      <c r="Q119" s="205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05">
        <f t="shared" ref="U119:U123" si="137">AG19</f>
        <v>8.6860000000000007E-2</v>
      </c>
      <c r="V119" s="205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05">
        <f t="shared" si="135"/>
        <v>3.7600000000000001E-2</v>
      </c>
      <c r="Q120" s="205">
        <f>R94</f>
        <v>0.23322999999999999</v>
      </c>
      <c r="R120" s="153">
        <f t="shared" si="136"/>
        <v>8.77E-3</v>
      </c>
      <c r="T120" s="152" t="s">
        <v>206</v>
      </c>
      <c r="U120" s="205">
        <f t="shared" si="137"/>
        <v>3.7600000000000001E-2</v>
      </c>
      <c r="V120" s="205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05">
        <f t="shared" si="135"/>
        <v>3.7600000000000001E-2</v>
      </c>
      <c r="Q121" s="205">
        <f>S94</f>
        <v>0.23322999999999999</v>
      </c>
      <c r="R121" s="153">
        <f t="shared" si="136"/>
        <v>8.77E-3</v>
      </c>
      <c r="T121" s="152" t="s">
        <v>207</v>
      </c>
      <c r="U121" s="205">
        <f t="shared" si="137"/>
        <v>3.7600000000000001E-2</v>
      </c>
      <c r="V121" s="205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05">
        <f t="shared" si="135"/>
        <v>3.7600000000000001E-2</v>
      </c>
      <c r="Q122" s="205">
        <f>T94</f>
        <v>0.23322999999999999</v>
      </c>
      <c r="R122" s="153">
        <f t="shared" si="136"/>
        <v>8.77E-3</v>
      </c>
      <c r="T122" s="152" t="s">
        <v>208</v>
      </c>
      <c r="U122" s="205">
        <f t="shared" si="137"/>
        <v>3.7600000000000001E-2</v>
      </c>
      <c r="V122" s="205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O124:Q124"/>
    <mergeCell ref="T124:V124"/>
    <mergeCell ref="O106:Q106"/>
    <mergeCell ref="T106:V106"/>
    <mergeCell ref="O115:Q115"/>
    <mergeCell ref="T115:V115"/>
    <mergeCell ref="AS76:AT76"/>
    <mergeCell ref="AI78:AO78"/>
    <mergeCell ref="AS72:AT72"/>
    <mergeCell ref="AS73:AT73"/>
    <mergeCell ref="AS74:AT74"/>
    <mergeCell ref="AS75:AT75"/>
    <mergeCell ref="AS67:AT67"/>
    <mergeCell ref="AI69:AO69"/>
    <mergeCell ref="AR71:AT71"/>
    <mergeCell ref="AS63:AT63"/>
    <mergeCell ref="AS64:AT64"/>
    <mergeCell ref="AS65:AT65"/>
    <mergeCell ref="AS66:AT66"/>
    <mergeCell ref="AS58:AT58"/>
    <mergeCell ref="AI60:AO60"/>
    <mergeCell ref="AR62:AT62"/>
    <mergeCell ref="AS54:AT54"/>
    <mergeCell ref="AS55:AT55"/>
    <mergeCell ref="AS56:AT56"/>
    <mergeCell ref="AS57:AT57"/>
    <mergeCell ref="AS49:AT49"/>
    <mergeCell ref="AI51:AO51"/>
    <mergeCell ref="AR53:AT53"/>
    <mergeCell ref="AS45:AT45"/>
    <mergeCell ref="AS46:AT46"/>
    <mergeCell ref="AS47:AT47"/>
    <mergeCell ref="AS48:AT48"/>
    <mergeCell ref="AS40:AT40"/>
    <mergeCell ref="AI42:AO42"/>
    <mergeCell ref="AR44:AT44"/>
    <mergeCell ref="AS36:AT36"/>
    <mergeCell ref="AS37:AT37"/>
    <mergeCell ref="AS38:AT38"/>
    <mergeCell ref="AS39:AT39"/>
    <mergeCell ref="AS31:AT31"/>
    <mergeCell ref="AI33:AO33"/>
    <mergeCell ref="AR35:AT35"/>
    <mergeCell ref="AS28:AT28"/>
    <mergeCell ref="AS29:AT29"/>
    <mergeCell ref="AS30:AT30"/>
    <mergeCell ref="AI24:AO24"/>
    <mergeCell ref="AR26:AT26"/>
    <mergeCell ref="AS27:AT27"/>
    <mergeCell ref="AS20:AT20"/>
    <mergeCell ref="AS21:AT21"/>
    <mergeCell ref="AS22:AT22"/>
    <mergeCell ref="AE5:AG5"/>
    <mergeCell ref="AE6:AG6"/>
    <mergeCell ref="AS13:AT13"/>
    <mergeCell ref="AR8:AT8"/>
    <mergeCell ref="AS9:AT9"/>
    <mergeCell ref="AS10:AT10"/>
    <mergeCell ref="J1:L1"/>
    <mergeCell ref="AD1:AG1"/>
    <mergeCell ref="AE2:AG2"/>
    <mergeCell ref="AE3:AG3"/>
    <mergeCell ref="Y4:AA4"/>
    <mergeCell ref="AE4:AG4"/>
    <mergeCell ref="E29:F29"/>
    <mergeCell ref="A2:A6"/>
    <mergeCell ref="E20:F20"/>
    <mergeCell ref="A18:B18"/>
    <mergeCell ref="A19:B19"/>
    <mergeCell ref="A25:B25"/>
    <mergeCell ref="A26:B26"/>
    <mergeCell ref="A27:B27"/>
    <mergeCell ref="A28:B28"/>
    <mergeCell ref="E25:F25"/>
    <mergeCell ref="E26:F26"/>
    <mergeCell ref="E27:F27"/>
    <mergeCell ref="E28:F28"/>
    <mergeCell ref="A9:C9"/>
    <mergeCell ref="E11:F11"/>
    <mergeCell ref="E18:F18"/>
    <mergeCell ref="E19:F19"/>
    <mergeCell ref="AS11:AT11"/>
    <mergeCell ref="AS12:AT12"/>
    <mergeCell ref="AI15:AO15"/>
    <mergeCell ref="AR17:AT17"/>
    <mergeCell ref="AS18:AT18"/>
    <mergeCell ref="AS19:AT19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{4B35C047-A0DC-47EF-A69D-5DC4A761627D}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U30 U39 U48 U57 U66 U75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35C047-A0DC-47EF-A69D-5DC4A76162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487"/>
  <sheetViews>
    <sheetView showGridLines="0" topLeftCell="H1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05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05" t="s">
        <v>58</v>
      </c>
      <c r="Q1" s="205" t="s">
        <v>59</v>
      </c>
      <c r="S1" s="99" t="s">
        <v>56</v>
      </c>
      <c r="T1" s="205" t="s">
        <v>58</v>
      </c>
      <c r="U1" s="205" t="s">
        <v>59</v>
      </c>
      <c r="V1" s="205" t="s">
        <v>62</v>
      </c>
      <c r="W1" s="205" t="s">
        <v>57</v>
      </c>
      <c r="Y1" s="205" t="s">
        <v>58</v>
      </c>
      <c r="Z1" s="205" t="s">
        <v>59</v>
      </c>
      <c r="AA1" s="211" t="s">
        <v>61</v>
      </c>
      <c r="AB1" s="211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187</v>
      </c>
      <c r="B2" s="253" t="str">
        <f>CONCATENATE("A",DADOS!B2)</f>
        <v>A1</v>
      </c>
      <c r="C2" s="205">
        <f>DADOS!K2</f>
        <v>596</v>
      </c>
      <c r="D2" s="103"/>
      <c r="E2" s="103"/>
      <c r="F2" s="261">
        <f>MIN(C2:C7)</f>
        <v>549</v>
      </c>
      <c r="G2" s="8">
        <f>ROUND(100-((F2*100)/F3),5)</f>
        <v>62.93045</v>
      </c>
      <c r="H2" s="205">
        <f>ROUND(G2/9,5)</f>
        <v>6.9922700000000004</v>
      </c>
      <c r="J2" s="108">
        <v>1</v>
      </c>
      <c r="K2" s="226">
        <v>0</v>
      </c>
      <c r="L2" s="227">
        <f t="shared" ref="L2:L9" si="0">ROUND(K2+H$2,5)-D$9</f>
        <v>6.9922600000000008</v>
      </c>
      <c r="O2" s="205" t="s">
        <v>58</v>
      </c>
      <c r="P2" s="98">
        <v>1</v>
      </c>
      <c r="Q2" s="205">
        <v>1</v>
      </c>
      <c r="S2" s="205" t="s">
        <v>58</v>
      </c>
      <c r="T2" s="207">
        <f>ROUND(P2/P$4,5)</f>
        <v>0.5</v>
      </c>
      <c r="U2" s="207">
        <f>ROUND(Q2/Q$4,5)</f>
        <v>0.5</v>
      </c>
      <c r="V2" s="205">
        <f>ROUND(AVERAGE(T2:U2),5)</f>
        <v>0.5</v>
      </c>
      <c r="W2" s="100">
        <f>V2</f>
        <v>0.5</v>
      </c>
      <c r="Y2" s="207">
        <f>ROUND(P2*V$2,5)</f>
        <v>0.5</v>
      </c>
      <c r="Z2" s="207">
        <f>ROUND(Q2*V$3,5)</f>
        <v>0.5</v>
      </c>
      <c r="AA2" s="207">
        <f>ROUND(SUM(Y2:Z2),5)</f>
        <v>1</v>
      </c>
      <c r="AB2" s="207">
        <f>ROUND(AA2/V2,5)</f>
        <v>2</v>
      </c>
      <c r="AD2" s="205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253" t="str">
        <f>CONCATENATE("A",DADOS!B3)</f>
        <v>A2</v>
      </c>
      <c r="C3" s="205">
        <f>DADOS!K3</f>
        <v>699</v>
      </c>
      <c r="D3" s="103"/>
      <c r="E3" s="103"/>
      <c r="F3" s="262">
        <f>MAX(C2:C7)</f>
        <v>1481</v>
      </c>
      <c r="G3" s="110"/>
      <c r="J3" s="108">
        <v>2</v>
      </c>
      <c r="K3" s="227">
        <f t="shared" ref="K3:K10" si="1">ROUND(L2+D$9,5)</f>
        <v>6.9922700000000004</v>
      </c>
      <c r="L3" s="226">
        <f t="shared" si="0"/>
        <v>13.984530000000001</v>
      </c>
      <c r="O3" s="205" t="s">
        <v>59</v>
      </c>
      <c r="P3" s="205">
        <f>1/Q2</f>
        <v>1</v>
      </c>
      <c r="Q3" s="98">
        <v>1</v>
      </c>
      <c r="S3" s="205" t="s">
        <v>59</v>
      </c>
      <c r="T3" s="207">
        <f>ROUND(P3/P$4,5)</f>
        <v>0.5</v>
      </c>
      <c r="U3" s="207">
        <f>ROUND(Q3/Q$4,5)</f>
        <v>0.5</v>
      </c>
      <c r="V3" s="205">
        <f>ROUND(AVERAGE(T3:U3),5)</f>
        <v>0.5</v>
      </c>
      <c r="W3" s="100">
        <f>V3</f>
        <v>0.5</v>
      </c>
      <c r="Y3" s="207">
        <f>ROUND(P3*V$2,5)</f>
        <v>0.5</v>
      </c>
      <c r="Z3" s="207">
        <f>ROUND(Q3*V$3,5)</f>
        <v>0.5</v>
      </c>
      <c r="AA3" s="207">
        <f>ROUND(SUM(Y3:Z3),5)</f>
        <v>1</v>
      </c>
      <c r="AB3" s="207">
        <f>ROUND(AA3/V3,5)</f>
        <v>2</v>
      </c>
      <c r="AD3" s="205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253" t="str">
        <f>CONCATENATE("A",DADOS!B4)</f>
        <v>A3</v>
      </c>
      <c r="C4" s="205">
        <f>DADOS!K4</f>
        <v>920</v>
      </c>
      <c r="D4" s="103"/>
      <c r="E4" s="103"/>
      <c r="J4" s="108">
        <v>3</v>
      </c>
      <c r="K4" s="226">
        <f t="shared" si="1"/>
        <v>13.984540000000001</v>
      </c>
      <c r="L4" s="226">
        <f t="shared" si="0"/>
        <v>20.976800000000001</v>
      </c>
      <c r="O4" s="211" t="s">
        <v>61</v>
      </c>
      <c r="P4" s="207">
        <f>ROUND(SUM(P2:P3),5)</f>
        <v>2</v>
      </c>
      <c r="Q4" s="207">
        <f>ROUND(SUM(Q2:Q3),5)</f>
        <v>2</v>
      </c>
      <c r="S4" s="211" t="s">
        <v>61</v>
      </c>
      <c r="T4" s="207">
        <f>ROUND(SUM(T2:T3),5)</f>
        <v>1</v>
      </c>
      <c r="U4" s="207">
        <f>ROUND(SUM(U2:U3),5)</f>
        <v>1</v>
      </c>
      <c r="V4" s="205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07">
        <f>ROUND(AVERAGE(AB2:AB3),5)</f>
        <v>2</v>
      </c>
      <c r="AD4" s="205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253" t="str">
        <f>CONCATENATE("A",DADOS!B5)</f>
        <v>A4</v>
      </c>
      <c r="C5" s="205">
        <f>DADOS!K5</f>
        <v>549</v>
      </c>
      <c r="D5" s="103"/>
      <c r="E5" s="103"/>
      <c r="J5" s="108">
        <v>4</v>
      </c>
      <c r="K5" s="227">
        <f t="shared" si="1"/>
        <v>20.97681</v>
      </c>
      <c r="L5" s="226">
        <f t="shared" si="0"/>
        <v>27.969070000000002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05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253" t="str">
        <f>CONCATENATE("A",DADOS!B6)</f>
        <v>A5</v>
      </c>
      <c r="C6" s="205">
        <f>DADOS!K6</f>
        <v>916</v>
      </c>
      <c r="D6" s="103"/>
      <c r="E6" s="103"/>
      <c r="J6" s="108">
        <v>5</v>
      </c>
      <c r="K6" s="227">
        <f t="shared" si="1"/>
        <v>27.969080000000002</v>
      </c>
      <c r="L6" s="226">
        <f t="shared" si="0"/>
        <v>34.96134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05" t="s">
        <v>68</v>
      </c>
      <c r="AE6" s="309"/>
      <c r="AF6" s="309"/>
      <c r="AG6" s="309"/>
      <c r="AS6"/>
      <c r="AT6"/>
      <c r="AU6"/>
    </row>
    <row r="7" spans="1:47" ht="24" thickBot="1" x14ac:dyDescent="0.3">
      <c r="A7" s="239" t="s">
        <v>204</v>
      </c>
      <c r="B7" s="252" t="str">
        <f>CONCATENATE("A",DADOS!B7)</f>
        <v>A6</v>
      </c>
      <c r="C7" s="205">
        <f>DADOS!K7</f>
        <v>1481</v>
      </c>
      <c r="D7" s="103"/>
      <c r="E7" s="103"/>
      <c r="J7" s="108">
        <v>6</v>
      </c>
      <c r="K7" s="227">
        <f t="shared" si="1"/>
        <v>34.961350000000003</v>
      </c>
      <c r="L7" s="226">
        <f t="shared" si="0"/>
        <v>41.953609999999998</v>
      </c>
      <c r="AS7"/>
      <c r="AT7"/>
      <c r="AU7"/>
    </row>
    <row r="8" spans="1:47" ht="15.75" x14ac:dyDescent="0.25">
      <c r="J8" s="108">
        <v>7</v>
      </c>
      <c r="K8" s="227">
        <f t="shared" si="1"/>
        <v>41.953620000000001</v>
      </c>
      <c r="L8" s="226">
        <f t="shared" si="0"/>
        <v>48.945879999999995</v>
      </c>
      <c r="O8" s="99" t="s">
        <v>60</v>
      </c>
      <c r="P8" s="205" t="str">
        <f>B2</f>
        <v>A1</v>
      </c>
      <c r="Q8" s="205" t="str">
        <f>B3</f>
        <v>A2</v>
      </c>
      <c r="R8" s="205" t="str">
        <f>B4</f>
        <v>A3</v>
      </c>
      <c r="S8" s="205" t="str">
        <f>B5</f>
        <v>A4</v>
      </c>
      <c r="T8" s="205" t="str">
        <f>B6</f>
        <v>A5</v>
      </c>
      <c r="U8" s="205" t="str">
        <f>B7</f>
        <v>A6</v>
      </c>
      <c r="W8" s="99" t="s">
        <v>60</v>
      </c>
      <c r="X8" s="205" t="str">
        <f>B2</f>
        <v>A1</v>
      </c>
      <c r="Y8" s="205" t="str">
        <f>B3</f>
        <v>A2</v>
      </c>
      <c r="Z8" s="205" t="str">
        <f>B4</f>
        <v>A3</v>
      </c>
      <c r="AA8" s="205" t="str">
        <f>B5</f>
        <v>A4</v>
      </c>
      <c r="AB8" s="205" t="str">
        <f>B6</f>
        <v>A5</v>
      </c>
      <c r="AC8" s="205" t="str">
        <f>B7</f>
        <v>A6</v>
      </c>
      <c r="AD8" s="211" t="s">
        <v>62</v>
      </c>
      <c r="AE8" s="211" t="s">
        <v>57</v>
      </c>
      <c r="AI8" s="205" t="str">
        <f>B2</f>
        <v>A1</v>
      </c>
      <c r="AJ8" s="205" t="str">
        <f>B3</f>
        <v>A2</v>
      </c>
      <c r="AK8" s="205" t="str">
        <f>B4</f>
        <v>A3</v>
      </c>
      <c r="AL8" s="205" t="str">
        <f>B5</f>
        <v>A4</v>
      </c>
      <c r="AM8" s="205" t="str">
        <f>B6</f>
        <v>A5</v>
      </c>
      <c r="AN8" s="205" t="str">
        <f>B7</f>
        <v>A6</v>
      </c>
      <c r="AO8" s="211" t="s">
        <v>55</v>
      </c>
      <c r="AP8" s="211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05">
        <v>1.0000000000000001E-5</v>
      </c>
      <c r="E9" s="211">
        <v>9</v>
      </c>
      <c r="J9" s="108">
        <v>8</v>
      </c>
      <c r="K9" s="227">
        <f t="shared" si="1"/>
        <v>48.945889999999999</v>
      </c>
      <c r="L9" s="226">
        <f t="shared" si="0"/>
        <v>55.93815</v>
      </c>
      <c r="O9" s="205" t="str">
        <f t="shared" ref="O9:O14" si="2">B2</f>
        <v>A1</v>
      </c>
      <c r="P9" s="98">
        <v>1</v>
      </c>
      <c r="Q9" s="207">
        <f>C12</f>
        <v>3</v>
      </c>
      <c r="R9" s="207">
        <f>C13</f>
        <v>6</v>
      </c>
      <c r="S9" s="207">
        <f>C14</f>
        <v>0.5</v>
      </c>
      <c r="T9" s="207">
        <f>C15</f>
        <v>5</v>
      </c>
      <c r="U9" s="207">
        <f>C16</f>
        <v>9</v>
      </c>
      <c r="W9" s="117" t="str">
        <f t="shared" ref="W9:W14" si="3">B2</f>
        <v>A1</v>
      </c>
      <c r="X9" s="117">
        <f t="shared" ref="X9:AC14" si="4">ROUND(P9/P$15,5)</f>
        <v>0.26239000000000001</v>
      </c>
      <c r="Y9" s="117">
        <f t="shared" si="4"/>
        <v>0.34782999999999997</v>
      </c>
      <c r="Z9" s="117">
        <f t="shared" si="4"/>
        <v>0.33028000000000002</v>
      </c>
      <c r="AA9" s="117">
        <f t="shared" si="4"/>
        <v>0.22785</v>
      </c>
      <c r="AB9" s="117">
        <f t="shared" si="4"/>
        <v>0.29126000000000002</v>
      </c>
      <c r="AC9" s="117">
        <f t="shared" si="4"/>
        <v>0.23077</v>
      </c>
      <c r="AD9" s="137">
        <f t="shared" ref="AD9:AD14" si="5">ROUND(AVERAGE(X9:AC9),5)</f>
        <v>0.28172999999999998</v>
      </c>
      <c r="AE9" s="138">
        <f>AD9</f>
        <v>0.28172999999999998</v>
      </c>
      <c r="AI9" s="205">
        <f t="shared" ref="AI9:AI14" si="6">ROUND(P9*AD$9,5)</f>
        <v>0.28172999999999998</v>
      </c>
      <c r="AJ9" s="205">
        <f t="shared" ref="AJ9:AJ14" si="7">ROUND(Q9*AD$10,5)</f>
        <v>0.48782999999999999</v>
      </c>
      <c r="AK9" s="205">
        <f t="shared" ref="AK9:AK14" si="8">ROUND(R9*AD$11,5)</f>
        <v>0.4158</v>
      </c>
      <c r="AL9" s="205">
        <f t="shared" ref="AL9:AL14" si="9">ROUND(S9*AD$12,5)</f>
        <v>0.19624</v>
      </c>
      <c r="AM9" s="205">
        <f t="shared" ref="AM9:AM14" si="10">ROUND(T9*AD$13,5)</f>
        <v>0.3538</v>
      </c>
      <c r="AN9" s="205">
        <f t="shared" ref="AN9:AN14" si="11">ROUND(U9*AD$14,5)</f>
        <v>0.20816999999999999</v>
      </c>
      <c r="AO9" s="205">
        <f>ROUND(SUM(AI9:AN9),5)</f>
        <v>1.94357</v>
      </c>
      <c r="AP9" s="205">
        <f t="shared" ref="AP9:AP14" si="12">ROUND(AO9/AD9,5)</f>
        <v>6.8986999999999998</v>
      </c>
      <c r="AR9" s="205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55.938160000000003</v>
      </c>
      <c r="L10" s="55">
        <f>G2</f>
        <v>62.93045</v>
      </c>
      <c r="O10" s="205" t="str">
        <f t="shared" si="2"/>
        <v>A2</v>
      </c>
      <c r="P10" s="205">
        <f>ROUND(1/Q9,5)</f>
        <v>0.33333000000000002</v>
      </c>
      <c r="Q10" s="98">
        <v>1</v>
      </c>
      <c r="R10" s="226">
        <f>G13</f>
        <v>4</v>
      </c>
      <c r="S10" s="226">
        <f>G14</f>
        <v>0.25</v>
      </c>
      <c r="T10" s="226">
        <f>G15</f>
        <v>4</v>
      </c>
      <c r="U10" s="226">
        <f>G16</f>
        <v>8</v>
      </c>
      <c r="W10" s="222" t="str">
        <f t="shared" si="3"/>
        <v>A2</v>
      </c>
      <c r="X10" s="222">
        <f t="shared" si="4"/>
        <v>8.7459999999999996E-2</v>
      </c>
      <c r="Y10" s="222">
        <f t="shared" si="4"/>
        <v>0.11594</v>
      </c>
      <c r="Z10" s="222">
        <f t="shared" si="4"/>
        <v>0.22017999999999999</v>
      </c>
      <c r="AA10" s="222">
        <f t="shared" si="4"/>
        <v>0.11391999999999999</v>
      </c>
      <c r="AB10" s="222">
        <f t="shared" si="4"/>
        <v>0.23300999999999999</v>
      </c>
      <c r="AC10" s="222">
        <f t="shared" si="4"/>
        <v>0.20513000000000001</v>
      </c>
      <c r="AD10" s="224">
        <f t="shared" si="5"/>
        <v>0.16261</v>
      </c>
      <c r="AE10" s="106">
        <f t="shared" ref="AE10:AE15" si="13">AD10</f>
        <v>0.16261</v>
      </c>
      <c r="AI10" s="205">
        <f t="shared" si="6"/>
        <v>9.3909999999999993E-2</v>
      </c>
      <c r="AJ10" s="205">
        <f t="shared" si="7"/>
        <v>0.16261</v>
      </c>
      <c r="AK10" s="205">
        <f t="shared" si="8"/>
        <v>0.2772</v>
      </c>
      <c r="AL10" s="205">
        <f t="shared" si="9"/>
        <v>9.8119999999999999E-2</v>
      </c>
      <c r="AM10" s="205">
        <f t="shared" si="10"/>
        <v>0.28304000000000001</v>
      </c>
      <c r="AN10" s="205">
        <f t="shared" si="11"/>
        <v>0.18504000000000001</v>
      </c>
      <c r="AO10" s="205">
        <f t="shared" ref="AO10:AO14" si="14">ROUND(SUM(AI10:AN10),5)</f>
        <v>1.09992</v>
      </c>
      <c r="AP10" s="205">
        <f t="shared" si="12"/>
        <v>6.7641600000000004</v>
      </c>
      <c r="AR10" s="205" t="s">
        <v>65</v>
      </c>
      <c r="AS10" s="309">
        <f>ROUND((AP15-AS9)/(AS9-1),5)</f>
        <v>0.10072</v>
      </c>
      <c r="AT10" s="309"/>
      <c r="AU10"/>
    </row>
    <row r="11" spans="1:47" ht="15.75" customHeight="1" thickBot="1" x14ac:dyDescent="0.3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0.33333333333333331</v>
      </c>
      <c r="H11" s="268"/>
      <c r="L11" s="283"/>
      <c r="O11" s="205" t="str">
        <f t="shared" si="2"/>
        <v>A3</v>
      </c>
      <c r="P11" s="205">
        <f>ROUND(1/R9,5)</f>
        <v>0.16667000000000001</v>
      </c>
      <c r="Q11" s="207">
        <f>ROUND(1/R10,5)</f>
        <v>0.25</v>
      </c>
      <c r="R11" s="98">
        <v>1</v>
      </c>
      <c r="S11" s="207">
        <f>C21</f>
        <v>0.16667000000000001</v>
      </c>
      <c r="T11" s="207">
        <f>C22</f>
        <v>1</v>
      </c>
      <c r="U11" s="207">
        <f>C23</f>
        <v>6</v>
      </c>
      <c r="W11" s="160" t="str">
        <f t="shared" si="3"/>
        <v>A3</v>
      </c>
      <c r="X11" s="160">
        <f t="shared" si="4"/>
        <v>4.3729999999999998E-2</v>
      </c>
      <c r="Y11" s="160">
        <f t="shared" si="4"/>
        <v>2.8989999999999998E-2</v>
      </c>
      <c r="Z11" s="160">
        <f t="shared" si="4"/>
        <v>5.5050000000000002E-2</v>
      </c>
      <c r="AA11" s="160">
        <f t="shared" si="4"/>
        <v>7.5950000000000004E-2</v>
      </c>
      <c r="AB11" s="160">
        <f t="shared" si="4"/>
        <v>5.8250000000000003E-2</v>
      </c>
      <c r="AC11" s="160">
        <f t="shared" si="4"/>
        <v>0.15384999999999999</v>
      </c>
      <c r="AD11" s="3">
        <f t="shared" si="5"/>
        <v>6.93E-2</v>
      </c>
      <c r="AE11" s="161">
        <f t="shared" si="13"/>
        <v>6.93E-2</v>
      </c>
      <c r="AI11" s="205">
        <f t="shared" si="6"/>
        <v>4.6960000000000002E-2</v>
      </c>
      <c r="AJ11" s="205">
        <f t="shared" si="7"/>
        <v>4.0649999999999999E-2</v>
      </c>
      <c r="AK11" s="205">
        <f t="shared" si="8"/>
        <v>6.93E-2</v>
      </c>
      <c r="AL11" s="205">
        <f t="shared" si="9"/>
        <v>6.5409999999999996E-2</v>
      </c>
      <c r="AM11" s="205">
        <f t="shared" si="10"/>
        <v>7.0760000000000003E-2</v>
      </c>
      <c r="AN11" s="205">
        <f t="shared" si="11"/>
        <v>0.13877999999999999</v>
      </c>
      <c r="AO11" s="205">
        <f t="shared" si="14"/>
        <v>0.43186000000000002</v>
      </c>
      <c r="AP11" s="205">
        <f t="shared" si="12"/>
        <v>6.2317499999999999</v>
      </c>
      <c r="AR11" s="205" t="s">
        <v>66</v>
      </c>
      <c r="AS11" s="309">
        <v>1.25</v>
      </c>
      <c r="AT11" s="309"/>
      <c r="AU11"/>
    </row>
    <row r="12" spans="1:47" ht="15.75" thickBot="1" x14ac:dyDescent="0.3">
      <c r="A12" s="114" t="s">
        <v>75</v>
      </c>
      <c r="B12" s="115">
        <f>ROUND(100-((C2*100)/C3),5)</f>
        <v>14.735340000000001</v>
      </c>
      <c r="C12" s="266">
        <v>3</v>
      </c>
      <c r="D12" s="268" t="b">
        <f>OR(C$2=C3,C$2&lt;=C3)</f>
        <v>1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05" t="str">
        <f t="shared" si="2"/>
        <v>A4</v>
      </c>
      <c r="P12" s="205">
        <f>ROUND(1/S9,5)</f>
        <v>2</v>
      </c>
      <c r="Q12" s="207">
        <f>ROUND(1/S10,5)</f>
        <v>4</v>
      </c>
      <c r="R12" s="207">
        <f>ROUND(1/S11,5)</f>
        <v>5.9998800000000001</v>
      </c>
      <c r="S12" s="98">
        <v>1</v>
      </c>
      <c r="T12" s="207">
        <f>G22</f>
        <v>6</v>
      </c>
      <c r="U12" s="207">
        <f>G23</f>
        <v>9</v>
      </c>
      <c r="W12" s="141" t="str">
        <f t="shared" si="3"/>
        <v>A4</v>
      </c>
      <c r="X12" s="142">
        <f t="shared" si="4"/>
        <v>0.52478000000000002</v>
      </c>
      <c r="Y12" s="142">
        <f t="shared" si="4"/>
        <v>0.46377000000000002</v>
      </c>
      <c r="Z12" s="142">
        <f t="shared" si="4"/>
        <v>0.33027000000000001</v>
      </c>
      <c r="AA12" s="142">
        <f t="shared" si="4"/>
        <v>0.45569999999999999</v>
      </c>
      <c r="AB12" s="142">
        <f t="shared" si="4"/>
        <v>0.34950999999999999</v>
      </c>
      <c r="AC12" s="142">
        <f t="shared" si="4"/>
        <v>0.23077</v>
      </c>
      <c r="AD12" s="223">
        <f t="shared" si="5"/>
        <v>0.39246999999999999</v>
      </c>
      <c r="AE12" s="237">
        <f t="shared" si="13"/>
        <v>0.39246999999999999</v>
      </c>
      <c r="AI12" s="205">
        <f t="shared" si="6"/>
        <v>0.56345999999999996</v>
      </c>
      <c r="AJ12" s="205">
        <f t="shared" si="7"/>
        <v>0.65044000000000002</v>
      </c>
      <c r="AK12" s="205">
        <f t="shared" si="8"/>
        <v>0.41578999999999999</v>
      </c>
      <c r="AL12" s="205">
        <f t="shared" si="9"/>
        <v>0.39246999999999999</v>
      </c>
      <c r="AM12" s="205">
        <f t="shared" si="10"/>
        <v>0.42455999999999999</v>
      </c>
      <c r="AN12" s="205">
        <f t="shared" si="11"/>
        <v>0.20816999999999999</v>
      </c>
      <c r="AO12" s="205">
        <f t="shared" si="14"/>
        <v>2.65489</v>
      </c>
      <c r="AP12" s="205">
        <f t="shared" si="12"/>
        <v>6.76457</v>
      </c>
      <c r="AR12" s="205" t="s">
        <v>67</v>
      </c>
      <c r="AS12" s="309">
        <f>ROUND((AS10/AS11),5)</f>
        <v>8.0579999999999999E-2</v>
      </c>
      <c r="AT12" s="309"/>
      <c r="AU12"/>
    </row>
    <row r="13" spans="1:47" x14ac:dyDescent="0.25">
      <c r="A13" s="114" t="s">
        <v>76</v>
      </c>
      <c r="B13" s="115">
        <f>ROUND(100-((C2*100)/C4),5)</f>
        <v>35.217390000000002</v>
      </c>
      <c r="C13" s="266">
        <v>6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24.021740000000001</v>
      </c>
      <c r="G13" s="266">
        <v>4</v>
      </c>
      <c r="H13" s="268" t="b">
        <f t="shared" ref="H13:H16" si="16">OR(C$3=C4,C$3&lt;=C4)</f>
        <v>1</v>
      </c>
      <c r="O13" s="205" t="str">
        <f t="shared" si="2"/>
        <v>A5</v>
      </c>
      <c r="P13" s="205">
        <f>ROUND(1/T9,5)</f>
        <v>0.2</v>
      </c>
      <c r="Q13" s="207">
        <f>ROUND(1/T10,5)</f>
        <v>0.25</v>
      </c>
      <c r="R13" s="207">
        <f>ROUND(1/T11,5)</f>
        <v>1</v>
      </c>
      <c r="S13" s="207">
        <f>ROUND(1/T12,5)</f>
        <v>0.16667000000000001</v>
      </c>
      <c r="T13" s="98">
        <v>1</v>
      </c>
      <c r="U13" s="207">
        <f>C30</f>
        <v>6</v>
      </c>
      <c r="W13" s="109" t="str">
        <f t="shared" si="3"/>
        <v>A5</v>
      </c>
      <c r="X13" s="109">
        <f t="shared" si="4"/>
        <v>5.2479999999999999E-2</v>
      </c>
      <c r="Y13" s="109">
        <f t="shared" si="4"/>
        <v>2.8989999999999998E-2</v>
      </c>
      <c r="Z13" s="109">
        <f t="shared" si="4"/>
        <v>5.5050000000000002E-2</v>
      </c>
      <c r="AA13" s="109">
        <f t="shared" si="4"/>
        <v>7.5950000000000004E-2</v>
      </c>
      <c r="AB13" s="109">
        <f t="shared" si="4"/>
        <v>5.8250000000000003E-2</v>
      </c>
      <c r="AC13" s="109">
        <f t="shared" si="4"/>
        <v>0.15384999999999999</v>
      </c>
      <c r="AD13" s="139">
        <f t="shared" si="5"/>
        <v>7.0760000000000003E-2</v>
      </c>
      <c r="AE13" s="140">
        <f t="shared" si="13"/>
        <v>7.0760000000000003E-2</v>
      </c>
      <c r="AI13" s="205">
        <f t="shared" si="6"/>
        <v>5.6349999999999997E-2</v>
      </c>
      <c r="AJ13" s="205">
        <f t="shared" si="7"/>
        <v>4.0649999999999999E-2</v>
      </c>
      <c r="AK13" s="205">
        <f t="shared" si="8"/>
        <v>6.93E-2</v>
      </c>
      <c r="AL13" s="205">
        <f t="shared" si="9"/>
        <v>6.5409999999999996E-2</v>
      </c>
      <c r="AM13" s="205">
        <f t="shared" si="10"/>
        <v>7.0760000000000003E-2</v>
      </c>
      <c r="AN13" s="205">
        <f t="shared" si="11"/>
        <v>0.13877999999999999</v>
      </c>
      <c r="AO13" s="205">
        <f t="shared" si="14"/>
        <v>0.44124999999999998</v>
      </c>
      <c r="AP13" s="205">
        <f t="shared" si="12"/>
        <v>6.2358700000000002</v>
      </c>
      <c r="AR13" s="205" t="s">
        <v>68</v>
      </c>
      <c r="AS13" s="316">
        <f>AS12</f>
        <v>8.0579999999999999E-2</v>
      </c>
      <c r="AT13" s="316"/>
      <c r="AU13"/>
    </row>
    <row r="14" spans="1:47" x14ac:dyDescent="0.25">
      <c r="A14" s="225" t="s">
        <v>77</v>
      </c>
      <c r="B14" s="155">
        <f>ROUND(100-((C5*100)/C2),5)</f>
        <v>7.88591</v>
      </c>
      <c r="C14" s="266">
        <f>ROUND(1/2,5)</f>
        <v>0.5</v>
      </c>
      <c r="D14" s="280" t="b">
        <f t="shared" si="15"/>
        <v>0</v>
      </c>
      <c r="E14" s="279" t="s">
        <v>82</v>
      </c>
      <c r="F14" s="155">
        <f>ROUND(100-((C5*100)/C3),5)</f>
        <v>21.459230000000002</v>
      </c>
      <c r="G14" s="266">
        <f>ROUND(1/4,5)</f>
        <v>0.25</v>
      </c>
      <c r="H14" s="269" t="b">
        <f t="shared" si="16"/>
        <v>0</v>
      </c>
      <c r="O14" s="205" t="str">
        <f t="shared" si="2"/>
        <v>A6</v>
      </c>
      <c r="P14" s="205">
        <f>ROUND(1/U9,5)</f>
        <v>0.11111</v>
      </c>
      <c r="Q14" s="207">
        <f>ROUND(1/U10,5)</f>
        <v>0.125</v>
      </c>
      <c r="R14" s="207">
        <f>ROUND(1/U11,5)</f>
        <v>0.16667000000000001</v>
      </c>
      <c r="S14" s="207">
        <f>ROUND(1/U12,5)</f>
        <v>0.11111</v>
      </c>
      <c r="T14" s="207">
        <f>ROUND(1/U13,5)</f>
        <v>0.16667000000000001</v>
      </c>
      <c r="U14" s="98">
        <v>1</v>
      </c>
      <c r="W14" s="205" t="str">
        <f t="shared" si="3"/>
        <v>A6</v>
      </c>
      <c r="X14" s="205">
        <f t="shared" si="4"/>
        <v>2.9149999999999999E-2</v>
      </c>
      <c r="Y14" s="205">
        <f t="shared" si="4"/>
        <v>1.4489999999999999E-2</v>
      </c>
      <c r="Z14" s="205">
        <f t="shared" si="4"/>
        <v>9.1699999999999993E-3</v>
      </c>
      <c r="AA14" s="205">
        <f t="shared" si="4"/>
        <v>5.0630000000000001E-2</v>
      </c>
      <c r="AB14" s="205">
        <f t="shared" si="4"/>
        <v>9.7099999999999999E-3</v>
      </c>
      <c r="AC14" s="205">
        <f t="shared" si="4"/>
        <v>2.564E-2</v>
      </c>
      <c r="AD14" s="211">
        <f t="shared" si="5"/>
        <v>2.3130000000000001E-2</v>
      </c>
      <c r="AE14" s="106">
        <f t="shared" si="13"/>
        <v>2.3130000000000001E-2</v>
      </c>
      <c r="AI14" s="205">
        <f t="shared" si="6"/>
        <v>3.1300000000000001E-2</v>
      </c>
      <c r="AJ14" s="205">
        <f t="shared" si="7"/>
        <v>2.0330000000000001E-2</v>
      </c>
      <c r="AK14" s="205">
        <f t="shared" si="8"/>
        <v>1.155E-2</v>
      </c>
      <c r="AL14" s="205">
        <f t="shared" si="9"/>
        <v>4.3610000000000003E-2</v>
      </c>
      <c r="AM14" s="205">
        <f t="shared" si="10"/>
        <v>1.179E-2</v>
      </c>
      <c r="AN14" s="205">
        <f t="shared" si="11"/>
        <v>2.3130000000000001E-2</v>
      </c>
      <c r="AO14" s="205">
        <f t="shared" si="14"/>
        <v>0.14171</v>
      </c>
      <c r="AP14" s="205">
        <f t="shared" si="12"/>
        <v>6.1266800000000003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34.9345</v>
      </c>
      <c r="C15" s="266">
        <v>5</v>
      </c>
      <c r="D15" s="273" t="b">
        <f t="shared" si="15"/>
        <v>1</v>
      </c>
      <c r="E15" s="256" t="s">
        <v>83</v>
      </c>
      <c r="F15" s="115">
        <f>ROUND(100-((C3*100)/C6),5)</f>
        <v>23.689959999999999</v>
      </c>
      <c r="G15" s="266">
        <v>4</v>
      </c>
      <c r="H15" s="268" t="b">
        <f t="shared" si="16"/>
        <v>1</v>
      </c>
      <c r="O15" s="109" t="s">
        <v>55</v>
      </c>
      <c r="P15" s="205">
        <f t="shared" ref="P15:U15" si="17">ROUND(SUM(P9:P14),5)</f>
        <v>3.8111100000000002</v>
      </c>
      <c r="Q15" s="207">
        <f t="shared" si="17"/>
        <v>8.625</v>
      </c>
      <c r="R15" s="207">
        <f t="shared" si="17"/>
        <v>18.166550000000001</v>
      </c>
      <c r="S15" s="207">
        <f t="shared" si="17"/>
        <v>2.1944499999999998</v>
      </c>
      <c r="T15" s="207">
        <f t="shared" si="17"/>
        <v>17.16667</v>
      </c>
      <c r="U15" s="207">
        <f t="shared" si="17"/>
        <v>39</v>
      </c>
      <c r="W15" s="205" t="s">
        <v>55</v>
      </c>
      <c r="X15" s="105">
        <f t="shared" ref="X15:AD15" si="18">ROUND(SUM(X9:X14),5)</f>
        <v>0.99999000000000005</v>
      </c>
      <c r="Y15" s="105">
        <f t="shared" si="18"/>
        <v>1.0000100000000001</v>
      </c>
      <c r="Z15" s="105">
        <f t="shared" si="18"/>
        <v>1</v>
      </c>
      <c r="AA15" s="105">
        <f t="shared" si="18"/>
        <v>1</v>
      </c>
      <c r="AB15" s="105">
        <f t="shared" si="18"/>
        <v>0.99999000000000005</v>
      </c>
      <c r="AC15" s="105">
        <f t="shared" si="18"/>
        <v>1.0000100000000001</v>
      </c>
      <c r="AD15" s="105">
        <f t="shared" si="18"/>
        <v>1</v>
      </c>
      <c r="AE15" s="106">
        <f t="shared" si="13"/>
        <v>1</v>
      </c>
      <c r="AI15" s="309" t="s">
        <v>216</v>
      </c>
      <c r="AJ15" s="309"/>
      <c r="AK15" s="309"/>
      <c r="AL15" s="309"/>
      <c r="AM15" s="309"/>
      <c r="AN15" s="309"/>
      <c r="AO15" s="309"/>
      <c r="AP15" s="211">
        <f>ROUND(AVERAGE(AP9:AP14),5)</f>
        <v>6.5036199999999997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59.756920000000001</v>
      </c>
      <c r="C16" s="266">
        <v>9</v>
      </c>
      <c r="D16" s="277" t="b">
        <f t="shared" si="15"/>
        <v>1</v>
      </c>
      <c r="E16" s="256" t="s">
        <v>84</v>
      </c>
      <c r="F16" s="115">
        <f>ROUND(100-((C3*100)/C7),5)</f>
        <v>52.802160000000001</v>
      </c>
      <c r="G16" s="266">
        <v>8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05" t="s">
        <v>204</v>
      </c>
      <c r="Q17" s="205" t="s">
        <v>205</v>
      </c>
      <c r="R17" s="205" t="s">
        <v>206</v>
      </c>
      <c r="S17" s="205" t="s">
        <v>207</v>
      </c>
      <c r="T17" s="205" t="s">
        <v>208</v>
      </c>
      <c r="U17" s="205" t="s">
        <v>209</v>
      </c>
      <c r="W17" s="234" t="s">
        <v>59</v>
      </c>
      <c r="X17" s="205" t="s">
        <v>204</v>
      </c>
      <c r="Y17" s="205" t="s">
        <v>205</v>
      </c>
      <c r="Z17" s="205" t="s">
        <v>206</v>
      </c>
      <c r="AA17" s="205" t="s">
        <v>207</v>
      </c>
      <c r="AB17" s="205" t="s">
        <v>208</v>
      </c>
      <c r="AC17" s="205" t="s">
        <v>209</v>
      </c>
      <c r="AD17" s="211" t="s">
        <v>62</v>
      </c>
      <c r="AE17" s="212" t="s">
        <v>57</v>
      </c>
      <c r="AF17" s="157" t="s">
        <v>189</v>
      </c>
      <c r="AG17" s="158" t="s">
        <v>2</v>
      </c>
      <c r="AI17" s="205" t="str">
        <f>B2</f>
        <v>A1</v>
      </c>
      <c r="AJ17" s="205" t="str">
        <f>B3</f>
        <v>A2</v>
      </c>
      <c r="AK17" s="205" t="str">
        <f>B4</f>
        <v>A3</v>
      </c>
      <c r="AL17" s="205" t="str">
        <f>B5</f>
        <v>A4</v>
      </c>
      <c r="AM17" s="205" t="str">
        <f>B6</f>
        <v>A5</v>
      </c>
      <c r="AN17" s="205" t="str">
        <f>B7</f>
        <v>A6</v>
      </c>
      <c r="AO17" s="211" t="s">
        <v>55</v>
      </c>
      <c r="AP17" s="211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0.16667000000000001</v>
      </c>
      <c r="D18" s="273"/>
      <c r="E18" s="308" t="s">
        <v>92</v>
      </c>
      <c r="F18" s="306"/>
      <c r="G18" s="271">
        <f>ROUND(1/C14,5)</f>
        <v>2</v>
      </c>
      <c r="H18" s="268"/>
      <c r="O18" s="205" t="s">
        <v>204</v>
      </c>
      <c r="P18" s="98">
        <v>1</v>
      </c>
      <c r="Q18" s="205">
        <f>ROUND(1/3,5)</f>
        <v>0.33333000000000002</v>
      </c>
      <c r="R18" s="205">
        <f>ROUND(1/2,5)</f>
        <v>0.5</v>
      </c>
      <c r="S18" s="205">
        <f>ROUND(1/2,5)</f>
        <v>0.5</v>
      </c>
      <c r="T18" s="205">
        <f>ROUND(1/2,5)</f>
        <v>0.5</v>
      </c>
      <c r="U18" s="205">
        <f>ROUND(1/9,5)</f>
        <v>0.11111</v>
      </c>
      <c r="W18" s="205" t="s">
        <v>204</v>
      </c>
      <c r="X18" s="207">
        <f t="shared" ref="X18:AC23" si="19">ROUND(P18/P$24,5)</f>
        <v>5.2630000000000003E-2</v>
      </c>
      <c r="Y18" s="207">
        <f t="shared" si="19"/>
        <v>0.04</v>
      </c>
      <c r="Z18" s="207">
        <f t="shared" si="19"/>
        <v>3.7039999999999997E-2</v>
      </c>
      <c r="AA18" s="207">
        <f t="shared" si="19"/>
        <v>3.7039999999999997E-2</v>
      </c>
      <c r="AB18" s="207">
        <f t="shared" si="19"/>
        <v>3.7039999999999997E-2</v>
      </c>
      <c r="AC18" s="207">
        <f t="shared" si="19"/>
        <v>6.5119999999999997E-2</v>
      </c>
      <c r="AD18" s="211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05">
        <f t="shared" ref="AI18:AI23" si="20">ROUND(P18*AD$18,5)</f>
        <v>4.4810000000000003E-2</v>
      </c>
      <c r="AJ18" s="205">
        <f t="shared" ref="AJ18:AJ23" si="21">ROUND(Q18*AD$19,5)</f>
        <v>5.79E-2</v>
      </c>
      <c r="AK18" s="205">
        <f t="shared" ref="AK18:AK23" si="22">ROUND(R18*AD$20,5)</f>
        <v>3.7600000000000001E-2</v>
      </c>
      <c r="AL18" s="205">
        <f t="shared" ref="AL18:AL23" si="23">ROUND(S18*AD$21,5)</f>
        <v>3.7600000000000001E-2</v>
      </c>
      <c r="AM18" s="205">
        <f t="shared" ref="AM18:AM23" si="24">ROUND(T18*AD$22,5)</f>
        <v>3.7600000000000001E-2</v>
      </c>
      <c r="AN18" s="205">
        <f t="shared" ref="AN18:AN23" si="25">ROUND(U18*AD$23,5)</f>
        <v>6.1760000000000002E-2</v>
      </c>
      <c r="AO18" s="205">
        <f>ROUND(SUM(AI18:AN18),5)</f>
        <v>0.27727000000000002</v>
      </c>
      <c r="AP18" s="205">
        <f t="shared" ref="AP18:AP23" si="26">ROUND(AO18/AD18,5)</f>
        <v>6.1876800000000003</v>
      </c>
      <c r="AR18" s="205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0.25</v>
      </c>
      <c r="D19" s="268"/>
      <c r="E19" s="300" t="s">
        <v>93</v>
      </c>
      <c r="F19" s="301"/>
      <c r="G19" s="271">
        <f>ROUND(1/G14,5)</f>
        <v>4</v>
      </c>
      <c r="H19" s="268"/>
      <c r="O19" s="205" t="s">
        <v>205</v>
      </c>
      <c r="P19" s="205">
        <f>ROUND(1/Q18,5)</f>
        <v>3.0000300000000002</v>
      </c>
      <c r="Q19" s="98">
        <v>1</v>
      </c>
      <c r="R19" s="205">
        <v>3</v>
      </c>
      <c r="S19" s="205">
        <v>3</v>
      </c>
      <c r="T19" s="205">
        <v>3</v>
      </c>
      <c r="U19" s="205">
        <f>ROUND(1/6,5)</f>
        <v>0.16667000000000001</v>
      </c>
      <c r="W19" s="205" t="s">
        <v>205</v>
      </c>
      <c r="X19" s="207">
        <f>ROUND(P19/P$24,5)</f>
        <v>0.15790000000000001</v>
      </c>
      <c r="Y19" s="207">
        <f t="shared" si="19"/>
        <v>0.12</v>
      </c>
      <c r="Z19" s="207">
        <f t="shared" si="19"/>
        <v>0.22222</v>
      </c>
      <c r="AA19" s="207">
        <f t="shared" si="19"/>
        <v>0.22222</v>
      </c>
      <c r="AB19" s="207">
        <f t="shared" si="19"/>
        <v>0.22222</v>
      </c>
      <c r="AC19" s="207">
        <f t="shared" si="19"/>
        <v>9.7680000000000003E-2</v>
      </c>
      <c r="AD19" s="211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05">
        <f t="shared" si="20"/>
        <v>0.13442999999999999</v>
      </c>
      <c r="AJ19" s="205">
        <f t="shared" si="21"/>
        <v>0.17371</v>
      </c>
      <c r="AK19" s="205">
        <f t="shared" si="22"/>
        <v>0.22559999999999999</v>
      </c>
      <c r="AL19" s="205">
        <f t="shared" si="23"/>
        <v>0.22559999999999999</v>
      </c>
      <c r="AM19" s="205">
        <f t="shared" si="24"/>
        <v>0.22559999999999999</v>
      </c>
      <c r="AN19" s="205">
        <f t="shared" si="25"/>
        <v>9.2649999999999996E-2</v>
      </c>
      <c r="AO19" s="205">
        <f t="shared" ref="AO19:AO23" si="30">ROUND(SUM(AI19:AN19),5)</f>
        <v>1.07759</v>
      </c>
      <c r="AP19" s="205">
        <f t="shared" si="26"/>
        <v>6.2033800000000001</v>
      </c>
      <c r="AR19" s="205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5.9998800000000001</v>
      </c>
      <c r="H20" s="268"/>
      <c r="O20" s="205" t="s">
        <v>206</v>
      </c>
      <c r="P20" s="205">
        <f>ROUND(1/R18,5)</f>
        <v>2</v>
      </c>
      <c r="Q20" s="205">
        <f>ROUND(1/R19,5)</f>
        <v>0.33333000000000002</v>
      </c>
      <c r="R20" s="98">
        <v>1</v>
      </c>
      <c r="S20" s="205">
        <f>ROUND(1/1,5)</f>
        <v>1</v>
      </c>
      <c r="T20" s="205">
        <f>ROUND(1/1,5)</f>
        <v>1</v>
      </c>
      <c r="U20" s="205">
        <f>ROUND(1/7,5)</f>
        <v>0.14285999999999999</v>
      </c>
      <c r="W20" s="205" t="s">
        <v>206</v>
      </c>
      <c r="X20" s="207">
        <f t="shared" ref="X20:X23" si="31">ROUND(P20/P$24,5)</f>
        <v>0.10526000000000001</v>
      </c>
      <c r="Y20" s="207">
        <f t="shared" si="19"/>
        <v>0.04</v>
      </c>
      <c r="Z20" s="207">
        <f t="shared" si="19"/>
        <v>7.4069999999999997E-2</v>
      </c>
      <c r="AA20" s="207">
        <f t="shared" si="19"/>
        <v>7.4069999999999997E-2</v>
      </c>
      <c r="AB20" s="207">
        <f t="shared" si="19"/>
        <v>7.4069999999999997E-2</v>
      </c>
      <c r="AC20" s="207">
        <f t="shared" si="19"/>
        <v>8.3720000000000003E-2</v>
      </c>
      <c r="AD20" s="211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05">
        <f t="shared" si="20"/>
        <v>8.9620000000000005E-2</v>
      </c>
      <c r="AJ20" s="205">
        <f t="shared" si="21"/>
        <v>5.79E-2</v>
      </c>
      <c r="AK20" s="205">
        <f t="shared" si="22"/>
        <v>7.5200000000000003E-2</v>
      </c>
      <c r="AL20" s="205">
        <f t="shared" si="23"/>
        <v>7.5200000000000003E-2</v>
      </c>
      <c r="AM20" s="205">
        <f t="shared" si="24"/>
        <v>7.5200000000000003E-2</v>
      </c>
      <c r="AN20" s="205">
        <f t="shared" si="25"/>
        <v>7.9409999999999994E-2</v>
      </c>
      <c r="AO20" s="205">
        <f t="shared" si="30"/>
        <v>0.45252999999999999</v>
      </c>
      <c r="AP20" s="205">
        <f t="shared" si="26"/>
        <v>6.01769</v>
      </c>
      <c r="AR20" s="205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40.326090000000001</v>
      </c>
      <c r="C21" s="266">
        <f>ROUND(1/6,5)</f>
        <v>0.16667000000000001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05" t="s">
        <v>207</v>
      </c>
      <c r="P21" s="205">
        <f>ROUND(1/S18,5)</f>
        <v>2</v>
      </c>
      <c r="Q21" s="205">
        <f>ROUND(1/S19,5)</f>
        <v>0.33333000000000002</v>
      </c>
      <c r="R21" s="205">
        <f>ROUND(1/S20,5)</f>
        <v>1</v>
      </c>
      <c r="S21" s="98">
        <v>1</v>
      </c>
      <c r="T21" s="205">
        <v>1</v>
      </c>
      <c r="U21" s="205">
        <f>ROUND(1/7,5)</f>
        <v>0.14285999999999999</v>
      </c>
      <c r="W21" s="205" t="s">
        <v>207</v>
      </c>
      <c r="X21" s="207">
        <f t="shared" si="31"/>
        <v>0.10526000000000001</v>
      </c>
      <c r="Y21" s="207">
        <f t="shared" si="19"/>
        <v>0.04</v>
      </c>
      <c r="Z21" s="207">
        <f t="shared" si="19"/>
        <v>7.4069999999999997E-2</v>
      </c>
      <c r="AA21" s="207">
        <f t="shared" si="19"/>
        <v>7.4069999999999997E-2</v>
      </c>
      <c r="AB21" s="207">
        <f t="shared" si="19"/>
        <v>7.4069999999999997E-2</v>
      </c>
      <c r="AC21" s="207">
        <f t="shared" si="19"/>
        <v>8.3720000000000003E-2</v>
      </c>
      <c r="AD21" s="211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05">
        <f t="shared" si="20"/>
        <v>8.9620000000000005E-2</v>
      </c>
      <c r="AJ21" s="205">
        <f t="shared" si="21"/>
        <v>5.79E-2</v>
      </c>
      <c r="AK21" s="205">
        <f t="shared" si="22"/>
        <v>7.5200000000000003E-2</v>
      </c>
      <c r="AL21" s="205">
        <f t="shared" si="23"/>
        <v>7.5200000000000003E-2</v>
      </c>
      <c r="AM21" s="205">
        <f t="shared" si="24"/>
        <v>7.5200000000000003E-2</v>
      </c>
      <c r="AN21" s="205">
        <f t="shared" si="25"/>
        <v>7.9409999999999994E-2</v>
      </c>
      <c r="AO21" s="205">
        <f t="shared" si="30"/>
        <v>0.45252999999999999</v>
      </c>
      <c r="AP21" s="205">
        <f t="shared" si="26"/>
        <v>6.01769</v>
      </c>
      <c r="AR21" s="205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4" t="s">
        <v>90</v>
      </c>
      <c r="B22" s="4">
        <f>ROUND(100-((C6*100)/C4),5)</f>
        <v>0.43478</v>
      </c>
      <c r="C22" s="266">
        <f>ROUND(1/1,5)</f>
        <v>1</v>
      </c>
      <c r="D22" s="269" t="b">
        <f t="shared" si="32"/>
        <v>0</v>
      </c>
      <c r="E22" s="258" t="s">
        <v>96</v>
      </c>
      <c r="F22" s="115">
        <f>ROUND(100-((C5*100)/C6),5)</f>
        <v>40.0655</v>
      </c>
      <c r="G22" s="266">
        <v>6</v>
      </c>
      <c r="H22" s="268" t="b">
        <f t="shared" ref="H22:H23" si="33">OR(C$5=C6,C$5&lt;=C6)</f>
        <v>1</v>
      </c>
      <c r="O22" s="205" t="s">
        <v>208</v>
      </c>
      <c r="P22" s="205">
        <f>ROUND(1/T18,5)</f>
        <v>2</v>
      </c>
      <c r="Q22" s="205">
        <f>ROUND(1/T19,5)</f>
        <v>0.33333000000000002</v>
      </c>
      <c r="R22" s="205">
        <f>ROUND(1/T20,5)</f>
        <v>1</v>
      </c>
      <c r="S22" s="205">
        <f>ROUND(1/T21,5)</f>
        <v>1</v>
      </c>
      <c r="T22" s="98">
        <v>1</v>
      </c>
      <c r="U22" s="205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05">
        <f t="shared" si="20"/>
        <v>8.9620000000000005E-2</v>
      </c>
      <c r="AJ22" s="205">
        <f t="shared" si="21"/>
        <v>5.79E-2</v>
      </c>
      <c r="AK22" s="205">
        <f t="shared" si="22"/>
        <v>7.5200000000000003E-2</v>
      </c>
      <c r="AL22" s="205">
        <f t="shared" si="23"/>
        <v>7.5200000000000003E-2</v>
      </c>
      <c r="AM22" s="205">
        <f t="shared" si="24"/>
        <v>7.5200000000000003E-2</v>
      </c>
      <c r="AN22" s="205">
        <f t="shared" si="25"/>
        <v>7.9409999999999994E-2</v>
      </c>
      <c r="AO22" s="205">
        <f t="shared" si="30"/>
        <v>0.45252999999999999</v>
      </c>
      <c r="AP22" s="205">
        <f t="shared" si="26"/>
        <v>6.01769</v>
      </c>
      <c r="AR22" s="205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37.879809999999999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62.93045</v>
      </c>
      <c r="G23" s="266">
        <v>9</v>
      </c>
      <c r="H23" s="270" t="b">
        <f t="shared" si="33"/>
        <v>1</v>
      </c>
      <c r="O23" s="205" t="s">
        <v>209</v>
      </c>
      <c r="P23" s="205">
        <f>ROUND(1/U18,5)</f>
        <v>9.0000900000000001</v>
      </c>
      <c r="Q23" s="205">
        <f>ROUND(1/U19,5)</f>
        <v>5.9998800000000001</v>
      </c>
      <c r="R23" s="205">
        <f>ROUND(1/U20,5)</f>
        <v>6.99986</v>
      </c>
      <c r="S23" s="205">
        <f>ROUND(1/U21,5)</f>
        <v>6.99986</v>
      </c>
      <c r="T23" s="205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10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05">
        <f t="shared" si="20"/>
        <v>0.40328999999999998</v>
      </c>
      <c r="AJ23" s="205">
        <f t="shared" si="21"/>
        <v>1.0422400000000001</v>
      </c>
      <c r="AK23" s="205">
        <f t="shared" si="22"/>
        <v>0.52639000000000002</v>
      </c>
      <c r="AL23" s="205">
        <f t="shared" si="23"/>
        <v>0.52639000000000002</v>
      </c>
      <c r="AM23" s="205">
        <f t="shared" si="24"/>
        <v>0.52639000000000002</v>
      </c>
      <c r="AN23" s="205">
        <f t="shared" si="25"/>
        <v>0.55588000000000004</v>
      </c>
      <c r="AO23" s="205">
        <f t="shared" si="30"/>
        <v>3.5805799999999999</v>
      </c>
      <c r="AP23" s="205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05" t="s">
        <v>55</v>
      </c>
      <c r="P24" s="156">
        <f>ROUND(SUM(P18:P23),5)</f>
        <v>19.000119999999999</v>
      </c>
      <c r="Q24" s="207">
        <f t="shared" ref="Q24:U24" si="34">ROUND(SUM(Q18:Q23),5)</f>
        <v>8.3331999999999997</v>
      </c>
      <c r="R24" s="207">
        <f t="shared" si="34"/>
        <v>13.49986</v>
      </c>
      <c r="S24" s="207">
        <f t="shared" si="34"/>
        <v>13.49986</v>
      </c>
      <c r="T24" s="207">
        <f t="shared" si="34"/>
        <v>13.49986</v>
      </c>
      <c r="U24" s="20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1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0.2</v>
      </c>
      <c r="D25" s="268"/>
      <c r="E25" s="300" t="s">
        <v>104</v>
      </c>
      <c r="F25" s="301"/>
      <c r="G25" s="257">
        <f>ROUND(1/C16,5)</f>
        <v>0.11111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0.25</v>
      </c>
      <c r="D26" s="268"/>
      <c r="E26" s="300" t="s">
        <v>105</v>
      </c>
      <c r="F26" s="301"/>
      <c r="G26" s="257">
        <f>ROUND(1/G16,5)</f>
        <v>0.125</v>
      </c>
      <c r="H26" s="268"/>
      <c r="O26" s="235" t="s">
        <v>204</v>
      </c>
      <c r="P26" s="205" t="s">
        <v>210</v>
      </c>
      <c r="Q26" s="205" t="s">
        <v>211</v>
      </c>
      <c r="R26" s="205" t="s">
        <v>212</v>
      </c>
      <c r="S26" s="205" t="s">
        <v>213</v>
      </c>
      <c r="T26" s="205" t="s">
        <v>214</v>
      </c>
      <c r="U26" s="205" t="s">
        <v>215</v>
      </c>
      <c r="W26" s="235" t="str">
        <f>O26</f>
        <v>GS1</v>
      </c>
      <c r="X26" s="205" t="s">
        <v>210</v>
      </c>
      <c r="Y26" s="205" t="s">
        <v>211</v>
      </c>
      <c r="Z26" s="205" t="s">
        <v>212</v>
      </c>
      <c r="AA26" s="205" t="s">
        <v>213</v>
      </c>
      <c r="AB26" s="205" t="s">
        <v>214</v>
      </c>
      <c r="AC26" s="205" t="s">
        <v>215</v>
      </c>
      <c r="AD26" s="205" t="s">
        <v>62</v>
      </c>
      <c r="AE26" s="205" t="s">
        <v>57</v>
      </c>
      <c r="AI26" s="205" t="s">
        <v>210</v>
      </c>
      <c r="AJ26" s="205" t="s">
        <v>211</v>
      </c>
      <c r="AK26" s="205" t="s">
        <v>212</v>
      </c>
      <c r="AL26" s="205" t="s">
        <v>213</v>
      </c>
      <c r="AM26" s="205" t="s">
        <v>214</v>
      </c>
      <c r="AN26" s="205" t="s">
        <v>215</v>
      </c>
      <c r="AO26" s="205" t="s">
        <v>55</v>
      </c>
      <c r="AP26" s="205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05" t="s">
        <v>210</v>
      </c>
      <c r="P27" s="98">
        <v>1</v>
      </c>
      <c r="Q27" s="205">
        <f>ROUND(1/3,5)</f>
        <v>0.33333000000000002</v>
      </c>
      <c r="R27" s="205">
        <f>ROUND(1/7,5)</f>
        <v>0.14285999999999999</v>
      </c>
      <c r="S27" s="205">
        <v>1</v>
      </c>
      <c r="T27" s="205">
        <f>ROUND(1/7,5)</f>
        <v>0.14285999999999999</v>
      </c>
      <c r="U27" s="205">
        <f>ROUND(1/9,5)</f>
        <v>0.11111</v>
      </c>
      <c r="W27" s="205" t="s">
        <v>210</v>
      </c>
      <c r="X27" s="207">
        <f>ROUND(P27/P$33,5)</f>
        <v>3.5709999999999999E-2</v>
      </c>
      <c r="Y27" s="207">
        <f t="shared" ref="Y27:AC32" si="36">ROUND(Q27/Q$33,5)</f>
        <v>2.1049999999999999E-2</v>
      </c>
      <c r="Z27" s="207">
        <f t="shared" si="36"/>
        <v>3.1329999999999997E-2</v>
      </c>
      <c r="AA27" s="207">
        <f t="shared" si="36"/>
        <v>4.1669999999999999E-2</v>
      </c>
      <c r="AB27" s="207">
        <f t="shared" si="36"/>
        <v>3.1329999999999997E-2</v>
      </c>
      <c r="AC27" s="207">
        <f t="shared" si="36"/>
        <v>4.6240000000000003E-2</v>
      </c>
      <c r="AD27" s="8">
        <f>ROUND(AVERAGE(X27:AC27),5)</f>
        <v>3.456E-2</v>
      </c>
      <c r="AE27" s="206">
        <f>AD27</f>
        <v>3.456E-2</v>
      </c>
      <c r="AI27" s="205">
        <f>ROUND(P27*AD$27,5)</f>
        <v>3.456E-2</v>
      </c>
      <c r="AJ27" s="205">
        <f>ROUND(Q27*AD$28,5)</f>
        <v>2.4039999999999999E-2</v>
      </c>
      <c r="AK27" s="205">
        <f>ROUND(R27*AD$29,5)</f>
        <v>3.3320000000000002E-2</v>
      </c>
      <c r="AL27" s="205">
        <f>ROUND(S27*AD$30,5)</f>
        <v>3.9010000000000003E-2</v>
      </c>
      <c r="AM27" s="205">
        <f>ROUND(T27*AD$31,5)</f>
        <v>3.3320000000000002E-2</v>
      </c>
      <c r="AN27" s="205">
        <f>ROUND(U27*AD$32,5)</f>
        <v>4.3099999999999999E-2</v>
      </c>
      <c r="AO27" s="205">
        <f>ROUND(SUM(AI27:AN27),5)</f>
        <v>0.20735000000000001</v>
      </c>
      <c r="AP27" s="205">
        <f>ROUND(AO27/AD27,5)</f>
        <v>5.9997100000000003</v>
      </c>
      <c r="AR27" s="205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0.16667000000000001</v>
      </c>
      <c r="D28" s="268"/>
      <c r="E28" s="300" t="s">
        <v>107</v>
      </c>
      <c r="F28" s="301"/>
      <c r="G28" s="257">
        <f>ROUND(1/G23,5)</f>
        <v>0.11111</v>
      </c>
      <c r="H28" s="268"/>
      <c r="O28" s="205" t="s">
        <v>211</v>
      </c>
      <c r="P28" s="205">
        <f>ROUND(1/Q27,5)</f>
        <v>3.0000300000000002</v>
      </c>
      <c r="Q28" s="98">
        <v>1</v>
      </c>
      <c r="R28" s="205">
        <f>ROUND(1/4,5)</f>
        <v>0.25</v>
      </c>
      <c r="S28" s="205">
        <v>2</v>
      </c>
      <c r="T28" s="205">
        <f>ROUND(1/4,5)</f>
        <v>0.25</v>
      </c>
      <c r="U28" s="205">
        <f>ROUND(1/6,5)</f>
        <v>0.16667000000000001</v>
      </c>
      <c r="W28" s="205" t="s">
        <v>211</v>
      </c>
      <c r="X28" s="207">
        <f t="shared" ref="X28:X32" si="37">ROUND(P28/P$33,5)</f>
        <v>0.10714</v>
      </c>
      <c r="Y28" s="207">
        <f t="shared" si="36"/>
        <v>6.3159999999999994E-2</v>
      </c>
      <c r="Z28" s="207">
        <f t="shared" si="36"/>
        <v>5.4829999999999997E-2</v>
      </c>
      <c r="AA28" s="207">
        <f t="shared" si="36"/>
        <v>8.3330000000000001E-2</v>
      </c>
      <c r="AB28" s="207">
        <f t="shared" si="36"/>
        <v>5.4829999999999997E-2</v>
      </c>
      <c r="AC28" s="207">
        <f t="shared" si="36"/>
        <v>6.9370000000000001E-2</v>
      </c>
      <c r="AD28" s="8">
        <f t="shared" ref="AD28:AD32" si="38">ROUND(AVERAGE(X28:AC28),5)</f>
        <v>7.2109999999999994E-2</v>
      </c>
      <c r="AE28" s="206">
        <f t="shared" ref="AE28:AE33" si="39">AD28</f>
        <v>7.2109999999999994E-2</v>
      </c>
      <c r="AI28" s="205">
        <f t="shared" ref="AI28:AI32" si="40">ROUND(P28*AD$27,5)</f>
        <v>0.10367999999999999</v>
      </c>
      <c r="AJ28" s="205">
        <f t="shared" ref="AJ28:AJ32" si="41">ROUND(Q28*AD$28,5)</f>
        <v>7.2109999999999994E-2</v>
      </c>
      <c r="AK28" s="205">
        <f t="shared" ref="AK28:AK32" si="42">ROUND(R28*AD$29,5)</f>
        <v>5.8310000000000001E-2</v>
      </c>
      <c r="AL28" s="205">
        <f t="shared" ref="AL28:AL32" si="43">ROUND(S28*AD$30,5)</f>
        <v>7.8020000000000006E-2</v>
      </c>
      <c r="AM28" s="205">
        <f t="shared" ref="AM28:AM32" si="44">ROUND(T28*AD$31,5)</f>
        <v>5.8310000000000001E-2</v>
      </c>
      <c r="AN28" s="205">
        <f t="shared" ref="AN28:AN32" si="45">ROUND(U28*AD$32,5)</f>
        <v>6.4640000000000003E-2</v>
      </c>
      <c r="AO28" s="205">
        <f t="shared" ref="AO28:AO32" si="46">ROUND(SUM(AI28:AN28),5)</f>
        <v>0.43507000000000001</v>
      </c>
      <c r="AP28" s="205">
        <f t="shared" ref="AP28:AP32" si="47">ROUND(AO28/AD28,5)</f>
        <v>6.0334199999999996</v>
      </c>
      <c r="AR28" s="205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0.16667000000000001</v>
      </c>
      <c r="H29" s="268"/>
      <c r="O29" s="205" t="s">
        <v>212</v>
      </c>
      <c r="P29" s="205">
        <f>ROUND(1/R27,5)</f>
        <v>6.99986</v>
      </c>
      <c r="Q29" s="205">
        <f>ROUND(1/R28,5)</f>
        <v>4</v>
      </c>
      <c r="R29" s="98">
        <v>1</v>
      </c>
      <c r="S29" s="205">
        <v>6</v>
      </c>
      <c r="T29" s="205">
        <v>1</v>
      </c>
      <c r="U29" s="205">
        <f>ROUND(1/2,5)</f>
        <v>0.5</v>
      </c>
      <c r="W29" s="205" t="s">
        <v>212</v>
      </c>
      <c r="X29" s="207">
        <f t="shared" si="37"/>
        <v>0.25</v>
      </c>
      <c r="Y29" s="207">
        <f t="shared" si="36"/>
        <v>0.25263000000000002</v>
      </c>
      <c r="Z29" s="207">
        <f t="shared" si="36"/>
        <v>0.21931999999999999</v>
      </c>
      <c r="AA29" s="207">
        <f t="shared" si="36"/>
        <v>0.25</v>
      </c>
      <c r="AB29" s="207">
        <f t="shared" si="36"/>
        <v>0.21931999999999999</v>
      </c>
      <c r="AC29" s="207">
        <f t="shared" si="36"/>
        <v>0.20809</v>
      </c>
      <c r="AD29" s="8">
        <f t="shared" si="38"/>
        <v>0.23322999999999999</v>
      </c>
      <c r="AE29" s="206">
        <f t="shared" si="39"/>
        <v>0.23322999999999999</v>
      </c>
      <c r="AI29" s="205">
        <f t="shared" si="40"/>
        <v>0.24192</v>
      </c>
      <c r="AJ29" s="205">
        <f t="shared" si="41"/>
        <v>0.28843999999999997</v>
      </c>
      <c r="AK29" s="205">
        <f t="shared" si="42"/>
        <v>0.23322999999999999</v>
      </c>
      <c r="AL29" s="205">
        <f t="shared" si="43"/>
        <v>0.23405999999999999</v>
      </c>
      <c r="AM29" s="205">
        <f t="shared" si="44"/>
        <v>0.23322999999999999</v>
      </c>
      <c r="AN29" s="205">
        <f t="shared" si="45"/>
        <v>0.19392999999999999</v>
      </c>
      <c r="AO29" s="205">
        <f t="shared" si="46"/>
        <v>1.4248099999999999</v>
      </c>
      <c r="AP29" s="205">
        <f t="shared" si="47"/>
        <v>6.1090299999999997</v>
      </c>
      <c r="AR29" s="205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38.149900000000002</v>
      </c>
      <c r="C30" s="266">
        <v>6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05" t="s">
        <v>213</v>
      </c>
      <c r="P30" s="205">
        <f>ROUND(1/S27,5)</f>
        <v>1</v>
      </c>
      <c r="Q30" s="205">
        <f>ROUND(1/S28,5)</f>
        <v>0.5</v>
      </c>
      <c r="R30" s="205">
        <f>ROUND(1/S29,5)</f>
        <v>0.16667000000000001</v>
      </c>
      <c r="S30" s="98">
        <v>1</v>
      </c>
      <c r="T30" s="205">
        <f>ROUND(1/6,5)</f>
        <v>0.16667000000000001</v>
      </c>
      <c r="U30" s="205">
        <f>ROUND(1/8,5)</f>
        <v>0.125</v>
      </c>
      <c r="W30" s="205" t="s">
        <v>213</v>
      </c>
      <c r="X30" s="207">
        <f t="shared" si="37"/>
        <v>3.5709999999999999E-2</v>
      </c>
      <c r="Y30" s="207">
        <f t="shared" si="36"/>
        <v>3.1579999999999997E-2</v>
      </c>
      <c r="Z30" s="207">
        <f t="shared" si="36"/>
        <v>3.6549999999999999E-2</v>
      </c>
      <c r="AA30" s="207">
        <f t="shared" si="36"/>
        <v>4.1669999999999999E-2</v>
      </c>
      <c r="AB30" s="207">
        <f t="shared" si="36"/>
        <v>3.6549999999999999E-2</v>
      </c>
      <c r="AC30" s="207">
        <f t="shared" si="36"/>
        <v>5.2019999999999997E-2</v>
      </c>
      <c r="AD30" s="8">
        <f t="shared" si="38"/>
        <v>3.9010000000000003E-2</v>
      </c>
      <c r="AE30" s="206">
        <f t="shared" si="39"/>
        <v>3.9010000000000003E-2</v>
      </c>
      <c r="AI30" s="205">
        <f t="shared" si="40"/>
        <v>3.456E-2</v>
      </c>
      <c r="AJ30" s="205">
        <f t="shared" si="41"/>
        <v>3.6060000000000002E-2</v>
      </c>
      <c r="AK30" s="205">
        <f t="shared" si="42"/>
        <v>3.8870000000000002E-2</v>
      </c>
      <c r="AL30" s="205">
        <f t="shared" si="43"/>
        <v>3.9010000000000003E-2</v>
      </c>
      <c r="AM30" s="205">
        <f t="shared" si="44"/>
        <v>3.8870000000000002E-2</v>
      </c>
      <c r="AN30" s="205">
        <f t="shared" si="45"/>
        <v>4.8480000000000002E-2</v>
      </c>
      <c r="AO30" s="205">
        <f t="shared" si="46"/>
        <v>0.23585</v>
      </c>
      <c r="AP30" s="205">
        <f t="shared" si="47"/>
        <v>6.04589</v>
      </c>
      <c r="AR30" s="205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05" t="s">
        <v>214</v>
      </c>
      <c r="P31" s="205">
        <f>ROUND(1/T27,5)</f>
        <v>6.99986</v>
      </c>
      <c r="Q31" s="205">
        <f>ROUND(1/T28,5)</f>
        <v>4</v>
      </c>
      <c r="R31" s="205">
        <f>ROUND(1/T29,5)</f>
        <v>1</v>
      </c>
      <c r="S31" s="205">
        <f>ROUND(1/T30,5)</f>
        <v>5.9998800000000001</v>
      </c>
      <c r="T31" s="98">
        <v>1</v>
      </c>
      <c r="U31" s="205">
        <f>ROUND(1/2,5)</f>
        <v>0.5</v>
      </c>
      <c r="W31" s="205" t="s">
        <v>214</v>
      </c>
      <c r="X31" s="207">
        <f t="shared" si="37"/>
        <v>0.25</v>
      </c>
      <c r="Y31" s="207">
        <f t="shared" si="36"/>
        <v>0.25263000000000002</v>
      </c>
      <c r="Z31" s="207">
        <f t="shared" si="36"/>
        <v>0.21931999999999999</v>
      </c>
      <c r="AA31" s="207">
        <f t="shared" si="36"/>
        <v>0.25</v>
      </c>
      <c r="AB31" s="207">
        <f t="shared" si="36"/>
        <v>0.21931999999999999</v>
      </c>
      <c r="AC31" s="207">
        <f t="shared" si="36"/>
        <v>0.20809</v>
      </c>
      <c r="AD31" s="8">
        <f t="shared" si="38"/>
        <v>0.23322999999999999</v>
      </c>
      <c r="AE31" s="206">
        <f t="shared" si="39"/>
        <v>0.23322999999999999</v>
      </c>
      <c r="AI31" s="205">
        <f t="shared" si="40"/>
        <v>0.24192</v>
      </c>
      <c r="AJ31" s="205">
        <f t="shared" si="41"/>
        <v>0.28843999999999997</v>
      </c>
      <c r="AK31" s="205">
        <f t="shared" si="42"/>
        <v>0.23322999999999999</v>
      </c>
      <c r="AL31" s="205">
        <f t="shared" si="43"/>
        <v>0.23405999999999999</v>
      </c>
      <c r="AM31" s="205">
        <f t="shared" si="44"/>
        <v>0.23322999999999999</v>
      </c>
      <c r="AN31" s="205">
        <f t="shared" si="45"/>
        <v>0.19392999999999999</v>
      </c>
      <c r="AO31" s="205">
        <f t="shared" si="46"/>
        <v>1.4248099999999999</v>
      </c>
      <c r="AP31" s="205">
        <f t="shared" si="47"/>
        <v>6.1090299999999997</v>
      </c>
      <c r="AR31" s="205" t="s">
        <v>68</v>
      </c>
      <c r="AS31" s="316">
        <f>AS30</f>
        <v>1.132E-2</v>
      </c>
      <c r="AT31" s="316"/>
      <c r="AU31"/>
    </row>
    <row r="32" spans="1:47" ht="15.75" thickBot="1" x14ac:dyDescent="0.3">
      <c r="O32" s="205" t="s">
        <v>215</v>
      </c>
      <c r="P32" s="205">
        <f>ROUND(1/U27,5)</f>
        <v>9.0000900000000001</v>
      </c>
      <c r="Q32" s="205">
        <f>ROUND(1/U28,5)</f>
        <v>5.9998800000000001</v>
      </c>
      <c r="R32" s="205">
        <f>ROUND(1/U29,5)</f>
        <v>2</v>
      </c>
      <c r="S32" s="205">
        <f>ROUND(1/U30,5)</f>
        <v>8</v>
      </c>
      <c r="T32" s="205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05">
        <f t="shared" si="40"/>
        <v>0.31103999999999998</v>
      </c>
      <c r="AJ32" s="205">
        <f t="shared" si="41"/>
        <v>0.43264999999999998</v>
      </c>
      <c r="AK32" s="205">
        <f t="shared" si="42"/>
        <v>0.46645999999999999</v>
      </c>
      <c r="AL32" s="205">
        <f t="shared" si="43"/>
        <v>0.31208000000000002</v>
      </c>
      <c r="AM32" s="205">
        <f t="shared" si="44"/>
        <v>0.46645999999999999</v>
      </c>
      <c r="AN32" s="205">
        <f t="shared" si="45"/>
        <v>0.38785999999999998</v>
      </c>
      <c r="AO32" s="205">
        <f t="shared" si="46"/>
        <v>2.3765499999999999</v>
      </c>
      <c r="AP32" s="205">
        <f t="shared" si="47"/>
        <v>6.1273400000000002</v>
      </c>
      <c r="AS32"/>
      <c r="AT32"/>
      <c r="AU32"/>
    </row>
    <row r="33" spans="15:47" x14ac:dyDescent="0.25">
      <c r="O33" s="211" t="s">
        <v>55</v>
      </c>
      <c r="P33" s="205">
        <f t="shared" ref="P33:U33" si="48">ROUND(SUM(P27:P32),5)</f>
        <v>27.999839999999999</v>
      </c>
      <c r="Q33" s="205">
        <f t="shared" si="48"/>
        <v>15.833209999999999</v>
      </c>
      <c r="R33" s="205">
        <f t="shared" si="48"/>
        <v>4.5595299999999996</v>
      </c>
      <c r="S33" s="205">
        <f t="shared" si="48"/>
        <v>23.999880000000001</v>
      </c>
      <c r="T33" s="205">
        <f t="shared" si="48"/>
        <v>4.5595299999999996</v>
      </c>
      <c r="U33" s="205">
        <f t="shared" si="48"/>
        <v>2.4027799999999999</v>
      </c>
      <c r="W33" s="211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05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05" t="s">
        <v>210</v>
      </c>
      <c r="Q35" s="205" t="s">
        <v>211</v>
      </c>
      <c r="R35" s="205" t="s">
        <v>212</v>
      </c>
      <c r="S35" s="205" t="s">
        <v>213</v>
      </c>
      <c r="T35" s="205" t="s">
        <v>214</v>
      </c>
      <c r="U35" s="205" t="s">
        <v>215</v>
      </c>
      <c r="W35" s="235" t="str">
        <f>O35</f>
        <v>GS2</v>
      </c>
      <c r="X35" s="205" t="s">
        <v>210</v>
      </c>
      <c r="Y35" s="205" t="s">
        <v>211</v>
      </c>
      <c r="Z35" s="205" t="s">
        <v>212</v>
      </c>
      <c r="AA35" s="205" t="s">
        <v>213</v>
      </c>
      <c r="AB35" s="205" t="s">
        <v>214</v>
      </c>
      <c r="AC35" s="205" t="s">
        <v>215</v>
      </c>
      <c r="AD35" s="205" t="s">
        <v>62</v>
      </c>
      <c r="AE35" s="205" t="s">
        <v>57</v>
      </c>
      <c r="AI35" s="205" t="s">
        <v>210</v>
      </c>
      <c r="AJ35" s="205" t="s">
        <v>211</v>
      </c>
      <c r="AK35" s="205" t="s">
        <v>212</v>
      </c>
      <c r="AL35" s="205" t="s">
        <v>213</v>
      </c>
      <c r="AM35" s="205" t="s">
        <v>214</v>
      </c>
      <c r="AN35" s="205" t="s">
        <v>215</v>
      </c>
      <c r="AO35" s="205" t="s">
        <v>55</v>
      </c>
      <c r="AP35" s="205" t="s">
        <v>63</v>
      </c>
      <c r="AR35" s="309" t="s">
        <v>69</v>
      </c>
      <c r="AS35" s="309"/>
      <c r="AT35" s="309"/>
      <c r="AU35"/>
    </row>
    <row r="36" spans="15:47" x14ac:dyDescent="0.25">
      <c r="O36" s="205" t="s">
        <v>210</v>
      </c>
      <c r="P36" s="98">
        <v>1</v>
      </c>
      <c r="Q36" s="205">
        <f>ROUND(1/3,5)</f>
        <v>0.33333000000000002</v>
      </c>
      <c r="R36" s="205">
        <f>ROUND(1/7,5)</f>
        <v>0.14285999999999999</v>
      </c>
      <c r="S36" s="205">
        <v>1</v>
      </c>
      <c r="T36" s="205">
        <f>ROUND(1/7,5)</f>
        <v>0.14285999999999999</v>
      </c>
      <c r="U36" s="205">
        <f>ROUND(1/9,5)</f>
        <v>0.11111</v>
      </c>
      <c r="W36" s="205" t="s">
        <v>210</v>
      </c>
      <c r="X36" s="207">
        <f>ROUND(P36/P$42,5)</f>
        <v>3.5709999999999999E-2</v>
      </c>
      <c r="Y36" s="207">
        <f t="shared" ref="Y36:AC41" si="50">ROUND(Q36/Q$42,5)</f>
        <v>2.1049999999999999E-2</v>
      </c>
      <c r="Z36" s="207">
        <f t="shared" si="50"/>
        <v>3.1329999999999997E-2</v>
      </c>
      <c r="AA36" s="207">
        <f t="shared" si="50"/>
        <v>4.1669999999999999E-2</v>
      </c>
      <c r="AB36" s="207">
        <f t="shared" si="50"/>
        <v>3.1329999999999997E-2</v>
      </c>
      <c r="AC36" s="207">
        <f t="shared" si="50"/>
        <v>4.6240000000000003E-2</v>
      </c>
      <c r="AD36" s="8">
        <f>ROUND(AVERAGE(X36:AC36),5)</f>
        <v>3.456E-2</v>
      </c>
      <c r="AE36" s="206">
        <f>AD36</f>
        <v>3.456E-2</v>
      </c>
      <c r="AI36" s="205">
        <f>ROUND(P36*AD$36,5)</f>
        <v>3.456E-2</v>
      </c>
      <c r="AJ36" s="205">
        <f>ROUND(Q36*AD$37,5)</f>
        <v>2.4039999999999999E-2</v>
      </c>
      <c r="AK36" s="205">
        <f>ROUND(R36*AD$38,5)</f>
        <v>3.3320000000000002E-2</v>
      </c>
      <c r="AL36" s="205">
        <f>ROUND(S36*AD$39,5)</f>
        <v>3.9010000000000003E-2</v>
      </c>
      <c r="AM36" s="205">
        <f>ROUND(T36*AD$40,5)</f>
        <v>3.3320000000000002E-2</v>
      </c>
      <c r="AN36" s="205">
        <f>ROUND(U36*AD$41,5)</f>
        <v>4.3099999999999999E-2</v>
      </c>
      <c r="AO36" s="205">
        <f>ROUND(SUM(AI36:AN36),5)</f>
        <v>0.20735000000000001</v>
      </c>
      <c r="AP36" s="205">
        <f>ROUND(AO36/AD36,5)</f>
        <v>5.9997100000000003</v>
      </c>
      <c r="AR36" s="205" t="s">
        <v>64</v>
      </c>
      <c r="AS36" s="309">
        <v>6</v>
      </c>
      <c r="AT36" s="309"/>
      <c r="AU36"/>
    </row>
    <row r="37" spans="15:47" x14ac:dyDescent="0.25">
      <c r="O37" s="205" t="s">
        <v>211</v>
      </c>
      <c r="P37" s="205">
        <f>ROUND(1/Q36,5)</f>
        <v>3.0000300000000002</v>
      </c>
      <c r="Q37" s="98">
        <v>1</v>
      </c>
      <c r="R37" s="205">
        <f>ROUND(1/4,5)</f>
        <v>0.25</v>
      </c>
      <c r="S37" s="205">
        <v>2</v>
      </c>
      <c r="T37" s="205">
        <f>ROUND(1/4,5)</f>
        <v>0.25</v>
      </c>
      <c r="U37" s="205">
        <f>ROUND(1/6,5)</f>
        <v>0.16667000000000001</v>
      </c>
      <c r="W37" s="205" t="s">
        <v>211</v>
      </c>
      <c r="X37" s="207">
        <f t="shared" ref="X37:X41" si="51">ROUND(P37/P$42,5)</f>
        <v>0.10714</v>
      </c>
      <c r="Y37" s="207">
        <f t="shared" si="50"/>
        <v>6.3159999999999994E-2</v>
      </c>
      <c r="Z37" s="207">
        <f t="shared" si="50"/>
        <v>5.4829999999999997E-2</v>
      </c>
      <c r="AA37" s="207">
        <f t="shared" si="50"/>
        <v>8.3330000000000001E-2</v>
      </c>
      <c r="AB37" s="207">
        <f t="shared" si="50"/>
        <v>5.4829999999999997E-2</v>
      </c>
      <c r="AC37" s="207">
        <f t="shared" si="50"/>
        <v>6.9370000000000001E-2</v>
      </c>
      <c r="AD37" s="8">
        <f t="shared" ref="AD37:AD41" si="52">ROUND(AVERAGE(X37:AC37),5)</f>
        <v>7.2109999999999994E-2</v>
      </c>
      <c r="AE37" s="206">
        <f t="shared" ref="AE37:AE42" si="53">AD37</f>
        <v>7.2109999999999994E-2</v>
      </c>
      <c r="AI37" s="205">
        <f t="shared" ref="AI37:AI41" si="54">ROUND(P37*AD$36,5)</f>
        <v>0.10367999999999999</v>
      </c>
      <c r="AJ37" s="205">
        <f t="shared" ref="AJ37:AJ41" si="55">ROUND(Q37*AD$37,5)</f>
        <v>7.2109999999999994E-2</v>
      </c>
      <c r="AK37" s="205">
        <f t="shared" ref="AK37:AK41" si="56">ROUND(R37*AD$38,5)</f>
        <v>5.8310000000000001E-2</v>
      </c>
      <c r="AL37" s="205">
        <f t="shared" ref="AL37:AL41" si="57">ROUND(S37*AD$39,5)</f>
        <v>7.8020000000000006E-2</v>
      </c>
      <c r="AM37" s="205">
        <f t="shared" ref="AM37:AM41" si="58">ROUND(T37*AD$40,5)</f>
        <v>5.8310000000000001E-2</v>
      </c>
      <c r="AN37" s="205">
        <f t="shared" ref="AN37:AN41" si="59">ROUND(U37*AD$41,5)</f>
        <v>6.4640000000000003E-2</v>
      </c>
      <c r="AO37" s="205">
        <f t="shared" ref="AO37:AO41" si="60">ROUND(SUM(AI37:AN37),5)</f>
        <v>0.43507000000000001</v>
      </c>
      <c r="AP37" s="205">
        <f t="shared" ref="AP37:AP41" si="61">ROUND(AO37/AD37,5)</f>
        <v>6.0334199999999996</v>
      </c>
      <c r="AR37" s="205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05" t="s">
        <v>212</v>
      </c>
      <c r="P38" s="205">
        <f>ROUND(1/R36,5)</f>
        <v>6.99986</v>
      </c>
      <c r="Q38" s="205">
        <f>ROUND(1/R37,5)</f>
        <v>4</v>
      </c>
      <c r="R38" s="98">
        <v>1</v>
      </c>
      <c r="S38" s="205">
        <v>6</v>
      </c>
      <c r="T38" s="205">
        <v>1</v>
      </c>
      <c r="U38" s="205">
        <f>ROUND(1/2,5)</f>
        <v>0.5</v>
      </c>
      <c r="W38" s="205" t="s">
        <v>212</v>
      </c>
      <c r="X38" s="207">
        <f t="shared" si="51"/>
        <v>0.25</v>
      </c>
      <c r="Y38" s="207">
        <f t="shared" si="50"/>
        <v>0.25263000000000002</v>
      </c>
      <c r="Z38" s="207">
        <f t="shared" si="50"/>
        <v>0.21931999999999999</v>
      </c>
      <c r="AA38" s="207">
        <f t="shared" si="50"/>
        <v>0.25</v>
      </c>
      <c r="AB38" s="207">
        <f t="shared" si="50"/>
        <v>0.21931999999999999</v>
      </c>
      <c r="AC38" s="207">
        <f t="shared" si="50"/>
        <v>0.20809</v>
      </c>
      <c r="AD38" s="8">
        <f t="shared" si="52"/>
        <v>0.23322999999999999</v>
      </c>
      <c r="AE38" s="206">
        <f t="shared" si="53"/>
        <v>0.23322999999999999</v>
      </c>
      <c r="AI38" s="205">
        <f t="shared" si="54"/>
        <v>0.24192</v>
      </c>
      <c r="AJ38" s="205">
        <f t="shared" si="55"/>
        <v>0.28843999999999997</v>
      </c>
      <c r="AK38" s="205">
        <f t="shared" si="56"/>
        <v>0.23322999999999999</v>
      </c>
      <c r="AL38" s="205">
        <f t="shared" si="57"/>
        <v>0.23405999999999999</v>
      </c>
      <c r="AM38" s="205">
        <f t="shared" si="58"/>
        <v>0.23322999999999999</v>
      </c>
      <c r="AN38" s="205">
        <f t="shared" si="59"/>
        <v>0.19392999999999999</v>
      </c>
      <c r="AO38" s="205">
        <f t="shared" si="60"/>
        <v>1.4248099999999999</v>
      </c>
      <c r="AP38" s="205">
        <f t="shared" si="61"/>
        <v>6.1090299999999997</v>
      </c>
      <c r="AR38" s="205" t="s">
        <v>66</v>
      </c>
      <c r="AS38" s="309">
        <v>1.25</v>
      </c>
      <c r="AT38" s="309"/>
      <c r="AU38"/>
    </row>
    <row r="39" spans="15:47" x14ac:dyDescent="0.25">
      <c r="O39" s="205" t="s">
        <v>213</v>
      </c>
      <c r="P39" s="205">
        <f>ROUND(1/S36,5)</f>
        <v>1</v>
      </c>
      <c r="Q39" s="205">
        <f>ROUND(1/S37,5)</f>
        <v>0.5</v>
      </c>
      <c r="R39" s="205">
        <f>ROUND(1/S38,5)</f>
        <v>0.16667000000000001</v>
      </c>
      <c r="S39" s="98">
        <v>1</v>
      </c>
      <c r="T39" s="205">
        <f>ROUND(1/6,5)</f>
        <v>0.16667000000000001</v>
      </c>
      <c r="U39" s="213">
        <f>ROUND(1/8,5)</f>
        <v>0.125</v>
      </c>
      <c r="W39" s="205" t="s">
        <v>213</v>
      </c>
      <c r="X39" s="207">
        <f t="shared" si="51"/>
        <v>3.5709999999999999E-2</v>
      </c>
      <c r="Y39" s="207">
        <f t="shared" si="50"/>
        <v>3.1579999999999997E-2</v>
      </c>
      <c r="Z39" s="207">
        <f t="shared" si="50"/>
        <v>3.6549999999999999E-2</v>
      </c>
      <c r="AA39" s="207">
        <f t="shared" si="50"/>
        <v>4.1669999999999999E-2</v>
      </c>
      <c r="AB39" s="207">
        <f t="shared" si="50"/>
        <v>3.6549999999999999E-2</v>
      </c>
      <c r="AC39" s="207">
        <f t="shared" si="50"/>
        <v>5.2019999999999997E-2</v>
      </c>
      <c r="AD39" s="8">
        <f t="shared" si="52"/>
        <v>3.9010000000000003E-2</v>
      </c>
      <c r="AE39" s="206">
        <f t="shared" si="53"/>
        <v>3.9010000000000003E-2</v>
      </c>
      <c r="AI39" s="205">
        <f t="shared" si="54"/>
        <v>3.456E-2</v>
      </c>
      <c r="AJ39" s="205">
        <f t="shared" si="55"/>
        <v>3.6060000000000002E-2</v>
      </c>
      <c r="AK39" s="205">
        <f t="shared" si="56"/>
        <v>3.8870000000000002E-2</v>
      </c>
      <c r="AL39" s="205">
        <f t="shared" si="57"/>
        <v>3.9010000000000003E-2</v>
      </c>
      <c r="AM39" s="205">
        <f t="shared" si="58"/>
        <v>3.8870000000000002E-2</v>
      </c>
      <c r="AN39" s="205">
        <f t="shared" si="59"/>
        <v>4.8480000000000002E-2</v>
      </c>
      <c r="AO39" s="205">
        <f t="shared" si="60"/>
        <v>0.23585</v>
      </c>
      <c r="AP39" s="205">
        <f t="shared" si="61"/>
        <v>6.04589</v>
      </c>
      <c r="AR39" s="205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05" t="s">
        <v>214</v>
      </c>
      <c r="P40" s="205">
        <f>ROUND(1/T36,5)</f>
        <v>6.99986</v>
      </c>
      <c r="Q40" s="205">
        <f>ROUND(1/T37,5)</f>
        <v>4</v>
      </c>
      <c r="R40" s="205">
        <f>ROUND(1/T38,5)</f>
        <v>1</v>
      </c>
      <c r="S40" s="205">
        <f>ROUND(1/T39,5)</f>
        <v>5.9998800000000001</v>
      </c>
      <c r="T40" s="98">
        <v>1</v>
      </c>
      <c r="U40" s="205">
        <f>ROUND(1/2,5)</f>
        <v>0.5</v>
      </c>
      <c r="W40" s="205" t="s">
        <v>214</v>
      </c>
      <c r="X40" s="207">
        <f t="shared" si="51"/>
        <v>0.25</v>
      </c>
      <c r="Y40" s="207">
        <f t="shared" si="50"/>
        <v>0.25263000000000002</v>
      </c>
      <c r="Z40" s="207">
        <f t="shared" si="50"/>
        <v>0.21931999999999999</v>
      </c>
      <c r="AA40" s="207">
        <f t="shared" si="50"/>
        <v>0.25</v>
      </c>
      <c r="AB40" s="207">
        <f t="shared" si="50"/>
        <v>0.21931999999999999</v>
      </c>
      <c r="AC40" s="207">
        <f t="shared" si="50"/>
        <v>0.20809</v>
      </c>
      <c r="AD40" s="8">
        <f t="shared" si="52"/>
        <v>0.23322999999999999</v>
      </c>
      <c r="AE40" s="206">
        <f t="shared" si="53"/>
        <v>0.23322999999999999</v>
      </c>
      <c r="AI40" s="205">
        <f t="shared" si="54"/>
        <v>0.24192</v>
      </c>
      <c r="AJ40" s="205">
        <f t="shared" si="55"/>
        <v>0.28843999999999997</v>
      </c>
      <c r="AK40" s="205">
        <f t="shared" si="56"/>
        <v>0.23322999999999999</v>
      </c>
      <c r="AL40" s="205">
        <f t="shared" si="57"/>
        <v>0.23405999999999999</v>
      </c>
      <c r="AM40" s="205">
        <f t="shared" si="58"/>
        <v>0.23322999999999999</v>
      </c>
      <c r="AN40" s="205">
        <f t="shared" si="59"/>
        <v>0.19392999999999999</v>
      </c>
      <c r="AO40" s="205">
        <f t="shared" si="60"/>
        <v>1.4248099999999999</v>
      </c>
      <c r="AP40" s="205">
        <f t="shared" si="61"/>
        <v>6.1090299999999997</v>
      </c>
      <c r="AR40" s="205" t="s">
        <v>68</v>
      </c>
      <c r="AS40" s="316">
        <f>AS39</f>
        <v>1.132E-2</v>
      </c>
      <c r="AT40" s="316"/>
      <c r="AU40"/>
    </row>
    <row r="41" spans="15:47" ht="15.75" thickBot="1" x14ac:dyDescent="0.3">
      <c r="O41" s="205" t="s">
        <v>215</v>
      </c>
      <c r="P41" s="205">
        <f>ROUND(1/U36,5)</f>
        <v>9.0000900000000001</v>
      </c>
      <c r="Q41" s="205">
        <f>ROUND(1/U37,5)</f>
        <v>5.9998800000000001</v>
      </c>
      <c r="R41" s="205">
        <f>ROUND(1/U38,5)</f>
        <v>2</v>
      </c>
      <c r="S41" s="205">
        <f>ROUND(1/U39,5)</f>
        <v>8</v>
      </c>
      <c r="T41" s="205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05">
        <f t="shared" si="54"/>
        <v>0.31103999999999998</v>
      </c>
      <c r="AJ41" s="205">
        <f t="shared" si="55"/>
        <v>0.43264999999999998</v>
      </c>
      <c r="AK41" s="205">
        <f t="shared" si="56"/>
        <v>0.46645999999999999</v>
      </c>
      <c r="AL41" s="205">
        <f t="shared" si="57"/>
        <v>0.31208000000000002</v>
      </c>
      <c r="AM41" s="205">
        <f t="shared" si="58"/>
        <v>0.46645999999999999</v>
      </c>
      <c r="AN41" s="205">
        <f t="shared" si="59"/>
        <v>0.38785999999999998</v>
      </c>
      <c r="AO41" s="205">
        <f t="shared" si="60"/>
        <v>2.3765499999999999</v>
      </c>
      <c r="AP41" s="205">
        <f t="shared" si="61"/>
        <v>6.1273400000000002</v>
      </c>
      <c r="AS41"/>
      <c r="AT41"/>
      <c r="AU41"/>
    </row>
    <row r="42" spans="15:47" x14ac:dyDescent="0.25">
      <c r="O42" s="211" t="s">
        <v>55</v>
      </c>
      <c r="P42" s="205">
        <f t="shared" ref="P42:U42" si="62">ROUND(SUM(P36:P41),5)</f>
        <v>27.999839999999999</v>
      </c>
      <c r="Q42" s="205">
        <f t="shared" si="62"/>
        <v>15.833209999999999</v>
      </c>
      <c r="R42" s="205">
        <f t="shared" si="62"/>
        <v>4.5595299999999996</v>
      </c>
      <c r="S42" s="205">
        <f t="shared" si="62"/>
        <v>23.999880000000001</v>
      </c>
      <c r="T42" s="205">
        <f t="shared" si="62"/>
        <v>4.5595299999999996</v>
      </c>
      <c r="U42" s="205">
        <f t="shared" si="62"/>
        <v>2.4027799999999999</v>
      </c>
      <c r="W42" s="211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05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05" t="s">
        <v>210</v>
      </c>
      <c r="Q44" s="205" t="s">
        <v>211</v>
      </c>
      <c r="R44" s="205" t="s">
        <v>212</v>
      </c>
      <c r="S44" s="205" t="s">
        <v>213</v>
      </c>
      <c r="T44" s="205" t="s">
        <v>214</v>
      </c>
      <c r="U44" s="205" t="s">
        <v>215</v>
      </c>
      <c r="W44" s="235" t="str">
        <f>O44</f>
        <v>GS3</v>
      </c>
      <c r="X44" s="205" t="s">
        <v>210</v>
      </c>
      <c r="Y44" s="205" t="s">
        <v>211</v>
      </c>
      <c r="Z44" s="205" t="s">
        <v>212</v>
      </c>
      <c r="AA44" s="205" t="s">
        <v>213</v>
      </c>
      <c r="AB44" s="205" t="s">
        <v>214</v>
      </c>
      <c r="AC44" s="205" t="s">
        <v>215</v>
      </c>
      <c r="AD44" s="205" t="s">
        <v>62</v>
      </c>
      <c r="AE44" s="205" t="s">
        <v>57</v>
      </c>
      <c r="AI44" s="205" t="s">
        <v>210</v>
      </c>
      <c r="AJ44" s="205" t="s">
        <v>211</v>
      </c>
      <c r="AK44" s="205" t="s">
        <v>212</v>
      </c>
      <c r="AL44" s="205" t="s">
        <v>213</v>
      </c>
      <c r="AM44" s="205" t="s">
        <v>214</v>
      </c>
      <c r="AN44" s="205" t="s">
        <v>215</v>
      </c>
      <c r="AO44" s="205" t="s">
        <v>55</v>
      </c>
      <c r="AP44" s="205" t="s">
        <v>63</v>
      </c>
      <c r="AR44" s="309" t="s">
        <v>69</v>
      </c>
      <c r="AS44" s="309"/>
      <c r="AT44" s="309"/>
      <c r="AU44"/>
    </row>
    <row r="45" spans="15:47" x14ac:dyDescent="0.25">
      <c r="O45" s="205" t="s">
        <v>210</v>
      </c>
      <c r="P45" s="98">
        <v>1</v>
      </c>
      <c r="Q45" s="205">
        <f>ROUND(1/3,5)</f>
        <v>0.33333000000000002</v>
      </c>
      <c r="R45" s="205">
        <f>ROUND(1/7,5)</f>
        <v>0.14285999999999999</v>
      </c>
      <c r="S45" s="205">
        <v>1</v>
      </c>
      <c r="T45" s="205">
        <f>ROUND(1/7,5)</f>
        <v>0.14285999999999999</v>
      </c>
      <c r="U45" s="205">
        <f>ROUND(1/9,5)</f>
        <v>0.11111</v>
      </c>
      <c r="W45" s="205" t="s">
        <v>210</v>
      </c>
      <c r="X45" s="207">
        <f>ROUND(P45/P$51,5)</f>
        <v>3.5709999999999999E-2</v>
      </c>
      <c r="Y45" s="207">
        <f t="shared" ref="Y45:AC50" si="64">ROUND(Q45/Q$51,5)</f>
        <v>2.1049999999999999E-2</v>
      </c>
      <c r="Z45" s="207">
        <f t="shared" si="64"/>
        <v>3.1329999999999997E-2</v>
      </c>
      <c r="AA45" s="207">
        <f t="shared" si="64"/>
        <v>4.1669999999999999E-2</v>
      </c>
      <c r="AB45" s="207">
        <f t="shared" si="64"/>
        <v>3.1329999999999997E-2</v>
      </c>
      <c r="AC45" s="207">
        <f t="shared" si="64"/>
        <v>4.6240000000000003E-2</v>
      </c>
      <c r="AD45" s="8">
        <f>ROUND(AVERAGE(X45:AC45),5)</f>
        <v>3.456E-2</v>
      </c>
      <c r="AE45" s="206">
        <f>AD45</f>
        <v>3.456E-2</v>
      </c>
      <c r="AI45" s="205">
        <f>ROUND(P45*AD$45,5)</f>
        <v>3.456E-2</v>
      </c>
      <c r="AJ45" s="205">
        <f>ROUND(Q45*AD$46,5)</f>
        <v>2.4039999999999999E-2</v>
      </c>
      <c r="AK45" s="205">
        <f>ROUND(R45*AD$47,5)</f>
        <v>3.3320000000000002E-2</v>
      </c>
      <c r="AL45" s="205">
        <f>ROUND(S45*AD$48,5)</f>
        <v>3.9010000000000003E-2</v>
      </c>
      <c r="AM45" s="205">
        <f>ROUND(T45*AD$49,5)</f>
        <v>3.3320000000000002E-2</v>
      </c>
      <c r="AN45" s="205">
        <f>ROUND(U45*AD$50,5)</f>
        <v>4.3099999999999999E-2</v>
      </c>
      <c r="AO45" s="205">
        <f>ROUND(SUM(AI45:AN45),5)</f>
        <v>0.20735000000000001</v>
      </c>
      <c r="AP45" s="205">
        <f>ROUND(AO45/AD45,5)</f>
        <v>5.9997100000000003</v>
      </c>
      <c r="AR45" s="205" t="s">
        <v>64</v>
      </c>
      <c r="AS45" s="309">
        <v>6</v>
      </c>
      <c r="AT45" s="309"/>
      <c r="AU45"/>
    </row>
    <row r="46" spans="15:47" x14ac:dyDescent="0.25">
      <c r="O46" s="205" t="s">
        <v>211</v>
      </c>
      <c r="P46" s="205">
        <f>ROUND(1/Q45,5)</f>
        <v>3.0000300000000002</v>
      </c>
      <c r="Q46" s="98">
        <v>1</v>
      </c>
      <c r="R46" s="205">
        <f>ROUND(1/4,5)</f>
        <v>0.25</v>
      </c>
      <c r="S46" s="205">
        <v>2</v>
      </c>
      <c r="T46" s="205">
        <f>ROUND(1/4,5)</f>
        <v>0.25</v>
      </c>
      <c r="U46" s="205">
        <f>ROUND(1/6,5)</f>
        <v>0.16667000000000001</v>
      </c>
      <c r="W46" s="205" t="s">
        <v>211</v>
      </c>
      <c r="X46" s="207">
        <f t="shared" ref="X46:X50" si="65">ROUND(P46/P$51,5)</f>
        <v>0.10714</v>
      </c>
      <c r="Y46" s="207">
        <f t="shared" si="64"/>
        <v>6.3159999999999994E-2</v>
      </c>
      <c r="Z46" s="207">
        <f t="shared" si="64"/>
        <v>5.4829999999999997E-2</v>
      </c>
      <c r="AA46" s="207">
        <f t="shared" si="64"/>
        <v>8.3330000000000001E-2</v>
      </c>
      <c r="AB46" s="207">
        <f t="shared" si="64"/>
        <v>5.4829999999999997E-2</v>
      </c>
      <c r="AC46" s="207">
        <f t="shared" si="64"/>
        <v>6.9370000000000001E-2</v>
      </c>
      <c r="AD46" s="8">
        <f t="shared" ref="AD46:AD50" si="66">ROUND(AVERAGE(X46:AC46),5)</f>
        <v>7.2109999999999994E-2</v>
      </c>
      <c r="AE46" s="206">
        <f t="shared" ref="AE46:AE51" si="67">AD46</f>
        <v>7.2109999999999994E-2</v>
      </c>
      <c r="AI46" s="205">
        <f t="shared" ref="AI46:AI50" si="68">ROUND(P46*AD$45,5)</f>
        <v>0.10367999999999999</v>
      </c>
      <c r="AJ46" s="205">
        <f t="shared" ref="AJ46:AJ50" si="69">ROUND(Q46*AD$46,5)</f>
        <v>7.2109999999999994E-2</v>
      </c>
      <c r="AK46" s="205">
        <f t="shared" ref="AK46:AK50" si="70">ROUND(R46*AD$47,5)</f>
        <v>5.8310000000000001E-2</v>
      </c>
      <c r="AL46" s="205">
        <f t="shared" ref="AL46:AL50" si="71">ROUND(S46*AD$48,5)</f>
        <v>7.8020000000000006E-2</v>
      </c>
      <c r="AM46" s="205">
        <f t="shared" ref="AM46:AM50" si="72">ROUND(T46*AD$49,5)</f>
        <v>5.8310000000000001E-2</v>
      </c>
      <c r="AN46" s="205">
        <f t="shared" ref="AN46:AN50" si="73">ROUND(U46*AD$50,5)</f>
        <v>6.4640000000000003E-2</v>
      </c>
      <c r="AO46" s="205">
        <f t="shared" ref="AO46:AO50" si="74">ROUND(SUM(AI46:AN46),5)</f>
        <v>0.43507000000000001</v>
      </c>
      <c r="AP46" s="205">
        <f t="shared" ref="AP46:AP50" si="75">ROUND(AO46/AD46,5)</f>
        <v>6.0334199999999996</v>
      </c>
      <c r="AR46" s="205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05" t="s">
        <v>212</v>
      </c>
      <c r="P47" s="205">
        <f>ROUND(1/R45,5)</f>
        <v>6.99986</v>
      </c>
      <c r="Q47" s="205">
        <f>ROUND(1/R46,5)</f>
        <v>4</v>
      </c>
      <c r="R47" s="98">
        <v>1</v>
      </c>
      <c r="S47" s="205">
        <v>6</v>
      </c>
      <c r="T47" s="205">
        <v>1</v>
      </c>
      <c r="U47" s="205">
        <f>ROUND(1/2,5)</f>
        <v>0.5</v>
      </c>
      <c r="W47" s="205" t="s">
        <v>212</v>
      </c>
      <c r="X47" s="207">
        <f t="shared" si="65"/>
        <v>0.25</v>
      </c>
      <c r="Y47" s="207">
        <f t="shared" si="64"/>
        <v>0.25263000000000002</v>
      </c>
      <c r="Z47" s="207">
        <f t="shared" si="64"/>
        <v>0.21931999999999999</v>
      </c>
      <c r="AA47" s="207">
        <f t="shared" si="64"/>
        <v>0.25</v>
      </c>
      <c r="AB47" s="207">
        <f t="shared" si="64"/>
        <v>0.21931999999999999</v>
      </c>
      <c r="AC47" s="207">
        <f t="shared" si="64"/>
        <v>0.20809</v>
      </c>
      <c r="AD47" s="8">
        <f t="shared" si="66"/>
        <v>0.23322999999999999</v>
      </c>
      <c r="AE47" s="206">
        <f t="shared" si="67"/>
        <v>0.23322999999999999</v>
      </c>
      <c r="AI47" s="205">
        <f t="shared" si="68"/>
        <v>0.24192</v>
      </c>
      <c r="AJ47" s="205">
        <f t="shared" si="69"/>
        <v>0.28843999999999997</v>
      </c>
      <c r="AK47" s="205">
        <f t="shared" si="70"/>
        <v>0.23322999999999999</v>
      </c>
      <c r="AL47" s="205">
        <f t="shared" si="71"/>
        <v>0.23405999999999999</v>
      </c>
      <c r="AM47" s="205">
        <f t="shared" si="72"/>
        <v>0.23322999999999999</v>
      </c>
      <c r="AN47" s="205">
        <f t="shared" si="73"/>
        <v>0.19392999999999999</v>
      </c>
      <c r="AO47" s="205">
        <f t="shared" si="74"/>
        <v>1.4248099999999999</v>
      </c>
      <c r="AP47" s="205">
        <f t="shared" si="75"/>
        <v>6.1090299999999997</v>
      </c>
      <c r="AR47" s="205" t="s">
        <v>66</v>
      </c>
      <c r="AS47" s="309">
        <v>1.25</v>
      </c>
      <c r="AT47" s="309"/>
      <c r="AU47"/>
    </row>
    <row r="48" spans="15:47" x14ac:dyDescent="0.25">
      <c r="O48" s="205" t="s">
        <v>213</v>
      </c>
      <c r="P48" s="205">
        <f>ROUND(1/S45,5)</f>
        <v>1</v>
      </c>
      <c r="Q48" s="205">
        <f>ROUND(1/S46,5)</f>
        <v>0.5</v>
      </c>
      <c r="R48" s="205">
        <f>ROUND(1/S47,5)</f>
        <v>0.16667000000000001</v>
      </c>
      <c r="S48" s="98">
        <v>1</v>
      </c>
      <c r="T48" s="205">
        <f>ROUND(1/6,5)</f>
        <v>0.16667000000000001</v>
      </c>
      <c r="U48" s="205">
        <f>ROUND(1/8,5)</f>
        <v>0.125</v>
      </c>
      <c r="W48" s="205" t="s">
        <v>213</v>
      </c>
      <c r="X48" s="207">
        <f t="shared" si="65"/>
        <v>3.5709999999999999E-2</v>
      </c>
      <c r="Y48" s="207">
        <f t="shared" si="64"/>
        <v>3.1579999999999997E-2</v>
      </c>
      <c r="Z48" s="207">
        <f t="shared" si="64"/>
        <v>3.6549999999999999E-2</v>
      </c>
      <c r="AA48" s="207">
        <f t="shared" si="64"/>
        <v>4.1669999999999999E-2</v>
      </c>
      <c r="AB48" s="207">
        <f t="shared" si="64"/>
        <v>3.6549999999999999E-2</v>
      </c>
      <c r="AC48" s="207">
        <f t="shared" si="64"/>
        <v>5.2019999999999997E-2</v>
      </c>
      <c r="AD48" s="8">
        <f t="shared" si="66"/>
        <v>3.9010000000000003E-2</v>
      </c>
      <c r="AE48" s="206">
        <f t="shared" si="67"/>
        <v>3.9010000000000003E-2</v>
      </c>
      <c r="AI48" s="205">
        <f t="shared" si="68"/>
        <v>3.456E-2</v>
      </c>
      <c r="AJ48" s="205">
        <f t="shared" si="69"/>
        <v>3.6060000000000002E-2</v>
      </c>
      <c r="AK48" s="205">
        <f t="shared" si="70"/>
        <v>3.8870000000000002E-2</v>
      </c>
      <c r="AL48" s="205">
        <f t="shared" si="71"/>
        <v>3.9010000000000003E-2</v>
      </c>
      <c r="AM48" s="205">
        <f t="shared" si="72"/>
        <v>3.8870000000000002E-2</v>
      </c>
      <c r="AN48" s="205">
        <f t="shared" si="73"/>
        <v>4.8480000000000002E-2</v>
      </c>
      <c r="AO48" s="205">
        <f t="shared" si="74"/>
        <v>0.23585</v>
      </c>
      <c r="AP48" s="205">
        <f t="shared" si="75"/>
        <v>6.04589</v>
      </c>
      <c r="AR48" s="205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05" t="s">
        <v>214</v>
      </c>
      <c r="P49" s="205">
        <f>ROUND(1/T45,5)</f>
        <v>6.99986</v>
      </c>
      <c r="Q49" s="205">
        <f>ROUND(1/T46,5)</f>
        <v>4</v>
      </c>
      <c r="R49" s="205">
        <f>ROUND(1/T47,5)</f>
        <v>1</v>
      </c>
      <c r="S49" s="205">
        <f>ROUND(1/T48,5)</f>
        <v>5.9998800000000001</v>
      </c>
      <c r="T49" s="98">
        <v>1</v>
      </c>
      <c r="U49" s="205">
        <f>ROUND(1/2,5)</f>
        <v>0.5</v>
      </c>
      <c r="W49" s="205" t="s">
        <v>214</v>
      </c>
      <c r="X49" s="207">
        <f t="shared" si="65"/>
        <v>0.25</v>
      </c>
      <c r="Y49" s="207">
        <f t="shared" si="64"/>
        <v>0.25263000000000002</v>
      </c>
      <c r="Z49" s="207">
        <f t="shared" si="64"/>
        <v>0.21931999999999999</v>
      </c>
      <c r="AA49" s="207">
        <f t="shared" si="64"/>
        <v>0.25</v>
      </c>
      <c r="AB49" s="207">
        <f t="shared" si="64"/>
        <v>0.21931999999999999</v>
      </c>
      <c r="AC49" s="207">
        <f t="shared" si="64"/>
        <v>0.20809</v>
      </c>
      <c r="AD49" s="8">
        <f t="shared" si="66"/>
        <v>0.23322999999999999</v>
      </c>
      <c r="AE49" s="206">
        <f t="shared" si="67"/>
        <v>0.23322999999999999</v>
      </c>
      <c r="AI49" s="205">
        <f t="shared" si="68"/>
        <v>0.24192</v>
      </c>
      <c r="AJ49" s="205">
        <f t="shared" si="69"/>
        <v>0.28843999999999997</v>
      </c>
      <c r="AK49" s="205">
        <f t="shared" si="70"/>
        <v>0.23322999999999999</v>
      </c>
      <c r="AL49" s="205">
        <f t="shared" si="71"/>
        <v>0.23405999999999999</v>
      </c>
      <c r="AM49" s="205">
        <f t="shared" si="72"/>
        <v>0.23322999999999999</v>
      </c>
      <c r="AN49" s="205">
        <f t="shared" si="73"/>
        <v>0.19392999999999999</v>
      </c>
      <c r="AO49" s="205">
        <f t="shared" si="74"/>
        <v>1.4248099999999999</v>
      </c>
      <c r="AP49" s="205">
        <f t="shared" si="75"/>
        <v>6.1090299999999997</v>
      </c>
      <c r="AR49" s="205" t="s">
        <v>68</v>
      </c>
      <c r="AS49" s="316">
        <f>AS48</f>
        <v>1.132E-2</v>
      </c>
      <c r="AT49" s="316"/>
      <c r="AU49"/>
    </row>
    <row r="50" spans="15:47" ht="15.75" thickBot="1" x14ac:dyDescent="0.3">
      <c r="O50" s="205" t="s">
        <v>215</v>
      </c>
      <c r="P50" s="205">
        <f>ROUND(1/U45,5)</f>
        <v>9.0000900000000001</v>
      </c>
      <c r="Q50" s="205">
        <f>ROUND(1/U46,5)</f>
        <v>5.9998800000000001</v>
      </c>
      <c r="R50" s="205">
        <f>ROUND(1/U47,5)</f>
        <v>2</v>
      </c>
      <c r="S50" s="205">
        <f>ROUND(1/U48,5)</f>
        <v>8</v>
      </c>
      <c r="T50" s="205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05">
        <f t="shared" si="68"/>
        <v>0.31103999999999998</v>
      </c>
      <c r="AJ50" s="205">
        <f t="shared" si="69"/>
        <v>0.43264999999999998</v>
      </c>
      <c r="AK50" s="205">
        <f t="shared" si="70"/>
        <v>0.46645999999999999</v>
      </c>
      <c r="AL50" s="205">
        <f t="shared" si="71"/>
        <v>0.31208000000000002</v>
      </c>
      <c r="AM50" s="205">
        <f t="shared" si="72"/>
        <v>0.46645999999999999</v>
      </c>
      <c r="AN50" s="205">
        <f t="shared" si="73"/>
        <v>0.38785999999999998</v>
      </c>
      <c r="AO50" s="205">
        <f t="shared" si="74"/>
        <v>2.3765499999999999</v>
      </c>
      <c r="AP50" s="205">
        <f t="shared" si="75"/>
        <v>6.1273400000000002</v>
      </c>
      <c r="AS50"/>
      <c r="AT50"/>
      <c r="AU50"/>
    </row>
    <row r="51" spans="15:47" x14ac:dyDescent="0.25">
      <c r="O51" s="211" t="s">
        <v>55</v>
      </c>
      <c r="P51" s="205">
        <f t="shared" ref="P51:U51" si="76">ROUND(SUM(P45:P50),5)</f>
        <v>27.999839999999999</v>
      </c>
      <c r="Q51" s="205">
        <f t="shared" si="76"/>
        <v>15.833209999999999</v>
      </c>
      <c r="R51" s="205">
        <f t="shared" si="76"/>
        <v>4.5595299999999996</v>
      </c>
      <c r="S51" s="205">
        <f t="shared" si="76"/>
        <v>23.999880000000001</v>
      </c>
      <c r="T51" s="205">
        <f t="shared" si="76"/>
        <v>4.5595299999999996</v>
      </c>
      <c r="U51" s="205">
        <f t="shared" si="76"/>
        <v>2.4027799999999999</v>
      </c>
      <c r="W51" s="211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05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05" t="s">
        <v>210</v>
      </c>
      <c r="Q53" s="205" t="s">
        <v>211</v>
      </c>
      <c r="R53" s="205" t="s">
        <v>212</v>
      </c>
      <c r="S53" s="205" t="s">
        <v>213</v>
      </c>
      <c r="T53" s="205" t="s">
        <v>214</v>
      </c>
      <c r="U53" s="205" t="s">
        <v>215</v>
      </c>
      <c r="W53" s="235" t="str">
        <f>O53</f>
        <v>GS4</v>
      </c>
      <c r="X53" s="205" t="s">
        <v>210</v>
      </c>
      <c r="Y53" s="205" t="s">
        <v>211</v>
      </c>
      <c r="Z53" s="205" t="s">
        <v>212</v>
      </c>
      <c r="AA53" s="205" t="s">
        <v>213</v>
      </c>
      <c r="AB53" s="205" t="s">
        <v>214</v>
      </c>
      <c r="AC53" s="205" t="s">
        <v>215</v>
      </c>
      <c r="AD53" s="205" t="s">
        <v>62</v>
      </c>
      <c r="AE53" s="205" t="s">
        <v>57</v>
      </c>
      <c r="AI53" s="205" t="s">
        <v>210</v>
      </c>
      <c r="AJ53" s="205" t="s">
        <v>211</v>
      </c>
      <c r="AK53" s="205" t="s">
        <v>212</v>
      </c>
      <c r="AL53" s="205" t="s">
        <v>213</v>
      </c>
      <c r="AM53" s="205" t="s">
        <v>214</v>
      </c>
      <c r="AN53" s="205" t="s">
        <v>215</v>
      </c>
      <c r="AO53" s="205" t="s">
        <v>55</v>
      </c>
      <c r="AP53" s="205" t="s">
        <v>63</v>
      </c>
      <c r="AR53" s="309" t="s">
        <v>69</v>
      </c>
      <c r="AS53" s="309"/>
      <c r="AT53" s="309"/>
      <c r="AU53"/>
    </row>
    <row r="54" spans="15:47" x14ac:dyDescent="0.25">
      <c r="O54" s="205" t="s">
        <v>210</v>
      </c>
      <c r="P54" s="98">
        <v>1</v>
      </c>
      <c r="Q54" s="205">
        <f>ROUND(1/3,5)</f>
        <v>0.33333000000000002</v>
      </c>
      <c r="R54" s="205">
        <f>ROUND(1/7,5)</f>
        <v>0.14285999999999999</v>
      </c>
      <c r="S54" s="205">
        <v>1</v>
      </c>
      <c r="T54" s="205">
        <f>ROUND(1/7,5)</f>
        <v>0.14285999999999999</v>
      </c>
      <c r="U54" s="205">
        <f>ROUND(1/9,5)</f>
        <v>0.11111</v>
      </c>
      <c r="W54" s="205" t="s">
        <v>210</v>
      </c>
      <c r="X54" s="207">
        <f>ROUND(P54/P$60,5)</f>
        <v>3.5709999999999999E-2</v>
      </c>
      <c r="Y54" s="207">
        <f t="shared" ref="Y54:AC59" si="78">ROUND(Q54/Q$60,5)</f>
        <v>2.1049999999999999E-2</v>
      </c>
      <c r="Z54" s="207">
        <f t="shared" si="78"/>
        <v>3.1329999999999997E-2</v>
      </c>
      <c r="AA54" s="207">
        <f t="shared" si="78"/>
        <v>4.1669999999999999E-2</v>
      </c>
      <c r="AB54" s="207">
        <f t="shared" si="78"/>
        <v>3.1329999999999997E-2</v>
      </c>
      <c r="AC54" s="207">
        <f t="shared" si="78"/>
        <v>4.6240000000000003E-2</v>
      </c>
      <c r="AD54" s="8">
        <f>ROUND(AVERAGE(X54:AC54),5)</f>
        <v>3.456E-2</v>
      </c>
      <c r="AE54" s="206">
        <f>AD54</f>
        <v>3.456E-2</v>
      </c>
      <c r="AI54" s="205">
        <f>ROUND(P54*AD$54,5)</f>
        <v>3.456E-2</v>
      </c>
      <c r="AJ54" s="205">
        <f>ROUND(Q54*AD$55,5)</f>
        <v>2.4039999999999999E-2</v>
      </c>
      <c r="AK54" s="205">
        <f>ROUND(R54*AD$56,5)</f>
        <v>3.3320000000000002E-2</v>
      </c>
      <c r="AL54" s="205">
        <f>ROUND(S54*AD$57,5)</f>
        <v>3.9010000000000003E-2</v>
      </c>
      <c r="AM54" s="205">
        <f>ROUND(T54*AD$58,5)</f>
        <v>3.3320000000000002E-2</v>
      </c>
      <c r="AN54" s="205">
        <f>ROUND(U54*AD$59,5)</f>
        <v>4.3099999999999999E-2</v>
      </c>
      <c r="AO54" s="205">
        <f>ROUND(SUM(AI54:AN54),5)</f>
        <v>0.20735000000000001</v>
      </c>
      <c r="AP54" s="205">
        <f>ROUND(AO54/AD54,5)</f>
        <v>5.9997100000000003</v>
      </c>
      <c r="AR54" s="205" t="s">
        <v>64</v>
      </c>
      <c r="AS54" s="309">
        <v>6</v>
      </c>
      <c r="AT54" s="309"/>
      <c r="AU54"/>
    </row>
    <row r="55" spans="15:47" x14ac:dyDescent="0.25">
      <c r="O55" s="205" t="s">
        <v>211</v>
      </c>
      <c r="P55" s="205">
        <f>ROUND(1/Q54,5)</f>
        <v>3.0000300000000002</v>
      </c>
      <c r="Q55" s="98">
        <v>1</v>
      </c>
      <c r="R55" s="205">
        <f>ROUND(1/4,5)</f>
        <v>0.25</v>
      </c>
      <c r="S55" s="205">
        <v>2</v>
      </c>
      <c r="T55" s="205">
        <f>ROUND(1/4,5)</f>
        <v>0.25</v>
      </c>
      <c r="U55" s="205">
        <f>ROUND(1/6,5)</f>
        <v>0.16667000000000001</v>
      </c>
      <c r="W55" s="205" t="s">
        <v>211</v>
      </c>
      <c r="X55" s="207">
        <f t="shared" ref="X55:X59" si="79">ROUND(P55/P$60,5)</f>
        <v>0.10714</v>
      </c>
      <c r="Y55" s="207">
        <f t="shared" si="78"/>
        <v>6.3159999999999994E-2</v>
      </c>
      <c r="Z55" s="207">
        <f t="shared" si="78"/>
        <v>5.4829999999999997E-2</v>
      </c>
      <c r="AA55" s="207">
        <f t="shared" si="78"/>
        <v>8.3330000000000001E-2</v>
      </c>
      <c r="AB55" s="207">
        <f t="shared" si="78"/>
        <v>5.4829999999999997E-2</v>
      </c>
      <c r="AC55" s="207">
        <f t="shared" si="78"/>
        <v>6.9370000000000001E-2</v>
      </c>
      <c r="AD55" s="8">
        <f t="shared" ref="AD55:AD59" si="80">ROUND(AVERAGE(X55:AC55),5)</f>
        <v>7.2109999999999994E-2</v>
      </c>
      <c r="AE55" s="206">
        <f t="shared" ref="AE55:AE60" si="81">AD55</f>
        <v>7.2109999999999994E-2</v>
      </c>
      <c r="AI55" s="205">
        <f t="shared" ref="AI55:AI59" si="82">ROUND(P55*AD$54,5)</f>
        <v>0.10367999999999999</v>
      </c>
      <c r="AJ55" s="205">
        <f t="shared" ref="AJ55:AJ59" si="83">ROUND(Q55*AD$55,5)</f>
        <v>7.2109999999999994E-2</v>
      </c>
      <c r="AK55" s="205">
        <f t="shared" ref="AK55:AK59" si="84">ROUND(R55*AD$56,5)</f>
        <v>5.8310000000000001E-2</v>
      </c>
      <c r="AL55" s="205">
        <f t="shared" ref="AL55:AL59" si="85">ROUND(S55*AD$57,5)</f>
        <v>7.8020000000000006E-2</v>
      </c>
      <c r="AM55" s="205">
        <f t="shared" ref="AM55:AM59" si="86">ROUND(T55*AD$58,5)</f>
        <v>5.8310000000000001E-2</v>
      </c>
      <c r="AN55" s="205">
        <f t="shared" ref="AN55:AN59" si="87">ROUND(U55*AD$59,5)</f>
        <v>6.4640000000000003E-2</v>
      </c>
      <c r="AO55" s="205">
        <f t="shared" ref="AO55:AO59" si="88">ROUND(SUM(AI55:AN55),5)</f>
        <v>0.43507000000000001</v>
      </c>
      <c r="AP55" s="205">
        <f t="shared" ref="AP55:AP59" si="89">ROUND(AO55/AD55,5)</f>
        <v>6.0334199999999996</v>
      </c>
      <c r="AR55" s="205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05" t="s">
        <v>212</v>
      </c>
      <c r="P56" s="205">
        <f>ROUND(1/R54,5)</f>
        <v>6.99986</v>
      </c>
      <c r="Q56" s="205">
        <f>ROUND(1/R55,5)</f>
        <v>4</v>
      </c>
      <c r="R56" s="98">
        <v>1</v>
      </c>
      <c r="S56" s="205">
        <v>6</v>
      </c>
      <c r="T56" s="205">
        <v>1</v>
      </c>
      <c r="U56" s="205">
        <f>ROUND(1/2,5)</f>
        <v>0.5</v>
      </c>
      <c r="W56" s="205" t="s">
        <v>212</v>
      </c>
      <c r="X56" s="207">
        <f t="shared" si="79"/>
        <v>0.25</v>
      </c>
      <c r="Y56" s="207">
        <f t="shared" si="78"/>
        <v>0.25263000000000002</v>
      </c>
      <c r="Z56" s="207">
        <f t="shared" si="78"/>
        <v>0.21931999999999999</v>
      </c>
      <c r="AA56" s="207">
        <f t="shared" si="78"/>
        <v>0.25</v>
      </c>
      <c r="AB56" s="207">
        <f t="shared" si="78"/>
        <v>0.21931999999999999</v>
      </c>
      <c r="AC56" s="207">
        <f t="shared" si="78"/>
        <v>0.20809</v>
      </c>
      <c r="AD56" s="8">
        <f t="shared" si="80"/>
        <v>0.23322999999999999</v>
      </c>
      <c r="AE56" s="206">
        <f t="shared" si="81"/>
        <v>0.23322999999999999</v>
      </c>
      <c r="AI56" s="205">
        <f t="shared" si="82"/>
        <v>0.24192</v>
      </c>
      <c r="AJ56" s="205">
        <f t="shared" si="83"/>
        <v>0.28843999999999997</v>
      </c>
      <c r="AK56" s="205">
        <f t="shared" si="84"/>
        <v>0.23322999999999999</v>
      </c>
      <c r="AL56" s="205">
        <f t="shared" si="85"/>
        <v>0.23405999999999999</v>
      </c>
      <c r="AM56" s="205">
        <f t="shared" si="86"/>
        <v>0.23322999999999999</v>
      </c>
      <c r="AN56" s="205">
        <f t="shared" si="87"/>
        <v>0.19392999999999999</v>
      </c>
      <c r="AO56" s="205">
        <f t="shared" si="88"/>
        <v>1.4248099999999999</v>
      </c>
      <c r="AP56" s="205">
        <f t="shared" si="89"/>
        <v>6.1090299999999997</v>
      </c>
      <c r="AR56" s="205" t="s">
        <v>66</v>
      </c>
      <c r="AS56" s="309">
        <v>1.25</v>
      </c>
      <c r="AT56" s="309"/>
      <c r="AU56"/>
    </row>
    <row r="57" spans="15:47" x14ac:dyDescent="0.25">
      <c r="O57" s="205" t="s">
        <v>213</v>
      </c>
      <c r="P57" s="205">
        <f>ROUND(1/S54,5)</f>
        <v>1</v>
      </c>
      <c r="Q57" s="205">
        <f>ROUND(1/S55,5)</f>
        <v>0.5</v>
      </c>
      <c r="R57" s="205">
        <f>ROUND(1/S56,5)</f>
        <v>0.16667000000000001</v>
      </c>
      <c r="S57" s="98">
        <v>1</v>
      </c>
      <c r="T57" s="205">
        <f>ROUND(1/6,5)</f>
        <v>0.16667000000000001</v>
      </c>
      <c r="U57" s="205">
        <f>ROUND(1/8,5)</f>
        <v>0.125</v>
      </c>
      <c r="W57" s="205" t="s">
        <v>213</v>
      </c>
      <c r="X57" s="207">
        <f t="shared" si="79"/>
        <v>3.5709999999999999E-2</v>
      </c>
      <c r="Y57" s="207">
        <f t="shared" si="78"/>
        <v>3.1579999999999997E-2</v>
      </c>
      <c r="Z57" s="207">
        <f t="shared" si="78"/>
        <v>3.6549999999999999E-2</v>
      </c>
      <c r="AA57" s="207">
        <f t="shared" si="78"/>
        <v>4.1669999999999999E-2</v>
      </c>
      <c r="AB57" s="207">
        <f t="shared" si="78"/>
        <v>3.6549999999999999E-2</v>
      </c>
      <c r="AC57" s="207">
        <f t="shared" si="78"/>
        <v>5.2019999999999997E-2</v>
      </c>
      <c r="AD57" s="8">
        <f t="shared" si="80"/>
        <v>3.9010000000000003E-2</v>
      </c>
      <c r="AE57" s="206">
        <f t="shared" si="81"/>
        <v>3.9010000000000003E-2</v>
      </c>
      <c r="AI57" s="205">
        <f t="shared" si="82"/>
        <v>3.456E-2</v>
      </c>
      <c r="AJ57" s="205">
        <f t="shared" si="83"/>
        <v>3.6060000000000002E-2</v>
      </c>
      <c r="AK57" s="205">
        <f t="shared" si="84"/>
        <v>3.8870000000000002E-2</v>
      </c>
      <c r="AL57" s="205">
        <f t="shared" si="85"/>
        <v>3.9010000000000003E-2</v>
      </c>
      <c r="AM57" s="205">
        <f t="shared" si="86"/>
        <v>3.8870000000000002E-2</v>
      </c>
      <c r="AN57" s="205">
        <f t="shared" si="87"/>
        <v>4.8480000000000002E-2</v>
      </c>
      <c r="AO57" s="205">
        <f t="shared" si="88"/>
        <v>0.23585</v>
      </c>
      <c r="AP57" s="205">
        <f t="shared" si="89"/>
        <v>6.04589</v>
      </c>
      <c r="AR57" s="205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05" t="s">
        <v>214</v>
      </c>
      <c r="P58" s="205">
        <f>ROUND(1/T54,5)</f>
        <v>6.99986</v>
      </c>
      <c r="Q58" s="205">
        <f>ROUND(1/T55,5)</f>
        <v>4</v>
      </c>
      <c r="R58" s="205">
        <f>ROUND(1/T56,5)</f>
        <v>1</v>
      </c>
      <c r="S58" s="205">
        <f>ROUND(1/T57,5)</f>
        <v>5.9998800000000001</v>
      </c>
      <c r="T58" s="98">
        <v>1</v>
      </c>
      <c r="U58" s="205">
        <f>ROUND(1/2,5)</f>
        <v>0.5</v>
      </c>
      <c r="W58" s="205" t="s">
        <v>214</v>
      </c>
      <c r="X58" s="207">
        <f t="shared" si="79"/>
        <v>0.25</v>
      </c>
      <c r="Y58" s="207">
        <f t="shared" si="78"/>
        <v>0.25263000000000002</v>
      </c>
      <c r="Z58" s="207">
        <f t="shared" si="78"/>
        <v>0.21931999999999999</v>
      </c>
      <c r="AA58" s="207">
        <f t="shared" si="78"/>
        <v>0.25</v>
      </c>
      <c r="AB58" s="207">
        <f t="shared" si="78"/>
        <v>0.21931999999999999</v>
      </c>
      <c r="AC58" s="207">
        <f t="shared" si="78"/>
        <v>0.20809</v>
      </c>
      <c r="AD58" s="8">
        <f t="shared" si="80"/>
        <v>0.23322999999999999</v>
      </c>
      <c r="AE58" s="206">
        <f t="shared" si="81"/>
        <v>0.23322999999999999</v>
      </c>
      <c r="AI58" s="205">
        <f t="shared" si="82"/>
        <v>0.24192</v>
      </c>
      <c r="AJ58" s="205">
        <f t="shared" si="83"/>
        <v>0.28843999999999997</v>
      </c>
      <c r="AK58" s="205">
        <f t="shared" si="84"/>
        <v>0.23322999999999999</v>
      </c>
      <c r="AL58" s="205">
        <f t="shared" si="85"/>
        <v>0.23405999999999999</v>
      </c>
      <c r="AM58" s="205">
        <f t="shared" si="86"/>
        <v>0.23322999999999999</v>
      </c>
      <c r="AN58" s="205">
        <f t="shared" si="87"/>
        <v>0.19392999999999999</v>
      </c>
      <c r="AO58" s="205">
        <f t="shared" si="88"/>
        <v>1.4248099999999999</v>
      </c>
      <c r="AP58" s="205">
        <f t="shared" si="89"/>
        <v>6.1090299999999997</v>
      </c>
      <c r="AR58" s="205" t="s">
        <v>68</v>
      </c>
      <c r="AS58" s="316">
        <f>AS57</f>
        <v>1.132E-2</v>
      </c>
      <c r="AT58" s="316"/>
      <c r="AU58"/>
    </row>
    <row r="59" spans="15:47" ht="15.75" thickBot="1" x14ac:dyDescent="0.3">
      <c r="O59" s="205" t="s">
        <v>215</v>
      </c>
      <c r="P59" s="205">
        <f>ROUND(1/U54,5)</f>
        <v>9.0000900000000001</v>
      </c>
      <c r="Q59" s="205">
        <f>ROUND(1/U55,5)</f>
        <v>5.9998800000000001</v>
      </c>
      <c r="R59" s="205">
        <f>ROUND(1/U56,5)</f>
        <v>2</v>
      </c>
      <c r="S59" s="205">
        <f>ROUND(1/U57,5)</f>
        <v>8</v>
      </c>
      <c r="T59" s="205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05">
        <f t="shared" si="82"/>
        <v>0.31103999999999998</v>
      </c>
      <c r="AJ59" s="205">
        <f t="shared" si="83"/>
        <v>0.43264999999999998</v>
      </c>
      <c r="AK59" s="205">
        <f t="shared" si="84"/>
        <v>0.46645999999999999</v>
      </c>
      <c r="AL59" s="205">
        <f t="shared" si="85"/>
        <v>0.31208000000000002</v>
      </c>
      <c r="AM59" s="205">
        <f t="shared" si="86"/>
        <v>0.46645999999999999</v>
      </c>
      <c r="AN59" s="205">
        <f t="shared" si="87"/>
        <v>0.38785999999999998</v>
      </c>
      <c r="AO59" s="205">
        <f t="shared" si="88"/>
        <v>2.3765499999999999</v>
      </c>
      <c r="AP59" s="205">
        <f t="shared" si="89"/>
        <v>6.1273400000000002</v>
      </c>
      <c r="AS59"/>
      <c r="AT59"/>
      <c r="AU59"/>
    </row>
    <row r="60" spans="15:47" x14ac:dyDescent="0.25">
      <c r="O60" s="211" t="s">
        <v>55</v>
      </c>
      <c r="P60" s="205">
        <f t="shared" ref="P60:U60" si="90">ROUND(SUM(P54:P59),5)</f>
        <v>27.999839999999999</v>
      </c>
      <c r="Q60" s="205">
        <f t="shared" si="90"/>
        <v>15.833209999999999</v>
      </c>
      <c r="R60" s="205">
        <f t="shared" si="90"/>
        <v>4.5595299999999996</v>
      </c>
      <c r="S60" s="205">
        <f t="shared" si="90"/>
        <v>23.999880000000001</v>
      </c>
      <c r="T60" s="205">
        <f t="shared" si="90"/>
        <v>4.5595299999999996</v>
      </c>
      <c r="U60" s="205">
        <f t="shared" si="90"/>
        <v>2.4027799999999999</v>
      </c>
      <c r="W60" s="211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05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05" t="s">
        <v>210</v>
      </c>
      <c r="Q62" s="205" t="s">
        <v>211</v>
      </c>
      <c r="R62" s="205" t="s">
        <v>212</v>
      </c>
      <c r="S62" s="205" t="s">
        <v>213</v>
      </c>
      <c r="T62" s="205" t="s">
        <v>214</v>
      </c>
      <c r="U62" s="205" t="s">
        <v>215</v>
      </c>
      <c r="W62" s="235" t="str">
        <f>O62</f>
        <v>GS5</v>
      </c>
      <c r="X62" s="205" t="s">
        <v>210</v>
      </c>
      <c r="Y62" s="205" t="s">
        <v>211</v>
      </c>
      <c r="Z62" s="205" t="s">
        <v>212</v>
      </c>
      <c r="AA62" s="205" t="s">
        <v>213</v>
      </c>
      <c r="AB62" s="205" t="s">
        <v>214</v>
      </c>
      <c r="AC62" s="205" t="s">
        <v>215</v>
      </c>
      <c r="AD62" s="205" t="s">
        <v>62</v>
      </c>
      <c r="AE62" s="205" t="s">
        <v>57</v>
      </c>
      <c r="AI62" s="205" t="s">
        <v>210</v>
      </c>
      <c r="AJ62" s="205" t="s">
        <v>211</v>
      </c>
      <c r="AK62" s="205" t="s">
        <v>212</v>
      </c>
      <c r="AL62" s="205" t="s">
        <v>213</v>
      </c>
      <c r="AM62" s="205" t="s">
        <v>214</v>
      </c>
      <c r="AN62" s="205" t="s">
        <v>215</v>
      </c>
      <c r="AO62" s="205" t="s">
        <v>55</v>
      </c>
      <c r="AP62" s="205" t="s">
        <v>63</v>
      </c>
      <c r="AR62" s="309" t="s">
        <v>69</v>
      </c>
      <c r="AS62" s="309"/>
      <c r="AT62" s="309"/>
      <c r="AU62"/>
    </row>
    <row r="63" spans="15:47" x14ac:dyDescent="0.25">
      <c r="O63" s="205" t="s">
        <v>210</v>
      </c>
      <c r="P63" s="98">
        <v>1</v>
      </c>
      <c r="Q63" s="205">
        <f>ROUND(1/3,5)</f>
        <v>0.33333000000000002</v>
      </c>
      <c r="R63" s="205">
        <f>ROUND(1/7,5)</f>
        <v>0.14285999999999999</v>
      </c>
      <c r="S63" s="205">
        <v>1</v>
      </c>
      <c r="T63" s="205">
        <f>ROUND(1/7,5)</f>
        <v>0.14285999999999999</v>
      </c>
      <c r="U63" s="205">
        <f>ROUND(1/9,5)</f>
        <v>0.11111</v>
      </c>
      <c r="W63" s="205" t="s">
        <v>210</v>
      </c>
      <c r="X63" s="207">
        <f>ROUND(P63/P$69,5)</f>
        <v>3.5709999999999999E-2</v>
      </c>
      <c r="Y63" s="207">
        <f t="shared" ref="Y63:AC68" si="92">ROUND(Q63/Q$69,5)</f>
        <v>2.1049999999999999E-2</v>
      </c>
      <c r="Z63" s="207">
        <f t="shared" si="92"/>
        <v>3.1329999999999997E-2</v>
      </c>
      <c r="AA63" s="207">
        <f t="shared" si="92"/>
        <v>4.1669999999999999E-2</v>
      </c>
      <c r="AB63" s="207">
        <f t="shared" si="92"/>
        <v>3.1329999999999997E-2</v>
      </c>
      <c r="AC63" s="207">
        <f t="shared" si="92"/>
        <v>4.6240000000000003E-2</v>
      </c>
      <c r="AD63" s="8">
        <f>ROUND(AVERAGE(X63:AC63),5)</f>
        <v>3.456E-2</v>
      </c>
      <c r="AE63" s="206">
        <f>AD63</f>
        <v>3.456E-2</v>
      </c>
      <c r="AI63" s="205">
        <f>ROUND(P63*AD$63,5)</f>
        <v>3.456E-2</v>
      </c>
      <c r="AJ63" s="205">
        <f>ROUND(Q63*AD$64,5)</f>
        <v>2.4039999999999999E-2</v>
      </c>
      <c r="AK63" s="205">
        <f>ROUND(R63*AD$65,5)</f>
        <v>3.3320000000000002E-2</v>
      </c>
      <c r="AL63" s="205">
        <f>ROUND(S63*AD$66,5)</f>
        <v>3.9010000000000003E-2</v>
      </c>
      <c r="AM63" s="205">
        <f>ROUND(T63*AD$67,5)</f>
        <v>3.3320000000000002E-2</v>
      </c>
      <c r="AN63" s="205">
        <f>ROUND(U63*AD$68,5)</f>
        <v>4.3099999999999999E-2</v>
      </c>
      <c r="AO63" s="205">
        <f>ROUND(SUM(AI63:AN63),5)</f>
        <v>0.20735000000000001</v>
      </c>
      <c r="AP63" s="205">
        <f>ROUND(AO63/AD63,5)</f>
        <v>5.9997100000000003</v>
      </c>
      <c r="AR63" s="205" t="s">
        <v>64</v>
      </c>
      <c r="AS63" s="309">
        <v>6</v>
      </c>
      <c r="AT63" s="309"/>
      <c r="AU63"/>
    </row>
    <row r="64" spans="15:47" x14ac:dyDescent="0.25">
      <c r="O64" s="205" t="s">
        <v>211</v>
      </c>
      <c r="P64" s="205">
        <f>ROUND(1/Q63,5)</f>
        <v>3.0000300000000002</v>
      </c>
      <c r="Q64" s="98">
        <v>1</v>
      </c>
      <c r="R64" s="205">
        <f>ROUND(1/4,5)</f>
        <v>0.25</v>
      </c>
      <c r="S64" s="205">
        <v>2</v>
      </c>
      <c r="T64" s="205">
        <f>ROUND(1/4,5)</f>
        <v>0.25</v>
      </c>
      <c r="U64" s="205">
        <f>ROUND(1/6,5)</f>
        <v>0.16667000000000001</v>
      </c>
      <c r="W64" s="205" t="s">
        <v>211</v>
      </c>
      <c r="X64" s="207">
        <f t="shared" ref="X64:X68" si="93">ROUND(P64/P$69,5)</f>
        <v>0.10714</v>
      </c>
      <c r="Y64" s="207">
        <f t="shared" si="92"/>
        <v>6.3159999999999994E-2</v>
      </c>
      <c r="Z64" s="207">
        <f t="shared" si="92"/>
        <v>5.4829999999999997E-2</v>
      </c>
      <c r="AA64" s="207">
        <f t="shared" si="92"/>
        <v>8.3330000000000001E-2</v>
      </c>
      <c r="AB64" s="207">
        <f t="shared" si="92"/>
        <v>5.4829999999999997E-2</v>
      </c>
      <c r="AC64" s="207">
        <f t="shared" si="92"/>
        <v>6.9370000000000001E-2</v>
      </c>
      <c r="AD64" s="8">
        <f t="shared" ref="AD64:AD68" si="94">ROUND(AVERAGE(X64:AC64),5)</f>
        <v>7.2109999999999994E-2</v>
      </c>
      <c r="AE64" s="206">
        <f t="shared" ref="AE64:AE69" si="95">AD64</f>
        <v>7.2109999999999994E-2</v>
      </c>
      <c r="AI64" s="205">
        <f t="shared" ref="AI64:AI68" si="96">ROUND(P64*AD$63,5)</f>
        <v>0.10367999999999999</v>
      </c>
      <c r="AJ64" s="205">
        <f t="shared" ref="AJ64:AJ68" si="97">ROUND(Q64*AD$64,5)</f>
        <v>7.2109999999999994E-2</v>
      </c>
      <c r="AK64" s="205">
        <f t="shared" ref="AK64:AK68" si="98">ROUND(R64*AD$65,5)</f>
        <v>5.8310000000000001E-2</v>
      </c>
      <c r="AL64" s="205">
        <f t="shared" ref="AL64:AL68" si="99">ROUND(S64*AD$66,5)</f>
        <v>7.8020000000000006E-2</v>
      </c>
      <c r="AM64" s="205">
        <f t="shared" ref="AM64:AM68" si="100">ROUND(T64*AD$67,5)</f>
        <v>5.8310000000000001E-2</v>
      </c>
      <c r="AN64" s="205">
        <f t="shared" ref="AN64:AN68" si="101">ROUND(U64*AD$68,5)</f>
        <v>6.4640000000000003E-2</v>
      </c>
      <c r="AO64" s="205">
        <f t="shared" ref="AO64:AO68" si="102">ROUND(SUM(AI64:AN64),5)</f>
        <v>0.43507000000000001</v>
      </c>
      <c r="AP64" s="205">
        <f t="shared" ref="AP64:AP68" si="103">ROUND(AO64/AD64,5)</f>
        <v>6.0334199999999996</v>
      </c>
      <c r="AR64" s="205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05" t="s">
        <v>212</v>
      </c>
      <c r="P65" s="205">
        <f>ROUND(1/R63,5)</f>
        <v>6.99986</v>
      </c>
      <c r="Q65" s="205">
        <f>ROUND(1/R64,5)</f>
        <v>4</v>
      </c>
      <c r="R65" s="98">
        <v>1</v>
      </c>
      <c r="S65" s="205">
        <v>6</v>
      </c>
      <c r="T65" s="205">
        <v>1</v>
      </c>
      <c r="U65" s="205">
        <f>ROUND(1/2,5)</f>
        <v>0.5</v>
      </c>
      <c r="W65" s="205" t="s">
        <v>212</v>
      </c>
      <c r="X65" s="207">
        <f t="shared" si="93"/>
        <v>0.25</v>
      </c>
      <c r="Y65" s="207">
        <f t="shared" si="92"/>
        <v>0.25263000000000002</v>
      </c>
      <c r="Z65" s="207">
        <f t="shared" si="92"/>
        <v>0.21931999999999999</v>
      </c>
      <c r="AA65" s="207">
        <f t="shared" si="92"/>
        <v>0.25</v>
      </c>
      <c r="AB65" s="207">
        <f t="shared" si="92"/>
        <v>0.21931999999999999</v>
      </c>
      <c r="AC65" s="207">
        <f t="shared" si="92"/>
        <v>0.20809</v>
      </c>
      <c r="AD65" s="8">
        <f t="shared" si="94"/>
        <v>0.23322999999999999</v>
      </c>
      <c r="AE65" s="206">
        <f t="shared" si="95"/>
        <v>0.23322999999999999</v>
      </c>
      <c r="AI65" s="205">
        <f t="shared" si="96"/>
        <v>0.24192</v>
      </c>
      <c r="AJ65" s="205">
        <f t="shared" si="97"/>
        <v>0.28843999999999997</v>
      </c>
      <c r="AK65" s="205">
        <f t="shared" si="98"/>
        <v>0.23322999999999999</v>
      </c>
      <c r="AL65" s="205">
        <f t="shared" si="99"/>
        <v>0.23405999999999999</v>
      </c>
      <c r="AM65" s="205">
        <f t="shared" si="100"/>
        <v>0.23322999999999999</v>
      </c>
      <c r="AN65" s="205">
        <f t="shared" si="101"/>
        <v>0.19392999999999999</v>
      </c>
      <c r="AO65" s="205">
        <f t="shared" si="102"/>
        <v>1.4248099999999999</v>
      </c>
      <c r="AP65" s="205">
        <f t="shared" si="103"/>
        <v>6.1090299999999997</v>
      </c>
      <c r="AR65" s="205" t="s">
        <v>66</v>
      </c>
      <c r="AS65" s="309">
        <v>1.25</v>
      </c>
      <c r="AT65" s="309"/>
      <c r="AU65"/>
    </row>
    <row r="66" spans="15:47" x14ac:dyDescent="0.25">
      <c r="O66" s="205" t="s">
        <v>213</v>
      </c>
      <c r="P66" s="205">
        <f>ROUND(1/S63,5)</f>
        <v>1</v>
      </c>
      <c r="Q66" s="205">
        <f>ROUND(1/S64,5)</f>
        <v>0.5</v>
      </c>
      <c r="R66" s="205">
        <f>ROUND(1/S65,5)</f>
        <v>0.16667000000000001</v>
      </c>
      <c r="S66" s="98">
        <v>1</v>
      </c>
      <c r="T66" s="205">
        <f>ROUND(1/6,5)</f>
        <v>0.16667000000000001</v>
      </c>
      <c r="U66" s="205">
        <f>ROUND(1/8,5)</f>
        <v>0.125</v>
      </c>
      <c r="W66" s="205" t="s">
        <v>213</v>
      </c>
      <c r="X66" s="207">
        <f t="shared" si="93"/>
        <v>3.5709999999999999E-2</v>
      </c>
      <c r="Y66" s="207">
        <f t="shared" si="92"/>
        <v>3.1579999999999997E-2</v>
      </c>
      <c r="Z66" s="207">
        <f t="shared" si="92"/>
        <v>3.6549999999999999E-2</v>
      </c>
      <c r="AA66" s="207">
        <f t="shared" si="92"/>
        <v>4.1669999999999999E-2</v>
      </c>
      <c r="AB66" s="207">
        <f t="shared" si="92"/>
        <v>3.6549999999999999E-2</v>
      </c>
      <c r="AC66" s="207">
        <f t="shared" si="92"/>
        <v>5.2019999999999997E-2</v>
      </c>
      <c r="AD66" s="8">
        <f t="shared" si="94"/>
        <v>3.9010000000000003E-2</v>
      </c>
      <c r="AE66" s="206">
        <f t="shared" si="95"/>
        <v>3.9010000000000003E-2</v>
      </c>
      <c r="AI66" s="205">
        <f t="shared" si="96"/>
        <v>3.456E-2</v>
      </c>
      <c r="AJ66" s="205">
        <f t="shared" si="97"/>
        <v>3.6060000000000002E-2</v>
      </c>
      <c r="AK66" s="205">
        <f t="shared" si="98"/>
        <v>3.8870000000000002E-2</v>
      </c>
      <c r="AL66" s="205">
        <f t="shared" si="99"/>
        <v>3.9010000000000003E-2</v>
      </c>
      <c r="AM66" s="205">
        <f t="shared" si="100"/>
        <v>3.8870000000000002E-2</v>
      </c>
      <c r="AN66" s="205">
        <f t="shared" si="101"/>
        <v>4.8480000000000002E-2</v>
      </c>
      <c r="AO66" s="205">
        <f t="shared" si="102"/>
        <v>0.23585</v>
      </c>
      <c r="AP66" s="205">
        <f t="shared" si="103"/>
        <v>6.04589</v>
      </c>
      <c r="AR66" s="205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05" t="s">
        <v>214</v>
      </c>
      <c r="P67" s="205">
        <f>ROUND(1/T63,5)</f>
        <v>6.99986</v>
      </c>
      <c r="Q67" s="205">
        <f>ROUND(1/T64,5)</f>
        <v>4</v>
      </c>
      <c r="R67" s="205">
        <f>ROUND(1/T65,5)</f>
        <v>1</v>
      </c>
      <c r="S67" s="205">
        <f>ROUND(1/T66,5)</f>
        <v>5.9998800000000001</v>
      </c>
      <c r="T67" s="98">
        <v>1</v>
      </c>
      <c r="U67" s="205">
        <f>ROUND(1/2,5)</f>
        <v>0.5</v>
      </c>
      <c r="W67" s="205" t="s">
        <v>214</v>
      </c>
      <c r="X67" s="207">
        <f t="shared" si="93"/>
        <v>0.25</v>
      </c>
      <c r="Y67" s="207">
        <f t="shared" si="92"/>
        <v>0.25263000000000002</v>
      </c>
      <c r="Z67" s="207">
        <f t="shared" si="92"/>
        <v>0.21931999999999999</v>
      </c>
      <c r="AA67" s="207">
        <f t="shared" si="92"/>
        <v>0.25</v>
      </c>
      <c r="AB67" s="207">
        <f t="shared" si="92"/>
        <v>0.21931999999999999</v>
      </c>
      <c r="AC67" s="207">
        <f t="shared" si="92"/>
        <v>0.20809</v>
      </c>
      <c r="AD67" s="8">
        <f t="shared" si="94"/>
        <v>0.23322999999999999</v>
      </c>
      <c r="AE67" s="206">
        <f t="shared" si="95"/>
        <v>0.23322999999999999</v>
      </c>
      <c r="AI67" s="205">
        <f t="shared" si="96"/>
        <v>0.24192</v>
      </c>
      <c r="AJ67" s="205">
        <f t="shared" si="97"/>
        <v>0.28843999999999997</v>
      </c>
      <c r="AK67" s="205">
        <f t="shared" si="98"/>
        <v>0.23322999999999999</v>
      </c>
      <c r="AL67" s="205">
        <f t="shared" si="99"/>
        <v>0.23405999999999999</v>
      </c>
      <c r="AM67" s="205">
        <f t="shared" si="100"/>
        <v>0.23322999999999999</v>
      </c>
      <c r="AN67" s="205">
        <f t="shared" si="101"/>
        <v>0.19392999999999999</v>
      </c>
      <c r="AO67" s="205">
        <f t="shared" si="102"/>
        <v>1.4248099999999999</v>
      </c>
      <c r="AP67" s="205">
        <f t="shared" si="103"/>
        <v>6.1090299999999997</v>
      </c>
      <c r="AR67" s="205" t="s">
        <v>68</v>
      </c>
      <c r="AS67" s="316">
        <f>AS66</f>
        <v>1.132E-2</v>
      </c>
      <c r="AT67" s="316"/>
      <c r="AU67"/>
    </row>
    <row r="68" spans="15:47" ht="15.75" thickBot="1" x14ac:dyDescent="0.3">
      <c r="O68" s="205" t="s">
        <v>215</v>
      </c>
      <c r="P68" s="205">
        <f>ROUND(1/U63,5)</f>
        <v>9.0000900000000001</v>
      </c>
      <c r="Q68" s="205">
        <f>ROUND(1/U64,5)</f>
        <v>5.9998800000000001</v>
      </c>
      <c r="R68" s="205">
        <f>ROUND(1/U65,5)</f>
        <v>2</v>
      </c>
      <c r="S68" s="205">
        <f>ROUND(1/U66,5)</f>
        <v>8</v>
      </c>
      <c r="T68" s="205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05">
        <f t="shared" si="96"/>
        <v>0.31103999999999998</v>
      </c>
      <c r="AJ68" s="205">
        <f t="shared" si="97"/>
        <v>0.43264999999999998</v>
      </c>
      <c r="AK68" s="205">
        <f t="shared" si="98"/>
        <v>0.46645999999999999</v>
      </c>
      <c r="AL68" s="205">
        <f t="shared" si="99"/>
        <v>0.31208000000000002</v>
      </c>
      <c r="AM68" s="205">
        <f t="shared" si="100"/>
        <v>0.46645999999999999</v>
      </c>
      <c r="AN68" s="205">
        <f t="shared" si="101"/>
        <v>0.38785999999999998</v>
      </c>
      <c r="AO68" s="205">
        <f t="shared" si="102"/>
        <v>2.3765499999999999</v>
      </c>
      <c r="AP68" s="205">
        <f t="shared" si="103"/>
        <v>6.1273400000000002</v>
      </c>
      <c r="AS68"/>
      <c r="AT68"/>
      <c r="AU68"/>
    </row>
    <row r="69" spans="15:47" x14ac:dyDescent="0.25">
      <c r="O69" s="211" t="s">
        <v>55</v>
      </c>
      <c r="P69" s="205">
        <f t="shared" ref="P69:U69" si="104">ROUND(SUM(P63:P68),5)</f>
        <v>27.999839999999999</v>
      </c>
      <c r="Q69" s="205">
        <f t="shared" si="104"/>
        <v>15.833209999999999</v>
      </c>
      <c r="R69" s="205">
        <f t="shared" si="104"/>
        <v>4.5595299999999996</v>
      </c>
      <c r="S69" s="205">
        <f t="shared" si="104"/>
        <v>23.999880000000001</v>
      </c>
      <c r="T69" s="205">
        <f t="shared" si="104"/>
        <v>4.5595299999999996</v>
      </c>
      <c r="U69" s="205">
        <f t="shared" si="104"/>
        <v>2.4027799999999999</v>
      </c>
      <c r="W69" s="211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05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05" t="s">
        <v>210</v>
      </c>
      <c r="Q71" s="205" t="s">
        <v>211</v>
      </c>
      <c r="R71" s="205" t="s">
        <v>212</v>
      </c>
      <c r="S71" s="205" t="s">
        <v>213</v>
      </c>
      <c r="T71" s="205" t="s">
        <v>214</v>
      </c>
      <c r="U71" s="205" t="s">
        <v>215</v>
      </c>
      <c r="W71" s="235" t="str">
        <f>O71</f>
        <v>GS6</v>
      </c>
      <c r="X71" s="205" t="s">
        <v>210</v>
      </c>
      <c r="Y71" s="205" t="s">
        <v>211</v>
      </c>
      <c r="Z71" s="205" t="s">
        <v>212</v>
      </c>
      <c r="AA71" s="205" t="s">
        <v>213</v>
      </c>
      <c r="AB71" s="205" t="s">
        <v>214</v>
      </c>
      <c r="AC71" s="205" t="s">
        <v>215</v>
      </c>
      <c r="AD71" s="205" t="s">
        <v>62</v>
      </c>
      <c r="AE71" s="205" t="s">
        <v>57</v>
      </c>
      <c r="AI71" s="205" t="s">
        <v>210</v>
      </c>
      <c r="AJ71" s="205" t="s">
        <v>211</v>
      </c>
      <c r="AK71" s="205" t="s">
        <v>212</v>
      </c>
      <c r="AL71" s="205" t="s">
        <v>213</v>
      </c>
      <c r="AM71" s="205" t="s">
        <v>214</v>
      </c>
      <c r="AN71" s="205" t="s">
        <v>215</v>
      </c>
      <c r="AO71" s="205" t="s">
        <v>55</v>
      </c>
      <c r="AP71" s="205" t="s">
        <v>63</v>
      </c>
      <c r="AR71" s="309" t="s">
        <v>69</v>
      </c>
      <c r="AS71" s="309"/>
      <c r="AT71" s="309"/>
      <c r="AU71"/>
    </row>
    <row r="72" spans="15:47" x14ac:dyDescent="0.25">
      <c r="O72" s="205" t="s">
        <v>210</v>
      </c>
      <c r="P72" s="98">
        <v>1</v>
      </c>
      <c r="Q72" s="205">
        <f>ROUND(1/3,5)</f>
        <v>0.33333000000000002</v>
      </c>
      <c r="R72" s="205">
        <f>ROUND(1/7,5)</f>
        <v>0.14285999999999999</v>
      </c>
      <c r="S72" s="205">
        <v>1</v>
      </c>
      <c r="T72" s="205">
        <f>ROUND(1/7,5)</f>
        <v>0.14285999999999999</v>
      </c>
      <c r="U72" s="205">
        <f>ROUND(1/9,5)</f>
        <v>0.11111</v>
      </c>
      <c r="W72" s="205" t="s">
        <v>210</v>
      </c>
      <c r="X72" s="207">
        <f>ROUND(P72/P$78,5)</f>
        <v>3.5709999999999999E-2</v>
      </c>
      <c r="Y72" s="207">
        <f t="shared" ref="Y72:AC77" si="106">ROUND(Q72/Q$78,5)</f>
        <v>2.1049999999999999E-2</v>
      </c>
      <c r="Z72" s="207">
        <f t="shared" si="106"/>
        <v>3.1329999999999997E-2</v>
      </c>
      <c r="AA72" s="207">
        <f t="shared" si="106"/>
        <v>4.1669999999999999E-2</v>
      </c>
      <c r="AB72" s="207">
        <f t="shared" si="106"/>
        <v>3.1329999999999997E-2</v>
      </c>
      <c r="AC72" s="207">
        <f t="shared" si="106"/>
        <v>4.6240000000000003E-2</v>
      </c>
      <c r="AD72" s="8">
        <f>ROUND(AVERAGE(X72:AC72),5)</f>
        <v>3.456E-2</v>
      </c>
      <c r="AE72" s="206">
        <f>AD72</f>
        <v>3.456E-2</v>
      </c>
      <c r="AI72" s="205">
        <f>ROUND(P72*AD$72,5)</f>
        <v>3.456E-2</v>
      </c>
      <c r="AJ72" s="205">
        <f>ROUND(Q72*AD$73,5)</f>
        <v>2.4039999999999999E-2</v>
      </c>
      <c r="AK72" s="205">
        <f>ROUND(R72*AD$74,5)</f>
        <v>3.3320000000000002E-2</v>
      </c>
      <c r="AL72" s="205">
        <f>ROUND(S72*AD$75,5)</f>
        <v>3.9010000000000003E-2</v>
      </c>
      <c r="AM72" s="205">
        <f>ROUND(T72*AD$76,5)</f>
        <v>3.3320000000000002E-2</v>
      </c>
      <c r="AN72" s="205">
        <f>ROUND(U72*AD$77,5)</f>
        <v>4.3099999999999999E-2</v>
      </c>
      <c r="AO72" s="205">
        <f>ROUND(SUM(AI72:AN72),5)</f>
        <v>0.20735000000000001</v>
      </c>
      <c r="AP72" s="205">
        <f>ROUND(AO72/AD72,5)</f>
        <v>5.9997100000000003</v>
      </c>
      <c r="AR72" s="205" t="s">
        <v>64</v>
      </c>
      <c r="AS72" s="309">
        <v>6</v>
      </c>
      <c r="AT72" s="309"/>
      <c r="AU72"/>
    </row>
    <row r="73" spans="15:47" x14ac:dyDescent="0.25">
      <c r="O73" s="205" t="s">
        <v>211</v>
      </c>
      <c r="P73" s="205">
        <f>ROUND(1/Q72,5)</f>
        <v>3.0000300000000002</v>
      </c>
      <c r="Q73" s="98">
        <v>1</v>
      </c>
      <c r="R73" s="205">
        <f>ROUND(1/4,5)</f>
        <v>0.25</v>
      </c>
      <c r="S73" s="205">
        <v>2</v>
      </c>
      <c r="T73" s="205">
        <f>ROUND(1/4,5)</f>
        <v>0.25</v>
      </c>
      <c r="U73" s="205">
        <f>ROUND(1/6,5)</f>
        <v>0.16667000000000001</v>
      </c>
      <c r="W73" s="205" t="s">
        <v>211</v>
      </c>
      <c r="X73" s="207">
        <f t="shared" ref="X73:X77" si="107">ROUND(P73/P$78,5)</f>
        <v>0.10714</v>
      </c>
      <c r="Y73" s="207">
        <f t="shared" si="106"/>
        <v>6.3159999999999994E-2</v>
      </c>
      <c r="Z73" s="207">
        <f t="shared" si="106"/>
        <v>5.4829999999999997E-2</v>
      </c>
      <c r="AA73" s="207">
        <f t="shared" si="106"/>
        <v>8.3330000000000001E-2</v>
      </c>
      <c r="AB73" s="207">
        <f t="shared" si="106"/>
        <v>5.4829999999999997E-2</v>
      </c>
      <c r="AC73" s="207">
        <f t="shared" si="106"/>
        <v>6.9370000000000001E-2</v>
      </c>
      <c r="AD73" s="8">
        <f t="shared" ref="AD73:AD77" si="108">ROUND(AVERAGE(X73:AC73),5)</f>
        <v>7.2109999999999994E-2</v>
      </c>
      <c r="AE73" s="206">
        <f t="shared" ref="AE73:AE78" si="109">AD73</f>
        <v>7.2109999999999994E-2</v>
      </c>
      <c r="AI73" s="205">
        <f t="shared" ref="AI73:AI77" si="110">ROUND(P73*AD$72,5)</f>
        <v>0.10367999999999999</v>
      </c>
      <c r="AJ73" s="205">
        <f t="shared" ref="AJ73:AJ77" si="111">ROUND(Q73*AD$73,5)</f>
        <v>7.2109999999999994E-2</v>
      </c>
      <c r="AK73" s="205">
        <f t="shared" ref="AK73:AK77" si="112">ROUND(R73*AD$74,5)</f>
        <v>5.8310000000000001E-2</v>
      </c>
      <c r="AL73" s="205">
        <f t="shared" ref="AL73:AL77" si="113">ROUND(S73*AD$75,5)</f>
        <v>7.8020000000000006E-2</v>
      </c>
      <c r="AM73" s="205">
        <f t="shared" ref="AM73:AM77" si="114">ROUND(T73*AD$76,5)</f>
        <v>5.8310000000000001E-2</v>
      </c>
      <c r="AN73" s="205">
        <f t="shared" ref="AN73:AN77" si="115">ROUND(U73*AD$77,5)</f>
        <v>6.4640000000000003E-2</v>
      </c>
      <c r="AO73" s="205">
        <f t="shared" ref="AO73:AO77" si="116">ROUND(SUM(AI73:AN73),5)</f>
        <v>0.43507000000000001</v>
      </c>
      <c r="AP73" s="205">
        <f t="shared" ref="AP73:AP77" si="117">ROUND(AO73/AD73,5)</f>
        <v>6.0334199999999996</v>
      </c>
      <c r="AR73" s="205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05" t="s">
        <v>212</v>
      </c>
      <c r="P74" s="205">
        <f>ROUND(1/R72,5)</f>
        <v>6.99986</v>
      </c>
      <c r="Q74" s="205">
        <f>ROUND(1/R73,5)</f>
        <v>4</v>
      </c>
      <c r="R74" s="98">
        <v>1</v>
      </c>
      <c r="S74" s="205">
        <v>6</v>
      </c>
      <c r="T74" s="205">
        <v>1</v>
      </c>
      <c r="U74" s="205">
        <f>ROUND(1/2,5)</f>
        <v>0.5</v>
      </c>
      <c r="W74" s="205" t="s">
        <v>212</v>
      </c>
      <c r="X74" s="207">
        <f t="shared" si="107"/>
        <v>0.25</v>
      </c>
      <c r="Y74" s="207">
        <f t="shared" si="106"/>
        <v>0.25263000000000002</v>
      </c>
      <c r="Z74" s="207">
        <f t="shared" si="106"/>
        <v>0.21931999999999999</v>
      </c>
      <c r="AA74" s="207">
        <f t="shared" si="106"/>
        <v>0.25</v>
      </c>
      <c r="AB74" s="207">
        <f t="shared" si="106"/>
        <v>0.21931999999999999</v>
      </c>
      <c r="AC74" s="207">
        <f t="shared" si="106"/>
        <v>0.20809</v>
      </c>
      <c r="AD74" s="8">
        <f t="shared" si="108"/>
        <v>0.23322999999999999</v>
      </c>
      <c r="AE74" s="206">
        <f t="shared" si="109"/>
        <v>0.23322999999999999</v>
      </c>
      <c r="AI74" s="205">
        <f t="shared" si="110"/>
        <v>0.24192</v>
      </c>
      <c r="AJ74" s="205">
        <f t="shared" si="111"/>
        <v>0.28843999999999997</v>
      </c>
      <c r="AK74" s="205">
        <f t="shared" si="112"/>
        <v>0.23322999999999999</v>
      </c>
      <c r="AL74" s="205">
        <f t="shared" si="113"/>
        <v>0.23405999999999999</v>
      </c>
      <c r="AM74" s="205">
        <f t="shared" si="114"/>
        <v>0.23322999999999999</v>
      </c>
      <c r="AN74" s="205">
        <f t="shared" si="115"/>
        <v>0.19392999999999999</v>
      </c>
      <c r="AO74" s="205">
        <f t="shared" si="116"/>
        <v>1.4248099999999999</v>
      </c>
      <c r="AP74" s="205">
        <f t="shared" si="117"/>
        <v>6.1090299999999997</v>
      </c>
      <c r="AR74" s="205" t="s">
        <v>66</v>
      </c>
      <c r="AS74" s="309">
        <v>1.25</v>
      </c>
      <c r="AT74" s="309"/>
      <c r="AU74"/>
    </row>
    <row r="75" spans="15:47" x14ac:dyDescent="0.25">
      <c r="O75" s="205" t="s">
        <v>213</v>
      </c>
      <c r="P75" s="205">
        <f>ROUND(1/S72,5)</f>
        <v>1</v>
      </c>
      <c r="Q75" s="205">
        <f>ROUND(1/S73,5)</f>
        <v>0.5</v>
      </c>
      <c r="R75" s="205">
        <f>ROUND(1/S74,5)</f>
        <v>0.16667000000000001</v>
      </c>
      <c r="S75" s="98">
        <v>1</v>
      </c>
      <c r="T75" s="205">
        <f>ROUND(1/6,5)</f>
        <v>0.16667000000000001</v>
      </c>
      <c r="U75" s="205">
        <f>ROUND(1/8,5)</f>
        <v>0.125</v>
      </c>
      <c r="W75" s="205" t="s">
        <v>213</v>
      </c>
      <c r="X75" s="207">
        <f t="shared" si="107"/>
        <v>3.5709999999999999E-2</v>
      </c>
      <c r="Y75" s="207">
        <f t="shared" si="106"/>
        <v>3.1579999999999997E-2</v>
      </c>
      <c r="Z75" s="207">
        <f t="shared" si="106"/>
        <v>3.6549999999999999E-2</v>
      </c>
      <c r="AA75" s="207">
        <f t="shared" si="106"/>
        <v>4.1669999999999999E-2</v>
      </c>
      <c r="AB75" s="207">
        <f t="shared" si="106"/>
        <v>3.6549999999999999E-2</v>
      </c>
      <c r="AC75" s="207">
        <f t="shared" si="106"/>
        <v>5.2019999999999997E-2</v>
      </c>
      <c r="AD75" s="8">
        <f t="shared" si="108"/>
        <v>3.9010000000000003E-2</v>
      </c>
      <c r="AE75" s="206">
        <f t="shared" si="109"/>
        <v>3.9010000000000003E-2</v>
      </c>
      <c r="AI75" s="205">
        <f t="shared" si="110"/>
        <v>3.456E-2</v>
      </c>
      <c r="AJ75" s="205">
        <f t="shared" si="111"/>
        <v>3.6060000000000002E-2</v>
      </c>
      <c r="AK75" s="205">
        <f t="shared" si="112"/>
        <v>3.8870000000000002E-2</v>
      </c>
      <c r="AL75" s="205">
        <f t="shared" si="113"/>
        <v>3.9010000000000003E-2</v>
      </c>
      <c r="AM75" s="205">
        <f t="shared" si="114"/>
        <v>3.8870000000000002E-2</v>
      </c>
      <c r="AN75" s="205">
        <f t="shared" si="115"/>
        <v>4.8480000000000002E-2</v>
      </c>
      <c r="AO75" s="205">
        <f t="shared" si="116"/>
        <v>0.23585</v>
      </c>
      <c r="AP75" s="205">
        <f t="shared" si="117"/>
        <v>6.04589</v>
      </c>
      <c r="AR75" s="205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05" t="s">
        <v>214</v>
      </c>
      <c r="P76" s="205">
        <f>ROUND(1/T72,5)</f>
        <v>6.99986</v>
      </c>
      <c r="Q76" s="205">
        <f>ROUND(1/T73,5)</f>
        <v>4</v>
      </c>
      <c r="R76" s="205">
        <f>ROUND(1/T74,5)</f>
        <v>1</v>
      </c>
      <c r="S76" s="205">
        <f>ROUND(1/T75,5)</f>
        <v>5.9998800000000001</v>
      </c>
      <c r="T76" s="98">
        <v>1</v>
      </c>
      <c r="U76" s="205">
        <f>ROUND(1/2,5)</f>
        <v>0.5</v>
      </c>
      <c r="W76" s="205" t="s">
        <v>214</v>
      </c>
      <c r="X76" s="207">
        <f t="shared" si="107"/>
        <v>0.25</v>
      </c>
      <c r="Y76" s="207">
        <f t="shared" si="106"/>
        <v>0.25263000000000002</v>
      </c>
      <c r="Z76" s="207">
        <f t="shared" si="106"/>
        <v>0.21931999999999999</v>
      </c>
      <c r="AA76" s="207">
        <f t="shared" si="106"/>
        <v>0.25</v>
      </c>
      <c r="AB76" s="207">
        <f t="shared" si="106"/>
        <v>0.21931999999999999</v>
      </c>
      <c r="AC76" s="207">
        <f t="shared" si="106"/>
        <v>0.20809</v>
      </c>
      <c r="AD76" s="8">
        <f t="shared" si="108"/>
        <v>0.23322999999999999</v>
      </c>
      <c r="AE76" s="206">
        <f t="shared" si="109"/>
        <v>0.23322999999999999</v>
      </c>
      <c r="AI76" s="205">
        <f t="shared" si="110"/>
        <v>0.24192</v>
      </c>
      <c r="AJ76" s="205">
        <f t="shared" si="111"/>
        <v>0.28843999999999997</v>
      </c>
      <c r="AK76" s="205">
        <f t="shared" si="112"/>
        <v>0.23322999999999999</v>
      </c>
      <c r="AL76" s="205">
        <f t="shared" si="113"/>
        <v>0.23405999999999999</v>
      </c>
      <c r="AM76" s="205">
        <f t="shared" si="114"/>
        <v>0.23322999999999999</v>
      </c>
      <c r="AN76" s="205">
        <f t="shared" si="115"/>
        <v>0.19392999999999999</v>
      </c>
      <c r="AO76" s="205">
        <f t="shared" si="116"/>
        <v>1.4248099999999999</v>
      </c>
      <c r="AP76" s="205">
        <f t="shared" si="117"/>
        <v>6.1090299999999997</v>
      </c>
      <c r="AR76" s="205" t="s">
        <v>68</v>
      </c>
      <c r="AS76" s="316">
        <f>AS75</f>
        <v>1.132E-2</v>
      </c>
      <c r="AT76" s="316"/>
      <c r="AU76"/>
    </row>
    <row r="77" spans="15:47" ht="15.75" thickBot="1" x14ac:dyDescent="0.3">
      <c r="O77" s="205" t="s">
        <v>215</v>
      </c>
      <c r="P77" s="205">
        <f>ROUND(1/U72,5)</f>
        <v>9.0000900000000001</v>
      </c>
      <c r="Q77" s="205">
        <f>ROUND(1/U73,5)</f>
        <v>5.9998800000000001</v>
      </c>
      <c r="R77" s="205">
        <f>ROUND(1/U74,5)</f>
        <v>2</v>
      </c>
      <c r="S77" s="205">
        <f>ROUND(1/U75,5)</f>
        <v>8</v>
      </c>
      <c r="T77" s="205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05">
        <f t="shared" si="110"/>
        <v>0.31103999999999998</v>
      </c>
      <c r="AJ77" s="205">
        <f t="shared" si="111"/>
        <v>0.43264999999999998</v>
      </c>
      <c r="AK77" s="205">
        <f t="shared" si="112"/>
        <v>0.46645999999999999</v>
      </c>
      <c r="AL77" s="205">
        <f t="shared" si="113"/>
        <v>0.31208000000000002</v>
      </c>
      <c r="AM77" s="205">
        <f t="shared" si="114"/>
        <v>0.46645999999999999</v>
      </c>
      <c r="AN77" s="205">
        <f t="shared" si="115"/>
        <v>0.38785999999999998</v>
      </c>
      <c r="AO77" s="205">
        <f t="shared" si="116"/>
        <v>2.3765499999999999</v>
      </c>
      <c r="AP77" s="205">
        <f t="shared" si="117"/>
        <v>6.1273400000000002</v>
      </c>
      <c r="AS77"/>
      <c r="AT77"/>
      <c r="AU77"/>
    </row>
    <row r="78" spans="15:47" x14ac:dyDescent="0.25">
      <c r="O78" s="211" t="s">
        <v>55</v>
      </c>
      <c r="P78" s="205">
        <f t="shared" ref="P78:U78" si="118">ROUND(SUM(P72:P77),5)</f>
        <v>27.999839999999999</v>
      </c>
      <c r="Q78" s="205">
        <f t="shared" si="118"/>
        <v>15.833209999999999</v>
      </c>
      <c r="R78" s="205">
        <f t="shared" si="118"/>
        <v>4.5595299999999996</v>
      </c>
      <c r="S78" s="205">
        <f t="shared" si="118"/>
        <v>23.999880000000001</v>
      </c>
      <c r="T78" s="205">
        <f t="shared" si="118"/>
        <v>4.5595299999999996</v>
      </c>
      <c r="U78" s="205">
        <f t="shared" si="118"/>
        <v>2.4027799999999999</v>
      </c>
      <c r="W78" s="211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05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0.28172999999999998</v>
      </c>
      <c r="R83" s="208" t="s">
        <v>60</v>
      </c>
      <c r="S83" s="209">
        <f>V2</f>
        <v>0.5</v>
      </c>
      <c r="T83" s="192">
        <f>P83</f>
        <v>0.28172999999999998</v>
      </c>
      <c r="U83" s="178">
        <f>ROUND(S83*T83,5)</f>
        <v>0.14087</v>
      </c>
      <c r="W83" s="154" t="s">
        <v>60</v>
      </c>
      <c r="X83" s="209">
        <f>V2</f>
        <v>0.5</v>
      </c>
      <c r="Y83" s="192">
        <f>P86</f>
        <v>0.39246999999999999</v>
      </c>
      <c r="Z83" s="175">
        <f>ROUND(X83*Y83,5)</f>
        <v>0.19624</v>
      </c>
      <c r="AC83" s="205">
        <v>3</v>
      </c>
      <c r="AD83" s="205" t="s">
        <v>210</v>
      </c>
      <c r="AE83" s="186">
        <f>ROUND(U$83+R$106,5)</f>
        <v>0.15815000000000001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0.16261</v>
      </c>
      <c r="AC84" s="205">
        <v>6</v>
      </c>
      <c r="AD84" s="205" t="s">
        <v>211</v>
      </c>
      <c r="AE84" s="186">
        <f>ROUND(U$86+R$115,5)</f>
        <v>0.11736000000000001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6.93E-2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05">
        <v>5</v>
      </c>
      <c r="AD85" s="205" t="s">
        <v>212</v>
      </c>
      <c r="AE85" s="186">
        <f>ROUND(U$89+R$124,5)</f>
        <v>0.15126999999999999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0.39246999999999999</v>
      </c>
      <c r="R86" s="154" t="s">
        <v>60</v>
      </c>
      <c r="S86" s="209">
        <f>V2</f>
        <v>0.5</v>
      </c>
      <c r="T86" s="192">
        <f>P84</f>
        <v>0.16261</v>
      </c>
      <c r="U86" s="177">
        <f>ROUND(S86*T86,5)</f>
        <v>8.1309999999999993E-2</v>
      </c>
      <c r="W86" s="154" t="s">
        <v>60</v>
      </c>
      <c r="X86" s="209">
        <f>V2</f>
        <v>0.5</v>
      </c>
      <c r="Y86" s="192">
        <f>P87</f>
        <v>7.0760000000000003E-2</v>
      </c>
      <c r="Z86" s="173">
        <f>ROUND(X86*Y86,5)</f>
        <v>3.5380000000000002E-2</v>
      </c>
      <c r="AC86" s="205">
        <v>1</v>
      </c>
      <c r="AD86" s="205" t="s">
        <v>213</v>
      </c>
      <c r="AE86" s="186">
        <f>ROUND(Z$83+W$106,5)</f>
        <v>0.21575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7.0760000000000003E-2</v>
      </c>
      <c r="AC87" s="205">
        <v>4</v>
      </c>
      <c r="AD87" s="205" t="s">
        <v>214</v>
      </c>
      <c r="AE87" s="186">
        <f>ROUND(Z$86+W$115,5)</f>
        <v>0.152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2.3130000000000001E-2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05">
        <v>2</v>
      </c>
      <c r="AD88" s="205" t="s">
        <v>215</v>
      </c>
      <c r="AE88" s="186">
        <f>ROUND(Z$89+W$124,5)</f>
        <v>0.20549000000000001</v>
      </c>
      <c r="AS88"/>
      <c r="AT88"/>
      <c r="AU88"/>
    </row>
    <row r="89" spans="15:47" ht="15.75" thickBot="1" x14ac:dyDescent="0.3">
      <c r="R89" s="154" t="s">
        <v>60</v>
      </c>
      <c r="S89" s="209">
        <f>V2</f>
        <v>0.5</v>
      </c>
      <c r="T89" s="192">
        <f>P85</f>
        <v>6.93E-2</v>
      </c>
      <c r="U89" s="174">
        <f>ROUND(S89*T89,5)</f>
        <v>3.465E-2</v>
      </c>
      <c r="W89" s="154" t="s">
        <v>60</v>
      </c>
      <c r="X89" s="209">
        <f>V2</f>
        <v>0.5</v>
      </c>
      <c r="Y89" s="192">
        <f>P88</f>
        <v>2.3130000000000001E-2</v>
      </c>
      <c r="Z89" s="176">
        <f>ROUND(X89*Y89,5)</f>
        <v>1.157E-2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05" t="s">
        <v>204</v>
      </c>
      <c r="Q91" s="205" t="s">
        <v>205</v>
      </c>
      <c r="R91" s="205" t="s">
        <v>206</v>
      </c>
      <c r="S91" s="205" t="s">
        <v>207</v>
      </c>
      <c r="T91" s="205" t="s">
        <v>208</v>
      </c>
      <c r="U91" s="205" t="s">
        <v>209</v>
      </c>
      <c r="AS91"/>
      <c r="AT91"/>
      <c r="AU91"/>
    </row>
    <row r="92" spans="15:47" x14ac:dyDescent="0.25">
      <c r="O92" s="6" t="s">
        <v>210</v>
      </c>
      <c r="P92" s="205">
        <f>AD27</f>
        <v>3.456E-2</v>
      </c>
      <c r="Q92" s="205">
        <f>AD36</f>
        <v>3.456E-2</v>
      </c>
      <c r="R92" s="205">
        <f>AD45</f>
        <v>3.456E-2</v>
      </c>
      <c r="S92" s="205">
        <f>AD54</f>
        <v>3.456E-2</v>
      </c>
      <c r="T92" s="205">
        <f>AD63</f>
        <v>3.456E-2</v>
      </c>
      <c r="U92" s="205">
        <f>AD72</f>
        <v>3.456E-2</v>
      </c>
      <c r="AS92"/>
      <c r="AT92"/>
      <c r="AU92"/>
    </row>
    <row r="93" spans="15:47" x14ac:dyDescent="0.25">
      <c r="O93" s="7" t="s">
        <v>211</v>
      </c>
      <c r="P93" s="205">
        <f t="shared" ref="P93:P97" si="121">AD28</f>
        <v>7.2109999999999994E-2</v>
      </c>
      <c r="Q93" s="205">
        <f t="shared" ref="Q93:Q97" si="122">AD37</f>
        <v>7.2109999999999994E-2</v>
      </c>
      <c r="R93" s="205">
        <f t="shared" ref="R93:R97" si="123">AD46</f>
        <v>7.2109999999999994E-2</v>
      </c>
      <c r="S93" s="205">
        <f t="shared" ref="S93:S97" si="124">AD55</f>
        <v>7.2109999999999994E-2</v>
      </c>
      <c r="T93" s="205">
        <f t="shared" ref="T93:T97" si="125">AD64</f>
        <v>7.2109999999999994E-2</v>
      </c>
      <c r="U93" s="205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05">
        <f t="shared" si="121"/>
        <v>0.23322999999999999</v>
      </c>
      <c r="Q94" s="205">
        <f t="shared" si="122"/>
        <v>0.23322999999999999</v>
      </c>
      <c r="R94" s="205">
        <f t="shared" si="123"/>
        <v>0.23322999999999999</v>
      </c>
      <c r="S94" s="205">
        <f t="shared" si="124"/>
        <v>0.23322999999999999</v>
      </c>
      <c r="T94" s="205">
        <f t="shared" si="125"/>
        <v>0.23322999999999999</v>
      </c>
      <c r="U94" s="205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05">
        <f t="shared" si="121"/>
        <v>3.9010000000000003E-2</v>
      </c>
      <c r="Q95" s="205">
        <f t="shared" si="122"/>
        <v>3.9010000000000003E-2</v>
      </c>
      <c r="R95" s="205">
        <f t="shared" si="123"/>
        <v>3.9010000000000003E-2</v>
      </c>
      <c r="S95" s="205">
        <f t="shared" si="124"/>
        <v>3.9010000000000003E-2</v>
      </c>
      <c r="T95" s="205">
        <f t="shared" si="125"/>
        <v>3.9010000000000003E-2</v>
      </c>
      <c r="U95" s="205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05">
        <f t="shared" si="121"/>
        <v>0.23322999999999999</v>
      </c>
      <c r="Q96" s="205">
        <f t="shared" si="122"/>
        <v>0.23322999999999999</v>
      </c>
      <c r="R96" s="205">
        <f t="shared" si="123"/>
        <v>0.23322999999999999</v>
      </c>
      <c r="S96" s="205">
        <f t="shared" si="124"/>
        <v>0.23322999999999999</v>
      </c>
      <c r="T96" s="205">
        <f t="shared" si="125"/>
        <v>0.23322999999999999</v>
      </c>
      <c r="U96" s="205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05">
        <f t="shared" si="121"/>
        <v>0.38785999999999998</v>
      </c>
      <c r="Q97" s="205">
        <f t="shared" si="122"/>
        <v>0.38785999999999998</v>
      </c>
      <c r="R97" s="205">
        <f t="shared" si="123"/>
        <v>0.38785999999999998</v>
      </c>
      <c r="S97" s="205">
        <f t="shared" si="124"/>
        <v>0.38785999999999998</v>
      </c>
      <c r="T97" s="205">
        <f t="shared" si="125"/>
        <v>0.38785999999999998</v>
      </c>
      <c r="U97" s="205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05">
        <f>AG18</f>
        <v>2.2409999999999999E-2</v>
      </c>
      <c r="Q100" s="205">
        <f>P92</f>
        <v>3.456E-2</v>
      </c>
      <c r="R100" s="153">
        <f>ROUND(P100*Q100,5)</f>
        <v>7.6999999999999996E-4</v>
      </c>
      <c r="T100" s="152" t="s">
        <v>204</v>
      </c>
      <c r="U100" s="205">
        <f>AG18</f>
        <v>2.2409999999999999E-2</v>
      </c>
      <c r="V100" s="205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05">
        <f t="shared" ref="P101:P105" si="127">AG19</f>
        <v>8.6860000000000007E-2</v>
      </c>
      <c r="Q101" s="205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05">
        <f t="shared" ref="U101:U105" si="129">AG19</f>
        <v>8.6860000000000007E-2</v>
      </c>
      <c r="V101" s="205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05">
        <f t="shared" si="127"/>
        <v>3.7600000000000001E-2</v>
      </c>
      <c r="Q102" s="205">
        <f>R92</f>
        <v>3.456E-2</v>
      </c>
      <c r="R102" s="153">
        <f t="shared" si="128"/>
        <v>1.2999999999999999E-3</v>
      </c>
      <c r="T102" s="152" t="s">
        <v>206</v>
      </c>
      <c r="U102" s="205">
        <f t="shared" si="129"/>
        <v>3.7600000000000001E-2</v>
      </c>
      <c r="V102" s="205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05">
        <f t="shared" si="127"/>
        <v>3.7600000000000001E-2</v>
      </c>
      <c r="Q103" s="205">
        <f>S92</f>
        <v>3.456E-2</v>
      </c>
      <c r="R103" s="153">
        <f t="shared" si="128"/>
        <v>1.2999999999999999E-3</v>
      </c>
      <c r="T103" s="152" t="s">
        <v>207</v>
      </c>
      <c r="U103" s="205">
        <f t="shared" si="129"/>
        <v>3.7600000000000001E-2</v>
      </c>
      <c r="V103" s="205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05">
        <f t="shared" si="127"/>
        <v>3.7600000000000001E-2</v>
      </c>
      <c r="Q104" s="205">
        <f>T92</f>
        <v>3.456E-2</v>
      </c>
      <c r="R104" s="153">
        <f t="shared" si="128"/>
        <v>1.2999999999999999E-3</v>
      </c>
      <c r="T104" s="152" t="s">
        <v>208</v>
      </c>
      <c r="U104" s="205">
        <f t="shared" si="129"/>
        <v>3.7600000000000001E-2</v>
      </c>
      <c r="V104" s="205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05">
        <f>AG18</f>
        <v>2.2409999999999999E-2</v>
      </c>
      <c r="Q109" s="205">
        <f>P93</f>
        <v>7.2109999999999994E-2</v>
      </c>
      <c r="R109" s="153">
        <f>ROUND(P109*Q109,5)</f>
        <v>1.6199999999999999E-3</v>
      </c>
      <c r="T109" s="152" t="s">
        <v>204</v>
      </c>
      <c r="U109" s="205">
        <f>AG18</f>
        <v>2.2409999999999999E-2</v>
      </c>
      <c r="V109" s="205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05">
        <f t="shared" ref="P110:P114" si="131">AG19</f>
        <v>8.6860000000000007E-2</v>
      </c>
      <c r="Q110" s="205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05">
        <f t="shared" ref="U110:U114" si="133">AG19</f>
        <v>8.6860000000000007E-2</v>
      </c>
      <c r="V110" s="205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05">
        <f t="shared" si="131"/>
        <v>3.7600000000000001E-2</v>
      </c>
      <c r="Q111" s="205">
        <f>R93</f>
        <v>7.2109999999999994E-2</v>
      </c>
      <c r="R111" s="153">
        <f t="shared" si="132"/>
        <v>2.7100000000000002E-3</v>
      </c>
      <c r="T111" s="152" t="s">
        <v>206</v>
      </c>
      <c r="U111" s="205">
        <f t="shared" si="133"/>
        <v>3.7600000000000001E-2</v>
      </c>
      <c r="V111" s="205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05">
        <f t="shared" si="131"/>
        <v>3.7600000000000001E-2</v>
      </c>
      <c r="Q112" s="205">
        <f>S93</f>
        <v>7.2109999999999994E-2</v>
      </c>
      <c r="R112" s="153">
        <f t="shared" si="132"/>
        <v>2.7100000000000002E-3</v>
      </c>
      <c r="T112" s="152" t="s">
        <v>207</v>
      </c>
      <c r="U112" s="205">
        <f t="shared" si="133"/>
        <v>3.7600000000000001E-2</v>
      </c>
      <c r="V112" s="205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05">
        <f t="shared" si="131"/>
        <v>3.7600000000000001E-2</v>
      </c>
      <c r="Q113" s="205">
        <f>T93</f>
        <v>7.2109999999999994E-2</v>
      </c>
      <c r="R113" s="153">
        <f t="shared" si="132"/>
        <v>2.7100000000000002E-3</v>
      </c>
      <c r="T113" s="152" t="s">
        <v>208</v>
      </c>
      <c r="U113" s="205">
        <f t="shared" si="133"/>
        <v>3.7600000000000001E-2</v>
      </c>
      <c r="V113" s="205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05">
        <f>AG18</f>
        <v>2.2409999999999999E-2</v>
      </c>
      <c r="Q118" s="205">
        <f>P94</f>
        <v>0.23322999999999999</v>
      </c>
      <c r="R118" s="153">
        <f>ROUND(P118*Q118,5)</f>
        <v>5.2300000000000003E-3</v>
      </c>
      <c r="T118" s="152" t="s">
        <v>204</v>
      </c>
      <c r="U118" s="205">
        <f>AG18</f>
        <v>2.2409999999999999E-2</v>
      </c>
      <c r="V118" s="205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05">
        <f t="shared" ref="P119:P123" si="135">AG19</f>
        <v>8.6860000000000007E-2</v>
      </c>
      <c r="Q119" s="205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05">
        <f t="shared" ref="U119:U123" si="137">AG19</f>
        <v>8.6860000000000007E-2</v>
      </c>
      <c r="V119" s="205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05">
        <f t="shared" si="135"/>
        <v>3.7600000000000001E-2</v>
      </c>
      <c r="Q120" s="205">
        <f>R94</f>
        <v>0.23322999999999999</v>
      </c>
      <c r="R120" s="153">
        <f t="shared" si="136"/>
        <v>8.77E-3</v>
      </c>
      <c r="T120" s="152" t="s">
        <v>206</v>
      </c>
      <c r="U120" s="205">
        <f t="shared" si="137"/>
        <v>3.7600000000000001E-2</v>
      </c>
      <c r="V120" s="205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05">
        <f t="shared" si="135"/>
        <v>3.7600000000000001E-2</v>
      </c>
      <c r="Q121" s="205">
        <f>S94</f>
        <v>0.23322999999999999</v>
      </c>
      <c r="R121" s="153">
        <f t="shared" si="136"/>
        <v>8.77E-3</v>
      </c>
      <c r="T121" s="152" t="s">
        <v>207</v>
      </c>
      <c r="U121" s="205">
        <f t="shared" si="137"/>
        <v>3.7600000000000001E-2</v>
      </c>
      <c r="V121" s="205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05">
        <f t="shared" si="135"/>
        <v>3.7600000000000001E-2</v>
      </c>
      <c r="Q122" s="205">
        <f>T94</f>
        <v>0.23322999999999999</v>
      </c>
      <c r="R122" s="153">
        <f t="shared" si="136"/>
        <v>8.77E-3</v>
      </c>
      <c r="T122" s="152" t="s">
        <v>208</v>
      </c>
      <c r="U122" s="205">
        <f t="shared" si="137"/>
        <v>3.7600000000000001E-2</v>
      </c>
      <c r="V122" s="205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O124:Q124"/>
    <mergeCell ref="T124:V124"/>
    <mergeCell ref="O106:Q106"/>
    <mergeCell ref="T106:V106"/>
    <mergeCell ref="O115:Q115"/>
    <mergeCell ref="T115:V115"/>
    <mergeCell ref="AS76:AT76"/>
    <mergeCell ref="AI78:AO78"/>
    <mergeCell ref="AS72:AT72"/>
    <mergeCell ref="AS73:AT73"/>
    <mergeCell ref="AS74:AT74"/>
    <mergeCell ref="AS75:AT75"/>
    <mergeCell ref="AS67:AT67"/>
    <mergeCell ref="AI69:AO69"/>
    <mergeCell ref="AR71:AT71"/>
    <mergeCell ref="AS63:AT63"/>
    <mergeCell ref="AS64:AT64"/>
    <mergeCell ref="AS65:AT65"/>
    <mergeCell ref="AS66:AT66"/>
    <mergeCell ref="AS58:AT58"/>
    <mergeCell ref="AI60:AO60"/>
    <mergeCell ref="AR62:AT62"/>
    <mergeCell ref="AS54:AT54"/>
    <mergeCell ref="AS55:AT55"/>
    <mergeCell ref="AS56:AT56"/>
    <mergeCell ref="AS57:AT57"/>
    <mergeCell ref="AS49:AT49"/>
    <mergeCell ref="AI51:AO51"/>
    <mergeCell ref="AR53:AT53"/>
    <mergeCell ref="AS45:AT45"/>
    <mergeCell ref="AS46:AT46"/>
    <mergeCell ref="AS47:AT47"/>
    <mergeCell ref="AS48:AT48"/>
    <mergeCell ref="AS40:AT40"/>
    <mergeCell ref="AI42:AO42"/>
    <mergeCell ref="AR44:AT44"/>
    <mergeCell ref="AS36:AT36"/>
    <mergeCell ref="AS37:AT37"/>
    <mergeCell ref="AS38:AT38"/>
    <mergeCell ref="AS39:AT39"/>
    <mergeCell ref="AS31:AT31"/>
    <mergeCell ref="AI33:AO33"/>
    <mergeCell ref="AR35:AT35"/>
    <mergeCell ref="AS28:AT28"/>
    <mergeCell ref="AS29:AT29"/>
    <mergeCell ref="AS30:AT30"/>
    <mergeCell ref="AI24:AO24"/>
    <mergeCell ref="AR26:AT26"/>
    <mergeCell ref="AS27:AT27"/>
    <mergeCell ref="AS20:AT20"/>
    <mergeCell ref="AS21:AT21"/>
    <mergeCell ref="AS22:AT22"/>
    <mergeCell ref="AS13:AT13"/>
    <mergeCell ref="AI15:AO15"/>
    <mergeCell ref="AR17:AT17"/>
    <mergeCell ref="AS18:AT18"/>
    <mergeCell ref="AS19:AT19"/>
    <mergeCell ref="AS12:AT12"/>
    <mergeCell ref="E11:F11"/>
    <mergeCell ref="E18:F18"/>
    <mergeCell ref="E19:F19"/>
    <mergeCell ref="J1:L1"/>
    <mergeCell ref="AD1:AG1"/>
    <mergeCell ref="AE2:AG2"/>
    <mergeCell ref="AE3:AG3"/>
    <mergeCell ref="Y4:AA4"/>
    <mergeCell ref="AE4:AG4"/>
    <mergeCell ref="AE5:AG5"/>
    <mergeCell ref="AE6:AG6"/>
    <mergeCell ref="AR8:AT8"/>
    <mergeCell ref="AS9:AT9"/>
    <mergeCell ref="AS10:AT10"/>
    <mergeCell ref="AS11:AT11"/>
    <mergeCell ref="A2:A6"/>
    <mergeCell ref="E20:F20"/>
    <mergeCell ref="A18:B18"/>
    <mergeCell ref="A19:B19"/>
    <mergeCell ref="E25:F25"/>
    <mergeCell ref="A9:C9"/>
    <mergeCell ref="E26:F26"/>
    <mergeCell ref="E27:F27"/>
    <mergeCell ref="E28:F28"/>
    <mergeCell ref="E29:F29"/>
    <mergeCell ref="A25:B25"/>
    <mergeCell ref="A26:B26"/>
    <mergeCell ref="A27:B27"/>
    <mergeCell ref="A28:B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{83130834-31F6-41D7-A3DE-6B3473B394A7}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30834-31F6-41D7-A3DE-6B3473B394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487"/>
  <sheetViews>
    <sheetView showGridLines="0" topLeftCell="F1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14.2851562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05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05" t="s">
        <v>58</v>
      </c>
      <c r="Q1" s="205" t="s">
        <v>59</v>
      </c>
      <c r="S1" s="99" t="s">
        <v>56</v>
      </c>
      <c r="T1" s="205" t="s">
        <v>58</v>
      </c>
      <c r="U1" s="205" t="s">
        <v>59</v>
      </c>
      <c r="V1" s="205" t="s">
        <v>62</v>
      </c>
      <c r="W1" s="205" t="s">
        <v>57</v>
      </c>
      <c r="Y1" s="205" t="s">
        <v>58</v>
      </c>
      <c r="Z1" s="205" t="s">
        <v>59</v>
      </c>
      <c r="AA1" s="211" t="s">
        <v>61</v>
      </c>
      <c r="AB1" s="211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185</v>
      </c>
      <c r="B2" s="253" t="str">
        <f>CONCATENATE("A",DADOS!B2)</f>
        <v>A1</v>
      </c>
      <c r="C2" s="205">
        <f>DADOS!G8</f>
        <v>231</v>
      </c>
      <c r="D2" s="103"/>
      <c r="E2" s="103"/>
      <c r="F2" s="261">
        <f>MIN(C2:C7)</f>
        <v>219</v>
      </c>
      <c r="G2" s="8">
        <f>ROUND(100-((F2*100)/F3),5)</f>
        <v>24.221450000000001</v>
      </c>
      <c r="H2" s="205">
        <f>ROUND(G2/9,5)</f>
        <v>2.6912699999999998</v>
      </c>
      <c r="J2" s="108">
        <v>1</v>
      </c>
      <c r="K2" s="226">
        <v>0</v>
      </c>
      <c r="L2" s="227">
        <f t="shared" ref="L2:L9" si="0">ROUND(K2+H$2,5)-D$9</f>
        <v>2.6912599999999998</v>
      </c>
      <c r="O2" s="205" t="s">
        <v>58</v>
      </c>
      <c r="P2" s="98">
        <v>1</v>
      </c>
      <c r="Q2" s="205">
        <v>1</v>
      </c>
      <c r="S2" s="205" t="s">
        <v>58</v>
      </c>
      <c r="T2" s="207">
        <f>ROUND(P2/P$4,5)</f>
        <v>0.5</v>
      </c>
      <c r="U2" s="207">
        <f>ROUND(Q2/Q$4,5)</f>
        <v>0.5</v>
      </c>
      <c r="V2" s="205">
        <f>ROUND(AVERAGE(T2:U2),5)</f>
        <v>0.5</v>
      </c>
      <c r="W2" s="100">
        <f>V2</f>
        <v>0.5</v>
      </c>
      <c r="Y2" s="207">
        <f>ROUND(P2*V$2,5)</f>
        <v>0.5</v>
      </c>
      <c r="Z2" s="207">
        <f>ROUND(Q2*V$3,5)</f>
        <v>0.5</v>
      </c>
      <c r="AA2" s="207">
        <f>ROUND(SUM(Y2:Z2),5)</f>
        <v>1</v>
      </c>
      <c r="AB2" s="207">
        <f>ROUND(AA2/V2,5)</f>
        <v>2</v>
      </c>
      <c r="AD2" s="205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253" t="str">
        <f>CONCATENATE("A",DADOS!B3)</f>
        <v>A2</v>
      </c>
      <c r="C3" s="205">
        <f>DADOS!G9</f>
        <v>219</v>
      </c>
      <c r="D3" s="103"/>
      <c r="E3" s="103"/>
      <c r="F3" s="262">
        <f>MAX(C2:C7)</f>
        <v>289</v>
      </c>
      <c r="G3" s="110"/>
      <c r="J3" s="108">
        <v>2</v>
      </c>
      <c r="K3" s="227">
        <f t="shared" ref="K3:K10" si="1">ROUND(L2+D$9,5)</f>
        <v>2.6912699999999998</v>
      </c>
      <c r="L3" s="226">
        <f t="shared" si="0"/>
        <v>5.38253</v>
      </c>
      <c r="O3" s="205" t="s">
        <v>59</v>
      </c>
      <c r="P3" s="205">
        <f>1/Q2</f>
        <v>1</v>
      </c>
      <c r="Q3" s="98">
        <v>1</v>
      </c>
      <c r="S3" s="205" t="s">
        <v>59</v>
      </c>
      <c r="T3" s="207">
        <f>ROUND(P3/P$4,5)</f>
        <v>0.5</v>
      </c>
      <c r="U3" s="207">
        <f>ROUND(Q3/Q$4,5)</f>
        <v>0.5</v>
      </c>
      <c r="V3" s="205">
        <f>ROUND(AVERAGE(T3:U3),5)</f>
        <v>0.5</v>
      </c>
      <c r="W3" s="100">
        <f>V3</f>
        <v>0.5</v>
      </c>
      <c r="Y3" s="207">
        <f>ROUND(P3*V$2,5)</f>
        <v>0.5</v>
      </c>
      <c r="Z3" s="207">
        <f>ROUND(Q3*V$3,5)</f>
        <v>0.5</v>
      </c>
      <c r="AA3" s="207">
        <f>ROUND(SUM(Y3:Z3),5)</f>
        <v>1</v>
      </c>
      <c r="AB3" s="207">
        <f>ROUND(AA3/V3,5)</f>
        <v>2</v>
      </c>
      <c r="AD3" s="205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253" t="str">
        <f>CONCATENATE("A",DADOS!B4)</f>
        <v>A3</v>
      </c>
      <c r="C4" s="205">
        <f>DADOS!G10</f>
        <v>254</v>
      </c>
      <c r="D4" s="103"/>
      <c r="E4" s="103"/>
      <c r="J4" s="108">
        <v>3</v>
      </c>
      <c r="K4" s="226">
        <f t="shared" si="1"/>
        <v>5.3825399999999997</v>
      </c>
      <c r="L4" s="226">
        <f t="shared" si="0"/>
        <v>8.0738000000000003</v>
      </c>
      <c r="O4" s="211" t="s">
        <v>61</v>
      </c>
      <c r="P4" s="207">
        <f>ROUND(SUM(P2:P3),5)</f>
        <v>2</v>
      </c>
      <c r="Q4" s="207">
        <f>ROUND(SUM(Q2:Q3),5)</f>
        <v>2</v>
      </c>
      <c r="S4" s="211" t="s">
        <v>61</v>
      </c>
      <c r="T4" s="207">
        <f>ROUND(SUM(T2:T3),5)</f>
        <v>1</v>
      </c>
      <c r="U4" s="207">
        <f>ROUND(SUM(U2:U3),5)</f>
        <v>1</v>
      </c>
      <c r="V4" s="205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07">
        <f>ROUND(AVERAGE(AB2:AB3),5)</f>
        <v>2</v>
      </c>
      <c r="AD4" s="205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253" t="str">
        <f>CONCATENATE("A",DADOS!B5)</f>
        <v>A4</v>
      </c>
      <c r="C5" s="205">
        <f>DADOS!G11</f>
        <v>258</v>
      </c>
      <c r="D5" s="103"/>
      <c r="E5" s="103"/>
      <c r="J5" s="108">
        <v>4</v>
      </c>
      <c r="K5" s="227">
        <f t="shared" si="1"/>
        <v>8.0738099999999999</v>
      </c>
      <c r="L5" s="226">
        <f t="shared" si="0"/>
        <v>10.76507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05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253" t="str">
        <f>CONCATENATE("A",DADOS!B6)</f>
        <v>A5</v>
      </c>
      <c r="C6" s="205">
        <f>DADOS!G12</f>
        <v>254</v>
      </c>
      <c r="D6" s="103"/>
      <c r="E6" s="103"/>
      <c r="J6" s="108">
        <v>5</v>
      </c>
      <c r="K6" s="227">
        <f t="shared" si="1"/>
        <v>10.765079999999999</v>
      </c>
      <c r="L6" s="226">
        <f t="shared" si="0"/>
        <v>13.456340000000001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05" t="s">
        <v>68</v>
      </c>
      <c r="AE6" s="309"/>
      <c r="AF6" s="309"/>
      <c r="AG6" s="309"/>
      <c r="AS6"/>
      <c r="AT6"/>
      <c r="AU6"/>
    </row>
    <row r="7" spans="1:47" ht="24" thickBot="1" x14ac:dyDescent="0.3">
      <c r="A7" s="239" t="s">
        <v>205</v>
      </c>
      <c r="B7" s="252" t="str">
        <f>CONCATENATE("A",DADOS!B7)</f>
        <v>A6</v>
      </c>
      <c r="C7" s="205">
        <f>DADOS!G13</f>
        <v>289</v>
      </c>
      <c r="D7" s="103"/>
      <c r="E7" s="103"/>
      <c r="J7" s="108">
        <v>6</v>
      </c>
      <c r="K7" s="227">
        <f t="shared" si="1"/>
        <v>13.45635</v>
      </c>
      <c r="L7" s="226">
        <f t="shared" si="0"/>
        <v>16.14761</v>
      </c>
      <c r="AS7"/>
      <c r="AT7"/>
      <c r="AU7"/>
    </row>
    <row r="8" spans="1:47" ht="15.75" x14ac:dyDescent="0.25">
      <c r="J8" s="108">
        <v>7</v>
      </c>
      <c r="K8" s="227">
        <f t="shared" si="1"/>
        <v>16.14762</v>
      </c>
      <c r="L8" s="226">
        <f t="shared" si="0"/>
        <v>18.83888</v>
      </c>
      <c r="O8" s="99" t="s">
        <v>60</v>
      </c>
      <c r="P8" s="205" t="str">
        <f>B2</f>
        <v>A1</v>
      </c>
      <c r="Q8" s="205" t="str">
        <f>B3</f>
        <v>A2</v>
      </c>
      <c r="R8" s="205" t="str">
        <f>B4</f>
        <v>A3</v>
      </c>
      <c r="S8" s="205" t="str">
        <f>B5</f>
        <v>A4</v>
      </c>
      <c r="T8" s="205" t="str">
        <f>B6</f>
        <v>A5</v>
      </c>
      <c r="U8" s="205" t="str">
        <f>B7</f>
        <v>A6</v>
      </c>
      <c r="W8" s="99" t="s">
        <v>60</v>
      </c>
      <c r="X8" s="205" t="str">
        <f>B2</f>
        <v>A1</v>
      </c>
      <c r="Y8" s="205" t="str">
        <f>B3</f>
        <v>A2</v>
      </c>
      <c r="Z8" s="205" t="str">
        <f>B4</f>
        <v>A3</v>
      </c>
      <c r="AA8" s="205" t="str">
        <f>B5</f>
        <v>A4</v>
      </c>
      <c r="AB8" s="205" t="str">
        <f>B6</f>
        <v>A5</v>
      </c>
      <c r="AC8" s="205" t="str">
        <f>B7</f>
        <v>A6</v>
      </c>
      <c r="AD8" s="211" t="s">
        <v>62</v>
      </c>
      <c r="AE8" s="211" t="s">
        <v>57</v>
      </c>
      <c r="AI8" s="205" t="str">
        <f>B2</f>
        <v>A1</v>
      </c>
      <c r="AJ8" s="205" t="str">
        <f>B3</f>
        <v>A2</v>
      </c>
      <c r="AK8" s="205" t="str">
        <f>B4</f>
        <v>A3</v>
      </c>
      <c r="AL8" s="205" t="str">
        <f>B5</f>
        <v>A4</v>
      </c>
      <c r="AM8" s="205" t="str">
        <f>B6</f>
        <v>A5</v>
      </c>
      <c r="AN8" s="205" t="str">
        <f>B7</f>
        <v>A6</v>
      </c>
      <c r="AO8" s="211" t="s">
        <v>55</v>
      </c>
      <c r="AP8" s="211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05">
        <v>1.0000000000000001E-5</v>
      </c>
      <c r="E9" s="211">
        <v>9</v>
      </c>
      <c r="J9" s="108">
        <v>8</v>
      </c>
      <c r="K9" s="227">
        <f t="shared" si="1"/>
        <v>18.838889999999999</v>
      </c>
      <c r="L9" s="226">
        <f t="shared" si="0"/>
        <v>21.530149999999999</v>
      </c>
      <c r="O9" s="205" t="str">
        <f>B2</f>
        <v>A1</v>
      </c>
      <c r="P9" s="98">
        <v>1</v>
      </c>
      <c r="Q9" s="207">
        <f>C12</f>
        <v>0.5</v>
      </c>
      <c r="R9" s="207">
        <f>C13</f>
        <v>4</v>
      </c>
      <c r="S9" s="207">
        <f>C14</f>
        <v>4</v>
      </c>
      <c r="T9" s="207">
        <f>C15</f>
        <v>4</v>
      </c>
      <c r="U9" s="207">
        <f>C16</f>
        <v>8</v>
      </c>
      <c r="W9" s="117" t="str">
        <f t="shared" ref="W9:W14" si="2">B2</f>
        <v>A1</v>
      </c>
      <c r="X9" s="117">
        <f t="shared" ref="X9:AC14" si="3">ROUND(P9/P$15,5)</f>
        <v>0.25806000000000001</v>
      </c>
      <c r="Y9" s="117">
        <f t="shared" si="3"/>
        <v>0.23683999999999999</v>
      </c>
      <c r="Z9" s="117">
        <f t="shared" si="3"/>
        <v>0.30303000000000002</v>
      </c>
      <c r="AA9" s="117">
        <f t="shared" si="3"/>
        <v>0.30188999999999999</v>
      </c>
      <c r="AB9" s="117">
        <f t="shared" si="3"/>
        <v>0.30303000000000002</v>
      </c>
      <c r="AC9" s="117">
        <f t="shared" si="3"/>
        <v>0.25</v>
      </c>
      <c r="AD9" s="137">
        <f t="shared" ref="AD9:AD14" si="4">ROUND(AVERAGE(X9:AC9),5)</f>
        <v>0.27548</v>
      </c>
      <c r="AE9" s="138">
        <f>AD9</f>
        <v>0.27548</v>
      </c>
      <c r="AI9" s="205">
        <f t="shared" ref="AI9:AI14" si="5">ROUND(P9*AD$9,5)</f>
        <v>0.27548</v>
      </c>
      <c r="AJ9" s="205">
        <f t="shared" ref="AJ9:AJ14" si="6">ROUND(Q9*AD$10,5)</f>
        <v>0.21942</v>
      </c>
      <c r="AK9" s="205">
        <f t="shared" ref="AK9:AK14" si="7">ROUND(R9*AD$11,5)</f>
        <v>0.35116000000000003</v>
      </c>
      <c r="AL9" s="205">
        <f t="shared" ref="AL9:AL14" si="8">ROUND(S9*AD$12,5)</f>
        <v>0.33032</v>
      </c>
      <c r="AM9" s="205">
        <f t="shared" ref="AM9:AM14" si="9">ROUND(T9*AD$13,5)</f>
        <v>0.35116000000000003</v>
      </c>
      <c r="AN9" s="205">
        <f t="shared" ref="AN9:AN14" si="10">ROUND(U9*AD$14,5)</f>
        <v>0.22040000000000001</v>
      </c>
      <c r="AO9" s="205">
        <f>ROUND(SUM(AI9:AN9),5)</f>
        <v>1.74794</v>
      </c>
      <c r="AP9" s="205">
        <f t="shared" ref="AP9:AP14" si="11">ROUND(AO9/AD9,5)</f>
        <v>6.3450699999999998</v>
      </c>
      <c r="AR9" s="205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21.530159999999999</v>
      </c>
      <c r="L10" s="55">
        <f>G2</f>
        <v>24.221450000000001</v>
      </c>
      <c r="O10" s="205" t="str">
        <f t="shared" ref="O10:O14" si="12">B3</f>
        <v>A2</v>
      </c>
      <c r="P10" s="205">
        <f>ROUND(1/Q9,5)</f>
        <v>2</v>
      </c>
      <c r="Q10" s="98">
        <v>1</v>
      </c>
      <c r="R10" s="226">
        <f>G13</f>
        <v>6</v>
      </c>
      <c r="S10" s="226">
        <f>G14</f>
        <v>6</v>
      </c>
      <c r="T10" s="226">
        <f>G15</f>
        <v>6</v>
      </c>
      <c r="U10" s="226">
        <f>G16</f>
        <v>9</v>
      </c>
      <c r="W10" s="141" t="str">
        <f t="shared" si="2"/>
        <v>A2</v>
      </c>
      <c r="X10" s="142">
        <f t="shared" si="3"/>
        <v>0.51612999999999998</v>
      </c>
      <c r="Y10" s="142">
        <f t="shared" si="3"/>
        <v>0.47367999999999999</v>
      </c>
      <c r="Z10" s="142">
        <f t="shared" si="3"/>
        <v>0.45455000000000001</v>
      </c>
      <c r="AA10" s="142">
        <f t="shared" si="3"/>
        <v>0.45283000000000001</v>
      </c>
      <c r="AB10" s="142">
        <f t="shared" si="3"/>
        <v>0.45455000000000001</v>
      </c>
      <c r="AC10" s="142">
        <f t="shared" si="3"/>
        <v>0.28125</v>
      </c>
      <c r="AD10" s="210">
        <f t="shared" si="4"/>
        <v>0.43883</v>
      </c>
      <c r="AE10" s="144">
        <f t="shared" ref="AE10:AE15" si="13">AD10</f>
        <v>0.43883</v>
      </c>
      <c r="AI10" s="205">
        <f t="shared" si="5"/>
        <v>0.55096000000000001</v>
      </c>
      <c r="AJ10" s="205">
        <f t="shared" si="6"/>
        <v>0.43883</v>
      </c>
      <c r="AK10" s="205">
        <f t="shared" si="7"/>
        <v>0.52673999999999999</v>
      </c>
      <c r="AL10" s="205">
        <f t="shared" si="8"/>
        <v>0.49547999999999998</v>
      </c>
      <c r="AM10" s="205">
        <f t="shared" si="9"/>
        <v>0.52673999999999999</v>
      </c>
      <c r="AN10" s="205">
        <f t="shared" si="10"/>
        <v>0.24795</v>
      </c>
      <c r="AO10" s="205">
        <f t="shared" ref="AO10:AO14" si="14">ROUND(SUM(AI10:AN10),5)</f>
        <v>2.7867000000000002</v>
      </c>
      <c r="AP10" s="205">
        <f t="shared" si="11"/>
        <v>6.3502999999999998</v>
      </c>
      <c r="AR10" s="205" t="s">
        <v>65</v>
      </c>
      <c r="AS10" s="309">
        <f>ROUND((AP15-AS9)/(AS9-1),5)</f>
        <v>3.916E-2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2</v>
      </c>
      <c r="H11" s="268"/>
      <c r="L11" s="283"/>
      <c r="O11" s="205" t="str">
        <f t="shared" si="12"/>
        <v>A3</v>
      </c>
      <c r="P11" s="205">
        <f>ROUND(1/R9,5)</f>
        <v>0.25</v>
      </c>
      <c r="Q11" s="207">
        <f>ROUND(1/R10,5)</f>
        <v>0.16667000000000001</v>
      </c>
      <c r="R11" s="98">
        <v>1</v>
      </c>
      <c r="S11" s="207">
        <f>C21</f>
        <v>1</v>
      </c>
      <c r="T11" s="207">
        <f>C22</f>
        <v>1</v>
      </c>
      <c r="U11" s="207">
        <f>C23</f>
        <v>5</v>
      </c>
      <c r="W11" s="109" t="str">
        <f t="shared" si="2"/>
        <v>A3</v>
      </c>
      <c r="X11" s="109">
        <f t="shared" si="3"/>
        <v>6.4519999999999994E-2</v>
      </c>
      <c r="Y11" s="109">
        <f t="shared" si="3"/>
        <v>7.8950000000000006E-2</v>
      </c>
      <c r="Z11" s="109">
        <f t="shared" si="3"/>
        <v>7.5759999999999994E-2</v>
      </c>
      <c r="AA11" s="109">
        <f t="shared" si="3"/>
        <v>7.5469999999999995E-2</v>
      </c>
      <c r="AB11" s="109">
        <f t="shared" si="3"/>
        <v>7.5759999999999994E-2</v>
      </c>
      <c r="AC11" s="109">
        <f t="shared" si="3"/>
        <v>0.15625</v>
      </c>
      <c r="AD11" s="139">
        <f t="shared" si="4"/>
        <v>8.7790000000000007E-2</v>
      </c>
      <c r="AE11" s="140">
        <f t="shared" si="13"/>
        <v>8.7790000000000007E-2</v>
      </c>
      <c r="AI11" s="205">
        <f t="shared" si="5"/>
        <v>6.8870000000000001E-2</v>
      </c>
      <c r="AJ11" s="205">
        <f t="shared" si="6"/>
        <v>7.3139999999999997E-2</v>
      </c>
      <c r="AK11" s="205">
        <f t="shared" si="7"/>
        <v>8.7790000000000007E-2</v>
      </c>
      <c r="AL11" s="205">
        <f t="shared" si="8"/>
        <v>8.2580000000000001E-2</v>
      </c>
      <c r="AM11" s="205">
        <f t="shared" si="9"/>
        <v>8.7790000000000007E-2</v>
      </c>
      <c r="AN11" s="205">
        <f t="shared" si="10"/>
        <v>0.13775000000000001</v>
      </c>
      <c r="AO11" s="205">
        <f t="shared" si="14"/>
        <v>0.53791999999999995</v>
      </c>
      <c r="AP11" s="205">
        <f t="shared" si="11"/>
        <v>6.1273499999999999</v>
      </c>
      <c r="AR11" s="205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5.1948100000000004</v>
      </c>
      <c r="C12" s="266">
        <f>ROUND(1/2,5)</f>
        <v>0.5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05" t="str">
        <f t="shared" si="12"/>
        <v>A4</v>
      </c>
      <c r="P12" s="205">
        <f>ROUND(1/S9,5)</f>
        <v>0.25</v>
      </c>
      <c r="Q12" s="207">
        <f>ROUND(1/S10,5)</f>
        <v>0.16667000000000001</v>
      </c>
      <c r="R12" s="207">
        <f>ROUND(1/S11,5)</f>
        <v>1</v>
      </c>
      <c r="S12" s="98">
        <v>1</v>
      </c>
      <c r="T12" s="207">
        <f>G22</f>
        <v>1</v>
      </c>
      <c r="U12" s="207">
        <f>G23</f>
        <v>4</v>
      </c>
      <c r="W12" s="205" t="str">
        <f t="shared" si="2"/>
        <v>A4</v>
      </c>
      <c r="X12" s="205">
        <f t="shared" si="3"/>
        <v>6.4519999999999994E-2</v>
      </c>
      <c r="Y12" s="205">
        <f t="shared" si="3"/>
        <v>7.8950000000000006E-2</v>
      </c>
      <c r="Z12" s="205">
        <f t="shared" si="3"/>
        <v>7.5759999999999994E-2</v>
      </c>
      <c r="AA12" s="205">
        <f t="shared" si="3"/>
        <v>7.5469999999999995E-2</v>
      </c>
      <c r="AB12" s="205">
        <f t="shared" si="3"/>
        <v>7.5759999999999994E-2</v>
      </c>
      <c r="AC12" s="205">
        <f t="shared" si="3"/>
        <v>0.125</v>
      </c>
      <c r="AD12" s="211">
        <f t="shared" si="4"/>
        <v>8.2580000000000001E-2</v>
      </c>
      <c r="AE12" s="106">
        <f t="shared" si="13"/>
        <v>8.2580000000000001E-2</v>
      </c>
      <c r="AI12" s="205">
        <f t="shared" si="5"/>
        <v>6.8870000000000001E-2</v>
      </c>
      <c r="AJ12" s="205">
        <f t="shared" si="6"/>
        <v>7.3139999999999997E-2</v>
      </c>
      <c r="AK12" s="205">
        <f t="shared" si="7"/>
        <v>8.7790000000000007E-2</v>
      </c>
      <c r="AL12" s="205">
        <f t="shared" si="8"/>
        <v>8.2580000000000001E-2</v>
      </c>
      <c r="AM12" s="205">
        <f t="shared" si="9"/>
        <v>8.7790000000000007E-2</v>
      </c>
      <c r="AN12" s="205">
        <f t="shared" si="10"/>
        <v>0.11020000000000001</v>
      </c>
      <c r="AO12" s="205">
        <f t="shared" si="14"/>
        <v>0.51036999999999999</v>
      </c>
      <c r="AP12" s="205">
        <f t="shared" si="11"/>
        <v>6.1803100000000004</v>
      </c>
      <c r="AR12" s="205" t="s">
        <v>67</v>
      </c>
      <c r="AS12" s="309">
        <f>ROUND((AS10/AS11),5)</f>
        <v>3.1329999999999997E-2</v>
      </c>
      <c r="AT12" s="309"/>
      <c r="AU12"/>
    </row>
    <row r="13" spans="1:47" x14ac:dyDescent="0.25">
      <c r="A13" s="114" t="s">
        <v>76</v>
      </c>
      <c r="B13" s="115">
        <f>ROUND(100-((C2*100)/C4),5)</f>
        <v>9.0551200000000005</v>
      </c>
      <c r="C13" s="266">
        <v>4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13.779529999999999</v>
      </c>
      <c r="G13" s="266">
        <v>6</v>
      </c>
      <c r="H13" s="268" t="b">
        <f t="shared" ref="H13:H16" si="16">OR(C$3=C4,C$3&lt;=C4)</f>
        <v>1</v>
      </c>
      <c r="O13" s="205" t="str">
        <f t="shared" si="12"/>
        <v>A5</v>
      </c>
      <c r="P13" s="205">
        <f>ROUND(1/T9,5)</f>
        <v>0.25</v>
      </c>
      <c r="Q13" s="207">
        <f>ROUND(1/T10,5)</f>
        <v>0.16667000000000001</v>
      </c>
      <c r="R13" s="207">
        <f>ROUND(1/T11,5)</f>
        <v>1</v>
      </c>
      <c r="S13" s="207">
        <f>ROUND(1/T12,5)</f>
        <v>1</v>
      </c>
      <c r="T13" s="98">
        <v>1</v>
      </c>
      <c r="U13" s="207">
        <f>C30</f>
        <v>5</v>
      </c>
      <c r="W13" s="205" t="str">
        <f t="shared" si="2"/>
        <v>A5</v>
      </c>
      <c r="X13" s="205">
        <f t="shared" si="3"/>
        <v>6.4519999999999994E-2</v>
      </c>
      <c r="Y13" s="205">
        <f t="shared" si="3"/>
        <v>7.8950000000000006E-2</v>
      </c>
      <c r="Z13" s="205">
        <f t="shared" si="3"/>
        <v>7.5759999999999994E-2</v>
      </c>
      <c r="AA13" s="205">
        <f t="shared" si="3"/>
        <v>7.5469999999999995E-2</v>
      </c>
      <c r="AB13" s="205">
        <f t="shared" si="3"/>
        <v>7.5759999999999994E-2</v>
      </c>
      <c r="AC13" s="205">
        <f t="shared" si="3"/>
        <v>0.15625</v>
      </c>
      <c r="AD13" s="211">
        <f t="shared" si="4"/>
        <v>8.7790000000000007E-2</v>
      </c>
      <c r="AE13" s="106">
        <f t="shared" si="13"/>
        <v>8.7790000000000007E-2</v>
      </c>
      <c r="AI13" s="205">
        <f t="shared" si="5"/>
        <v>6.8870000000000001E-2</v>
      </c>
      <c r="AJ13" s="205">
        <f t="shared" si="6"/>
        <v>7.3139999999999997E-2</v>
      </c>
      <c r="AK13" s="205">
        <f t="shared" si="7"/>
        <v>8.7790000000000007E-2</v>
      </c>
      <c r="AL13" s="205">
        <f t="shared" si="8"/>
        <v>8.2580000000000001E-2</v>
      </c>
      <c r="AM13" s="205">
        <f t="shared" si="9"/>
        <v>8.7790000000000007E-2</v>
      </c>
      <c r="AN13" s="205">
        <f t="shared" si="10"/>
        <v>0.13775000000000001</v>
      </c>
      <c r="AO13" s="205">
        <f t="shared" si="14"/>
        <v>0.53791999999999995</v>
      </c>
      <c r="AP13" s="205">
        <f t="shared" si="11"/>
        <v>6.1273499999999999</v>
      </c>
      <c r="AR13" s="205" t="s">
        <v>68</v>
      </c>
      <c r="AS13" s="316">
        <f>AS12</f>
        <v>3.1329999999999997E-2</v>
      </c>
      <c r="AT13" s="316"/>
      <c r="AU13"/>
    </row>
    <row r="14" spans="1:47" x14ac:dyDescent="0.25">
      <c r="A14" s="114" t="s">
        <v>77</v>
      </c>
      <c r="B14" s="115">
        <f>ROUND(100-((C2*100)/C5),5)</f>
        <v>10.465120000000001</v>
      </c>
      <c r="C14" s="266">
        <v>4</v>
      </c>
      <c r="D14" s="273" t="b">
        <f t="shared" si="15"/>
        <v>1</v>
      </c>
      <c r="E14" s="256" t="s">
        <v>82</v>
      </c>
      <c r="F14" s="115">
        <f>ROUND(100-((C3*100)/C5),5)</f>
        <v>15.11628</v>
      </c>
      <c r="G14" s="266">
        <v>6</v>
      </c>
      <c r="H14" s="268" t="b">
        <f t="shared" si="16"/>
        <v>1</v>
      </c>
      <c r="O14" s="205" t="str">
        <f t="shared" si="12"/>
        <v>A6</v>
      </c>
      <c r="P14" s="205">
        <f>ROUND(1/U9,5)</f>
        <v>0.125</v>
      </c>
      <c r="Q14" s="207">
        <f>ROUND(1/U10,5)</f>
        <v>0.11111</v>
      </c>
      <c r="R14" s="207">
        <f>ROUND(1/U11,5)</f>
        <v>0.2</v>
      </c>
      <c r="S14" s="207">
        <f>ROUND(1/U12,5)</f>
        <v>0.25</v>
      </c>
      <c r="T14" s="207">
        <f>ROUND(1/U13,5)</f>
        <v>0.2</v>
      </c>
      <c r="U14" s="98">
        <v>1</v>
      </c>
      <c r="W14" s="205" t="str">
        <f t="shared" si="2"/>
        <v>A6</v>
      </c>
      <c r="X14" s="205">
        <f t="shared" si="3"/>
        <v>3.2259999999999997E-2</v>
      </c>
      <c r="Y14" s="205">
        <f t="shared" si="3"/>
        <v>5.2630000000000003E-2</v>
      </c>
      <c r="Z14" s="205">
        <f t="shared" si="3"/>
        <v>1.515E-2</v>
      </c>
      <c r="AA14" s="205">
        <f t="shared" si="3"/>
        <v>1.8870000000000001E-2</v>
      </c>
      <c r="AB14" s="205">
        <f t="shared" si="3"/>
        <v>1.515E-2</v>
      </c>
      <c r="AC14" s="205">
        <f t="shared" si="3"/>
        <v>3.125E-2</v>
      </c>
      <c r="AD14" s="211">
        <f t="shared" si="4"/>
        <v>2.7550000000000002E-2</v>
      </c>
      <c r="AE14" s="106">
        <f t="shared" si="13"/>
        <v>2.7550000000000002E-2</v>
      </c>
      <c r="AI14" s="205">
        <f t="shared" si="5"/>
        <v>3.4439999999999998E-2</v>
      </c>
      <c r="AJ14" s="205">
        <f t="shared" si="6"/>
        <v>4.8759999999999998E-2</v>
      </c>
      <c r="AK14" s="205">
        <f t="shared" si="7"/>
        <v>1.7559999999999999E-2</v>
      </c>
      <c r="AL14" s="205">
        <f t="shared" si="8"/>
        <v>2.0650000000000002E-2</v>
      </c>
      <c r="AM14" s="205">
        <f t="shared" si="9"/>
        <v>1.7559999999999999E-2</v>
      </c>
      <c r="AN14" s="205">
        <f t="shared" si="10"/>
        <v>2.7550000000000002E-2</v>
      </c>
      <c r="AO14" s="205">
        <f t="shared" si="14"/>
        <v>0.16652</v>
      </c>
      <c r="AP14" s="205">
        <f t="shared" si="11"/>
        <v>6.0442799999999997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9.0551200000000005</v>
      </c>
      <c r="C15" s="266">
        <v>4</v>
      </c>
      <c r="D15" s="273" t="b">
        <f t="shared" si="15"/>
        <v>1</v>
      </c>
      <c r="E15" s="256" t="s">
        <v>83</v>
      </c>
      <c r="F15" s="115">
        <f>ROUND(100-((C3*100)/C6),5)</f>
        <v>13.779529999999999</v>
      </c>
      <c r="G15" s="266">
        <v>6</v>
      </c>
      <c r="H15" s="268" t="b">
        <f t="shared" si="16"/>
        <v>1</v>
      </c>
      <c r="O15" s="109" t="s">
        <v>55</v>
      </c>
      <c r="P15" s="205">
        <f t="shared" ref="P15:U15" si="17">ROUND(SUM(P9:P14),5)</f>
        <v>3.875</v>
      </c>
      <c r="Q15" s="207">
        <f t="shared" si="17"/>
        <v>2.1111200000000001</v>
      </c>
      <c r="R15" s="207">
        <f t="shared" si="17"/>
        <v>13.2</v>
      </c>
      <c r="S15" s="207">
        <f t="shared" si="17"/>
        <v>13.25</v>
      </c>
      <c r="T15" s="207">
        <f t="shared" si="17"/>
        <v>13.2</v>
      </c>
      <c r="U15" s="207">
        <f t="shared" si="17"/>
        <v>32</v>
      </c>
      <c r="W15" s="205" t="s">
        <v>55</v>
      </c>
      <c r="X15" s="105">
        <f t="shared" ref="X15:AD15" si="18">ROUND(SUM(X9:X14),5)</f>
        <v>1.0000100000000001</v>
      </c>
      <c r="Y15" s="105">
        <f t="shared" si="18"/>
        <v>1</v>
      </c>
      <c r="Z15" s="105">
        <f t="shared" si="18"/>
        <v>1.0000100000000001</v>
      </c>
      <c r="AA15" s="105">
        <f t="shared" si="18"/>
        <v>1</v>
      </c>
      <c r="AB15" s="105">
        <f t="shared" si="18"/>
        <v>1.0000100000000001</v>
      </c>
      <c r="AC15" s="105">
        <f t="shared" si="18"/>
        <v>1</v>
      </c>
      <c r="AD15" s="105">
        <f t="shared" si="18"/>
        <v>1.0000199999999999</v>
      </c>
      <c r="AE15" s="106">
        <f t="shared" si="13"/>
        <v>1.0000199999999999</v>
      </c>
      <c r="AI15" s="309" t="s">
        <v>216</v>
      </c>
      <c r="AJ15" s="309"/>
      <c r="AK15" s="309"/>
      <c r="AL15" s="309"/>
      <c r="AM15" s="309"/>
      <c r="AN15" s="309"/>
      <c r="AO15" s="309"/>
      <c r="AP15" s="211">
        <f>ROUND(AVERAGE(AP9:AP14),5)</f>
        <v>6.1957800000000001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20.069199999999999</v>
      </c>
      <c r="C16" s="266">
        <v>8</v>
      </c>
      <c r="D16" s="277" t="b">
        <f t="shared" si="15"/>
        <v>1</v>
      </c>
      <c r="E16" s="256" t="s">
        <v>84</v>
      </c>
      <c r="F16" s="115">
        <f>ROUND(100-((C3*100)/C7),5)</f>
        <v>24.221450000000001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05" t="s">
        <v>204</v>
      </c>
      <c r="Q17" s="205" t="s">
        <v>205</v>
      </c>
      <c r="R17" s="205" t="s">
        <v>206</v>
      </c>
      <c r="S17" s="205" t="s">
        <v>207</v>
      </c>
      <c r="T17" s="205" t="s">
        <v>208</v>
      </c>
      <c r="U17" s="205" t="s">
        <v>209</v>
      </c>
      <c r="W17" s="234" t="s">
        <v>59</v>
      </c>
      <c r="X17" s="205" t="s">
        <v>204</v>
      </c>
      <c r="Y17" s="205" t="s">
        <v>205</v>
      </c>
      <c r="Z17" s="205" t="s">
        <v>206</v>
      </c>
      <c r="AA17" s="205" t="s">
        <v>207</v>
      </c>
      <c r="AB17" s="205" t="s">
        <v>208</v>
      </c>
      <c r="AC17" s="205" t="s">
        <v>209</v>
      </c>
      <c r="AD17" s="211" t="s">
        <v>62</v>
      </c>
      <c r="AE17" s="212" t="s">
        <v>57</v>
      </c>
      <c r="AF17" s="157" t="s">
        <v>189</v>
      </c>
      <c r="AG17" s="158" t="s">
        <v>2</v>
      </c>
      <c r="AI17" s="205" t="str">
        <f>B2</f>
        <v>A1</v>
      </c>
      <c r="AJ17" s="205" t="str">
        <f>B3</f>
        <v>A2</v>
      </c>
      <c r="AK17" s="205" t="str">
        <f>B4</f>
        <v>A3</v>
      </c>
      <c r="AL17" s="205" t="str">
        <f>B5</f>
        <v>A4</v>
      </c>
      <c r="AM17" s="205" t="str">
        <f>B6</f>
        <v>A5</v>
      </c>
      <c r="AN17" s="205" t="str">
        <f>B7</f>
        <v>A6</v>
      </c>
      <c r="AO17" s="211" t="s">
        <v>55</v>
      </c>
      <c r="AP17" s="211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0.25</v>
      </c>
      <c r="D18" s="273"/>
      <c r="E18" s="308" t="s">
        <v>92</v>
      </c>
      <c r="F18" s="306"/>
      <c r="G18" s="271">
        <f>ROUND(1/C14,5)</f>
        <v>0.25</v>
      </c>
      <c r="H18" s="268"/>
      <c r="O18" s="205" t="s">
        <v>204</v>
      </c>
      <c r="P18" s="98">
        <v>1</v>
      </c>
      <c r="Q18" s="205">
        <f>ROUND(1/3,5)</f>
        <v>0.33333000000000002</v>
      </c>
      <c r="R18" s="205">
        <f>ROUND(1/2,5)</f>
        <v>0.5</v>
      </c>
      <c r="S18" s="205">
        <f>ROUND(1/2,5)</f>
        <v>0.5</v>
      </c>
      <c r="T18" s="205">
        <f>ROUND(1/2,5)</f>
        <v>0.5</v>
      </c>
      <c r="U18" s="205">
        <f>ROUND(1/9,5)</f>
        <v>0.11111</v>
      </c>
      <c r="W18" s="205" t="s">
        <v>204</v>
      </c>
      <c r="X18" s="207">
        <f t="shared" ref="X18:AC23" si="19">ROUND(P18/P$24,5)</f>
        <v>5.2630000000000003E-2</v>
      </c>
      <c r="Y18" s="207">
        <f t="shared" si="19"/>
        <v>0.04</v>
      </c>
      <c r="Z18" s="207">
        <f t="shared" si="19"/>
        <v>3.7039999999999997E-2</v>
      </c>
      <c r="AA18" s="207">
        <f t="shared" si="19"/>
        <v>3.7039999999999997E-2</v>
      </c>
      <c r="AB18" s="207">
        <f t="shared" si="19"/>
        <v>3.7039999999999997E-2</v>
      </c>
      <c r="AC18" s="207">
        <f t="shared" si="19"/>
        <v>6.5119999999999997E-2</v>
      </c>
      <c r="AD18" s="211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05">
        <f t="shared" ref="AI18:AI23" si="20">ROUND(P18*AD$18,5)</f>
        <v>4.4810000000000003E-2</v>
      </c>
      <c r="AJ18" s="205">
        <f t="shared" ref="AJ18:AJ23" si="21">ROUND(Q18*AD$19,5)</f>
        <v>5.79E-2</v>
      </c>
      <c r="AK18" s="205">
        <f t="shared" ref="AK18:AK23" si="22">ROUND(R18*AD$20,5)</f>
        <v>3.7600000000000001E-2</v>
      </c>
      <c r="AL18" s="205">
        <f t="shared" ref="AL18:AL23" si="23">ROUND(S18*AD$21,5)</f>
        <v>3.7600000000000001E-2</v>
      </c>
      <c r="AM18" s="205">
        <f t="shared" ref="AM18:AM23" si="24">ROUND(T18*AD$22,5)</f>
        <v>3.7600000000000001E-2</v>
      </c>
      <c r="AN18" s="205">
        <f t="shared" ref="AN18:AN23" si="25">ROUND(U18*AD$23,5)</f>
        <v>6.1760000000000002E-2</v>
      </c>
      <c r="AO18" s="205">
        <f>ROUND(SUM(AI18:AN18),5)</f>
        <v>0.27727000000000002</v>
      </c>
      <c r="AP18" s="205">
        <f t="shared" ref="AP18:AP23" si="26">ROUND(AO18/AD18,5)</f>
        <v>6.1876800000000003</v>
      </c>
      <c r="AR18" s="205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0.16667000000000001</v>
      </c>
      <c r="D19" s="268"/>
      <c r="E19" s="300" t="s">
        <v>93</v>
      </c>
      <c r="F19" s="301"/>
      <c r="G19" s="271">
        <f>ROUND(1/G14,5)</f>
        <v>0.16667000000000001</v>
      </c>
      <c r="H19" s="268"/>
      <c r="O19" s="205" t="s">
        <v>205</v>
      </c>
      <c r="P19" s="205">
        <f>ROUND(1/Q18,5)</f>
        <v>3.0000300000000002</v>
      </c>
      <c r="Q19" s="98">
        <v>1</v>
      </c>
      <c r="R19" s="205">
        <v>3</v>
      </c>
      <c r="S19" s="205">
        <v>3</v>
      </c>
      <c r="T19" s="205">
        <v>3</v>
      </c>
      <c r="U19" s="205">
        <f>ROUND(1/6,5)</f>
        <v>0.16667000000000001</v>
      </c>
      <c r="W19" s="205" t="s">
        <v>205</v>
      </c>
      <c r="X19" s="207">
        <f>ROUND(P19/P$24,5)</f>
        <v>0.15790000000000001</v>
      </c>
      <c r="Y19" s="207">
        <f t="shared" si="19"/>
        <v>0.12</v>
      </c>
      <c r="Z19" s="207">
        <f t="shared" si="19"/>
        <v>0.22222</v>
      </c>
      <c r="AA19" s="207">
        <f t="shared" si="19"/>
        <v>0.22222</v>
      </c>
      <c r="AB19" s="207">
        <f t="shared" si="19"/>
        <v>0.22222</v>
      </c>
      <c r="AC19" s="207">
        <f t="shared" si="19"/>
        <v>9.7680000000000003E-2</v>
      </c>
      <c r="AD19" s="211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05">
        <f t="shared" si="20"/>
        <v>0.13442999999999999</v>
      </c>
      <c r="AJ19" s="205">
        <f t="shared" si="21"/>
        <v>0.17371</v>
      </c>
      <c r="AK19" s="205">
        <f t="shared" si="22"/>
        <v>0.22559999999999999</v>
      </c>
      <c r="AL19" s="205">
        <f t="shared" si="23"/>
        <v>0.22559999999999999</v>
      </c>
      <c r="AM19" s="205">
        <f t="shared" si="24"/>
        <v>0.22559999999999999</v>
      </c>
      <c r="AN19" s="205">
        <f t="shared" si="25"/>
        <v>9.2649999999999996E-2</v>
      </c>
      <c r="AO19" s="205">
        <f t="shared" ref="AO19:AO23" si="30">ROUND(SUM(AI19:AN19),5)</f>
        <v>1.07759</v>
      </c>
      <c r="AP19" s="205">
        <f t="shared" si="26"/>
        <v>6.2033800000000001</v>
      </c>
      <c r="AR19" s="205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1</v>
      </c>
      <c r="H20" s="268"/>
      <c r="O20" s="205" t="s">
        <v>206</v>
      </c>
      <c r="P20" s="205">
        <f>ROUND(1/R18,5)</f>
        <v>2</v>
      </c>
      <c r="Q20" s="205">
        <f>ROUND(1/R19,5)</f>
        <v>0.33333000000000002</v>
      </c>
      <c r="R20" s="98">
        <v>1</v>
      </c>
      <c r="S20" s="205">
        <f>ROUND(1/1,5)</f>
        <v>1</v>
      </c>
      <c r="T20" s="205">
        <f>ROUND(1/1,5)</f>
        <v>1</v>
      </c>
      <c r="U20" s="205">
        <f>ROUND(1/7,5)</f>
        <v>0.14285999999999999</v>
      </c>
      <c r="W20" s="205" t="s">
        <v>206</v>
      </c>
      <c r="X20" s="207">
        <f t="shared" ref="X20:X23" si="31">ROUND(P20/P$24,5)</f>
        <v>0.10526000000000001</v>
      </c>
      <c r="Y20" s="207">
        <f t="shared" si="19"/>
        <v>0.04</v>
      </c>
      <c r="Z20" s="207">
        <f t="shared" si="19"/>
        <v>7.4069999999999997E-2</v>
      </c>
      <c r="AA20" s="207">
        <f t="shared" si="19"/>
        <v>7.4069999999999997E-2</v>
      </c>
      <c r="AB20" s="207">
        <f t="shared" si="19"/>
        <v>7.4069999999999997E-2</v>
      </c>
      <c r="AC20" s="207">
        <f t="shared" si="19"/>
        <v>8.3720000000000003E-2</v>
      </c>
      <c r="AD20" s="211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05">
        <f t="shared" si="20"/>
        <v>8.9620000000000005E-2</v>
      </c>
      <c r="AJ20" s="205">
        <f t="shared" si="21"/>
        <v>5.79E-2</v>
      </c>
      <c r="AK20" s="205">
        <f t="shared" si="22"/>
        <v>7.5200000000000003E-2</v>
      </c>
      <c r="AL20" s="205">
        <f t="shared" si="23"/>
        <v>7.5200000000000003E-2</v>
      </c>
      <c r="AM20" s="205">
        <f t="shared" si="24"/>
        <v>7.5200000000000003E-2</v>
      </c>
      <c r="AN20" s="205">
        <f t="shared" si="25"/>
        <v>7.9409999999999994E-2</v>
      </c>
      <c r="AO20" s="205">
        <f t="shared" si="30"/>
        <v>0.45252999999999999</v>
      </c>
      <c r="AP20" s="205">
        <f t="shared" si="26"/>
        <v>6.01769</v>
      </c>
      <c r="AR20" s="205" t="s">
        <v>66</v>
      </c>
      <c r="AS20" s="309">
        <v>1.25</v>
      </c>
      <c r="AT20" s="309"/>
      <c r="AU20"/>
    </row>
    <row r="21" spans="1:47" x14ac:dyDescent="0.25">
      <c r="A21" s="116" t="s">
        <v>89</v>
      </c>
      <c r="B21" s="116">
        <f>ROUND(100-((C4*100)/C5),5)</f>
        <v>1.5503899999999999</v>
      </c>
      <c r="C21" s="266">
        <v>1</v>
      </c>
      <c r="D21" s="268" t="b">
        <f t="shared" ref="D21:D23" si="32">OR(C$4=C5,C$4&lt;=C5)</f>
        <v>1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05" t="s">
        <v>207</v>
      </c>
      <c r="P21" s="205">
        <f>ROUND(1/S18,5)</f>
        <v>2</v>
      </c>
      <c r="Q21" s="205">
        <f>ROUND(1/S19,5)</f>
        <v>0.33333000000000002</v>
      </c>
      <c r="R21" s="205">
        <f>ROUND(1/S20,5)</f>
        <v>1</v>
      </c>
      <c r="S21" s="98">
        <v>1</v>
      </c>
      <c r="T21" s="205">
        <v>1</v>
      </c>
      <c r="U21" s="205">
        <f>ROUND(1/7,5)</f>
        <v>0.14285999999999999</v>
      </c>
      <c r="W21" s="205" t="s">
        <v>207</v>
      </c>
      <c r="X21" s="207">
        <f t="shared" si="31"/>
        <v>0.10526000000000001</v>
      </c>
      <c r="Y21" s="207">
        <f t="shared" si="19"/>
        <v>0.04</v>
      </c>
      <c r="Z21" s="207">
        <f t="shared" si="19"/>
        <v>7.4069999999999997E-2</v>
      </c>
      <c r="AA21" s="207">
        <f t="shared" si="19"/>
        <v>7.4069999999999997E-2</v>
      </c>
      <c r="AB21" s="207">
        <f t="shared" si="19"/>
        <v>7.4069999999999997E-2</v>
      </c>
      <c r="AC21" s="207">
        <f t="shared" si="19"/>
        <v>8.3720000000000003E-2</v>
      </c>
      <c r="AD21" s="211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05">
        <f t="shared" si="20"/>
        <v>8.9620000000000005E-2</v>
      </c>
      <c r="AJ21" s="205">
        <f t="shared" si="21"/>
        <v>5.79E-2</v>
      </c>
      <c r="AK21" s="205">
        <f t="shared" si="22"/>
        <v>7.5200000000000003E-2</v>
      </c>
      <c r="AL21" s="205">
        <f t="shared" si="23"/>
        <v>7.5200000000000003E-2</v>
      </c>
      <c r="AM21" s="205">
        <f t="shared" si="24"/>
        <v>7.5200000000000003E-2</v>
      </c>
      <c r="AN21" s="205">
        <f t="shared" si="25"/>
        <v>7.9409999999999994E-2</v>
      </c>
      <c r="AO21" s="205">
        <f t="shared" si="30"/>
        <v>0.45252999999999999</v>
      </c>
      <c r="AP21" s="205">
        <f t="shared" si="26"/>
        <v>6.01769</v>
      </c>
      <c r="AR21" s="205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ROUND(100-((C6*100)/C4),5)</f>
        <v>0</v>
      </c>
      <c r="C22" s="266">
        <v>1</v>
      </c>
      <c r="D22" s="268" t="b">
        <f t="shared" si="32"/>
        <v>1</v>
      </c>
      <c r="E22" s="281" t="s">
        <v>96</v>
      </c>
      <c r="F22" s="155">
        <f>ROUND(100-((C6*100)/C5),5)</f>
        <v>1.5503899999999999</v>
      </c>
      <c r="G22" s="266">
        <v>1</v>
      </c>
      <c r="H22" s="269" t="b">
        <f t="shared" ref="H22:H23" si="33">OR(C$5=C6,C$5&lt;=C6)</f>
        <v>0</v>
      </c>
      <c r="O22" s="205" t="s">
        <v>208</v>
      </c>
      <c r="P22" s="205">
        <f>ROUND(1/T18,5)</f>
        <v>2</v>
      </c>
      <c r="Q22" s="205">
        <f>ROUND(1/T19,5)</f>
        <v>0.33333000000000002</v>
      </c>
      <c r="R22" s="205">
        <f>ROUND(1/T20,5)</f>
        <v>1</v>
      </c>
      <c r="S22" s="205">
        <f>ROUND(1/T21,5)</f>
        <v>1</v>
      </c>
      <c r="T22" s="98">
        <v>1</v>
      </c>
      <c r="U22" s="205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05">
        <f t="shared" si="20"/>
        <v>8.9620000000000005E-2</v>
      </c>
      <c r="AJ22" s="205">
        <f t="shared" si="21"/>
        <v>5.79E-2</v>
      </c>
      <c r="AK22" s="205">
        <f t="shared" si="22"/>
        <v>7.5200000000000003E-2</v>
      </c>
      <c r="AL22" s="205">
        <f t="shared" si="23"/>
        <v>7.5200000000000003E-2</v>
      </c>
      <c r="AM22" s="205">
        <f t="shared" si="24"/>
        <v>7.5200000000000003E-2</v>
      </c>
      <c r="AN22" s="205">
        <f t="shared" si="25"/>
        <v>7.9409999999999994E-2</v>
      </c>
      <c r="AO22" s="205">
        <f t="shared" si="30"/>
        <v>0.45252999999999999</v>
      </c>
      <c r="AP22" s="205">
        <f t="shared" si="26"/>
        <v>6.01769</v>
      </c>
      <c r="AR22" s="205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12.11073</v>
      </c>
      <c r="C23" s="266">
        <v>5</v>
      </c>
      <c r="D23" s="270" t="b">
        <f t="shared" si="32"/>
        <v>1</v>
      </c>
      <c r="E23" s="258" t="s">
        <v>97</v>
      </c>
      <c r="F23" s="115">
        <f>ROUND(100-((C5*100)/C7),5)</f>
        <v>10.72664</v>
      </c>
      <c r="G23" s="266">
        <v>4</v>
      </c>
      <c r="H23" s="270" t="b">
        <f t="shared" si="33"/>
        <v>1</v>
      </c>
      <c r="O23" s="205" t="s">
        <v>209</v>
      </c>
      <c r="P23" s="205">
        <f>ROUND(1/U18,5)</f>
        <v>9.0000900000000001</v>
      </c>
      <c r="Q23" s="205">
        <f>ROUND(1/U19,5)</f>
        <v>5.9998800000000001</v>
      </c>
      <c r="R23" s="205">
        <f>ROUND(1/U20,5)</f>
        <v>6.99986</v>
      </c>
      <c r="S23" s="205">
        <f>ROUND(1/U21,5)</f>
        <v>6.99986</v>
      </c>
      <c r="T23" s="205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10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05">
        <f t="shared" si="20"/>
        <v>0.40328999999999998</v>
      </c>
      <c r="AJ23" s="205">
        <f t="shared" si="21"/>
        <v>1.0422400000000001</v>
      </c>
      <c r="AK23" s="205">
        <f t="shared" si="22"/>
        <v>0.52639000000000002</v>
      </c>
      <c r="AL23" s="205">
        <f t="shared" si="23"/>
        <v>0.52639000000000002</v>
      </c>
      <c r="AM23" s="205">
        <f t="shared" si="24"/>
        <v>0.52639000000000002</v>
      </c>
      <c r="AN23" s="205">
        <f t="shared" si="25"/>
        <v>0.55588000000000004</v>
      </c>
      <c r="AO23" s="205">
        <f t="shared" si="30"/>
        <v>3.5805799999999999</v>
      </c>
      <c r="AP23" s="205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05" t="s">
        <v>55</v>
      </c>
      <c r="P24" s="156">
        <f>ROUND(SUM(P18:P23),5)</f>
        <v>19.000119999999999</v>
      </c>
      <c r="Q24" s="207">
        <f t="shared" ref="Q24:U24" si="34">ROUND(SUM(Q18:Q23),5)</f>
        <v>8.3331999999999997</v>
      </c>
      <c r="R24" s="207">
        <f t="shared" si="34"/>
        <v>13.49986</v>
      </c>
      <c r="S24" s="207">
        <f t="shared" si="34"/>
        <v>13.49986</v>
      </c>
      <c r="T24" s="207">
        <f t="shared" si="34"/>
        <v>13.49986</v>
      </c>
      <c r="U24" s="20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1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0.25</v>
      </c>
      <c r="D25" s="268"/>
      <c r="E25" s="300" t="s">
        <v>104</v>
      </c>
      <c r="F25" s="301"/>
      <c r="G25" s="257">
        <f>ROUND(1/C16,5)</f>
        <v>0.125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0.16667000000000001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05" t="s">
        <v>210</v>
      </c>
      <c r="Q26" s="205" t="s">
        <v>211</v>
      </c>
      <c r="R26" s="205" t="s">
        <v>212</v>
      </c>
      <c r="S26" s="205" t="s">
        <v>213</v>
      </c>
      <c r="T26" s="205" t="s">
        <v>214</v>
      </c>
      <c r="U26" s="205" t="s">
        <v>215</v>
      </c>
      <c r="W26" s="235" t="str">
        <f>O26</f>
        <v>GS1</v>
      </c>
      <c r="X26" s="205" t="s">
        <v>210</v>
      </c>
      <c r="Y26" s="205" t="s">
        <v>211</v>
      </c>
      <c r="Z26" s="205" t="s">
        <v>212</v>
      </c>
      <c r="AA26" s="205" t="s">
        <v>213</v>
      </c>
      <c r="AB26" s="205" t="s">
        <v>214</v>
      </c>
      <c r="AC26" s="205" t="s">
        <v>215</v>
      </c>
      <c r="AD26" s="205" t="s">
        <v>62</v>
      </c>
      <c r="AE26" s="205" t="s">
        <v>57</v>
      </c>
      <c r="AI26" s="205" t="s">
        <v>210</v>
      </c>
      <c r="AJ26" s="205" t="s">
        <v>211</v>
      </c>
      <c r="AK26" s="205" t="s">
        <v>212</v>
      </c>
      <c r="AL26" s="205" t="s">
        <v>213</v>
      </c>
      <c r="AM26" s="205" t="s">
        <v>214</v>
      </c>
      <c r="AN26" s="205" t="s">
        <v>215</v>
      </c>
      <c r="AO26" s="205" t="s">
        <v>55</v>
      </c>
      <c r="AP26" s="205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0.2</v>
      </c>
      <c r="H27" s="268"/>
      <c r="O27" s="205" t="s">
        <v>210</v>
      </c>
      <c r="P27" s="98">
        <v>1</v>
      </c>
      <c r="Q27" s="205">
        <f>ROUND(1/3,5)</f>
        <v>0.33333000000000002</v>
      </c>
      <c r="R27" s="205">
        <f>ROUND(1/7,5)</f>
        <v>0.14285999999999999</v>
      </c>
      <c r="S27" s="205">
        <v>1</v>
      </c>
      <c r="T27" s="205">
        <f>ROUND(1/7,5)</f>
        <v>0.14285999999999999</v>
      </c>
      <c r="U27" s="205">
        <f>ROUND(1/9,5)</f>
        <v>0.11111</v>
      </c>
      <c r="W27" s="205" t="s">
        <v>210</v>
      </c>
      <c r="X27" s="207">
        <f>ROUND(P27/P$33,5)</f>
        <v>3.5709999999999999E-2</v>
      </c>
      <c r="Y27" s="207">
        <f t="shared" ref="Y27:AC32" si="36">ROUND(Q27/Q$33,5)</f>
        <v>2.1049999999999999E-2</v>
      </c>
      <c r="Z27" s="207">
        <f t="shared" si="36"/>
        <v>3.1329999999999997E-2</v>
      </c>
      <c r="AA27" s="207">
        <f t="shared" si="36"/>
        <v>4.1669999999999999E-2</v>
      </c>
      <c r="AB27" s="207">
        <f t="shared" si="36"/>
        <v>3.1329999999999997E-2</v>
      </c>
      <c r="AC27" s="207">
        <f t="shared" si="36"/>
        <v>4.6240000000000003E-2</v>
      </c>
      <c r="AD27" s="8">
        <f>ROUND(AVERAGE(X27:AC27),5)</f>
        <v>3.456E-2</v>
      </c>
      <c r="AE27" s="206">
        <f>AD27</f>
        <v>3.456E-2</v>
      </c>
      <c r="AI27" s="205">
        <f>ROUND(P27*AD$27,5)</f>
        <v>3.456E-2</v>
      </c>
      <c r="AJ27" s="205">
        <f>ROUND(Q27*AD$28,5)</f>
        <v>2.4039999999999999E-2</v>
      </c>
      <c r="AK27" s="205">
        <f>ROUND(R27*AD$29,5)</f>
        <v>3.3320000000000002E-2</v>
      </c>
      <c r="AL27" s="205">
        <f>ROUND(S27*AD$30,5)</f>
        <v>3.9010000000000003E-2</v>
      </c>
      <c r="AM27" s="205">
        <f>ROUND(T27*AD$31,5)</f>
        <v>3.3320000000000002E-2</v>
      </c>
      <c r="AN27" s="205">
        <f>ROUND(U27*AD$32,5)</f>
        <v>4.3099999999999999E-2</v>
      </c>
      <c r="AO27" s="205">
        <f>ROUND(SUM(AI27:AN27),5)</f>
        <v>0.20735000000000001</v>
      </c>
      <c r="AP27" s="205">
        <f>ROUND(AO27/AD27,5)</f>
        <v>5.9997100000000003</v>
      </c>
      <c r="AR27" s="205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1</v>
      </c>
      <c r="D28" s="268"/>
      <c r="E28" s="300" t="s">
        <v>107</v>
      </c>
      <c r="F28" s="301"/>
      <c r="G28" s="257">
        <f>ROUND(1/G23,5)</f>
        <v>0.25</v>
      </c>
      <c r="H28" s="268"/>
      <c r="O28" s="205" t="s">
        <v>211</v>
      </c>
      <c r="P28" s="205">
        <f>ROUND(1/Q27,5)</f>
        <v>3.0000300000000002</v>
      </c>
      <c r="Q28" s="98">
        <v>1</v>
      </c>
      <c r="R28" s="205">
        <f>ROUND(1/4,5)</f>
        <v>0.25</v>
      </c>
      <c r="S28" s="205">
        <v>2</v>
      </c>
      <c r="T28" s="205">
        <f>ROUND(1/4,5)</f>
        <v>0.25</v>
      </c>
      <c r="U28" s="205">
        <f>ROUND(1/6,5)</f>
        <v>0.16667000000000001</v>
      </c>
      <c r="W28" s="205" t="s">
        <v>211</v>
      </c>
      <c r="X28" s="207">
        <f t="shared" ref="X28:X32" si="37">ROUND(P28/P$33,5)</f>
        <v>0.10714</v>
      </c>
      <c r="Y28" s="207">
        <f t="shared" si="36"/>
        <v>6.3159999999999994E-2</v>
      </c>
      <c r="Z28" s="207">
        <f t="shared" si="36"/>
        <v>5.4829999999999997E-2</v>
      </c>
      <c r="AA28" s="207">
        <f t="shared" si="36"/>
        <v>8.3330000000000001E-2</v>
      </c>
      <c r="AB28" s="207">
        <f t="shared" si="36"/>
        <v>5.4829999999999997E-2</v>
      </c>
      <c r="AC28" s="207">
        <f t="shared" si="36"/>
        <v>6.9370000000000001E-2</v>
      </c>
      <c r="AD28" s="8">
        <f t="shared" ref="AD28:AD32" si="38">ROUND(AVERAGE(X28:AC28),5)</f>
        <v>7.2109999999999994E-2</v>
      </c>
      <c r="AE28" s="206">
        <f t="shared" ref="AE28:AE33" si="39">AD28</f>
        <v>7.2109999999999994E-2</v>
      </c>
      <c r="AI28" s="205">
        <f t="shared" ref="AI28:AI32" si="40">ROUND(P28*AD$27,5)</f>
        <v>0.10367999999999999</v>
      </c>
      <c r="AJ28" s="205">
        <f t="shared" ref="AJ28:AJ32" si="41">ROUND(Q28*AD$28,5)</f>
        <v>7.2109999999999994E-2</v>
      </c>
      <c r="AK28" s="205">
        <f t="shared" ref="AK28:AK32" si="42">ROUND(R28*AD$29,5)</f>
        <v>5.8310000000000001E-2</v>
      </c>
      <c r="AL28" s="205">
        <f t="shared" ref="AL28:AL32" si="43">ROUND(S28*AD$30,5)</f>
        <v>7.8020000000000006E-2</v>
      </c>
      <c r="AM28" s="205">
        <f t="shared" ref="AM28:AM32" si="44">ROUND(T28*AD$31,5)</f>
        <v>5.8310000000000001E-2</v>
      </c>
      <c r="AN28" s="205">
        <f t="shared" ref="AN28:AN32" si="45">ROUND(U28*AD$32,5)</f>
        <v>6.4640000000000003E-2</v>
      </c>
      <c r="AO28" s="205">
        <f t="shared" ref="AO28:AO32" si="46">ROUND(SUM(AI28:AN28),5)</f>
        <v>0.43507000000000001</v>
      </c>
      <c r="AP28" s="205">
        <f t="shared" ref="AP28:AP32" si="47">ROUND(AO28/AD28,5)</f>
        <v>6.0334199999999996</v>
      </c>
      <c r="AR28" s="205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0.2</v>
      </c>
      <c r="H29" s="268"/>
      <c r="O29" s="205" t="s">
        <v>212</v>
      </c>
      <c r="P29" s="205">
        <f>ROUND(1/R27,5)</f>
        <v>6.99986</v>
      </c>
      <c r="Q29" s="205">
        <f>ROUND(1/R28,5)</f>
        <v>4</v>
      </c>
      <c r="R29" s="98">
        <v>1</v>
      </c>
      <c r="S29" s="205">
        <v>6</v>
      </c>
      <c r="T29" s="205">
        <v>1</v>
      </c>
      <c r="U29" s="205">
        <f>ROUND(1/2,5)</f>
        <v>0.5</v>
      </c>
      <c r="W29" s="205" t="s">
        <v>212</v>
      </c>
      <c r="X29" s="207">
        <f t="shared" si="37"/>
        <v>0.25</v>
      </c>
      <c r="Y29" s="207">
        <f t="shared" si="36"/>
        <v>0.25263000000000002</v>
      </c>
      <c r="Z29" s="207">
        <f t="shared" si="36"/>
        <v>0.21931999999999999</v>
      </c>
      <c r="AA29" s="207">
        <f t="shared" si="36"/>
        <v>0.25</v>
      </c>
      <c r="AB29" s="207">
        <f t="shared" si="36"/>
        <v>0.21931999999999999</v>
      </c>
      <c r="AC29" s="207">
        <f t="shared" si="36"/>
        <v>0.20809</v>
      </c>
      <c r="AD29" s="8">
        <f t="shared" si="38"/>
        <v>0.23322999999999999</v>
      </c>
      <c r="AE29" s="206">
        <f t="shared" si="39"/>
        <v>0.23322999999999999</v>
      </c>
      <c r="AI29" s="205">
        <f t="shared" si="40"/>
        <v>0.24192</v>
      </c>
      <c r="AJ29" s="205">
        <f t="shared" si="41"/>
        <v>0.28843999999999997</v>
      </c>
      <c r="AK29" s="205">
        <f t="shared" si="42"/>
        <v>0.23322999999999999</v>
      </c>
      <c r="AL29" s="205">
        <f t="shared" si="43"/>
        <v>0.23405999999999999</v>
      </c>
      <c r="AM29" s="205">
        <f t="shared" si="44"/>
        <v>0.23322999999999999</v>
      </c>
      <c r="AN29" s="205">
        <f t="shared" si="45"/>
        <v>0.19392999999999999</v>
      </c>
      <c r="AO29" s="205">
        <f t="shared" si="46"/>
        <v>1.4248099999999999</v>
      </c>
      <c r="AP29" s="205">
        <f t="shared" si="47"/>
        <v>6.1090299999999997</v>
      </c>
      <c r="AR29" s="205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12.11073</v>
      </c>
      <c r="C30" s="266">
        <v>5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05" t="s">
        <v>213</v>
      </c>
      <c r="P30" s="205">
        <f>ROUND(1/S27,5)</f>
        <v>1</v>
      </c>
      <c r="Q30" s="205">
        <f>ROUND(1/S28,5)</f>
        <v>0.5</v>
      </c>
      <c r="R30" s="205">
        <f>ROUND(1/S29,5)</f>
        <v>0.16667000000000001</v>
      </c>
      <c r="S30" s="98">
        <v>1</v>
      </c>
      <c r="T30" s="205">
        <f>ROUND(1/6,5)</f>
        <v>0.16667000000000001</v>
      </c>
      <c r="U30" s="205">
        <f>ROUND(1/8,5)</f>
        <v>0.125</v>
      </c>
      <c r="W30" s="205" t="s">
        <v>213</v>
      </c>
      <c r="X30" s="207">
        <f t="shared" si="37"/>
        <v>3.5709999999999999E-2</v>
      </c>
      <c r="Y30" s="207">
        <f t="shared" si="36"/>
        <v>3.1579999999999997E-2</v>
      </c>
      <c r="Z30" s="207">
        <f t="shared" si="36"/>
        <v>3.6549999999999999E-2</v>
      </c>
      <c r="AA30" s="207">
        <f t="shared" si="36"/>
        <v>4.1669999999999999E-2</v>
      </c>
      <c r="AB30" s="207">
        <f t="shared" si="36"/>
        <v>3.6549999999999999E-2</v>
      </c>
      <c r="AC30" s="207">
        <f t="shared" si="36"/>
        <v>5.2019999999999997E-2</v>
      </c>
      <c r="AD30" s="8">
        <f t="shared" si="38"/>
        <v>3.9010000000000003E-2</v>
      </c>
      <c r="AE30" s="206">
        <f t="shared" si="39"/>
        <v>3.9010000000000003E-2</v>
      </c>
      <c r="AI30" s="205">
        <f t="shared" si="40"/>
        <v>3.456E-2</v>
      </c>
      <c r="AJ30" s="205">
        <f t="shared" si="41"/>
        <v>3.6060000000000002E-2</v>
      </c>
      <c r="AK30" s="205">
        <f t="shared" si="42"/>
        <v>3.8870000000000002E-2</v>
      </c>
      <c r="AL30" s="205">
        <f t="shared" si="43"/>
        <v>3.9010000000000003E-2</v>
      </c>
      <c r="AM30" s="205">
        <f t="shared" si="44"/>
        <v>3.8870000000000002E-2</v>
      </c>
      <c r="AN30" s="205">
        <f t="shared" si="45"/>
        <v>4.8480000000000002E-2</v>
      </c>
      <c r="AO30" s="205">
        <f t="shared" si="46"/>
        <v>0.23585</v>
      </c>
      <c r="AP30" s="205">
        <f t="shared" si="47"/>
        <v>6.04589</v>
      </c>
      <c r="AR30" s="205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05" t="s">
        <v>214</v>
      </c>
      <c r="P31" s="205">
        <f>ROUND(1/T27,5)</f>
        <v>6.99986</v>
      </c>
      <c r="Q31" s="205">
        <f>ROUND(1/T28,5)</f>
        <v>4</v>
      </c>
      <c r="R31" s="205">
        <f>ROUND(1/T29,5)</f>
        <v>1</v>
      </c>
      <c r="S31" s="205">
        <f>ROUND(1/T30,5)</f>
        <v>5.9998800000000001</v>
      </c>
      <c r="T31" s="98">
        <v>1</v>
      </c>
      <c r="U31" s="205">
        <f>ROUND(1/2,5)</f>
        <v>0.5</v>
      </c>
      <c r="W31" s="205" t="s">
        <v>214</v>
      </c>
      <c r="X31" s="207">
        <f t="shared" si="37"/>
        <v>0.25</v>
      </c>
      <c r="Y31" s="207">
        <f t="shared" si="36"/>
        <v>0.25263000000000002</v>
      </c>
      <c r="Z31" s="207">
        <f t="shared" si="36"/>
        <v>0.21931999999999999</v>
      </c>
      <c r="AA31" s="207">
        <f t="shared" si="36"/>
        <v>0.25</v>
      </c>
      <c r="AB31" s="207">
        <f t="shared" si="36"/>
        <v>0.21931999999999999</v>
      </c>
      <c r="AC31" s="207">
        <f t="shared" si="36"/>
        <v>0.20809</v>
      </c>
      <c r="AD31" s="8">
        <f t="shared" si="38"/>
        <v>0.23322999999999999</v>
      </c>
      <c r="AE31" s="206">
        <f t="shared" si="39"/>
        <v>0.23322999999999999</v>
      </c>
      <c r="AI31" s="205">
        <f t="shared" si="40"/>
        <v>0.24192</v>
      </c>
      <c r="AJ31" s="205">
        <f t="shared" si="41"/>
        <v>0.28843999999999997</v>
      </c>
      <c r="AK31" s="205">
        <f t="shared" si="42"/>
        <v>0.23322999999999999</v>
      </c>
      <c r="AL31" s="205">
        <f t="shared" si="43"/>
        <v>0.23405999999999999</v>
      </c>
      <c r="AM31" s="205">
        <f t="shared" si="44"/>
        <v>0.23322999999999999</v>
      </c>
      <c r="AN31" s="205">
        <f t="shared" si="45"/>
        <v>0.19392999999999999</v>
      </c>
      <c r="AO31" s="205">
        <f t="shared" si="46"/>
        <v>1.4248099999999999</v>
      </c>
      <c r="AP31" s="205">
        <f t="shared" si="47"/>
        <v>6.1090299999999997</v>
      </c>
      <c r="AR31" s="205" t="s">
        <v>68</v>
      </c>
      <c r="AS31" s="316">
        <f>AS30</f>
        <v>1.132E-2</v>
      </c>
      <c r="AT31" s="316"/>
      <c r="AU31"/>
    </row>
    <row r="32" spans="1:47" ht="15.75" thickBot="1" x14ac:dyDescent="0.3">
      <c r="O32" s="205" t="s">
        <v>215</v>
      </c>
      <c r="P32" s="205">
        <f>ROUND(1/U27,5)</f>
        <v>9.0000900000000001</v>
      </c>
      <c r="Q32" s="205">
        <f>ROUND(1/U28,5)</f>
        <v>5.9998800000000001</v>
      </c>
      <c r="R32" s="205">
        <f>ROUND(1/U29,5)</f>
        <v>2</v>
      </c>
      <c r="S32" s="205">
        <f>ROUND(1/U30,5)</f>
        <v>8</v>
      </c>
      <c r="T32" s="205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05">
        <f t="shared" si="40"/>
        <v>0.31103999999999998</v>
      </c>
      <c r="AJ32" s="205">
        <f t="shared" si="41"/>
        <v>0.43264999999999998</v>
      </c>
      <c r="AK32" s="205">
        <f t="shared" si="42"/>
        <v>0.46645999999999999</v>
      </c>
      <c r="AL32" s="205">
        <f t="shared" si="43"/>
        <v>0.31208000000000002</v>
      </c>
      <c r="AM32" s="205">
        <f t="shared" si="44"/>
        <v>0.46645999999999999</v>
      </c>
      <c r="AN32" s="205">
        <f t="shared" si="45"/>
        <v>0.38785999999999998</v>
      </c>
      <c r="AO32" s="205">
        <f t="shared" si="46"/>
        <v>2.3765499999999999</v>
      </c>
      <c r="AP32" s="205">
        <f t="shared" si="47"/>
        <v>6.1273400000000002</v>
      </c>
      <c r="AS32"/>
      <c r="AT32"/>
      <c r="AU32"/>
    </row>
    <row r="33" spans="15:47" x14ac:dyDescent="0.25">
      <c r="O33" s="211" t="s">
        <v>55</v>
      </c>
      <c r="P33" s="205">
        <f t="shared" ref="P33:U33" si="48">ROUND(SUM(P27:P32),5)</f>
        <v>27.999839999999999</v>
      </c>
      <c r="Q33" s="205">
        <f t="shared" si="48"/>
        <v>15.833209999999999</v>
      </c>
      <c r="R33" s="205">
        <f t="shared" si="48"/>
        <v>4.5595299999999996</v>
      </c>
      <c r="S33" s="205">
        <f t="shared" si="48"/>
        <v>23.999880000000001</v>
      </c>
      <c r="T33" s="205">
        <f t="shared" si="48"/>
        <v>4.5595299999999996</v>
      </c>
      <c r="U33" s="205">
        <f t="shared" si="48"/>
        <v>2.4027799999999999</v>
      </c>
      <c r="W33" s="211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05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05" t="s">
        <v>210</v>
      </c>
      <c r="Q35" s="205" t="s">
        <v>211</v>
      </c>
      <c r="R35" s="205" t="s">
        <v>212</v>
      </c>
      <c r="S35" s="205" t="s">
        <v>213</v>
      </c>
      <c r="T35" s="205" t="s">
        <v>214</v>
      </c>
      <c r="U35" s="205" t="s">
        <v>215</v>
      </c>
      <c r="W35" s="235" t="str">
        <f>O35</f>
        <v>GS2</v>
      </c>
      <c r="X35" s="205" t="s">
        <v>210</v>
      </c>
      <c r="Y35" s="205" t="s">
        <v>211</v>
      </c>
      <c r="Z35" s="205" t="s">
        <v>212</v>
      </c>
      <c r="AA35" s="205" t="s">
        <v>213</v>
      </c>
      <c r="AB35" s="205" t="s">
        <v>214</v>
      </c>
      <c r="AC35" s="205" t="s">
        <v>215</v>
      </c>
      <c r="AD35" s="205" t="s">
        <v>62</v>
      </c>
      <c r="AE35" s="205" t="s">
        <v>57</v>
      </c>
      <c r="AI35" s="205" t="s">
        <v>210</v>
      </c>
      <c r="AJ35" s="205" t="s">
        <v>211</v>
      </c>
      <c r="AK35" s="205" t="s">
        <v>212</v>
      </c>
      <c r="AL35" s="205" t="s">
        <v>213</v>
      </c>
      <c r="AM35" s="205" t="s">
        <v>214</v>
      </c>
      <c r="AN35" s="205" t="s">
        <v>215</v>
      </c>
      <c r="AO35" s="205" t="s">
        <v>55</v>
      </c>
      <c r="AP35" s="205" t="s">
        <v>63</v>
      </c>
      <c r="AR35" s="309" t="s">
        <v>69</v>
      </c>
      <c r="AS35" s="309"/>
      <c r="AT35" s="309"/>
      <c r="AU35"/>
    </row>
    <row r="36" spans="15:47" x14ac:dyDescent="0.25">
      <c r="O36" s="205" t="s">
        <v>210</v>
      </c>
      <c r="P36" s="98">
        <v>1</v>
      </c>
      <c r="Q36" s="205">
        <f>ROUND(1/3,5)</f>
        <v>0.33333000000000002</v>
      </c>
      <c r="R36" s="205">
        <f>ROUND(1/7,5)</f>
        <v>0.14285999999999999</v>
      </c>
      <c r="S36" s="205">
        <v>1</v>
      </c>
      <c r="T36" s="205">
        <f>ROUND(1/7,5)</f>
        <v>0.14285999999999999</v>
      </c>
      <c r="U36" s="205">
        <f>ROUND(1/9,5)</f>
        <v>0.11111</v>
      </c>
      <c r="W36" s="205" t="s">
        <v>210</v>
      </c>
      <c r="X36" s="207">
        <f>ROUND(P36/P$42,5)</f>
        <v>3.5709999999999999E-2</v>
      </c>
      <c r="Y36" s="207">
        <f t="shared" ref="Y36:AC41" si="50">ROUND(Q36/Q$42,5)</f>
        <v>2.1049999999999999E-2</v>
      </c>
      <c r="Z36" s="207">
        <f t="shared" si="50"/>
        <v>3.1329999999999997E-2</v>
      </c>
      <c r="AA36" s="207">
        <f t="shared" si="50"/>
        <v>4.1669999999999999E-2</v>
      </c>
      <c r="AB36" s="207">
        <f t="shared" si="50"/>
        <v>3.1329999999999997E-2</v>
      </c>
      <c r="AC36" s="207">
        <f t="shared" si="50"/>
        <v>4.6240000000000003E-2</v>
      </c>
      <c r="AD36" s="8">
        <f>ROUND(AVERAGE(X36:AC36),5)</f>
        <v>3.456E-2</v>
      </c>
      <c r="AE36" s="206">
        <f>AD36</f>
        <v>3.456E-2</v>
      </c>
      <c r="AI36" s="205">
        <f>ROUND(P36*AD$36,5)</f>
        <v>3.456E-2</v>
      </c>
      <c r="AJ36" s="205">
        <f>ROUND(Q36*AD$37,5)</f>
        <v>2.4039999999999999E-2</v>
      </c>
      <c r="AK36" s="205">
        <f>ROUND(R36*AD$38,5)</f>
        <v>3.3320000000000002E-2</v>
      </c>
      <c r="AL36" s="205">
        <f>ROUND(S36*AD$39,5)</f>
        <v>3.9010000000000003E-2</v>
      </c>
      <c r="AM36" s="205">
        <f>ROUND(T36*AD$40,5)</f>
        <v>3.3320000000000002E-2</v>
      </c>
      <c r="AN36" s="205">
        <f>ROUND(U36*AD$41,5)</f>
        <v>4.3099999999999999E-2</v>
      </c>
      <c r="AO36" s="205">
        <f>ROUND(SUM(AI36:AN36),5)</f>
        <v>0.20735000000000001</v>
      </c>
      <c r="AP36" s="205">
        <f>ROUND(AO36/AD36,5)</f>
        <v>5.9997100000000003</v>
      </c>
      <c r="AR36" s="205" t="s">
        <v>64</v>
      </c>
      <c r="AS36" s="309">
        <v>6</v>
      </c>
      <c r="AT36" s="309"/>
      <c r="AU36"/>
    </row>
    <row r="37" spans="15:47" x14ac:dyDescent="0.25">
      <c r="O37" s="205" t="s">
        <v>211</v>
      </c>
      <c r="P37" s="205">
        <f>ROUND(1/Q36,5)</f>
        <v>3.0000300000000002</v>
      </c>
      <c r="Q37" s="98">
        <v>1</v>
      </c>
      <c r="R37" s="205">
        <f>ROUND(1/4,5)</f>
        <v>0.25</v>
      </c>
      <c r="S37" s="205">
        <v>2</v>
      </c>
      <c r="T37" s="205">
        <f>ROUND(1/4,5)</f>
        <v>0.25</v>
      </c>
      <c r="U37" s="205">
        <f>ROUND(1/6,5)</f>
        <v>0.16667000000000001</v>
      </c>
      <c r="W37" s="205" t="s">
        <v>211</v>
      </c>
      <c r="X37" s="207">
        <f t="shared" ref="X37:X41" si="51">ROUND(P37/P$42,5)</f>
        <v>0.10714</v>
      </c>
      <c r="Y37" s="207">
        <f t="shared" si="50"/>
        <v>6.3159999999999994E-2</v>
      </c>
      <c r="Z37" s="207">
        <f t="shared" si="50"/>
        <v>5.4829999999999997E-2</v>
      </c>
      <c r="AA37" s="207">
        <f t="shared" si="50"/>
        <v>8.3330000000000001E-2</v>
      </c>
      <c r="AB37" s="207">
        <f t="shared" si="50"/>
        <v>5.4829999999999997E-2</v>
      </c>
      <c r="AC37" s="207">
        <f t="shared" si="50"/>
        <v>6.9370000000000001E-2</v>
      </c>
      <c r="AD37" s="8">
        <f t="shared" ref="AD37:AD41" si="52">ROUND(AVERAGE(X37:AC37),5)</f>
        <v>7.2109999999999994E-2</v>
      </c>
      <c r="AE37" s="206">
        <f t="shared" ref="AE37:AE42" si="53">AD37</f>
        <v>7.2109999999999994E-2</v>
      </c>
      <c r="AI37" s="205">
        <f t="shared" ref="AI37:AI41" si="54">ROUND(P37*AD$36,5)</f>
        <v>0.10367999999999999</v>
      </c>
      <c r="AJ37" s="205">
        <f t="shared" ref="AJ37:AJ41" si="55">ROUND(Q37*AD$37,5)</f>
        <v>7.2109999999999994E-2</v>
      </c>
      <c r="AK37" s="205">
        <f t="shared" ref="AK37:AK41" si="56">ROUND(R37*AD$38,5)</f>
        <v>5.8310000000000001E-2</v>
      </c>
      <c r="AL37" s="205">
        <f t="shared" ref="AL37:AL41" si="57">ROUND(S37*AD$39,5)</f>
        <v>7.8020000000000006E-2</v>
      </c>
      <c r="AM37" s="205">
        <f t="shared" ref="AM37:AM41" si="58">ROUND(T37*AD$40,5)</f>
        <v>5.8310000000000001E-2</v>
      </c>
      <c r="AN37" s="205">
        <f t="shared" ref="AN37:AN41" si="59">ROUND(U37*AD$41,5)</f>
        <v>6.4640000000000003E-2</v>
      </c>
      <c r="AO37" s="205">
        <f t="shared" ref="AO37:AO41" si="60">ROUND(SUM(AI37:AN37),5)</f>
        <v>0.43507000000000001</v>
      </c>
      <c r="AP37" s="205">
        <f t="shared" ref="AP37:AP41" si="61">ROUND(AO37/AD37,5)</f>
        <v>6.0334199999999996</v>
      </c>
      <c r="AR37" s="205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05" t="s">
        <v>212</v>
      </c>
      <c r="P38" s="205">
        <f>ROUND(1/R36,5)</f>
        <v>6.99986</v>
      </c>
      <c r="Q38" s="205">
        <f>ROUND(1/R37,5)</f>
        <v>4</v>
      </c>
      <c r="R38" s="98">
        <v>1</v>
      </c>
      <c r="S38" s="205">
        <v>6</v>
      </c>
      <c r="T38" s="205">
        <v>1</v>
      </c>
      <c r="U38" s="205">
        <f>ROUND(1/2,5)</f>
        <v>0.5</v>
      </c>
      <c r="W38" s="205" t="s">
        <v>212</v>
      </c>
      <c r="X38" s="207">
        <f t="shared" si="51"/>
        <v>0.25</v>
      </c>
      <c r="Y38" s="207">
        <f t="shared" si="50"/>
        <v>0.25263000000000002</v>
      </c>
      <c r="Z38" s="207">
        <f t="shared" si="50"/>
        <v>0.21931999999999999</v>
      </c>
      <c r="AA38" s="207">
        <f t="shared" si="50"/>
        <v>0.25</v>
      </c>
      <c r="AB38" s="207">
        <f t="shared" si="50"/>
        <v>0.21931999999999999</v>
      </c>
      <c r="AC38" s="207">
        <f t="shared" si="50"/>
        <v>0.20809</v>
      </c>
      <c r="AD38" s="8">
        <f t="shared" si="52"/>
        <v>0.23322999999999999</v>
      </c>
      <c r="AE38" s="206">
        <f t="shared" si="53"/>
        <v>0.23322999999999999</v>
      </c>
      <c r="AI38" s="205">
        <f t="shared" si="54"/>
        <v>0.24192</v>
      </c>
      <c r="AJ38" s="205">
        <f t="shared" si="55"/>
        <v>0.28843999999999997</v>
      </c>
      <c r="AK38" s="205">
        <f t="shared" si="56"/>
        <v>0.23322999999999999</v>
      </c>
      <c r="AL38" s="205">
        <f t="shared" si="57"/>
        <v>0.23405999999999999</v>
      </c>
      <c r="AM38" s="205">
        <f t="shared" si="58"/>
        <v>0.23322999999999999</v>
      </c>
      <c r="AN38" s="205">
        <f t="shared" si="59"/>
        <v>0.19392999999999999</v>
      </c>
      <c r="AO38" s="205">
        <f t="shared" si="60"/>
        <v>1.4248099999999999</v>
      </c>
      <c r="AP38" s="205">
        <f t="shared" si="61"/>
        <v>6.1090299999999997</v>
      </c>
      <c r="AR38" s="205" t="s">
        <v>66</v>
      </c>
      <c r="AS38" s="309">
        <v>1.25</v>
      </c>
      <c r="AT38" s="309"/>
      <c r="AU38"/>
    </row>
    <row r="39" spans="15:47" x14ac:dyDescent="0.25">
      <c r="O39" s="205" t="s">
        <v>213</v>
      </c>
      <c r="P39" s="205">
        <f>ROUND(1/S36,5)</f>
        <v>1</v>
      </c>
      <c r="Q39" s="205">
        <f>ROUND(1/S37,5)</f>
        <v>0.5</v>
      </c>
      <c r="R39" s="205">
        <f>ROUND(1/S38,5)</f>
        <v>0.16667000000000001</v>
      </c>
      <c r="S39" s="98">
        <v>1</v>
      </c>
      <c r="T39" s="205">
        <f>ROUND(1/6,5)</f>
        <v>0.16667000000000001</v>
      </c>
      <c r="U39" s="213">
        <f>ROUND(1/8,5)</f>
        <v>0.125</v>
      </c>
      <c r="W39" s="205" t="s">
        <v>213</v>
      </c>
      <c r="X39" s="207">
        <f t="shared" si="51"/>
        <v>3.5709999999999999E-2</v>
      </c>
      <c r="Y39" s="207">
        <f t="shared" si="50"/>
        <v>3.1579999999999997E-2</v>
      </c>
      <c r="Z39" s="207">
        <f t="shared" si="50"/>
        <v>3.6549999999999999E-2</v>
      </c>
      <c r="AA39" s="207">
        <f t="shared" si="50"/>
        <v>4.1669999999999999E-2</v>
      </c>
      <c r="AB39" s="207">
        <f t="shared" si="50"/>
        <v>3.6549999999999999E-2</v>
      </c>
      <c r="AC39" s="207">
        <f t="shared" si="50"/>
        <v>5.2019999999999997E-2</v>
      </c>
      <c r="AD39" s="8">
        <f t="shared" si="52"/>
        <v>3.9010000000000003E-2</v>
      </c>
      <c r="AE39" s="206">
        <f t="shared" si="53"/>
        <v>3.9010000000000003E-2</v>
      </c>
      <c r="AI39" s="205">
        <f t="shared" si="54"/>
        <v>3.456E-2</v>
      </c>
      <c r="AJ39" s="205">
        <f t="shared" si="55"/>
        <v>3.6060000000000002E-2</v>
      </c>
      <c r="AK39" s="205">
        <f t="shared" si="56"/>
        <v>3.8870000000000002E-2</v>
      </c>
      <c r="AL39" s="205">
        <f t="shared" si="57"/>
        <v>3.9010000000000003E-2</v>
      </c>
      <c r="AM39" s="205">
        <f t="shared" si="58"/>
        <v>3.8870000000000002E-2</v>
      </c>
      <c r="AN39" s="205">
        <f t="shared" si="59"/>
        <v>4.8480000000000002E-2</v>
      </c>
      <c r="AO39" s="205">
        <f t="shared" si="60"/>
        <v>0.23585</v>
      </c>
      <c r="AP39" s="205">
        <f t="shared" si="61"/>
        <v>6.04589</v>
      </c>
      <c r="AR39" s="205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05" t="s">
        <v>214</v>
      </c>
      <c r="P40" s="205">
        <f>ROUND(1/T36,5)</f>
        <v>6.99986</v>
      </c>
      <c r="Q40" s="205">
        <f>ROUND(1/T37,5)</f>
        <v>4</v>
      </c>
      <c r="R40" s="205">
        <f>ROUND(1/T38,5)</f>
        <v>1</v>
      </c>
      <c r="S40" s="205">
        <f>ROUND(1/T39,5)</f>
        <v>5.9998800000000001</v>
      </c>
      <c r="T40" s="98">
        <v>1</v>
      </c>
      <c r="U40" s="205">
        <f>ROUND(1/2,5)</f>
        <v>0.5</v>
      </c>
      <c r="W40" s="205" t="s">
        <v>214</v>
      </c>
      <c r="X40" s="207">
        <f t="shared" si="51"/>
        <v>0.25</v>
      </c>
      <c r="Y40" s="207">
        <f t="shared" si="50"/>
        <v>0.25263000000000002</v>
      </c>
      <c r="Z40" s="207">
        <f t="shared" si="50"/>
        <v>0.21931999999999999</v>
      </c>
      <c r="AA40" s="207">
        <f t="shared" si="50"/>
        <v>0.25</v>
      </c>
      <c r="AB40" s="207">
        <f t="shared" si="50"/>
        <v>0.21931999999999999</v>
      </c>
      <c r="AC40" s="207">
        <f t="shared" si="50"/>
        <v>0.20809</v>
      </c>
      <c r="AD40" s="8">
        <f t="shared" si="52"/>
        <v>0.23322999999999999</v>
      </c>
      <c r="AE40" s="206">
        <f t="shared" si="53"/>
        <v>0.23322999999999999</v>
      </c>
      <c r="AI40" s="205">
        <f t="shared" si="54"/>
        <v>0.24192</v>
      </c>
      <c r="AJ40" s="205">
        <f t="shared" si="55"/>
        <v>0.28843999999999997</v>
      </c>
      <c r="AK40" s="205">
        <f t="shared" si="56"/>
        <v>0.23322999999999999</v>
      </c>
      <c r="AL40" s="205">
        <f t="shared" si="57"/>
        <v>0.23405999999999999</v>
      </c>
      <c r="AM40" s="205">
        <f t="shared" si="58"/>
        <v>0.23322999999999999</v>
      </c>
      <c r="AN40" s="205">
        <f t="shared" si="59"/>
        <v>0.19392999999999999</v>
      </c>
      <c r="AO40" s="205">
        <f t="shared" si="60"/>
        <v>1.4248099999999999</v>
      </c>
      <c r="AP40" s="205">
        <f t="shared" si="61"/>
        <v>6.1090299999999997</v>
      </c>
      <c r="AR40" s="205" t="s">
        <v>68</v>
      </c>
      <c r="AS40" s="316">
        <f>AS39</f>
        <v>1.132E-2</v>
      </c>
      <c r="AT40" s="316"/>
      <c r="AU40"/>
    </row>
    <row r="41" spans="15:47" ht="15.75" thickBot="1" x14ac:dyDescent="0.3">
      <c r="O41" s="205" t="s">
        <v>215</v>
      </c>
      <c r="P41" s="205">
        <f>ROUND(1/U36,5)</f>
        <v>9.0000900000000001</v>
      </c>
      <c r="Q41" s="205">
        <f>ROUND(1/U37,5)</f>
        <v>5.9998800000000001</v>
      </c>
      <c r="R41" s="205">
        <f>ROUND(1/U38,5)</f>
        <v>2</v>
      </c>
      <c r="S41" s="205">
        <f>ROUND(1/U39,5)</f>
        <v>8</v>
      </c>
      <c r="T41" s="205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05">
        <f t="shared" si="54"/>
        <v>0.31103999999999998</v>
      </c>
      <c r="AJ41" s="205">
        <f t="shared" si="55"/>
        <v>0.43264999999999998</v>
      </c>
      <c r="AK41" s="205">
        <f t="shared" si="56"/>
        <v>0.46645999999999999</v>
      </c>
      <c r="AL41" s="205">
        <f t="shared" si="57"/>
        <v>0.31208000000000002</v>
      </c>
      <c r="AM41" s="205">
        <f t="shared" si="58"/>
        <v>0.46645999999999999</v>
      </c>
      <c r="AN41" s="205">
        <f t="shared" si="59"/>
        <v>0.38785999999999998</v>
      </c>
      <c r="AO41" s="205">
        <f t="shared" si="60"/>
        <v>2.3765499999999999</v>
      </c>
      <c r="AP41" s="205">
        <f t="shared" si="61"/>
        <v>6.1273400000000002</v>
      </c>
      <c r="AS41"/>
      <c r="AT41"/>
      <c r="AU41"/>
    </row>
    <row r="42" spans="15:47" x14ac:dyDescent="0.25">
      <c r="O42" s="211" t="s">
        <v>55</v>
      </c>
      <c r="P42" s="205">
        <f t="shared" ref="P42:U42" si="62">ROUND(SUM(P36:P41),5)</f>
        <v>27.999839999999999</v>
      </c>
      <c r="Q42" s="205">
        <f t="shared" si="62"/>
        <v>15.833209999999999</v>
      </c>
      <c r="R42" s="205">
        <f t="shared" si="62"/>
        <v>4.5595299999999996</v>
      </c>
      <c r="S42" s="205">
        <f t="shared" si="62"/>
        <v>23.999880000000001</v>
      </c>
      <c r="T42" s="205">
        <f t="shared" si="62"/>
        <v>4.5595299999999996</v>
      </c>
      <c r="U42" s="205">
        <f t="shared" si="62"/>
        <v>2.4027799999999999</v>
      </c>
      <c r="W42" s="211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05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05" t="s">
        <v>210</v>
      </c>
      <c r="Q44" s="205" t="s">
        <v>211</v>
      </c>
      <c r="R44" s="205" t="s">
        <v>212</v>
      </c>
      <c r="S44" s="205" t="s">
        <v>213</v>
      </c>
      <c r="T44" s="205" t="s">
        <v>214</v>
      </c>
      <c r="U44" s="205" t="s">
        <v>215</v>
      </c>
      <c r="W44" s="235" t="str">
        <f>O44</f>
        <v>GS3</v>
      </c>
      <c r="X44" s="205" t="s">
        <v>210</v>
      </c>
      <c r="Y44" s="205" t="s">
        <v>211</v>
      </c>
      <c r="Z44" s="205" t="s">
        <v>212</v>
      </c>
      <c r="AA44" s="205" t="s">
        <v>213</v>
      </c>
      <c r="AB44" s="205" t="s">
        <v>214</v>
      </c>
      <c r="AC44" s="205" t="s">
        <v>215</v>
      </c>
      <c r="AD44" s="205" t="s">
        <v>62</v>
      </c>
      <c r="AE44" s="205" t="s">
        <v>57</v>
      </c>
      <c r="AI44" s="205" t="s">
        <v>210</v>
      </c>
      <c r="AJ44" s="205" t="s">
        <v>211</v>
      </c>
      <c r="AK44" s="205" t="s">
        <v>212</v>
      </c>
      <c r="AL44" s="205" t="s">
        <v>213</v>
      </c>
      <c r="AM44" s="205" t="s">
        <v>214</v>
      </c>
      <c r="AN44" s="205" t="s">
        <v>215</v>
      </c>
      <c r="AO44" s="205" t="s">
        <v>55</v>
      </c>
      <c r="AP44" s="205" t="s">
        <v>63</v>
      </c>
      <c r="AR44" s="309" t="s">
        <v>69</v>
      </c>
      <c r="AS44" s="309"/>
      <c r="AT44" s="309"/>
      <c r="AU44"/>
    </row>
    <row r="45" spans="15:47" x14ac:dyDescent="0.25">
      <c r="O45" s="205" t="s">
        <v>210</v>
      </c>
      <c r="P45" s="98">
        <v>1</v>
      </c>
      <c r="Q45" s="205">
        <f>ROUND(1/3,5)</f>
        <v>0.33333000000000002</v>
      </c>
      <c r="R45" s="205">
        <f>ROUND(1/7,5)</f>
        <v>0.14285999999999999</v>
      </c>
      <c r="S45" s="205">
        <v>1</v>
      </c>
      <c r="T45" s="205">
        <f>ROUND(1/7,5)</f>
        <v>0.14285999999999999</v>
      </c>
      <c r="U45" s="205">
        <f>ROUND(1/9,5)</f>
        <v>0.11111</v>
      </c>
      <c r="W45" s="205" t="s">
        <v>210</v>
      </c>
      <c r="X45" s="207">
        <f>ROUND(P45/P$51,5)</f>
        <v>3.5709999999999999E-2</v>
      </c>
      <c r="Y45" s="207">
        <f t="shared" ref="Y45:AC50" si="64">ROUND(Q45/Q$51,5)</f>
        <v>2.1049999999999999E-2</v>
      </c>
      <c r="Z45" s="207">
        <f t="shared" si="64"/>
        <v>3.1329999999999997E-2</v>
      </c>
      <c r="AA45" s="207">
        <f t="shared" si="64"/>
        <v>4.1669999999999999E-2</v>
      </c>
      <c r="AB45" s="207">
        <f t="shared" si="64"/>
        <v>3.1329999999999997E-2</v>
      </c>
      <c r="AC45" s="207">
        <f t="shared" si="64"/>
        <v>4.6240000000000003E-2</v>
      </c>
      <c r="AD45" s="8">
        <f>ROUND(AVERAGE(X45:AC45),5)</f>
        <v>3.456E-2</v>
      </c>
      <c r="AE45" s="206">
        <f>AD45</f>
        <v>3.456E-2</v>
      </c>
      <c r="AI45" s="205">
        <f>ROUND(P45*AD$45,5)</f>
        <v>3.456E-2</v>
      </c>
      <c r="AJ45" s="205">
        <f>ROUND(Q45*AD$46,5)</f>
        <v>2.4039999999999999E-2</v>
      </c>
      <c r="AK45" s="205">
        <f>ROUND(R45*AD$47,5)</f>
        <v>3.3320000000000002E-2</v>
      </c>
      <c r="AL45" s="205">
        <f>ROUND(S45*AD$48,5)</f>
        <v>3.9010000000000003E-2</v>
      </c>
      <c r="AM45" s="205">
        <f>ROUND(T45*AD$49,5)</f>
        <v>3.3320000000000002E-2</v>
      </c>
      <c r="AN45" s="205">
        <f>ROUND(U45*AD$50,5)</f>
        <v>4.3099999999999999E-2</v>
      </c>
      <c r="AO45" s="205">
        <f>ROUND(SUM(AI45:AN45),5)</f>
        <v>0.20735000000000001</v>
      </c>
      <c r="AP45" s="205">
        <f>ROUND(AO45/AD45,5)</f>
        <v>5.9997100000000003</v>
      </c>
      <c r="AR45" s="205" t="s">
        <v>64</v>
      </c>
      <c r="AS45" s="309">
        <v>6</v>
      </c>
      <c r="AT45" s="309"/>
      <c r="AU45"/>
    </row>
    <row r="46" spans="15:47" x14ac:dyDescent="0.25">
      <c r="O46" s="205" t="s">
        <v>211</v>
      </c>
      <c r="P46" s="205">
        <f>ROUND(1/Q45,5)</f>
        <v>3.0000300000000002</v>
      </c>
      <c r="Q46" s="98">
        <v>1</v>
      </c>
      <c r="R46" s="205">
        <f>ROUND(1/4,5)</f>
        <v>0.25</v>
      </c>
      <c r="S46" s="205">
        <v>2</v>
      </c>
      <c r="T46" s="205">
        <f>ROUND(1/4,5)</f>
        <v>0.25</v>
      </c>
      <c r="U46" s="205">
        <f>ROUND(1/6,5)</f>
        <v>0.16667000000000001</v>
      </c>
      <c r="W46" s="205" t="s">
        <v>211</v>
      </c>
      <c r="X46" s="207">
        <f t="shared" ref="X46:X50" si="65">ROUND(P46/P$51,5)</f>
        <v>0.10714</v>
      </c>
      <c r="Y46" s="207">
        <f t="shared" si="64"/>
        <v>6.3159999999999994E-2</v>
      </c>
      <c r="Z46" s="207">
        <f t="shared" si="64"/>
        <v>5.4829999999999997E-2</v>
      </c>
      <c r="AA46" s="207">
        <f t="shared" si="64"/>
        <v>8.3330000000000001E-2</v>
      </c>
      <c r="AB46" s="207">
        <f t="shared" si="64"/>
        <v>5.4829999999999997E-2</v>
      </c>
      <c r="AC46" s="207">
        <f t="shared" si="64"/>
        <v>6.9370000000000001E-2</v>
      </c>
      <c r="AD46" s="8">
        <f t="shared" ref="AD46:AD50" si="66">ROUND(AVERAGE(X46:AC46),5)</f>
        <v>7.2109999999999994E-2</v>
      </c>
      <c r="AE46" s="206">
        <f t="shared" ref="AE46:AE51" si="67">AD46</f>
        <v>7.2109999999999994E-2</v>
      </c>
      <c r="AI46" s="205">
        <f t="shared" ref="AI46:AI50" si="68">ROUND(P46*AD$45,5)</f>
        <v>0.10367999999999999</v>
      </c>
      <c r="AJ46" s="205">
        <f t="shared" ref="AJ46:AJ50" si="69">ROUND(Q46*AD$46,5)</f>
        <v>7.2109999999999994E-2</v>
      </c>
      <c r="AK46" s="205">
        <f t="shared" ref="AK46:AK50" si="70">ROUND(R46*AD$47,5)</f>
        <v>5.8310000000000001E-2</v>
      </c>
      <c r="AL46" s="205">
        <f t="shared" ref="AL46:AL50" si="71">ROUND(S46*AD$48,5)</f>
        <v>7.8020000000000006E-2</v>
      </c>
      <c r="AM46" s="205">
        <f t="shared" ref="AM46:AM50" si="72">ROUND(T46*AD$49,5)</f>
        <v>5.8310000000000001E-2</v>
      </c>
      <c r="AN46" s="205">
        <f t="shared" ref="AN46:AN50" si="73">ROUND(U46*AD$50,5)</f>
        <v>6.4640000000000003E-2</v>
      </c>
      <c r="AO46" s="205">
        <f t="shared" ref="AO46:AO50" si="74">ROUND(SUM(AI46:AN46),5)</f>
        <v>0.43507000000000001</v>
      </c>
      <c r="AP46" s="205">
        <f t="shared" ref="AP46:AP50" si="75">ROUND(AO46/AD46,5)</f>
        <v>6.0334199999999996</v>
      </c>
      <c r="AR46" s="205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05" t="s">
        <v>212</v>
      </c>
      <c r="P47" s="205">
        <f>ROUND(1/R45,5)</f>
        <v>6.99986</v>
      </c>
      <c r="Q47" s="205">
        <f>ROUND(1/R46,5)</f>
        <v>4</v>
      </c>
      <c r="R47" s="98">
        <v>1</v>
      </c>
      <c r="S47" s="205">
        <v>6</v>
      </c>
      <c r="T47" s="205">
        <v>1</v>
      </c>
      <c r="U47" s="205">
        <f>ROUND(1/2,5)</f>
        <v>0.5</v>
      </c>
      <c r="W47" s="205" t="s">
        <v>212</v>
      </c>
      <c r="X47" s="207">
        <f t="shared" si="65"/>
        <v>0.25</v>
      </c>
      <c r="Y47" s="207">
        <f t="shared" si="64"/>
        <v>0.25263000000000002</v>
      </c>
      <c r="Z47" s="207">
        <f t="shared" si="64"/>
        <v>0.21931999999999999</v>
      </c>
      <c r="AA47" s="207">
        <f t="shared" si="64"/>
        <v>0.25</v>
      </c>
      <c r="AB47" s="207">
        <f t="shared" si="64"/>
        <v>0.21931999999999999</v>
      </c>
      <c r="AC47" s="207">
        <f t="shared" si="64"/>
        <v>0.20809</v>
      </c>
      <c r="AD47" s="8">
        <f t="shared" si="66"/>
        <v>0.23322999999999999</v>
      </c>
      <c r="AE47" s="206">
        <f t="shared" si="67"/>
        <v>0.23322999999999999</v>
      </c>
      <c r="AI47" s="205">
        <f t="shared" si="68"/>
        <v>0.24192</v>
      </c>
      <c r="AJ47" s="205">
        <f t="shared" si="69"/>
        <v>0.28843999999999997</v>
      </c>
      <c r="AK47" s="205">
        <f t="shared" si="70"/>
        <v>0.23322999999999999</v>
      </c>
      <c r="AL47" s="205">
        <f t="shared" si="71"/>
        <v>0.23405999999999999</v>
      </c>
      <c r="AM47" s="205">
        <f t="shared" si="72"/>
        <v>0.23322999999999999</v>
      </c>
      <c r="AN47" s="205">
        <f t="shared" si="73"/>
        <v>0.19392999999999999</v>
      </c>
      <c r="AO47" s="205">
        <f t="shared" si="74"/>
        <v>1.4248099999999999</v>
      </c>
      <c r="AP47" s="205">
        <f t="shared" si="75"/>
        <v>6.1090299999999997</v>
      </c>
      <c r="AR47" s="205" t="s">
        <v>66</v>
      </c>
      <c r="AS47" s="309">
        <v>1.25</v>
      </c>
      <c r="AT47" s="309"/>
      <c r="AU47"/>
    </row>
    <row r="48" spans="15:47" x14ac:dyDescent="0.25">
      <c r="O48" s="205" t="s">
        <v>213</v>
      </c>
      <c r="P48" s="205">
        <f>ROUND(1/S45,5)</f>
        <v>1</v>
      </c>
      <c r="Q48" s="205">
        <f>ROUND(1/S46,5)</f>
        <v>0.5</v>
      </c>
      <c r="R48" s="205">
        <f>ROUND(1/S47,5)</f>
        <v>0.16667000000000001</v>
      </c>
      <c r="S48" s="98">
        <v>1</v>
      </c>
      <c r="T48" s="205">
        <f>ROUND(1/6,5)</f>
        <v>0.16667000000000001</v>
      </c>
      <c r="U48" s="205">
        <f>ROUND(1/8,5)</f>
        <v>0.125</v>
      </c>
      <c r="W48" s="205" t="s">
        <v>213</v>
      </c>
      <c r="X48" s="207">
        <f t="shared" si="65"/>
        <v>3.5709999999999999E-2</v>
      </c>
      <c r="Y48" s="207">
        <f t="shared" si="64"/>
        <v>3.1579999999999997E-2</v>
      </c>
      <c r="Z48" s="207">
        <f t="shared" si="64"/>
        <v>3.6549999999999999E-2</v>
      </c>
      <c r="AA48" s="207">
        <f t="shared" si="64"/>
        <v>4.1669999999999999E-2</v>
      </c>
      <c r="AB48" s="207">
        <f t="shared" si="64"/>
        <v>3.6549999999999999E-2</v>
      </c>
      <c r="AC48" s="207">
        <f t="shared" si="64"/>
        <v>5.2019999999999997E-2</v>
      </c>
      <c r="AD48" s="8">
        <f t="shared" si="66"/>
        <v>3.9010000000000003E-2</v>
      </c>
      <c r="AE48" s="206">
        <f t="shared" si="67"/>
        <v>3.9010000000000003E-2</v>
      </c>
      <c r="AI48" s="205">
        <f t="shared" si="68"/>
        <v>3.456E-2</v>
      </c>
      <c r="AJ48" s="205">
        <f t="shared" si="69"/>
        <v>3.6060000000000002E-2</v>
      </c>
      <c r="AK48" s="205">
        <f t="shared" si="70"/>
        <v>3.8870000000000002E-2</v>
      </c>
      <c r="AL48" s="205">
        <f t="shared" si="71"/>
        <v>3.9010000000000003E-2</v>
      </c>
      <c r="AM48" s="205">
        <f t="shared" si="72"/>
        <v>3.8870000000000002E-2</v>
      </c>
      <c r="AN48" s="205">
        <f t="shared" si="73"/>
        <v>4.8480000000000002E-2</v>
      </c>
      <c r="AO48" s="205">
        <f t="shared" si="74"/>
        <v>0.23585</v>
      </c>
      <c r="AP48" s="205">
        <f t="shared" si="75"/>
        <v>6.04589</v>
      </c>
      <c r="AR48" s="205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05" t="s">
        <v>214</v>
      </c>
      <c r="P49" s="205">
        <f>ROUND(1/T45,5)</f>
        <v>6.99986</v>
      </c>
      <c r="Q49" s="205">
        <f>ROUND(1/T46,5)</f>
        <v>4</v>
      </c>
      <c r="R49" s="205">
        <f>ROUND(1/T47,5)</f>
        <v>1</v>
      </c>
      <c r="S49" s="205">
        <f>ROUND(1/T48,5)</f>
        <v>5.9998800000000001</v>
      </c>
      <c r="T49" s="98">
        <v>1</v>
      </c>
      <c r="U49" s="205">
        <f>ROUND(1/2,5)</f>
        <v>0.5</v>
      </c>
      <c r="W49" s="205" t="s">
        <v>214</v>
      </c>
      <c r="X49" s="207">
        <f t="shared" si="65"/>
        <v>0.25</v>
      </c>
      <c r="Y49" s="207">
        <f t="shared" si="64"/>
        <v>0.25263000000000002</v>
      </c>
      <c r="Z49" s="207">
        <f t="shared" si="64"/>
        <v>0.21931999999999999</v>
      </c>
      <c r="AA49" s="207">
        <f t="shared" si="64"/>
        <v>0.25</v>
      </c>
      <c r="AB49" s="207">
        <f t="shared" si="64"/>
        <v>0.21931999999999999</v>
      </c>
      <c r="AC49" s="207">
        <f t="shared" si="64"/>
        <v>0.20809</v>
      </c>
      <c r="AD49" s="8">
        <f t="shared" si="66"/>
        <v>0.23322999999999999</v>
      </c>
      <c r="AE49" s="206">
        <f t="shared" si="67"/>
        <v>0.23322999999999999</v>
      </c>
      <c r="AI49" s="205">
        <f t="shared" si="68"/>
        <v>0.24192</v>
      </c>
      <c r="AJ49" s="205">
        <f t="shared" si="69"/>
        <v>0.28843999999999997</v>
      </c>
      <c r="AK49" s="205">
        <f t="shared" si="70"/>
        <v>0.23322999999999999</v>
      </c>
      <c r="AL49" s="205">
        <f t="shared" si="71"/>
        <v>0.23405999999999999</v>
      </c>
      <c r="AM49" s="205">
        <f t="shared" si="72"/>
        <v>0.23322999999999999</v>
      </c>
      <c r="AN49" s="205">
        <f t="shared" si="73"/>
        <v>0.19392999999999999</v>
      </c>
      <c r="AO49" s="205">
        <f t="shared" si="74"/>
        <v>1.4248099999999999</v>
      </c>
      <c r="AP49" s="205">
        <f t="shared" si="75"/>
        <v>6.1090299999999997</v>
      </c>
      <c r="AR49" s="205" t="s">
        <v>68</v>
      </c>
      <c r="AS49" s="316">
        <f>AS48</f>
        <v>1.132E-2</v>
      </c>
      <c r="AT49" s="316"/>
      <c r="AU49"/>
    </row>
    <row r="50" spans="15:47" ht="15.75" thickBot="1" x14ac:dyDescent="0.3">
      <c r="O50" s="205" t="s">
        <v>215</v>
      </c>
      <c r="P50" s="205">
        <f>ROUND(1/U45,5)</f>
        <v>9.0000900000000001</v>
      </c>
      <c r="Q50" s="205">
        <f>ROUND(1/U46,5)</f>
        <v>5.9998800000000001</v>
      </c>
      <c r="R50" s="205">
        <f>ROUND(1/U47,5)</f>
        <v>2</v>
      </c>
      <c r="S50" s="205">
        <f>ROUND(1/U48,5)</f>
        <v>8</v>
      </c>
      <c r="T50" s="205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05">
        <f t="shared" si="68"/>
        <v>0.31103999999999998</v>
      </c>
      <c r="AJ50" s="205">
        <f t="shared" si="69"/>
        <v>0.43264999999999998</v>
      </c>
      <c r="AK50" s="205">
        <f t="shared" si="70"/>
        <v>0.46645999999999999</v>
      </c>
      <c r="AL50" s="205">
        <f t="shared" si="71"/>
        <v>0.31208000000000002</v>
      </c>
      <c r="AM50" s="205">
        <f t="shared" si="72"/>
        <v>0.46645999999999999</v>
      </c>
      <c r="AN50" s="205">
        <f t="shared" si="73"/>
        <v>0.38785999999999998</v>
      </c>
      <c r="AO50" s="205">
        <f t="shared" si="74"/>
        <v>2.3765499999999999</v>
      </c>
      <c r="AP50" s="205">
        <f t="shared" si="75"/>
        <v>6.1273400000000002</v>
      </c>
      <c r="AS50"/>
      <c r="AT50"/>
      <c r="AU50"/>
    </row>
    <row r="51" spans="15:47" x14ac:dyDescent="0.25">
      <c r="O51" s="211" t="s">
        <v>55</v>
      </c>
      <c r="P51" s="205">
        <f t="shared" ref="P51:U51" si="76">ROUND(SUM(P45:P50),5)</f>
        <v>27.999839999999999</v>
      </c>
      <c r="Q51" s="205">
        <f t="shared" si="76"/>
        <v>15.833209999999999</v>
      </c>
      <c r="R51" s="205">
        <f t="shared" si="76"/>
        <v>4.5595299999999996</v>
      </c>
      <c r="S51" s="205">
        <f t="shared" si="76"/>
        <v>23.999880000000001</v>
      </c>
      <c r="T51" s="205">
        <f t="shared" si="76"/>
        <v>4.5595299999999996</v>
      </c>
      <c r="U51" s="205">
        <f t="shared" si="76"/>
        <v>2.4027799999999999</v>
      </c>
      <c r="W51" s="211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05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05" t="s">
        <v>210</v>
      </c>
      <c r="Q53" s="205" t="s">
        <v>211</v>
      </c>
      <c r="R53" s="205" t="s">
        <v>212</v>
      </c>
      <c r="S53" s="205" t="s">
        <v>213</v>
      </c>
      <c r="T53" s="205" t="s">
        <v>214</v>
      </c>
      <c r="U53" s="205" t="s">
        <v>215</v>
      </c>
      <c r="W53" s="235" t="str">
        <f>O53</f>
        <v>GS4</v>
      </c>
      <c r="X53" s="205" t="s">
        <v>210</v>
      </c>
      <c r="Y53" s="205" t="s">
        <v>211</v>
      </c>
      <c r="Z53" s="205" t="s">
        <v>212</v>
      </c>
      <c r="AA53" s="205" t="s">
        <v>213</v>
      </c>
      <c r="AB53" s="205" t="s">
        <v>214</v>
      </c>
      <c r="AC53" s="205" t="s">
        <v>215</v>
      </c>
      <c r="AD53" s="205" t="s">
        <v>62</v>
      </c>
      <c r="AE53" s="205" t="s">
        <v>57</v>
      </c>
      <c r="AI53" s="205" t="s">
        <v>210</v>
      </c>
      <c r="AJ53" s="205" t="s">
        <v>211</v>
      </c>
      <c r="AK53" s="205" t="s">
        <v>212</v>
      </c>
      <c r="AL53" s="205" t="s">
        <v>213</v>
      </c>
      <c r="AM53" s="205" t="s">
        <v>214</v>
      </c>
      <c r="AN53" s="205" t="s">
        <v>215</v>
      </c>
      <c r="AO53" s="205" t="s">
        <v>55</v>
      </c>
      <c r="AP53" s="205" t="s">
        <v>63</v>
      </c>
      <c r="AR53" s="309" t="s">
        <v>69</v>
      </c>
      <c r="AS53" s="309"/>
      <c r="AT53" s="309"/>
      <c r="AU53"/>
    </row>
    <row r="54" spans="15:47" x14ac:dyDescent="0.25">
      <c r="O54" s="205" t="s">
        <v>210</v>
      </c>
      <c r="P54" s="98">
        <v>1</v>
      </c>
      <c r="Q54" s="205">
        <f>ROUND(1/3,5)</f>
        <v>0.33333000000000002</v>
      </c>
      <c r="R54" s="205">
        <f>ROUND(1/7,5)</f>
        <v>0.14285999999999999</v>
      </c>
      <c r="S54" s="205">
        <v>1</v>
      </c>
      <c r="T54" s="205">
        <f>ROUND(1/7,5)</f>
        <v>0.14285999999999999</v>
      </c>
      <c r="U54" s="205">
        <f>ROUND(1/9,5)</f>
        <v>0.11111</v>
      </c>
      <c r="W54" s="205" t="s">
        <v>210</v>
      </c>
      <c r="X54" s="207">
        <f>ROUND(P54/P$60,5)</f>
        <v>3.5709999999999999E-2</v>
      </c>
      <c r="Y54" s="207">
        <f t="shared" ref="Y54:AC59" si="78">ROUND(Q54/Q$60,5)</f>
        <v>2.1049999999999999E-2</v>
      </c>
      <c r="Z54" s="207">
        <f t="shared" si="78"/>
        <v>3.1329999999999997E-2</v>
      </c>
      <c r="AA54" s="207">
        <f t="shared" si="78"/>
        <v>4.1669999999999999E-2</v>
      </c>
      <c r="AB54" s="207">
        <f t="shared" si="78"/>
        <v>3.1329999999999997E-2</v>
      </c>
      <c r="AC54" s="207">
        <f t="shared" si="78"/>
        <v>4.6240000000000003E-2</v>
      </c>
      <c r="AD54" s="8">
        <f>ROUND(AVERAGE(X54:AC54),5)</f>
        <v>3.456E-2</v>
      </c>
      <c r="AE54" s="206">
        <f>AD54</f>
        <v>3.456E-2</v>
      </c>
      <c r="AI54" s="205">
        <f>ROUND(P54*AD$54,5)</f>
        <v>3.456E-2</v>
      </c>
      <c r="AJ54" s="205">
        <f>ROUND(Q54*AD$55,5)</f>
        <v>2.4039999999999999E-2</v>
      </c>
      <c r="AK54" s="205">
        <f>ROUND(R54*AD$56,5)</f>
        <v>3.3320000000000002E-2</v>
      </c>
      <c r="AL54" s="205">
        <f>ROUND(S54*AD$57,5)</f>
        <v>3.9010000000000003E-2</v>
      </c>
      <c r="AM54" s="205">
        <f>ROUND(T54*AD$58,5)</f>
        <v>3.3320000000000002E-2</v>
      </c>
      <c r="AN54" s="205">
        <f>ROUND(U54*AD$59,5)</f>
        <v>4.3099999999999999E-2</v>
      </c>
      <c r="AO54" s="205">
        <f>ROUND(SUM(AI54:AN54),5)</f>
        <v>0.20735000000000001</v>
      </c>
      <c r="AP54" s="205">
        <f>ROUND(AO54/AD54,5)</f>
        <v>5.9997100000000003</v>
      </c>
      <c r="AR54" s="205" t="s">
        <v>64</v>
      </c>
      <c r="AS54" s="309">
        <v>6</v>
      </c>
      <c r="AT54" s="309"/>
      <c r="AU54"/>
    </row>
    <row r="55" spans="15:47" x14ac:dyDescent="0.25">
      <c r="O55" s="205" t="s">
        <v>211</v>
      </c>
      <c r="P55" s="205">
        <f>ROUND(1/Q54,5)</f>
        <v>3.0000300000000002</v>
      </c>
      <c r="Q55" s="98">
        <v>1</v>
      </c>
      <c r="R55" s="205">
        <f>ROUND(1/4,5)</f>
        <v>0.25</v>
      </c>
      <c r="S55" s="205">
        <v>2</v>
      </c>
      <c r="T55" s="205">
        <f>ROUND(1/4,5)</f>
        <v>0.25</v>
      </c>
      <c r="U55" s="205">
        <f>ROUND(1/6,5)</f>
        <v>0.16667000000000001</v>
      </c>
      <c r="W55" s="205" t="s">
        <v>211</v>
      </c>
      <c r="X55" s="207">
        <f t="shared" ref="X55:X59" si="79">ROUND(P55/P$60,5)</f>
        <v>0.10714</v>
      </c>
      <c r="Y55" s="207">
        <f t="shared" si="78"/>
        <v>6.3159999999999994E-2</v>
      </c>
      <c r="Z55" s="207">
        <f t="shared" si="78"/>
        <v>5.4829999999999997E-2</v>
      </c>
      <c r="AA55" s="207">
        <f t="shared" si="78"/>
        <v>8.3330000000000001E-2</v>
      </c>
      <c r="AB55" s="207">
        <f t="shared" si="78"/>
        <v>5.4829999999999997E-2</v>
      </c>
      <c r="AC55" s="207">
        <f t="shared" si="78"/>
        <v>6.9370000000000001E-2</v>
      </c>
      <c r="AD55" s="8">
        <f t="shared" ref="AD55:AD59" si="80">ROUND(AVERAGE(X55:AC55),5)</f>
        <v>7.2109999999999994E-2</v>
      </c>
      <c r="AE55" s="206">
        <f t="shared" ref="AE55:AE60" si="81">AD55</f>
        <v>7.2109999999999994E-2</v>
      </c>
      <c r="AI55" s="205">
        <f t="shared" ref="AI55:AI59" si="82">ROUND(P55*AD$54,5)</f>
        <v>0.10367999999999999</v>
      </c>
      <c r="AJ55" s="205">
        <f t="shared" ref="AJ55:AJ59" si="83">ROUND(Q55*AD$55,5)</f>
        <v>7.2109999999999994E-2</v>
      </c>
      <c r="AK55" s="205">
        <f t="shared" ref="AK55:AK59" si="84">ROUND(R55*AD$56,5)</f>
        <v>5.8310000000000001E-2</v>
      </c>
      <c r="AL55" s="205">
        <f t="shared" ref="AL55:AL59" si="85">ROUND(S55*AD$57,5)</f>
        <v>7.8020000000000006E-2</v>
      </c>
      <c r="AM55" s="205">
        <f t="shared" ref="AM55:AM59" si="86">ROUND(T55*AD$58,5)</f>
        <v>5.8310000000000001E-2</v>
      </c>
      <c r="AN55" s="205">
        <f t="shared" ref="AN55:AN59" si="87">ROUND(U55*AD$59,5)</f>
        <v>6.4640000000000003E-2</v>
      </c>
      <c r="AO55" s="205">
        <f t="shared" ref="AO55:AO59" si="88">ROUND(SUM(AI55:AN55),5)</f>
        <v>0.43507000000000001</v>
      </c>
      <c r="AP55" s="205">
        <f t="shared" ref="AP55:AP59" si="89">ROUND(AO55/AD55,5)</f>
        <v>6.0334199999999996</v>
      </c>
      <c r="AR55" s="205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05" t="s">
        <v>212</v>
      </c>
      <c r="P56" s="205">
        <f>ROUND(1/R54,5)</f>
        <v>6.99986</v>
      </c>
      <c r="Q56" s="205">
        <f>ROUND(1/R55,5)</f>
        <v>4</v>
      </c>
      <c r="R56" s="98">
        <v>1</v>
      </c>
      <c r="S56" s="205">
        <v>6</v>
      </c>
      <c r="T56" s="205">
        <v>1</v>
      </c>
      <c r="U56" s="205">
        <f>ROUND(1/2,5)</f>
        <v>0.5</v>
      </c>
      <c r="W56" s="205" t="s">
        <v>212</v>
      </c>
      <c r="X56" s="207">
        <f t="shared" si="79"/>
        <v>0.25</v>
      </c>
      <c r="Y56" s="207">
        <f t="shared" si="78"/>
        <v>0.25263000000000002</v>
      </c>
      <c r="Z56" s="207">
        <f t="shared" si="78"/>
        <v>0.21931999999999999</v>
      </c>
      <c r="AA56" s="207">
        <f t="shared" si="78"/>
        <v>0.25</v>
      </c>
      <c r="AB56" s="207">
        <f t="shared" si="78"/>
        <v>0.21931999999999999</v>
      </c>
      <c r="AC56" s="207">
        <f t="shared" si="78"/>
        <v>0.20809</v>
      </c>
      <c r="AD56" s="8">
        <f t="shared" si="80"/>
        <v>0.23322999999999999</v>
      </c>
      <c r="AE56" s="206">
        <f t="shared" si="81"/>
        <v>0.23322999999999999</v>
      </c>
      <c r="AI56" s="205">
        <f t="shared" si="82"/>
        <v>0.24192</v>
      </c>
      <c r="AJ56" s="205">
        <f t="shared" si="83"/>
        <v>0.28843999999999997</v>
      </c>
      <c r="AK56" s="205">
        <f t="shared" si="84"/>
        <v>0.23322999999999999</v>
      </c>
      <c r="AL56" s="205">
        <f t="shared" si="85"/>
        <v>0.23405999999999999</v>
      </c>
      <c r="AM56" s="205">
        <f t="shared" si="86"/>
        <v>0.23322999999999999</v>
      </c>
      <c r="AN56" s="205">
        <f t="shared" si="87"/>
        <v>0.19392999999999999</v>
      </c>
      <c r="AO56" s="205">
        <f t="shared" si="88"/>
        <v>1.4248099999999999</v>
      </c>
      <c r="AP56" s="205">
        <f t="shared" si="89"/>
        <v>6.1090299999999997</v>
      </c>
      <c r="AR56" s="205" t="s">
        <v>66</v>
      </c>
      <c r="AS56" s="309">
        <v>1.25</v>
      </c>
      <c r="AT56" s="309"/>
      <c r="AU56"/>
    </row>
    <row r="57" spans="15:47" x14ac:dyDescent="0.25">
      <c r="O57" s="205" t="s">
        <v>213</v>
      </c>
      <c r="P57" s="205">
        <f>ROUND(1/S54,5)</f>
        <v>1</v>
      </c>
      <c r="Q57" s="205">
        <f>ROUND(1/S55,5)</f>
        <v>0.5</v>
      </c>
      <c r="R57" s="205">
        <f>ROUND(1/S56,5)</f>
        <v>0.16667000000000001</v>
      </c>
      <c r="S57" s="98">
        <v>1</v>
      </c>
      <c r="T57" s="205">
        <f>ROUND(1/6,5)</f>
        <v>0.16667000000000001</v>
      </c>
      <c r="U57" s="205">
        <f>ROUND(1/8,5)</f>
        <v>0.125</v>
      </c>
      <c r="W57" s="205" t="s">
        <v>213</v>
      </c>
      <c r="X57" s="207">
        <f t="shared" si="79"/>
        <v>3.5709999999999999E-2</v>
      </c>
      <c r="Y57" s="207">
        <f t="shared" si="78"/>
        <v>3.1579999999999997E-2</v>
      </c>
      <c r="Z57" s="207">
        <f t="shared" si="78"/>
        <v>3.6549999999999999E-2</v>
      </c>
      <c r="AA57" s="207">
        <f t="shared" si="78"/>
        <v>4.1669999999999999E-2</v>
      </c>
      <c r="AB57" s="207">
        <f t="shared" si="78"/>
        <v>3.6549999999999999E-2</v>
      </c>
      <c r="AC57" s="207">
        <f t="shared" si="78"/>
        <v>5.2019999999999997E-2</v>
      </c>
      <c r="AD57" s="8">
        <f t="shared" si="80"/>
        <v>3.9010000000000003E-2</v>
      </c>
      <c r="AE57" s="206">
        <f t="shared" si="81"/>
        <v>3.9010000000000003E-2</v>
      </c>
      <c r="AI57" s="205">
        <f t="shared" si="82"/>
        <v>3.456E-2</v>
      </c>
      <c r="AJ57" s="205">
        <f t="shared" si="83"/>
        <v>3.6060000000000002E-2</v>
      </c>
      <c r="AK57" s="205">
        <f t="shared" si="84"/>
        <v>3.8870000000000002E-2</v>
      </c>
      <c r="AL57" s="205">
        <f t="shared" si="85"/>
        <v>3.9010000000000003E-2</v>
      </c>
      <c r="AM57" s="205">
        <f t="shared" si="86"/>
        <v>3.8870000000000002E-2</v>
      </c>
      <c r="AN57" s="205">
        <f t="shared" si="87"/>
        <v>4.8480000000000002E-2</v>
      </c>
      <c r="AO57" s="205">
        <f t="shared" si="88"/>
        <v>0.23585</v>
      </c>
      <c r="AP57" s="205">
        <f t="shared" si="89"/>
        <v>6.04589</v>
      </c>
      <c r="AR57" s="205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05" t="s">
        <v>214</v>
      </c>
      <c r="P58" s="205">
        <f>ROUND(1/T54,5)</f>
        <v>6.99986</v>
      </c>
      <c r="Q58" s="205">
        <f>ROUND(1/T55,5)</f>
        <v>4</v>
      </c>
      <c r="R58" s="205">
        <f>ROUND(1/T56,5)</f>
        <v>1</v>
      </c>
      <c r="S58" s="205">
        <f>ROUND(1/T57,5)</f>
        <v>5.9998800000000001</v>
      </c>
      <c r="T58" s="98">
        <v>1</v>
      </c>
      <c r="U58" s="205">
        <f>ROUND(1/2,5)</f>
        <v>0.5</v>
      </c>
      <c r="W58" s="205" t="s">
        <v>214</v>
      </c>
      <c r="X58" s="207">
        <f t="shared" si="79"/>
        <v>0.25</v>
      </c>
      <c r="Y58" s="207">
        <f t="shared" si="78"/>
        <v>0.25263000000000002</v>
      </c>
      <c r="Z58" s="207">
        <f t="shared" si="78"/>
        <v>0.21931999999999999</v>
      </c>
      <c r="AA58" s="207">
        <f t="shared" si="78"/>
        <v>0.25</v>
      </c>
      <c r="AB58" s="207">
        <f t="shared" si="78"/>
        <v>0.21931999999999999</v>
      </c>
      <c r="AC58" s="207">
        <f t="shared" si="78"/>
        <v>0.20809</v>
      </c>
      <c r="AD58" s="8">
        <f t="shared" si="80"/>
        <v>0.23322999999999999</v>
      </c>
      <c r="AE58" s="206">
        <f t="shared" si="81"/>
        <v>0.23322999999999999</v>
      </c>
      <c r="AI58" s="205">
        <f t="shared" si="82"/>
        <v>0.24192</v>
      </c>
      <c r="AJ58" s="205">
        <f t="shared" si="83"/>
        <v>0.28843999999999997</v>
      </c>
      <c r="AK58" s="205">
        <f t="shared" si="84"/>
        <v>0.23322999999999999</v>
      </c>
      <c r="AL58" s="205">
        <f t="shared" si="85"/>
        <v>0.23405999999999999</v>
      </c>
      <c r="AM58" s="205">
        <f t="shared" si="86"/>
        <v>0.23322999999999999</v>
      </c>
      <c r="AN58" s="205">
        <f t="shared" si="87"/>
        <v>0.19392999999999999</v>
      </c>
      <c r="AO58" s="205">
        <f t="shared" si="88"/>
        <v>1.4248099999999999</v>
      </c>
      <c r="AP58" s="205">
        <f t="shared" si="89"/>
        <v>6.1090299999999997</v>
      </c>
      <c r="AR58" s="205" t="s">
        <v>68</v>
      </c>
      <c r="AS58" s="316">
        <f>AS57</f>
        <v>1.132E-2</v>
      </c>
      <c r="AT58" s="316"/>
      <c r="AU58"/>
    </row>
    <row r="59" spans="15:47" ht="15.75" thickBot="1" x14ac:dyDescent="0.3">
      <c r="O59" s="205" t="s">
        <v>215</v>
      </c>
      <c r="P59" s="205">
        <f>ROUND(1/U54,5)</f>
        <v>9.0000900000000001</v>
      </c>
      <c r="Q59" s="205">
        <f>ROUND(1/U55,5)</f>
        <v>5.9998800000000001</v>
      </c>
      <c r="R59" s="205">
        <f>ROUND(1/U56,5)</f>
        <v>2</v>
      </c>
      <c r="S59" s="205">
        <f>ROUND(1/U57,5)</f>
        <v>8</v>
      </c>
      <c r="T59" s="205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05">
        <f t="shared" si="82"/>
        <v>0.31103999999999998</v>
      </c>
      <c r="AJ59" s="205">
        <f t="shared" si="83"/>
        <v>0.43264999999999998</v>
      </c>
      <c r="AK59" s="205">
        <f t="shared" si="84"/>
        <v>0.46645999999999999</v>
      </c>
      <c r="AL59" s="205">
        <f t="shared" si="85"/>
        <v>0.31208000000000002</v>
      </c>
      <c r="AM59" s="205">
        <f t="shared" si="86"/>
        <v>0.46645999999999999</v>
      </c>
      <c r="AN59" s="205">
        <f t="shared" si="87"/>
        <v>0.38785999999999998</v>
      </c>
      <c r="AO59" s="205">
        <f t="shared" si="88"/>
        <v>2.3765499999999999</v>
      </c>
      <c r="AP59" s="205">
        <f t="shared" si="89"/>
        <v>6.1273400000000002</v>
      </c>
      <c r="AS59"/>
      <c r="AT59"/>
      <c r="AU59"/>
    </row>
    <row r="60" spans="15:47" x14ac:dyDescent="0.25">
      <c r="O60" s="211" t="s">
        <v>55</v>
      </c>
      <c r="P60" s="205">
        <f t="shared" ref="P60:U60" si="90">ROUND(SUM(P54:P59),5)</f>
        <v>27.999839999999999</v>
      </c>
      <c r="Q60" s="205">
        <f t="shared" si="90"/>
        <v>15.833209999999999</v>
      </c>
      <c r="R60" s="205">
        <f t="shared" si="90"/>
        <v>4.5595299999999996</v>
      </c>
      <c r="S60" s="205">
        <f t="shared" si="90"/>
        <v>23.999880000000001</v>
      </c>
      <c r="T60" s="205">
        <f t="shared" si="90"/>
        <v>4.5595299999999996</v>
      </c>
      <c r="U60" s="205">
        <f t="shared" si="90"/>
        <v>2.4027799999999999</v>
      </c>
      <c r="W60" s="211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05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05" t="s">
        <v>210</v>
      </c>
      <c r="Q62" s="205" t="s">
        <v>211</v>
      </c>
      <c r="R62" s="205" t="s">
        <v>212</v>
      </c>
      <c r="S62" s="205" t="s">
        <v>213</v>
      </c>
      <c r="T62" s="205" t="s">
        <v>214</v>
      </c>
      <c r="U62" s="205" t="s">
        <v>215</v>
      </c>
      <c r="W62" s="235" t="str">
        <f>O62</f>
        <v>GS5</v>
      </c>
      <c r="X62" s="205" t="s">
        <v>210</v>
      </c>
      <c r="Y62" s="205" t="s">
        <v>211</v>
      </c>
      <c r="Z62" s="205" t="s">
        <v>212</v>
      </c>
      <c r="AA62" s="205" t="s">
        <v>213</v>
      </c>
      <c r="AB62" s="205" t="s">
        <v>214</v>
      </c>
      <c r="AC62" s="205" t="s">
        <v>215</v>
      </c>
      <c r="AD62" s="205" t="s">
        <v>62</v>
      </c>
      <c r="AE62" s="205" t="s">
        <v>57</v>
      </c>
      <c r="AI62" s="205" t="s">
        <v>210</v>
      </c>
      <c r="AJ62" s="205" t="s">
        <v>211</v>
      </c>
      <c r="AK62" s="205" t="s">
        <v>212</v>
      </c>
      <c r="AL62" s="205" t="s">
        <v>213</v>
      </c>
      <c r="AM62" s="205" t="s">
        <v>214</v>
      </c>
      <c r="AN62" s="205" t="s">
        <v>215</v>
      </c>
      <c r="AO62" s="205" t="s">
        <v>55</v>
      </c>
      <c r="AP62" s="205" t="s">
        <v>63</v>
      </c>
      <c r="AR62" s="309" t="s">
        <v>69</v>
      </c>
      <c r="AS62" s="309"/>
      <c r="AT62" s="309"/>
      <c r="AU62"/>
    </row>
    <row r="63" spans="15:47" x14ac:dyDescent="0.25">
      <c r="O63" s="205" t="s">
        <v>210</v>
      </c>
      <c r="P63" s="98">
        <v>1</v>
      </c>
      <c r="Q63" s="205">
        <f>ROUND(1/3,5)</f>
        <v>0.33333000000000002</v>
      </c>
      <c r="R63" s="205">
        <f>ROUND(1/7,5)</f>
        <v>0.14285999999999999</v>
      </c>
      <c r="S63" s="205">
        <v>1</v>
      </c>
      <c r="T63" s="205">
        <f>ROUND(1/7,5)</f>
        <v>0.14285999999999999</v>
      </c>
      <c r="U63" s="205">
        <f>ROUND(1/9,5)</f>
        <v>0.11111</v>
      </c>
      <c r="W63" s="205" t="s">
        <v>210</v>
      </c>
      <c r="X63" s="207">
        <f>ROUND(P63/P$69,5)</f>
        <v>3.5709999999999999E-2</v>
      </c>
      <c r="Y63" s="207">
        <f t="shared" ref="Y63:AC68" si="92">ROUND(Q63/Q$69,5)</f>
        <v>2.1049999999999999E-2</v>
      </c>
      <c r="Z63" s="207">
        <f t="shared" si="92"/>
        <v>3.1329999999999997E-2</v>
      </c>
      <c r="AA63" s="207">
        <f t="shared" si="92"/>
        <v>4.1669999999999999E-2</v>
      </c>
      <c r="AB63" s="207">
        <f t="shared" si="92"/>
        <v>3.1329999999999997E-2</v>
      </c>
      <c r="AC63" s="207">
        <f t="shared" si="92"/>
        <v>4.6240000000000003E-2</v>
      </c>
      <c r="AD63" s="8">
        <f>ROUND(AVERAGE(X63:AC63),5)</f>
        <v>3.456E-2</v>
      </c>
      <c r="AE63" s="206">
        <f>AD63</f>
        <v>3.456E-2</v>
      </c>
      <c r="AI63" s="205">
        <f>ROUND(P63*AD$63,5)</f>
        <v>3.456E-2</v>
      </c>
      <c r="AJ63" s="205">
        <f>ROUND(Q63*AD$64,5)</f>
        <v>2.4039999999999999E-2</v>
      </c>
      <c r="AK63" s="205">
        <f>ROUND(R63*AD$65,5)</f>
        <v>3.3320000000000002E-2</v>
      </c>
      <c r="AL63" s="205">
        <f>ROUND(S63*AD$66,5)</f>
        <v>3.9010000000000003E-2</v>
      </c>
      <c r="AM63" s="205">
        <f>ROUND(T63*AD$67,5)</f>
        <v>3.3320000000000002E-2</v>
      </c>
      <c r="AN63" s="205">
        <f>ROUND(U63*AD$68,5)</f>
        <v>4.3099999999999999E-2</v>
      </c>
      <c r="AO63" s="205">
        <f>ROUND(SUM(AI63:AN63),5)</f>
        <v>0.20735000000000001</v>
      </c>
      <c r="AP63" s="205">
        <f>ROUND(AO63/AD63,5)</f>
        <v>5.9997100000000003</v>
      </c>
      <c r="AR63" s="205" t="s">
        <v>64</v>
      </c>
      <c r="AS63" s="309">
        <v>6</v>
      </c>
      <c r="AT63" s="309"/>
      <c r="AU63"/>
    </row>
    <row r="64" spans="15:47" x14ac:dyDescent="0.25">
      <c r="O64" s="205" t="s">
        <v>211</v>
      </c>
      <c r="P64" s="205">
        <f>ROUND(1/Q63,5)</f>
        <v>3.0000300000000002</v>
      </c>
      <c r="Q64" s="98">
        <v>1</v>
      </c>
      <c r="R64" s="205">
        <f>ROUND(1/4,5)</f>
        <v>0.25</v>
      </c>
      <c r="S64" s="205">
        <v>2</v>
      </c>
      <c r="T64" s="205">
        <f>ROUND(1/4,5)</f>
        <v>0.25</v>
      </c>
      <c r="U64" s="205">
        <f>ROUND(1/6,5)</f>
        <v>0.16667000000000001</v>
      </c>
      <c r="W64" s="205" t="s">
        <v>211</v>
      </c>
      <c r="X64" s="207">
        <f t="shared" ref="X64:X68" si="93">ROUND(P64/P$69,5)</f>
        <v>0.10714</v>
      </c>
      <c r="Y64" s="207">
        <f t="shared" si="92"/>
        <v>6.3159999999999994E-2</v>
      </c>
      <c r="Z64" s="207">
        <f t="shared" si="92"/>
        <v>5.4829999999999997E-2</v>
      </c>
      <c r="AA64" s="207">
        <f t="shared" si="92"/>
        <v>8.3330000000000001E-2</v>
      </c>
      <c r="AB64" s="207">
        <f t="shared" si="92"/>
        <v>5.4829999999999997E-2</v>
      </c>
      <c r="AC64" s="207">
        <f t="shared" si="92"/>
        <v>6.9370000000000001E-2</v>
      </c>
      <c r="AD64" s="8">
        <f t="shared" ref="AD64:AD68" si="94">ROUND(AVERAGE(X64:AC64),5)</f>
        <v>7.2109999999999994E-2</v>
      </c>
      <c r="AE64" s="206">
        <f t="shared" ref="AE64:AE69" si="95">AD64</f>
        <v>7.2109999999999994E-2</v>
      </c>
      <c r="AI64" s="205">
        <f t="shared" ref="AI64:AI68" si="96">ROUND(P64*AD$63,5)</f>
        <v>0.10367999999999999</v>
      </c>
      <c r="AJ64" s="205">
        <f t="shared" ref="AJ64:AJ68" si="97">ROUND(Q64*AD$64,5)</f>
        <v>7.2109999999999994E-2</v>
      </c>
      <c r="AK64" s="205">
        <f t="shared" ref="AK64:AK68" si="98">ROUND(R64*AD$65,5)</f>
        <v>5.8310000000000001E-2</v>
      </c>
      <c r="AL64" s="205">
        <f t="shared" ref="AL64:AL68" si="99">ROUND(S64*AD$66,5)</f>
        <v>7.8020000000000006E-2</v>
      </c>
      <c r="AM64" s="205">
        <f t="shared" ref="AM64:AM68" si="100">ROUND(T64*AD$67,5)</f>
        <v>5.8310000000000001E-2</v>
      </c>
      <c r="AN64" s="205">
        <f t="shared" ref="AN64:AN68" si="101">ROUND(U64*AD$68,5)</f>
        <v>6.4640000000000003E-2</v>
      </c>
      <c r="AO64" s="205">
        <f t="shared" ref="AO64:AO68" si="102">ROUND(SUM(AI64:AN64),5)</f>
        <v>0.43507000000000001</v>
      </c>
      <c r="AP64" s="205">
        <f t="shared" ref="AP64:AP68" si="103">ROUND(AO64/AD64,5)</f>
        <v>6.0334199999999996</v>
      </c>
      <c r="AR64" s="205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05" t="s">
        <v>212</v>
      </c>
      <c r="P65" s="205">
        <f>ROUND(1/R63,5)</f>
        <v>6.99986</v>
      </c>
      <c r="Q65" s="205">
        <f>ROUND(1/R64,5)</f>
        <v>4</v>
      </c>
      <c r="R65" s="98">
        <v>1</v>
      </c>
      <c r="S65" s="205">
        <v>6</v>
      </c>
      <c r="T65" s="205">
        <v>1</v>
      </c>
      <c r="U65" s="205">
        <f>ROUND(1/2,5)</f>
        <v>0.5</v>
      </c>
      <c r="W65" s="205" t="s">
        <v>212</v>
      </c>
      <c r="X65" s="207">
        <f t="shared" si="93"/>
        <v>0.25</v>
      </c>
      <c r="Y65" s="207">
        <f t="shared" si="92"/>
        <v>0.25263000000000002</v>
      </c>
      <c r="Z65" s="207">
        <f t="shared" si="92"/>
        <v>0.21931999999999999</v>
      </c>
      <c r="AA65" s="207">
        <f t="shared" si="92"/>
        <v>0.25</v>
      </c>
      <c r="AB65" s="207">
        <f t="shared" si="92"/>
        <v>0.21931999999999999</v>
      </c>
      <c r="AC65" s="207">
        <f t="shared" si="92"/>
        <v>0.20809</v>
      </c>
      <c r="AD65" s="8">
        <f t="shared" si="94"/>
        <v>0.23322999999999999</v>
      </c>
      <c r="AE65" s="206">
        <f t="shared" si="95"/>
        <v>0.23322999999999999</v>
      </c>
      <c r="AI65" s="205">
        <f t="shared" si="96"/>
        <v>0.24192</v>
      </c>
      <c r="AJ65" s="205">
        <f t="shared" si="97"/>
        <v>0.28843999999999997</v>
      </c>
      <c r="AK65" s="205">
        <f t="shared" si="98"/>
        <v>0.23322999999999999</v>
      </c>
      <c r="AL65" s="205">
        <f t="shared" si="99"/>
        <v>0.23405999999999999</v>
      </c>
      <c r="AM65" s="205">
        <f t="shared" si="100"/>
        <v>0.23322999999999999</v>
      </c>
      <c r="AN65" s="205">
        <f t="shared" si="101"/>
        <v>0.19392999999999999</v>
      </c>
      <c r="AO65" s="205">
        <f t="shared" si="102"/>
        <v>1.4248099999999999</v>
      </c>
      <c r="AP65" s="205">
        <f t="shared" si="103"/>
        <v>6.1090299999999997</v>
      </c>
      <c r="AR65" s="205" t="s">
        <v>66</v>
      </c>
      <c r="AS65" s="309">
        <v>1.25</v>
      </c>
      <c r="AT65" s="309"/>
      <c r="AU65"/>
    </row>
    <row r="66" spans="15:47" x14ac:dyDescent="0.25">
      <c r="O66" s="205" t="s">
        <v>213</v>
      </c>
      <c r="P66" s="205">
        <f>ROUND(1/S63,5)</f>
        <v>1</v>
      </c>
      <c r="Q66" s="205">
        <f>ROUND(1/S64,5)</f>
        <v>0.5</v>
      </c>
      <c r="R66" s="205">
        <f>ROUND(1/S65,5)</f>
        <v>0.16667000000000001</v>
      </c>
      <c r="S66" s="98">
        <v>1</v>
      </c>
      <c r="T66" s="205">
        <f>ROUND(1/6,5)</f>
        <v>0.16667000000000001</v>
      </c>
      <c r="U66" s="205">
        <f>ROUND(1/8,5)</f>
        <v>0.125</v>
      </c>
      <c r="W66" s="205" t="s">
        <v>213</v>
      </c>
      <c r="X66" s="207">
        <f t="shared" si="93"/>
        <v>3.5709999999999999E-2</v>
      </c>
      <c r="Y66" s="207">
        <f t="shared" si="92"/>
        <v>3.1579999999999997E-2</v>
      </c>
      <c r="Z66" s="207">
        <f t="shared" si="92"/>
        <v>3.6549999999999999E-2</v>
      </c>
      <c r="AA66" s="207">
        <f t="shared" si="92"/>
        <v>4.1669999999999999E-2</v>
      </c>
      <c r="AB66" s="207">
        <f t="shared" si="92"/>
        <v>3.6549999999999999E-2</v>
      </c>
      <c r="AC66" s="207">
        <f t="shared" si="92"/>
        <v>5.2019999999999997E-2</v>
      </c>
      <c r="AD66" s="8">
        <f t="shared" si="94"/>
        <v>3.9010000000000003E-2</v>
      </c>
      <c r="AE66" s="206">
        <f t="shared" si="95"/>
        <v>3.9010000000000003E-2</v>
      </c>
      <c r="AI66" s="205">
        <f t="shared" si="96"/>
        <v>3.456E-2</v>
      </c>
      <c r="AJ66" s="205">
        <f t="shared" si="97"/>
        <v>3.6060000000000002E-2</v>
      </c>
      <c r="AK66" s="205">
        <f t="shared" si="98"/>
        <v>3.8870000000000002E-2</v>
      </c>
      <c r="AL66" s="205">
        <f t="shared" si="99"/>
        <v>3.9010000000000003E-2</v>
      </c>
      <c r="AM66" s="205">
        <f t="shared" si="100"/>
        <v>3.8870000000000002E-2</v>
      </c>
      <c r="AN66" s="205">
        <f t="shared" si="101"/>
        <v>4.8480000000000002E-2</v>
      </c>
      <c r="AO66" s="205">
        <f t="shared" si="102"/>
        <v>0.23585</v>
      </c>
      <c r="AP66" s="205">
        <f t="shared" si="103"/>
        <v>6.04589</v>
      </c>
      <c r="AR66" s="205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05" t="s">
        <v>214</v>
      </c>
      <c r="P67" s="205">
        <f>ROUND(1/T63,5)</f>
        <v>6.99986</v>
      </c>
      <c r="Q67" s="205">
        <f>ROUND(1/T64,5)</f>
        <v>4</v>
      </c>
      <c r="R67" s="205">
        <f>ROUND(1/T65,5)</f>
        <v>1</v>
      </c>
      <c r="S67" s="205">
        <f>ROUND(1/T66,5)</f>
        <v>5.9998800000000001</v>
      </c>
      <c r="T67" s="98">
        <v>1</v>
      </c>
      <c r="U67" s="205">
        <f>ROUND(1/2,5)</f>
        <v>0.5</v>
      </c>
      <c r="W67" s="205" t="s">
        <v>214</v>
      </c>
      <c r="X67" s="207">
        <f t="shared" si="93"/>
        <v>0.25</v>
      </c>
      <c r="Y67" s="207">
        <f t="shared" si="92"/>
        <v>0.25263000000000002</v>
      </c>
      <c r="Z67" s="207">
        <f t="shared" si="92"/>
        <v>0.21931999999999999</v>
      </c>
      <c r="AA67" s="207">
        <f t="shared" si="92"/>
        <v>0.25</v>
      </c>
      <c r="AB67" s="207">
        <f t="shared" si="92"/>
        <v>0.21931999999999999</v>
      </c>
      <c r="AC67" s="207">
        <f t="shared" si="92"/>
        <v>0.20809</v>
      </c>
      <c r="AD67" s="8">
        <f t="shared" si="94"/>
        <v>0.23322999999999999</v>
      </c>
      <c r="AE67" s="206">
        <f t="shared" si="95"/>
        <v>0.23322999999999999</v>
      </c>
      <c r="AI67" s="205">
        <f t="shared" si="96"/>
        <v>0.24192</v>
      </c>
      <c r="AJ67" s="205">
        <f t="shared" si="97"/>
        <v>0.28843999999999997</v>
      </c>
      <c r="AK67" s="205">
        <f t="shared" si="98"/>
        <v>0.23322999999999999</v>
      </c>
      <c r="AL67" s="205">
        <f t="shared" si="99"/>
        <v>0.23405999999999999</v>
      </c>
      <c r="AM67" s="205">
        <f t="shared" si="100"/>
        <v>0.23322999999999999</v>
      </c>
      <c r="AN67" s="205">
        <f t="shared" si="101"/>
        <v>0.19392999999999999</v>
      </c>
      <c r="AO67" s="205">
        <f t="shared" si="102"/>
        <v>1.4248099999999999</v>
      </c>
      <c r="AP67" s="205">
        <f t="shared" si="103"/>
        <v>6.1090299999999997</v>
      </c>
      <c r="AR67" s="205" t="s">
        <v>68</v>
      </c>
      <c r="AS67" s="316">
        <f>AS66</f>
        <v>1.132E-2</v>
      </c>
      <c r="AT67" s="316"/>
      <c r="AU67"/>
    </row>
    <row r="68" spans="15:47" ht="15.75" thickBot="1" x14ac:dyDescent="0.3">
      <c r="O68" s="205" t="s">
        <v>215</v>
      </c>
      <c r="P68" s="205">
        <f>ROUND(1/U63,5)</f>
        <v>9.0000900000000001</v>
      </c>
      <c r="Q68" s="205">
        <f>ROUND(1/U64,5)</f>
        <v>5.9998800000000001</v>
      </c>
      <c r="R68" s="205">
        <f>ROUND(1/U65,5)</f>
        <v>2</v>
      </c>
      <c r="S68" s="205">
        <f>ROUND(1/U66,5)</f>
        <v>8</v>
      </c>
      <c r="T68" s="205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05">
        <f t="shared" si="96"/>
        <v>0.31103999999999998</v>
      </c>
      <c r="AJ68" s="205">
        <f t="shared" si="97"/>
        <v>0.43264999999999998</v>
      </c>
      <c r="AK68" s="205">
        <f t="shared" si="98"/>
        <v>0.46645999999999999</v>
      </c>
      <c r="AL68" s="205">
        <f t="shared" si="99"/>
        <v>0.31208000000000002</v>
      </c>
      <c r="AM68" s="205">
        <f t="shared" si="100"/>
        <v>0.46645999999999999</v>
      </c>
      <c r="AN68" s="205">
        <f t="shared" si="101"/>
        <v>0.38785999999999998</v>
      </c>
      <c r="AO68" s="205">
        <f t="shared" si="102"/>
        <v>2.3765499999999999</v>
      </c>
      <c r="AP68" s="205">
        <f t="shared" si="103"/>
        <v>6.1273400000000002</v>
      </c>
      <c r="AS68"/>
      <c r="AT68"/>
      <c r="AU68"/>
    </row>
    <row r="69" spans="15:47" x14ac:dyDescent="0.25">
      <c r="O69" s="211" t="s">
        <v>55</v>
      </c>
      <c r="P69" s="205">
        <f t="shared" ref="P69:U69" si="104">ROUND(SUM(P63:P68),5)</f>
        <v>27.999839999999999</v>
      </c>
      <c r="Q69" s="205">
        <f t="shared" si="104"/>
        <v>15.833209999999999</v>
      </c>
      <c r="R69" s="205">
        <f t="shared" si="104"/>
        <v>4.5595299999999996</v>
      </c>
      <c r="S69" s="205">
        <f t="shared" si="104"/>
        <v>23.999880000000001</v>
      </c>
      <c r="T69" s="205">
        <f t="shared" si="104"/>
        <v>4.5595299999999996</v>
      </c>
      <c r="U69" s="205">
        <f t="shared" si="104"/>
        <v>2.4027799999999999</v>
      </c>
      <c r="W69" s="211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05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05" t="s">
        <v>210</v>
      </c>
      <c r="Q71" s="205" t="s">
        <v>211</v>
      </c>
      <c r="R71" s="205" t="s">
        <v>212</v>
      </c>
      <c r="S71" s="205" t="s">
        <v>213</v>
      </c>
      <c r="T71" s="205" t="s">
        <v>214</v>
      </c>
      <c r="U71" s="205" t="s">
        <v>215</v>
      </c>
      <c r="W71" s="235" t="str">
        <f>O71</f>
        <v>GS6</v>
      </c>
      <c r="X71" s="205" t="s">
        <v>210</v>
      </c>
      <c r="Y71" s="205" t="s">
        <v>211</v>
      </c>
      <c r="Z71" s="205" t="s">
        <v>212</v>
      </c>
      <c r="AA71" s="205" t="s">
        <v>213</v>
      </c>
      <c r="AB71" s="205" t="s">
        <v>214</v>
      </c>
      <c r="AC71" s="205" t="s">
        <v>215</v>
      </c>
      <c r="AD71" s="205" t="s">
        <v>62</v>
      </c>
      <c r="AE71" s="205" t="s">
        <v>57</v>
      </c>
      <c r="AI71" s="205" t="s">
        <v>210</v>
      </c>
      <c r="AJ71" s="205" t="s">
        <v>211</v>
      </c>
      <c r="AK71" s="205" t="s">
        <v>212</v>
      </c>
      <c r="AL71" s="205" t="s">
        <v>213</v>
      </c>
      <c r="AM71" s="205" t="s">
        <v>214</v>
      </c>
      <c r="AN71" s="205" t="s">
        <v>215</v>
      </c>
      <c r="AO71" s="205" t="s">
        <v>55</v>
      </c>
      <c r="AP71" s="205" t="s">
        <v>63</v>
      </c>
      <c r="AR71" s="309" t="s">
        <v>69</v>
      </c>
      <c r="AS71" s="309"/>
      <c r="AT71" s="309"/>
      <c r="AU71"/>
    </row>
    <row r="72" spans="15:47" x14ac:dyDescent="0.25">
      <c r="O72" s="205" t="s">
        <v>210</v>
      </c>
      <c r="P72" s="98">
        <v>1</v>
      </c>
      <c r="Q72" s="205">
        <f>ROUND(1/3,5)</f>
        <v>0.33333000000000002</v>
      </c>
      <c r="R72" s="205">
        <f>ROUND(1/7,5)</f>
        <v>0.14285999999999999</v>
      </c>
      <c r="S72" s="205">
        <v>1</v>
      </c>
      <c r="T72" s="205">
        <f>ROUND(1/7,5)</f>
        <v>0.14285999999999999</v>
      </c>
      <c r="U72" s="205">
        <f>ROUND(1/9,5)</f>
        <v>0.11111</v>
      </c>
      <c r="W72" s="205" t="s">
        <v>210</v>
      </c>
      <c r="X72" s="207">
        <f>ROUND(P72/P$78,5)</f>
        <v>3.5709999999999999E-2</v>
      </c>
      <c r="Y72" s="207">
        <f t="shared" ref="Y72:AC77" si="106">ROUND(Q72/Q$78,5)</f>
        <v>2.1049999999999999E-2</v>
      </c>
      <c r="Z72" s="207">
        <f t="shared" si="106"/>
        <v>3.1329999999999997E-2</v>
      </c>
      <c r="AA72" s="207">
        <f t="shared" si="106"/>
        <v>4.1669999999999999E-2</v>
      </c>
      <c r="AB72" s="207">
        <f t="shared" si="106"/>
        <v>3.1329999999999997E-2</v>
      </c>
      <c r="AC72" s="207">
        <f t="shared" si="106"/>
        <v>4.6240000000000003E-2</v>
      </c>
      <c r="AD72" s="8">
        <f>ROUND(AVERAGE(X72:AC72),5)</f>
        <v>3.456E-2</v>
      </c>
      <c r="AE72" s="206">
        <f>AD72</f>
        <v>3.456E-2</v>
      </c>
      <c r="AI72" s="205">
        <f>ROUND(P72*AD$72,5)</f>
        <v>3.456E-2</v>
      </c>
      <c r="AJ72" s="205">
        <f>ROUND(Q72*AD$73,5)</f>
        <v>2.4039999999999999E-2</v>
      </c>
      <c r="AK72" s="205">
        <f>ROUND(R72*AD$74,5)</f>
        <v>3.3320000000000002E-2</v>
      </c>
      <c r="AL72" s="205">
        <f>ROUND(S72*AD$75,5)</f>
        <v>3.9010000000000003E-2</v>
      </c>
      <c r="AM72" s="205">
        <f>ROUND(T72*AD$76,5)</f>
        <v>3.3320000000000002E-2</v>
      </c>
      <c r="AN72" s="205">
        <f>ROUND(U72*AD$77,5)</f>
        <v>4.3099999999999999E-2</v>
      </c>
      <c r="AO72" s="205">
        <f>ROUND(SUM(AI72:AN72),5)</f>
        <v>0.20735000000000001</v>
      </c>
      <c r="AP72" s="205">
        <f>ROUND(AO72/AD72,5)</f>
        <v>5.9997100000000003</v>
      </c>
      <c r="AR72" s="205" t="s">
        <v>64</v>
      </c>
      <c r="AS72" s="309">
        <v>6</v>
      </c>
      <c r="AT72" s="309"/>
      <c r="AU72"/>
    </row>
    <row r="73" spans="15:47" x14ac:dyDescent="0.25">
      <c r="O73" s="205" t="s">
        <v>211</v>
      </c>
      <c r="P73" s="205">
        <f>ROUND(1/Q72,5)</f>
        <v>3.0000300000000002</v>
      </c>
      <c r="Q73" s="98">
        <v>1</v>
      </c>
      <c r="R73" s="205">
        <f>ROUND(1/4,5)</f>
        <v>0.25</v>
      </c>
      <c r="S73" s="205">
        <v>2</v>
      </c>
      <c r="T73" s="205">
        <f>ROUND(1/4,5)</f>
        <v>0.25</v>
      </c>
      <c r="U73" s="205">
        <f>ROUND(1/6,5)</f>
        <v>0.16667000000000001</v>
      </c>
      <c r="W73" s="205" t="s">
        <v>211</v>
      </c>
      <c r="X73" s="207">
        <f t="shared" ref="X73:X77" si="107">ROUND(P73/P$78,5)</f>
        <v>0.10714</v>
      </c>
      <c r="Y73" s="207">
        <f t="shared" si="106"/>
        <v>6.3159999999999994E-2</v>
      </c>
      <c r="Z73" s="207">
        <f t="shared" si="106"/>
        <v>5.4829999999999997E-2</v>
      </c>
      <c r="AA73" s="207">
        <f t="shared" si="106"/>
        <v>8.3330000000000001E-2</v>
      </c>
      <c r="AB73" s="207">
        <f t="shared" si="106"/>
        <v>5.4829999999999997E-2</v>
      </c>
      <c r="AC73" s="207">
        <f t="shared" si="106"/>
        <v>6.9370000000000001E-2</v>
      </c>
      <c r="AD73" s="8">
        <f t="shared" ref="AD73:AD77" si="108">ROUND(AVERAGE(X73:AC73),5)</f>
        <v>7.2109999999999994E-2</v>
      </c>
      <c r="AE73" s="206">
        <f t="shared" ref="AE73:AE78" si="109">AD73</f>
        <v>7.2109999999999994E-2</v>
      </c>
      <c r="AI73" s="205">
        <f t="shared" ref="AI73:AI77" si="110">ROUND(P73*AD$72,5)</f>
        <v>0.10367999999999999</v>
      </c>
      <c r="AJ73" s="205">
        <f t="shared" ref="AJ73:AJ77" si="111">ROUND(Q73*AD$73,5)</f>
        <v>7.2109999999999994E-2</v>
      </c>
      <c r="AK73" s="205">
        <f t="shared" ref="AK73:AK77" si="112">ROUND(R73*AD$74,5)</f>
        <v>5.8310000000000001E-2</v>
      </c>
      <c r="AL73" s="205">
        <f t="shared" ref="AL73:AL77" si="113">ROUND(S73*AD$75,5)</f>
        <v>7.8020000000000006E-2</v>
      </c>
      <c r="AM73" s="205">
        <f t="shared" ref="AM73:AM77" si="114">ROUND(T73*AD$76,5)</f>
        <v>5.8310000000000001E-2</v>
      </c>
      <c r="AN73" s="205">
        <f t="shared" ref="AN73:AN77" si="115">ROUND(U73*AD$77,5)</f>
        <v>6.4640000000000003E-2</v>
      </c>
      <c r="AO73" s="205">
        <f t="shared" ref="AO73:AO77" si="116">ROUND(SUM(AI73:AN73),5)</f>
        <v>0.43507000000000001</v>
      </c>
      <c r="AP73" s="205">
        <f t="shared" ref="AP73:AP77" si="117">ROUND(AO73/AD73,5)</f>
        <v>6.0334199999999996</v>
      </c>
      <c r="AR73" s="205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05" t="s">
        <v>212</v>
      </c>
      <c r="P74" s="205">
        <f>ROUND(1/R72,5)</f>
        <v>6.99986</v>
      </c>
      <c r="Q74" s="205">
        <f>ROUND(1/R73,5)</f>
        <v>4</v>
      </c>
      <c r="R74" s="98">
        <v>1</v>
      </c>
      <c r="S74" s="205">
        <v>6</v>
      </c>
      <c r="T74" s="205">
        <v>1</v>
      </c>
      <c r="U74" s="205">
        <f>ROUND(1/2,5)</f>
        <v>0.5</v>
      </c>
      <c r="W74" s="205" t="s">
        <v>212</v>
      </c>
      <c r="X74" s="207">
        <f t="shared" si="107"/>
        <v>0.25</v>
      </c>
      <c r="Y74" s="207">
        <f t="shared" si="106"/>
        <v>0.25263000000000002</v>
      </c>
      <c r="Z74" s="207">
        <f t="shared" si="106"/>
        <v>0.21931999999999999</v>
      </c>
      <c r="AA74" s="207">
        <f t="shared" si="106"/>
        <v>0.25</v>
      </c>
      <c r="AB74" s="207">
        <f t="shared" si="106"/>
        <v>0.21931999999999999</v>
      </c>
      <c r="AC74" s="207">
        <f t="shared" si="106"/>
        <v>0.20809</v>
      </c>
      <c r="AD74" s="8">
        <f t="shared" si="108"/>
        <v>0.23322999999999999</v>
      </c>
      <c r="AE74" s="206">
        <f t="shared" si="109"/>
        <v>0.23322999999999999</v>
      </c>
      <c r="AI74" s="205">
        <f t="shared" si="110"/>
        <v>0.24192</v>
      </c>
      <c r="AJ74" s="205">
        <f t="shared" si="111"/>
        <v>0.28843999999999997</v>
      </c>
      <c r="AK74" s="205">
        <f t="shared" si="112"/>
        <v>0.23322999999999999</v>
      </c>
      <c r="AL74" s="205">
        <f t="shared" si="113"/>
        <v>0.23405999999999999</v>
      </c>
      <c r="AM74" s="205">
        <f t="shared" si="114"/>
        <v>0.23322999999999999</v>
      </c>
      <c r="AN74" s="205">
        <f t="shared" si="115"/>
        <v>0.19392999999999999</v>
      </c>
      <c r="AO74" s="205">
        <f t="shared" si="116"/>
        <v>1.4248099999999999</v>
      </c>
      <c r="AP74" s="205">
        <f t="shared" si="117"/>
        <v>6.1090299999999997</v>
      </c>
      <c r="AR74" s="205" t="s">
        <v>66</v>
      </c>
      <c r="AS74" s="309">
        <v>1.25</v>
      </c>
      <c r="AT74" s="309"/>
      <c r="AU74"/>
    </row>
    <row r="75" spans="15:47" x14ac:dyDescent="0.25">
      <c r="O75" s="205" t="s">
        <v>213</v>
      </c>
      <c r="P75" s="205">
        <f>ROUND(1/S72,5)</f>
        <v>1</v>
      </c>
      <c r="Q75" s="205">
        <f>ROUND(1/S73,5)</f>
        <v>0.5</v>
      </c>
      <c r="R75" s="205">
        <f>ROUND(1/S74,5)</f>
        <v>0.16667000000000001</v>
      </c>
      <c r="S75" s="98">
        <v>1</v>
      </c>
      <c r="T75" s="205">
        <f>ROUND(1/6,5)</f>
        <v>0.16667000000000001</v>
      </c>
      <c r="U75" s="205">
        <f>ROUND(1/8,5)</f>
        <v>0.125</v>
      </c>
      <c r="W75" s="205" t="s">
        <v>213</v>
      </c>
      <c r="X75" s="207">
        <f t="shared" si="107"/>
        <v>3.5709999999999999E-2</v>
      </c>
      <c r="Y75" s="207">
        <f t="shared" si="106"/>
        <v>3.1579999999999997E-2</v>
      </c>
      <c r="Z75" s="207">
        <f t="shared" si="106"/>
        <v>3.6549999999999999E-2</v>
      </c>
      <c r="AA75" s="207">
        <f t="shared" si="106"/>
        <v>4.1669999999999999E-2</v>
      </c>
      <c r="AB75" s="207">
        <f t="shared" si="106"/>
        <v>3.6549999999999999E-2</v>
      </c>
      <c r="AC75" s="207">
        <f t="shared" si="106"/>
        <v>5.2019999999999997E-2</v>
      </c>
      <c r="AD75" s="8">
        <f t="shared" si="108"/>
        <v>3.9010000000000003E-2</v>
      </c>
      <c r="AE75" s="206">
        <f t="shared" si="109"/>
        <v>3.9010000000000003E-2</v>
      </c>
      <c r="AI75" s="205">
        <f t="shared" si="110"/>
        <v>3.456E-2</v>
      </c>
      <c r="AJ75" s="205">
        <f t="shared" si="111"/>
        <v>3.6060000000000002E-2</v>
      </c>
      <c r="AK75" s="205">
        <f t="shared" si="112"/>
        <v>3.8870000000000002E-2</v>
      </c>
      <c r="AL75" s="205">
        <f t="shared" si="113"/>
        <v>3.9010000000000003E-2</v>
      </c>
      <c r="AM75" s="205">
        <f t="shared" si="114"/>
        <v>3.8870000000000002E-2</v>
      </c>
      <c r="AN75" s="205">
        <f t="shared" si="115"/>
        <v>4.8480000000000002E-2</v>
      </c>
      <c r="AO75" s="205">
        <f t="shared" si="116"/>
        <v>0.23585</v>
      </c>
      <c r="AP75" s="205">
        <f t="shared" si="117"/>
        <v>6.04589</v>
      </c>
      <c r="AR75" s="205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05" t="s">
        <v>214</v>
      </c>
      <c r="P76" s="205">
        <f>ROUND(1/T72,5)</f>
        <v>6.99986</v>
      </c>
      <c r="Q76" s="205">
        <f>ROUND(1/T73,5)</f>
        <v>4</v>
      </c>
      <c r="R76" s="205">
        <f>ROUND(1/T74,5)</f>
        <v>1</v>
      </c>
      <c r="S76" s="205">
        <f>ROUND(1/T75,5)</f>
        <v>5.9998800000000001</v>
      </c>
      <c r="T76" s="98">
        <v>1</v>
      </c>
      <c r="U76" s="205">
        <f>ROUND(1/2,5)</f>
        <v>0.5</v>
      </c>
      <c r="W76" s="205" t="s">
        <v>214</v>
      </c>
      <c r="X76" s="207">
        <f t="shared" si="107"/>
        <v>0.25</v>
      </c>
      <c r="Y76" s="207">
        <f t="shared" si="106"/>
        <v>0.25263000000000002</v>
      </c>
      <c r="Z76" s="207">
        <f t="shared" si="106"/>
        <v>0.21931999999999999</v>
      </c>
      <c r="AA76" s="207">
        <f t="shared" si="106"/>
        <v>0.25</v>
      </c>
      <c r="AB76" s="207">
        <f t="shared" si="106"/>
        <v>0.21931999999999999</v>
      </c>
      <c r="AC76" s="207">
        <f t="shared" si="106"/>
        <v>0.20809</v>
      </c>
      <c r="AD76" s="8">
        <f t="shared" si="108"/>
        <v>0.23322999999999999</v>
      </c>
      <c r="AE76" s="206">
        <f t="shared" si="109"/>
        <v>0.23322999999999999</v>
      </c>
      <c r="AI76" s="205">
        <f t="shared" si="110"/>
        <v>0.24192</v>
      </c>
      <c r="AJ76" s="205">
        <f t="shared" si="111"/>
        <v>0.28843999999999997</v>
      </c>
      <c r="AK76" s="205">
        <f t="shared" si="112"/>
        <v>0.23322999999999999</v>
      </c>
      <c r="AL76" s="205">
        <f t="shared" si="113"/>
        <v>0.23405999999999999</v>
      </c>
      <c r="AM76" s="205">
        <f t="shared" si="114"/>
        <v>0.23322999999999999</v>
      </c>
      <c r="AN76" s="205">
        <f t="shared" si="115"/>
        <v>0.19392999999999999</v>
      </c>
      <c r="AO76" s="205">
        <f t="shared" si="116"/>
        <v>1.4248099999999999</v>
      </c>
      <c r="AP76" s="205">
        <f t="shared" si="117"/>
        <v>6.1090299999999997</v>
      </c>
      <c r="AR76" s="205" t="s">
        <v>68</v>
      </c>
      <c r="AS76" s="316">
        <f>AS75</f>
        <v>1.132E-2</v>
      </c>
      <c r="AT76" s="316"/>
      <c r="AU76"/>
    </row>
    <row r="77" spans="15:47" ht="15.75" thickBot="1" x14ac:dyDescent="0.3">
      <c r="O77" s="205" t="s">
        <v>215</v>
      </c>
      <c r="P77" s="205">
        <f>ROUND(1/U72,5)</f>
        <v>9.0000900000000001</v>
      </c>
      <c r="Q77" s="205">
        <f>ROUND(1/U73,5)</f>
        <v>5.9998800000000001</v>
      </c>
      <c r="R77" s="205">
        <f>ROUND(1/U74,5)</f>
        <v>2</v>
      </c>
      <c r="S77" s="205">
        <f>ROUND(1/U75,5)</f>
        <v>8</v>
      </c>
      <c r="T77" s="205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05">
        <f t="shared" si="110"/>
        <v>0.31103999999999998</v>
      </c>
      <c r="AJ77" s="205">
        <f t="shared" si="111"/>
        <v>0.43264999999999998</v>
      </c>
      <c r="AK77" s="205">
        <f t="shared" si="112"/>
        <v>0.46645999999999999</v>
      </c>
      <c r="AL77" s="205">
        <f t="shared" si="113"/>
        <v>0.31208000000000002</v>
      </c>
      <c r="AM77" s="205">
        <f t="shared" si="114"/>
        <v>0.46645999999999999</v>
      </c>
      <c r="AN77" s="205">
        <f t="shared" si="115"/>
        <v>0.38785999999999998</v>
      </c>
      <c r="AO77" s="205">
        <f t="shared" si="116"/>
        <v>2.3765499999999999</v>
      </c>
      <c r="AP77" s="205">
        <f t="shared" si="117"/>
        <v>6.1273400000000002</v>
      </c>
      <c r="AS77"/>
      <c r="AT77"/>
      <c r="AU77"/>
    </row>
    <row r="78" spans="15:47" x14ac:dyDescent="0.25">
      <c r="O78" s="211" t="s">
        <v>55</v>
      </c>
      <c r="P78" s="205">
        <f t="shared" ref="P78:U78" si="118">ROUND(SUM(P72:P77),5)</f>
        <v>27.999839999999999</v>
      </c>
      <c r="Q78" s="205">
        <f t="shared" si="118"/>
        <v>15.833209999999999</v>
      </c>
      <c r="R78" s="205">
        <f t="shared" si="118"/>
        <v>4.5595299999999996</v>
      </c>
      <c r="S78" s="205">
        <f t="shared" si="118"/>
        <v>23.999880000000001</v>
      </c>
      <c r="T78" s="205">
        <f t="shared" si="118"/>
        <v>4.5595299999999996</v>
      </c>
      <c r="U78" s="205">
        <f t="shared" si="118"/>
        <v>2.4027799999999999</v>
      </c>
      <c r="W78" s="211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05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0.27548</v>
      </c>
      <c r="R83" s="208" t="s">
        <v>60</v>
      </c>
      <c r="S83" s="209">
        <f>V2</f>
        <v>0.5</v>
      </c>
      <c r="T83" s="192">
        <f>P83</f>
        <v>0.27548</v>
      </c>
      <c r="U83" s="178">
        <f>ROUND(S83*T83,5)</f>
        <v>0.13774</v>
      </c>
      <c r="W83" s="154" t="s">
        <v>60</v>
      </c>
      <c r="X83" s="209">
        <f>V2</f>
        <v>0.5</v>
      </c>
      <c r="Y83" s="192">
        <f>P86</f>
        <v>8.2580000000000001E-2</v>
      </c>
      <c r="Z83" s="175">
        <f>ROUND(X83*Y83,5)</f>
        <v>4.129E-2</v>
      </c>
      <c r="AC83" s="205">
        <v>5</v>
      </c>
      <c r="AD83" s="205" t="s">
        <v>210</v>
      </c>
      <c r="AE83" s="186">
        <f>ROUND(U$83+R$106,5)</f>
        <v>0.15501999999999999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0.43883</v>
      </c>
      <c r="AC84" s="205">
        <v>1</v>
      </c>
      <c r="AD84" s="205" t="s">
        <v>211</v>
      </c>
      <c r="AE84" s="186">
        <f>ROUND(U$86+R$115,5)</f>
        <v>0.25546999999999997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8.7790000000000007E-2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05">
        <v>3</v>
      </c>
      <c r="AD85" s="205" t="s">
        <v>212</v>
      </c>
      <c r="AE85" s="186">
        <f>ROUND(U$89+R$124,5)</f>
        <v>0.16052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8.2580000000000001E-2</v>
      </c>
      <c r="R86" s="154" t="s">
        <v>60</v>
      </c>
      <c r="S86" s="209">
        <f>V2</f>
        <v>0.5</v>
      </c>
      <c r="T86" s="192">
        <f>P84</f>
        <v>0.43883</v>
      </c>
      <c r="U86" s="177">
        <f>ROUND(S86*T86,5)</f>
        <v>0.21942</v>
      </c>
      <c r="W86" s="154" t="s">
        <v>60</v>
      </c>
      <c r="X86" s="209">
        <f>V2</f>
        <v>0.5</v>
      </c>
      <c r="Y86" s="192">
        <f>P87</f>
        <v>8.7790000000000007E-2</v>
      </c>
      <c r="Z86" s="173">
        <f>ROUND(X86*Y86,5)</f>
        <v>4.3900000000000002E-2</v>
      </c>
      <c r="AC86" s="205">
        <v>6</v>
      </c>
      <c r="AD86" s="205" t="s">
        <v>213</v>
      </c>
      <c r="AE86" s="186">
        <f>ROUND(Z$83+W$106,5)</f>
        <v>6.08E-2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8.7790000000000007E-2</v>
      </c>
      <c r="AC87" s="205">
        <v>4</v>
      </c>
      <c r="AD87" s="205" t="s">
        <v>214</v>
      </c>
      <c r="AE87" s="186">
        <f>ROUND(Z$86+W$115,5)</f>
        <v>0.16052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2.7550000000000002E-2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05">
        <v>2</v>
      </c>
      <c r="AD88" s="205" t="s">
        <v>215</v>
      </c>
      <c r="AE88" s="186">
        <f>ROUND(Z$89+W$124,5)</f>
        <v>0.2077</v>
      </c>
      <c r="AS88"/>
      <c r="AT88"/>
      <c r="AU88"/>
    </row>
    <row r="89" spans="15:47" ht="15.75" thickBot="1" x14ac:dyDescent="0.3">
      <c r="R89" s="154" t="s">
        <v>60</v>
      </c>
      <c r="S89" s="209">
        <f>V2</f>
        <v>0.5</v>
      </c>
      <c r="T89" s="192">
        <f>P85</f>
        <v>8.7790000000000007E-2</v>
      </c>
      <c r="U89" s="174">
        <f>ROUND(S89*T89,5)</f>
        <v>4.3900000000000002E-2</v>
      </c>
      <c r="W89" s="154" t="s">
        <v>60</v>
      </c>
      <c r="X89" s="209">
        <f>V2</f>
        <v>0.5</v>
      </c>
      <c r="Y89" s="192">
        <f>P88</f>
        <v>2.7550000000000002E-2</v>
      </c>
      <c r="Z89" s="176">
        <f>ROUND(X89*Y89,5)</f>
        <v>1.3780000000000001E-2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05" t="s">
        <v>204</v>
      </c>
      <c r="Q91" s="205" t="s">
        <v>205</v>
      </c>
      <c r="R91" s="205" t="s">
        <v>206</v>
      </c>
      <c r="S91" s="205" t="s">
        <v>207</v>
      </c>
      <c r="T91" s="205" t="s">
        <v>208</v>
      </c>
      <c r="U91" s="205" t="s">
        <v>209</v>
      </c>
      <c r="AS91"/>
      <c r="AT91"/>
      <c r="AU91"/>
    </row>
    <row r="92" spans="15:47" x14ac:dyDescent="0.25">
      <c r="O92" s="6" t="s">
        <v>210</v>
      </c>
      <c r="P92" s="205">
        <f>AD27</f>
        <v>3.456E-2</v>
      </c>
      <c r="Q92" s="205">
        <f>AD36</f>
        <v>3.456E-2</v>
      </c>
      <c r="R92" s="205">
        <f>AD45</f>
        <v>3.456E-2</v>
      </c>
      <c r="S92" s="205">
        <f>AD54</f>
        <v>3.456E-2</v>
      </c>
      <c r="T92" s="205">
        <f>AD63</f>
        <v>3.456E-2</v>
      </c>
      <c r="U92" s="205">
        <f>AD72</f>
        <v>3.456E-2</v>
      </c>
      <c r="AS92"/>
      <c r="AT92"/>
      <c r="AU92"/>
    </row>
    <row r="93" spans="15:47" x14ac:dyDescent="0.25">
      <c r="O93" s="7" t="s">
        <v>211</v>
      </c>
      <c r="P93" s="205">
        <f t="shared" ref="P93:P97" si="121">AD28</f>
        <v>7.2109999999999994E-2</v>
      </c>
      <c r="Q93" s="205">
        <f t="shared" ref="Q93:Q97" si="122">AD37</f>
        <v>7.2109999999999994E-2</v>
      </c>
      <c r="R93" s="205">
        <f t="shared" ref="R93:R97" si="123">AD46</f>
        <v>7.2109999999999994E-2</v>
      </c>
      <c r="S93" s="205">
        <f t="shared" ref="S93:S97" si="124">AD55</f>
        <v>7.2109999999999994E-2</v>
      </c>
      <c r="T93" s="205">
        <f t="shared" ref="T93:T97" si="125">AD64</f>
        <v>7.2109999999999994E-2</v>
      </c>
      <c r="U93" s="205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05">
        <f t="shared" si="121"/>
        <v>0.23322999999999999</v>
      </c>
      <c r="Q94" s="205">
        <f t="shared" si="122"/>
        <v>0.23322999999999999</v>
      </c>
      <c r="R94" s="205">
        <f t="shared" si="123"/>
        <v>0.23322999999999999</v>
      </c>
      <c r="S94" s="205">
        <f t="shared" si="124"/>
        <v>0.23322999999999999</v>
      </c>
      <c r="T94" s="205">
        <f t="shared" si="125"/>
        <v>0.23322999999999999</v>
      </c>
      <c r="U94" s="205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05">
        <f t="shared" si="121"/>
        <v>3.9010000000000003E-2</v>
      </c>
      <c r="Q95" s="205">
        <f t="shared" si="122"/>
        <v>3.9010000000000003E-2</v>
      </c>
      <c r="R95" s="205">
        <f t="shared" si="123"/>
        <v>3.9010000000000003E-2</v>
      </c>
      <c r="S95" s="205">
        <f t="shared" si="124"/>
        <v>3.9010000000000003E-2</v>
      </c>
      <c r="T95" s="205">
        <f t="shared" si="125"/>
        <v>3.9010000000000003E-2</v>
      </c>
      <c r="U95" s="205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05">
        <f t="shared" si="121"/>
        <v>0.23322999999999999</v>
      </c>
      <c r="Q96" s="205">
        <f t="shared" si="122"/>
        <v>0.23322999999999999</v>
      </c>
      <c r="R96" s="205">
        <f t="shared" si="123"/>
        <v>0.23322999999999999</v>
      </c>
      <c r="S96" s="205">
        <f t="shared" si="124"/>
        <v>0.23322999999999999</v>
      </c>
      <c r="T96" s="205">
        <f t="shared" si="125"/>
        <v>0.23322999999999999</v>
      </c>
      <c r="U96" s="205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05">
        <f t="shared" si="121"/>
        <v>0.38785999999999998</v>
      </c>
      <c r="Q97" s="205">
        <f t="shared" si="122"/>
        <v>0.38785999999999998</v>
      </c>
      <c r="R97" s="205">
        <f t="shared" si="123"/>
        <v>0.38785999999999998</v>
      </c>
      <c r="S97" s="205">
        <f t="shared" si="124"/>
        <v>0.38785999999999998</v>
      </c>
      <c r="T97" s="205">
        <f t="shared" si="125"/>
        <v>0.38785999999999998</v>
      </c>
      <c r="U97" s="205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05">
        <f>AG18</f>
        <v>2.2409999999999999E-2</v>
      </c>
      <c r="Q100" s="205">
        <f>P92</f>
        <v>3.456E-2</v>
      </c>
      <c r="R100" s="153">
        <f>ROUND(P100*Q100,5)</f>
        <v>7.6999999999999996E-4</v>
      </c>
      <c r="T100" s="152" t="s">
        <v>204</v>
      </c>
      <c r="U100" s="205">
        <f>AG18</f>
        <v>2.2409999999999999E-2</v>
      </c>
      <c r="V100" s="205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05">
        <f t="shared" ref="P101:P105" si="127">AG19</f>
        <v>8.6860000000000007E-2</v>
      </c>
      <c r="Q101" s="205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05">
        <f t="shared" ref="U101:U105" si="129">AG19</f>
        <v>8.6860000000000007E-2</v>
      </c>
      <c r="V101" s="205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05">
        <f t="shared" si="127"/>
        <v>3.7600000000000001E-2</v>
      </c>
      <c r="Q102" s="205">
        <f>R92</f>
        <v>3.456E-2</v>
      </c>
      <c r="R102" s="153">
        <f t="shared" si="128"/>
        <v>1.2999999999999999E-3</v>
      </c>
      <c r="T102" s="152" t="s">
        <v>206</v>
      </c>
      <c r="U102" s="205">
        <f t="shared" si="129"/>
        <v>3.7600000000000001E-2</v>
      </c>
      <c r="V102" s="205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05">
        <f t="shared" si="127"/>
        <v>3.7600000000000001E-2</v>
      </c>
      <c r="Q103" s="205">
        <f>S92</f>
        <v>3.456E-2</v>
      </c>
      <c r="R103" s="153">
        <f t="shared" si="128"/>
        <v>1.2999999999999999E-3</v>
      </c>
      <c r="T103" s="152" t="s">
        <v>207</v>
      </c>
      <c r="U103" s="205">
        <f t="shared" si="129"/>
        <v>3.7600000000000001E-2</v>
      </c>
      <c r="V103" s="205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05">
        <f t="shared" si="127"/>
        <v>3.7600000000000001E-2</v>
      </c>
      <c r="Q104" s="205">
        <f>T92</f>
        <v>3.456E-2</v>
      </c>
      <c r="R104" s="153">
        <f t="shared" si="128"/>
        <v>1.2999999999999999E-3</v>
      </c>
      <c r="T104" s="152" t="s">
        <v>208</v>
      </c>
      <c r="U104" s="205">
        <f t="shared" si="129"/>
        <v>3.7600000000000001E-2</v>
      </c>
      <c r="V104" s="205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05">
        <f>AG18</f>
        <v>2.2409999999999999E-2</v>
      </c>
      <c r="Q109" s="205">
        <f>P93</f>
        <v>7.2109999999999994E-2</v>
      </c>
      <c r="R109" s="153">
        <f>ROUND(P109*Q109,5)</f>
        <v>1.6199999999999999E-3</v>
      </c>
      <c r="T109" s="152" t="s">
        <v>204</v>
      </c>
      <c r="U109" s="205">
        <f>AG18</f>
        <v>2.2409999999999999E-2</v>
      </c>
      <c r="V109" s="205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05">
        <f t="shared" ref="P110:P114" si="131">AG19</f>
        <v>8.6860000000000007E-2</v>
      </c>
      <c r="Q110" s="205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05">
        <f t="shared" ref="U110:U114" si="133">AG19</f>
        <v>8.6860000000000007E-2</v>
      </c>
      <c r="V110" s="205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05">
        <f t="shared" si="131"/>
        <v>3.7600000000000001E-2</v>
      </c>
      <c r="Q111" s="205">
        <f>R93</f>
        <v>7.2109999999999994E-2</v>
      </c>
      <c r="R111" s="153">
        <f t="shared" si="132"/>
        <v>2.7100000000000002E-3</v>
      </c>
      <c r="T111" s="152" t="s">
        <v>206</v>
      </c>
      <c r="U111" s="205">
        <f t="shared" si="133"/>
        <v>3.7600000000000001E-2</v>
      </c>
      <c r="V111" s="205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05">
        <f t="shared" si="131"/>
        <v>3.7600000000000001E-2</v>
      </c>
      <c r="Q112" s="205">
        <f>S93</f>
        <v>7.2109999999999994E-2</v>
      </c>
      <c r="R112" s="153">
        <f t="shared" si="132"/>
        <v>2.7100000000000002E-3</v>
      </c>
      <c r="T112" s="152" t="s">
        <v>207</v>
      </c>
      <c r="U112" s="205">
        <f t="shared" si="133"/>
        <v>3.7600000000000001E-2</v>
      </c>
      <c r="V112" s="205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05">
        <f t="shared" si="131"/>
        <v>3.7600000000000001E-2</v>
      </c>
      <c r="Q113" s="205">
        <f>T93</f>
        <v>7.2109999999999994E-2</v>
      </c>
      <c r="R113" s="153">
        <f t="shared" si="132"/>
        <v>2.7100000000000002E-3</v>
      </c>
      <c r="T113" s="152" t="s">
        <v>208</v>
      </c>
      <c r="U113" s="205">
        <f t="shared" si="133"/>
        <v>3.7600000000000001E-2</v>
      </c>
      <c r="V113" s="205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05">
        <f>AG18</f>
        <v>2.2409999999999999E-2</v>
      </c>
      <c r="Q118" s="205">
        <f>P94</f>
        <v>0.23322999999999999</v>
      </c>
      <c r="R118" s="153">
        <f>ROUND(P118*Q118,5)</f>
        <v>5.2300000000000003E-3</v>
      </c>
      <c r="T118" s="152" t="s">
        <v>204</v>
      </c>
      <c r="U118" s="205">
        <f>AG18</f>
        <v>2.2409999999999999E-2</v>
      </c>
      <c r="V118" s="205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05">
        <f t="shared" ref="P119:P123" si="135">AG19</f>
        <v>8.6860000000000007E-2</v>
      </c>
      <c r="Q119" s="205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05">
        <f t="shared" ref="U119:U123" si="137">AG19</f>
        <v>8.6860000000000007E-2</v>
      </c>
      <c r="V119" s="205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05">
        <f t="shared" si="135"/>
        <v>3.7600000000000001E-2</v>
      </c>
      <c r="Q120" s="205">
        <f>R94</f>
        <v>0.23322999999999999</v>
      </c>
      <c r="R120" s="153">
        <f t="shared" si="136"/>
        <v>8.77E-3</v>
      </c>
      <c r="T120" s="152" t="s">
        <v>206</v>
      </c>
      <c r="U120" s="205">
        <f t="shared" si="137"/>
        <v>3.7600000000000001E-2</v>
      </c>
      <c r="V120" s="205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05">
        <f t="shared" si="135"/>
        <v>3.7600000000000001E-2</v>
      </c>
      <c r="Q121" s="205">
        <f>S94</f>
        <v>0.23322999999999999</v>
      </c>
      <c r="R121" s="153">
        <f t="shared" si="136"/>
        <v>8.77E-3</v>
      </c>
      <c r="T121" s="152" t="s">
        <v>207</v>
      </c>
      <c r="U121" s="205">
        <f t="shared" si="137"/>
        <v>3.7600000000000001E-2</v>
      </c>
      <c r="V121" s="205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05">
        <f t="shared" si="135"/>
        <v>3.7600000000000001E-2</v>
      </c>
      <c r="Q122" s="205">
        <f>T94</f>
        <v>0.23322999999999999</v>
      </c>
      <c r="R122" s="153">
        <f t="shared" si="136"/>
        <v>8.77E-3</v>
      </c>
      <c r="T122" s="152" t="s">
        <v>208</v>
      </c>
      <c r="U122" s="205">
        <f t="shared" si="137"/>
        <v>3.7600000000000001E-2</v>
      </c>
      <c r="V122" s="205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O124:Q124"/>
    <mergeCell ref="T124:V124"/>
    <mergeCell ref="O106:Q106"/>
    <mergeCell ref="T106:V106"/>
    <mergeCell ref="O115:Q115"/>
    <mergeCell ref="T115:V115"/>
    <mergeCell ref="AS76:AT76"/>
    <mergeCell ref="AI78:AO78"/>
    <mergeCell ref="AS72:AT72"/>
    <mergeCell ref="AS73:AT73"/>
    <mergeCell ref="AS74:AT74"/>
    <mergeCell ref="AS75:AT75"/>
    <mergeCell ref="AS67:AT67"/>
    <mergeCell ref="AI69:AO69"/>
    <mergeCell ref="AR71:AT71"/>
    <mergeCell ref="AS63:AT63"/>
    <mergeCell ref="AS64:AT64"/>
    <mergeCell ref="AS65:AT65"/>
    <mergeCell ref="AS66:AT66"/>
    <mergeCell ref="AS58:AT58"/>
    <mergeCell ref="AI60:AO60"/>
    <mergeCell ref="AR62:AT62"/>
    <mergeCell ref="AS54:AT54"/>
    <mergeCell ref="AS55:AT55"/>
    <mergeCell ref="AS56:AT56"/>
    <mergeCell ref="AS57:AT57"/>
    <mergeCell ref="AS49:AT49"/>
    <mergeCell ref="AI51:AO51"/>
    <mergeCell ref="AR53:AT53"/>
    <mergeCell ref="AS45:AT45"/>
    <mergeCell ref="AS46:AT46"/>
    <mergeCell ref="AS47:AT47"/>
    <mergeCell ref="AS48:AT48"/>
    <mergeCell ref="AS40:AT40"/>
    <mergeCell ref="AI42:AO42"/>
    <mergeCell ref="AR44:AT44"/>
    <mergeCell ref="AS36:AT36"/>
    <mergeCell ref="AS37:AT37"/>
    <mergeCell ref="AS38:AT38"/>
    <mergeCell ref="AS39:AT39"/>
    <mergeCell ref="AS31:AT31"/>
    <mergeCell ref="AI33:AO33"/>
    <mergeCell ref="AR35:AT35"/>
    <mergeCell ref="AS28:AT28"/>
    <mergeCell ref="AS29:AT29"/>
    <mergeCell ref="AS30:AT30"/>
    <mergeCell ref="AI24:AO24"/>
    <mergeCell ref="AR26:AT26"/>
    <mergeCell ref="AS27:AT27"/>
    <mergeCell ref="AS20:AT20"/>
    <mergeCell ref="AS21:AT21"/>
    <mergeCell ref="AS22:AT22"/>
    <mergeCell ref="AS13:AT13"/>
    <mergeCell ref="AI15:AO15"/>
    <mergeCell ref="AR17:AT17"/>
    <mergeCell ref="AS18:AT18"/>
    <mergeCell ref="AS19:AT19"/>
    <mergeCell ref="AS12:AT12"/>
    <mergeCell ref="E11:F11"/>
    <mergeCell ref="E18:F18"/>
    <mergeCell ref="E19:F19"/>
    <mergeCell ref="J1:L1"/>
    <mergeCell ref="AD1:AG1"/>
    <mergeCell ref="AE2:AG2"/>
    <mergeCell ref="AE3:AG3"/>
    <mergeCell ref="Y4:AA4"/>
    <mergeCell ref="AE4:AG4"/>
    <mergeCell ref="AE5:AG5"/>
    <mergeCell ref="AE6:AG6"/>
    <mergeCell ref="AR8:AT8"/>
    <mergeCell ref="AS9:AT9"/>
    <mergeCell ref="AS10:AT10"/>
    <mergeCell ref="AS11:AT11"/>
    <mergeCell ref="A2:A6"/>
    <mergeCell ref="E20:F20"/>
    <mergeCell ref="A18:B18"/>
    <mergeCell ref="A19:B19"/>
    <mergeCell ref="E25:F25"/>
    <mergeCell ref="A9:C9"/>
    <mergeCell ref="E26:F26"/>
    <mergeCell ref="E27:F27"/>
    <mergeCell ref="E28:F28"/>
    <mergeCell ref="E29:F29"/>
    <mergeCell ref="A25:B25"/>
    <mergeCell ref="A26:B26"/>
    <mergeCell ref="A27:B27"/>
    <mergeCell ref="A28:B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{E608F1F7-041B-4F52-8D43-FCC4F1ED81A1}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08F1F7-041B-4F52-8D43-FCC4F1ED8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05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05" t="s">
        <v>58</v>
      </c>
      <c r="Q1" s="205" t="s">
        <v>59</v>
      </c>
      <c r="S1" s="99" t="s">
        <v>56</v>
      </c>
      <c r="T1" s="205" t="s">
        <v>58</v>
      </c>
      <c r="U1" s="205" t="s">
        <v>59</v>
      </c>
      <c r="V1" s="205" t="s">
        <v>62</v>
      </c>
      <c r="W1" s="205" t="s">
        <v>57</v>
      </c>
      <c r="Y1" s="205" t="s">
        <v>58</v>
      </c>
      <c r="Z1" s="205" t="s">
        <v>59</v>
      </c>
      <c r="AA1" s="211" t="s">
        <v>61</v>
      </c>
      <c r="AB1" s="211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186</v>
      </c>
      <c r="B2" s="253" t="str">
        <f>CONCATENATE("A",DADOS!B2)</f>
        <v>A1</v>
      </c>
      <c r="C2" s="205">
        <f>DADOS!I8</f>
        <v>233</v>
      </c>
      <c r="D2" s="103"/>
      <c r="E2" s="103"/>
      <c r="F2" s="261">
        <f>MIN(C2:C7)</f>
        <v>228</v>
      </c>
      <c r="G2" s="8">
        <f>ROUND(100-((F2*100)/F3),5)</f>
        <v>24</v>
      </c>
      <c r="H2" s="205">
        <f>ROUND(G2/9,5)</f>
        <v>2.6666699999999999</v>
      </c>
      <c r="J2" s="108">
        <v>1</v>
      </c>
      <c r="K2" s="226">
        <v>0</v>
      </c>
      <c r="L2" s="227">
        <f t="shared" ref="L2:L9" si="0">ROUND(K2+H$2,5)-D$9</f>
        <v>2.6666599999999998</v>
      </c>
      <c r="O2" s="205" t="s">
        <v>58</v>
      </c>
      <c r="P2" s="98">
        <v>1</v>
      </c>
      <c r="Q2" s="205">
        <v>1</v>
      </c>
      <c r="S2" s="205" t="s">
        <v>58</v>
      </c>
      <c r="T2" s="207">
        <f>ROUND(P2/P$4,5)</f>
        <v>0.5</v>
      </c>
      <c r="U2" s="207">
        <f>ROUND(Q2/Q$4,5)</f>
        <v>0.5</v>
      </c>
      <c r="V2" s="205">
        <f>ROUND(AVERAGE(T2:U2),5)</f>
        <v>0.5</v>
      </c>
      <c r="W2" s="100">
        <f>V2</f>
        <v>0.5</v>
      </c>
      <c r="Y2" s="207">
        <f>ROUND(P2*V$2,5)</f>
        <v>0.5</v>
      </c>
      <c r="Z2" s="207">
        <f>ROUND(Q2*V$3,5)</f>
        <v>0.5</v>
      </c>
      <c r="AA2" s="207">
        <f>ROUND(SUM(Y2:Z2),5)</f>
        <v>1</v>
      </c>
      <c r="AB2" s="207">
        <f>ROUND(AA2/V2,5)</f>
        <v>2</v>
      </c>
      <c r="AD2" s="205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253" t="str">
        <f>CONCATENATE("A",DADOS!B3)</f>
        <v>A2</v>
      </c>
      <c r="C3" s="205">
        <f>DADOS!I9</f>
        <v>228</v>
      </c>
      <c r="D3" s="103"/>
      <c r="E3" s="103"/>
      <c r="F3" s="262">
        <f>MAX(C2:C7)</f>
        <v>300</v>
      </c>
      <c r="G3" s="110"/>
      <c r="J3" s="108">
        <v>2</v>
      </c>
      <c r="K3" s="227">
        <f t="shared" ref="K3:K10" si="1">ROUND(L2+D$9,5)</f>
        <v>2.6666699999999999</v>
      </c>
      <c r="L3" s="226">
        <f t="shared" si="0"/>
        <v>5.3333300000000001</v>
      </c>
      <c r="O3" s="205" t="s">
        <v>59</v>
      </c>
      <c r="P3" s="205">
        <f>1/Q2</f>
        <v>1</v>
      </c>
      <c r="Q3" s="98">
        <v>1</v>
      </c>
      <c r="S3" s="205" t="s">
        <v>59</v>
      </c>
      <c r="T3" s="207">
        <f>ROUND(P3/P$4,5)</f>
        <v>0.5</v>
      </c>
      <c r="U3" s="207">
        <f>ROUND(Q3/Q$4,5)</f>
        <v>0.5</v>
      </c>
      <c r="V3" s="205">
        <f>ROUND(AVERAGE(T3:U3),5)</f>
        <v>0.5</v>
      </c>
      <c r="W3" s="100">
        <f>V3</f>
        <v>0.5</v>
      </c>
      <c r="Y3" s="207">
        <f>ROUND(P3*V$2,5)</f>
        <v>0.5</v>
      </c>
      <c r="Z3" s="207">
        <f>ROUND(Q3*V$3,5)</f>
        <v>0.5</v>
      </c>
      <c r="AA3" s="207">
        <f>ROUND(SUM(Y3:Z3),5)</f>
        <v>1</v>
      </c>
      <c r="AB3" s="207">
        <f>ROUND(AA3/V3,5)</f>
        <v>2</v>
      </c>
      <c r="AD3" s="205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253" t="str">
        <f>CONCATENATE("A",DADOS!B4)</f>
        <v>A3</v>
      </c>
      <c r="C4" s="205">
        <f>DADOS!I10</f>
        <v>257</v>
      </c>
      <c r="D4" s="103"/>
      <c r="E4" s="103"/>
      <c r="J4" s="108">
        <v>3</v>
      </c>
      <c r="K4" s="226">
        <f t="shared" si="1"/>
        <v>5.3333399999999997</v>
      </c>
      <c r="L4" s="226">
        <f t="shared" si="0"/>
        <v>8</v>
      </c>
      <c r="O4" s="211" t="s">
        <v>61</v>
      </c>
      <c r="P4" s="207">
        <f>ROUND(SUM(P2:P3),5)</f>
        <v>2</v>
      </c>
      <c r="Q4" s="207">
        <f>ROUND(SUM(Q2:Q3),5)</f>
        <v>2</v>
      </c>
      <c r="S4" s="211" t="s">
        <v>61</v>
      </c>
      <c r="T4" s="207">
        <f>ROUND(SUM(T2:T3),5)</f>
        <v>1</v>
      </c>
      <c r="U4" s="207">
        <f>ROUND(SUM(U2:U3),5)</f>
        <v>1</v>
      </c>
      <c r="V4" s="205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07">
        <f>ROUND(AVERAGE(AB2:AB3),5)</f>
        <v>2</v>
      </c>
      <c r="AD4" s="205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253" t="str">
        <f>CONCATENATE("A",DADOS!B5)</f>
        <v>A4</v>
      </c>
      <c r="C5" s="205">
        <f>DADOS!I11</f>
        <v>249</v>
      </c>
      <c r="D5" s="103"/>
      <c r="E5" s="103"/>
      <c r="J5" s="108">
        <v>4</v>
      </c>
      <c r="K5" s="227">
        <f t="shared" si="1"/>
        <v>8.0000099999999996</v>
      </c>
      <c r="L5" s="226">
        <f t="shared" si="0"/>
        <v>10.66667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05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253" t="str">
        <f>CONCATENATE("A",DADOS!B6)</f>
        <v>A5</v>
      </c>
      <c r="C6" s="205">
        <f>DADOS!I12</f>
        <v>261</v>
      </c>
      <c r="D6" s="103"/>
      <c r="E6" s="103"/>
      <c r="J6" s="108">
        <v>5</v>
      </c>
      <c r="K6" s="227">
        <f t="shared" si="1"/>
        <v>10.666679999999999</v>
      </c>
      <c r="L6" s="226">
        <f t="shared" si="0"/>
        <v>13.33334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05" t="s">
        <v>68</v>
      </c>
      <c r="AE6" s="309"/>
      <c r="AF6" s="309"/>
      <c r="AG6" s="309"/>
      <c r="AS6"/>
      <c r="AT6"/>
      <c r="AU6"/>
    </row>
    <row r="7" spans="1:47" ht="24" thickBot="1" x14ac:dyDescent="0.3">
      <c r="A7" s="239" t="s">
        <v>205</v>
      </c>
      <c r="B7" s="252" t="str">
        <f>CONCATENATE("A",DADOS!B7)</f>
        <v>A6</v>
      </c>
      <c r="C7" s="205">
        <f>DADOS!I13</f>
        <v>300</v>
      </c>
      <c r="D7" s="103"/>
      <c r="E7" s="103"/>
      <c r="J7" s="108">
        <v>6</v>
      </c>
      <c r="K7" s="227">
        <f t="shared" si="1"/>
        <v>13.333349999999999</v>
      </c>
      <c r="L7" s="226">
        <f t="shared" si="0"/>
        <v>16.00001</v>
      </c>
      <c r="AS7"/>
      <c r="AT7"/>
      <c r="AU7"/>
    </row>
    <row r="8" spans="1:47" ht="15.75" x14ac:dyDescent="0.25">
      <c r="J8" s="108">
        <v>7</v>
      </c>
      <c r="K8" s="227">
        <f t="shared" si="1"/>
        <v>16.000019999999999</v>
      </c>
      <c r="L8" s="226">
        <f t="shared" si="0"/>
        <v>18.666679999999999</v>
      </c>
      <c r="O8" s="99" t="s">
        <v>60</v>
      </c>
      <c r="P8" s="205" t="str">
        <f>B2</f>
        <v>A1</v>
      </c>
      <c r="Q8" s="205" t="str">
        <f>B3</f>
        <v>A2</v>
      </c>
      <c r="R8" s="205" t="str">
        <f>B4</f>
        <v>A3</v>
      </c>
      <c r="S8" s="205" t="str">
        <f>B5</f>
        <v>A4</v>
      </c>
      <c r="T8" s="205" t="str">
        <f>B6</f>
        <v>A5</v>
      </c>
      <c r="U8" s="205" t="str">
        <f>B7</f>
        <v>A6</v>
      </c>
      <c r="W8" s="99" t="s">
        <v>60</v>
      </c>
      <c r="X8" s="205" t="str">
        <f>B2</f>
        <v>A1</v>
      </c>
      <c r="Y8" s="205" t="str">
        <f>B3</f>
        <v>A2</v>
      </c>
      <c r="Z8" s="205" t="str">
        <f>B4</f>
        <v>A3</v>
      </c>
      <c r="AA8" s="205" t="str">
        <f>B5</f>
        <v>A4</v>
      </c>
      <c r="AB8" s="205" t="str">
        <f>B6</f>
        <v>A5</v>
      </c>
      <c r="AC8" s="205" t="str">
        <f>B7</f>
        <v>A6</v>
      </c>
      <c r="AD8" s="211" t="s">
        <v>62</v>
      </c>
      <c r="AE8" s="211" t="s">
        <v>57</v>
      </c>
      <c r="AI8" s="205" t="str">
        <f>B2</f>
        <v>A1</v>
      </c>
      <c r="AJ8" s="205" t="str">
        <f>B3</f>
        <v>A2</v>
      </c>
      <c r="AK8" s="205" t="str">
        <f>B4</f>
        <v>A3</v>
      </c>
      <c r="AL8" s="205" t="str">
        <f>B5</f>
        <v>A4</v>
      </c>
      <c r="AM8" s="205" t="str">
        <f>B6</f>
        <v>A5</v>
      </c>
      <c r="AN8" s="205" t="str">
        <f>B7</f>
        <v>A6</v>
      </c>
      <c r="AO8" s="211" t="s">
        <v>55</v>
      </c>
      <c r="AP8" s="211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05">
        <v>1.0000000000000001E-5</v>
      </c>
      <c r="E9" s="211">
        <v>9</v>
      </c>
      <c r="J9" s="108">
        <v>8</v>
      </c>
      <c r="K9" s="227">
        <f t="shared" si="1"/>
        <v>18.666689999999999</v>
      </c>
      <c r="L9" s="226">
        <f t="shared" si="0"/>
        <v>21.333349999999999</v>
      </c>
      <c r="O9" s="205" t="str">
        <f>B2</f>
        <v>A1</v>
      </c>
      <c r="P9" s="98">
        <v>1</v>
      </c>
      <c r="Q9" s="207">
        <f>C12</f>
        <v>1</v>
      </c>
      <c r="R9" s="207">
        <f>C13</f>
        <v>4</v>
      </c>
      <c r="S9" s="207">
        <f>C14</f>
        <v>3</v>
      </c>
      <c r="T9" s="207">
        <f>C15</f>
        <v>5</v>
      </c>
      <c r="U9" s="207">
        <f>C16</f>
        <v>9</v>
      </c>
      <c r="W9" s="117" t="str">
        <f t="shared" ref="W9:W14" si="2">B2</f>
        <v>A1</v>
      </c>
      <c r="X9" s="117">
        <f t="shared" ref="X9:AC14" si="3">ROUND(P9/P$15,5)</f>
        <v>0.34549000000000002</v>
      </c>
      <c r="Y9" s="117">
        <f t="shared" si="3"/>
        <v>0.36216999999999999</v>
      </c>
      <c r="Z9" s="117">
        <f t="shared" si="3"/>
        <v>0.30380000000000001</v>
      </c>
      <c r="AA9" s="117">
        <f t="shared" si="3"/>
        <v>0.32812000000000002</v>
      </c>
      <c r="AB9" s="117">
        <f t="shared" si="3"/>
        <v>0.35210999999999998</v>
      </c>
      <c r="AC9" s="117">
        <f t="shared" si="3"/>
        <v>0.24324000000000001</v>
      </c>
      <c r="AD9" s="137">
        <f t="shared" ref="AD9:AD14" si="4">ROUND(AVERAGE(X9:AC9),5)</f>
        <v>0.32249</v>
      </c>
      <c r="AE9" s="138">
        <f>AD9</f>
        <v>0.32249</v>
      </c>
      <c r="AI9" s="205">
        <f t="shared" ref="AI9:AI14" si="5">ROUND(P9*AD$9,5)</f>
        <v>0.32249</v>
      </c>
      <c r="AJ9" s="205">
        <f t="shared" ref="AJ9:AJ14" si="6">ROUND(Q9*AD$10,5)</f>
        <v>0.35338000000000003</v>
      </c>
      <c r="AK9" s="205">
        <f t="shared" ref="AK9:AK14" si="7">ROUND(R9*AD$11,5)</f>
        <v>0.34799999999999998</v>
      </c>
      <c r="AL9" s="205">
        <f t="shared" ref="AL9:AL14" si="8">ROUND(S9*AD$12,5)</f>
        <v>0.39851999999999999</v>
      </c>
      <c r="AM9" s="205">
        <f t="shared" ref="AM9:AM14" si="9">ROUND(T9*AD$13,5)</f>
        <v>0.39810000000000001</v>
      </c>
      <c r="AN9" s="205">
        <f t="shared" ref="AN9:AN14" si="10">ROUND(U9*AD$14,5)</f>
        <v>0.22203000000000001</v>
      </c>
      <c r="AO9" s="205">
        <f>ROUND(SUM(AI9:AN9),5)</f>
        <v>2.0425200000000001</v>
      </c>
      <c r="AP9" s="205">
        <f t="shared" ref="AP9:AP14" si="11">ROUND(AO9/AD9,5)</f>
        <v>6.3335900000000001</v>
      </c>
      <c r="AR9" s="205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21.333359999999999</v>
      </c>
      <c r="L10" s="55">
        <f>G2</f>
        <v>24</v>
      </c>
      <c r="O10" s="205" t="str">
        <f t="shared" ref="O10:O14" si="12">B3</f>
        <v>A2</v>
      </c>
      <c r="P10" s="205">
        <f>ROUND(1/Q9,5)</f>
        <v>1</v>
      </c>
      <c r="Q10" s="98">
        <v>1</v>
      </c>
      <c r="R10" s="226">
        <f>G13</f>
        <v>5</v>
      </c>
      <c r="S10" s="226">
        <f>G14</f>
        <v>4</v>
      </c>
      <c r="T10" s="226">
        <f>G15</f>
        <v>5</v>
      </c>
      <c r="U10" s="226">
        <f>G16</f>
        <v>9</v>
      </c>
      <c r="W10" s="141" t="str">
        <f t="shared" si="2"/>
        <v>A2</v>
      </c>
      <c r="X10" s="142">
        <f t="shared" si="3"/>
        <v>0.34549000000000002</v>
      </c>
      <c r="Y10" s="142">
        <f t="shared" si="3"/>
        <v>0.36216999999999999</v>
      </c>
      <c r="Z10" s="142">
        <f t="shared" si="3"/>
        <v>0.37974999999999998</v>
      </c>
      <c r="AA10" s="142">
        <f t="shared" si="3"/>
        <v>0.4375</v>
      </c>
      <c r="AB10" s="142">
        <f t="shared" si="3"/>
        <v>0.35210999999999998</v>
      </c>
      <c r="AC10" s="142">
        <f t="shared" si="3"/>
        <v>0.24324000000000001</v>
      </c>
      <c r="AD10" s="210">
        <f t="shared" si="4"/>
        <v>0.35338000000000003</v>
      </c>
      <c r="AE10" s="144">
        <f t="shared" ref="AE10:AE15" si="13">AD10</f>
        <v>0.35338000000000003</v>
      </c>
      <c r="AI10" s="205">
        <f t="shared" si="5"/>
        <v>0.32249</v>
      </c>
      <c r="AJ10" s="205">
        <f t="shared" si="6"/>
        <v>0.35338000000000003</v>
      </c>
      <c r="AK10" s="205">
        <f t="shared" si="7"/>
        <v>0.435</v>
      </c>
      <c r="AL10" s="205">
        <f t="shared" si="8"/>
        <v>0.53136000000000005</v>
      </c>
      <c r="AM10" s="205">
        <f t="shared" si="9"/>
        <v>0.39810000000000001</v>
      </c>
      <c r="AN10" s="205">
        <f t="shared" si="10"/>
        <v>0.22203000000000001</v>
      </c>
      <c r="AO10" s="205">
        <f t="shared" ref="AO10:AO14" si="14">ROUND(SUM(AI10:AN10),5)</f>
        <v>2.2623600000000001</v>
      </c>
      <c r="AP10" s="205">
        <f t="shared" si="11"/>
        <v>6.4020599999999996</v>
      </c>
      <c r="AR10" s="205" t="s">
        <v>65</v>
      </c>
      <c r="AS10" s="309">
        <f>ROUND((AP15-AS9)/(AS9-1),5)</f>
        <v>4.5260000000000002E-2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1</v>
      </c>
      <c r="H11" s="268"/>
      <c r="L11" s="283"/>
      <c r="O11" s="205" t="str">
        <f t="shared" si="12"/>
        <v>A3</v>
      </c>
      <c r="P11" s="205">
        <f>ROUND(1/R9,5)</f>
        <v>0.25</v>
      </c>
      <c r="Q11" s="207">
        <f>ROUND(1/R10,5)</f>
        <v>0.2</v>
      </c>
      <c r="R11" s="98">
        <v>1</v>
      </c>
      <c r="S11" s="207">
        <f>C21</f>
        <v>0.5</v>
      </c>
      <c r="T11" s="207">
        <f>C22</f>
        <v>1</v>
      </c>
      <c r="U11" s="207">
        <f>C23</f>
        <v>6</v>
      </c>
      <c r="W11" s="109" t="str">
        <f t="shared" si="2"/>
        <v>A3</v>
      </c>
      <c r="X11" s="109">
        <f t="shared" si="3"/>
        <v>8.6370000000000002E-2</v>
      </c>
      <c r="Y11" s="109">
        <f t="shared" si="3"/>
        <v>7.2429999999999994E-2</v>
      </c>
      <c r="Z11" s="109">
        <f t="shared" si="3"/>
        <v>7.5950000000000004E-2</v>
      </c>
      <c r="AA11" s="109">
        <f t="shared" si="3"/>
        <v>5.4690000000000003E-2</v>
      </c>
      <c r="AB11" s="109">
        <f t="shared" si="3"/>
        <v>7.0419999999999996E-2</v>
      </c>
      <c r="AC11" s="109">
        <f t="shared" si="3"/>
        <v>0.16216</v>
      </c>
      <c r="AD11" s="139">
        <f t="shared" si="4"/>
        <v>8.6999999999999994E-2</v>
      </c>
      <c r="AE11" s="140">
        <f t="shared" si="13"/>
        <v>8.6999999999999994E-2</v>
      </c>
      <c r="AI11" s="205">
        <f t="shared" si="5"/>
        <v>8.0619999999999997E-2</v>
      </c>
      <c r="AJ11" s="205">
        <f t="shared" si="6"/>
        <v>7.0680000000000007E-2</v>
      </c>
      <c r="AK11" s="205">
        <f t="shared" si="7"/>
        <v>8.6999999999999994E-2</v>
      </c>
      <c r="AL11" s="205">
        <f t="shared" si="8"/>
        <v>6.6420000000000007E-2</v>
      </c>
      <c r="AM11" s="205">
        <f t="shared" si="9"/>
        <v>7.9619999999999996E-2</v>
      </c>
      <c r="AN11" s="205">
        <f t="shared" si="10"/>
        <v>0.14802000000000001</v>
      </c>
      <c r="AO11" s="205">
        <f t="shared" si="14"/>
        <v>0.53236000000000006</v>
      </c>
      <c r="AP11" s="205">
        <f t="shared" si="11"/>
        <v>6.1190800000000003</v>
      </c>
      <c r="AR11" s="205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2.1459199999999998</v>
      </c>
      <c r="C12" s="266">
        <v>1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05" t="str">
        <f t="shared" si="12"/>
        <v>A4</v>
      </c>
      <c r="P12" s="205">
        <f>ROUND(1/S9,5)</f>
        <v>0.33333000000000002</v>
      </c>
      <c r="Q12" s="207">
        <f>ROUND(1/S10,5)</f>
        <v>0.25</v>
      </c>
      <c r="R12" s="207">
        <f>ROUND(1/S11,5)</f>
        <v>2</v>
      </c>
      <c r="S12" s="98">
        <v>1</v>
      </c>
      <c r="T12" s="207">
        <f>G22</f>
        <v>2</v>
      </c>
      <c r="U12" s="207">
        <f>G23</f>
        <v>7</v>
      </c>
      <c r="W12" s="205" t="str">
        <f t="shared" si="2"/>
        <v>A4</v>
      </c>
      <c r="X12" s="205">
        <f t="shared" si="3"/>
        <v>0.11516</v>
      </c>
      <c r="Y12" s="205">
        <f t="shared" si="3"/>
        <v>9.0539999999999995E-2</v>
      </c>
      <c r="Z12" s="205">
        <f t="shared" si="3"/>
        <v>0.15190000000000001</v>
      </c>
      <c r="AA12" s="205">
        <f t="shared" si="3"/>
        <v>0.10936999999999999</v>
      </c>
      <c r="AB12" s="205">
        <f t="shared" si="3"/>
        <v>0.14085</v>
      </c>
      <c r="AC12" s="205">
        <f t="shared" si="3"/>
        <v>0.18919</v>
      </c>
      <c r="AD12" s="211">
        <f t="shared" si="4"/>
        <v>0.13284000000000001</v>
      </c>
      <c r="AE12" s="106">
        <f t="shared" si="13"/>
        <v>0.13284000000000001</v>
      </c>
      <c r="AI12" s="205">
        <f t="shared" si="5"/>
        <v>0.1075</v>
      </c>
      <c r="AJ12" s="205">
        <f t="shared" si="6"/>
        <v>8.8349999999999998E-2</v>
      </c>
      <c r="AK12" s="205">
        <f t="shared" si="7"/>
        <v>0.17399999999999999</v>
      </c>
      <c r="AL12" s="205">
        <f t="shared" si="8"/>
        <v>0.13284000000000001</v>
      </c>
      <c r="AM12" s="205">
        <f t="shared" si="9"/>
        <v>0.15923999999999999</v>
      </c>
      <c r="AN12" s="205">
        <f t="shared" si="10"/>
        <v>0.17269000000000001</v>
      </c>
      <c r="AO12" s="205">
        <f t="shared" si="14"/>
        <v>0.83462000000000003</v>
      </c>
      <c r="AP12" s="205">
        <f t="shared" si="11"/>
        <v>6.2828999999999997</v>
      </c>
      <c r="AR12" s="205" t="s">
        <v>67</v>
      </c>
      <c r="AS12" s="309">
        <f>ROUND((AS10/AS11),5)</f>
        <v>3.6209999999999999E-2</v>
      </c>
      <c r="AT12" s="309"/>
      <c r="AU12"/>
    </row>
    <row r="13" spans="1:47" x14ac:dyDescent="0.25">
      <c r="A13" s="114" t="s">
        <v>76</v>
      </c>
      <c r="B13" s="115">
        <f>ROUND(100-((C2*100)/C4),5)</f>
        <v>9.3385200000000008</v>
      </c>
      <c r="C13" s="266">
        <v>4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11.284050000000001</v>
      </c>
      <c r="G13" s="266">
        <v>5</v>
      </c>
      <c r="H13" s="268" t="b">
        <f t="shared" ref="H13:H16" si="16">OR(C$3=C4,C$3&lt;=C4)</f>
        <v>1</v>
      </c>
      <c r="O13" s="205" t="str">
        <f t="shared" si="12"/>
        <v>A5</v>
      </c>
      <c r="P13" s="205">
        <f>ROUND(1/T9,5)</f>
        <v>0.2</v>
      </c>
      <c r="Q13" s="207">
        <f>ROUND(1/T10,5)</f>
        <v>0.2</v>
      </c>
      <c r="R13" s="207">
        <f>ROUND(1/T11,5)</f>
        <v>1</v>
      </c>
      <c r="S13" s="207">
        <f>ROUND(1/T12,5)</f>
        <v>0.5</v>
      </c>
      <c r="T13" s="98">
        <v>1</v>
      </c>
      <c r="U13" s="207">
        <f>C30</f>
        <v>5</v>
      </c>
      <c r="W13" s="205" t="str">
        <f t="shared" si="2"/>
        <v>A5</v>
      </c>
      <c r="X13" s="205">
        <f t="shared" si="3"/>
        <v>6.9099999999999995E-2</v>
      </c>
      <c r="Y13" s="205">
        <f t="shared" si="3"/>
        <v>7.2429999999999994E-2</v>
      </c>
      <c r="Z13" s="205">
        <f t="shared" si="3"/>
        <v>7.5950000000000004E-2</v>
      </c>
      <c r="AA13" s="205">
        <f t="shared" si="3"/>
        <v>5.4690000000000003E-2</v>
      </c>
      <c r="AB13" s="205">
        <f t="shared" si="3"/>
        <v>7.0419999999999996E-2</v>
      </c>
      <c r="AC13" s="205">
        <f t="shared" si="3"/>
        <v>0.13514000000000001</v>
      </c>
      <c r="AD13" s="211">
        <f t="shared" si="4"/>
        <v>7.9619999999999996E-2</v>
      </c>
      <c r="AE13" s="106">
        <f t="shared" si="13"/>
        <v>7.9619999999999996E-2</v>
      </c>
      <c r="AI13" s="205">
        <f t="shared" si="5"/>
        <v>6.4500000000000002E-2</v>
      </c>
      <c r="AJ13" s="205">
        <f t="shared" si="6"/>
        <v>7.0680000000000007E-2</v>
      </c>
      <c r="AK13" s="205">
        <f t="shared" si="7"/>
        <v>8.6999999999999994E-2</v>
      </c>
      <c r="AL13" s="205">
        <f t="shared" si="8"/>
        <v>6.6420000000000007E-2</v>
      </c>
      <c r="AM13" s="205">
        <f t="shared" si="9"/>
        <v>7.9619999999999996E-2</v>
      </c>
      <c r="AN13" s="205">
        <f t="shared" si="10"/>
        <v>0.12335</v>
      </c>
      <c r="AO13" s="205">
        <f t="shared" si="14"/>
        <v>0.49157000000000001</v>
      </c>
      <c r="AP13" s="205">
        <f t="shared" si="11"/>
        <v>6.1739499999999996</v>
      </c>
      <c r="AR13" s="205" t="s">
        <v>68</v>
      </c>
      <c r="AS13" s="316">
        <f>AS12</f>
        <v>3.6209999999999999E-2</v>
      </c>
      <c r="AT13" s="316"/>
      <c r="AU13"/>
    </row>
    <row r="14" spans="1:47" x14ac:dyDescent="0.25">
      <c r="A14" s="114" t="s">
        <v>77</v>
      </c>
      <c r="B14" s="115">
        <f>ROUND(100-((C2*100)/C5),5)</f>
        <v>6.4257</v>
      </c>
      <c r="C14" s="266">
        <v>3</v>
      </c>
      <c r="D14" s="273" t="b">
        <f t="shared" si="15"/>
        <v>1</v>
      </c>
      <c r="E14" s="256" t="s">
        <v>82</v>
      </c>
      <c r="F14" s="115">
        <f>ROUND(100-((C3*100)/C5),5)</f>
        <v>8.4337300000000006</v>
      </c>
      <c r="G14" s="266">
        <v>4</v>
      </c>
      <c r="H14" s="268" t="b">
        <f t="shared" si="16"/>
        <v>1</v>
      </c>
      <c r="O14" s="205" t="str">
        <f t="shared" si="12"/>
        <v>A6</v>
      </c>
      <c r="P14" s="205">
        <f>ROUND(1/U9,5)</f>
        <v>0.11111</v>
      </c>
      <c r="Q14" s="207">
        <f>ROUND(1/U10,5)</f>
        <v>0.11111</v>
      </c>
      <c r="R14" s="207">
        <f>ROUND(1/U11,5)</f>
        <v>0.16667000000000001</v>
      </c>
      <c r="S14" s="207">
        <f>ROUND(1/U12,5)</f>
        <v>0.14285999999999999</v>
      </c>
      <c r="T14" s="207">
        <f>ROUND(1/U13,5)</f>
        <v>0.2</v>
      </c>
      <c r="U14" s="98">
        <v>1</v>
      </c>
      <c r="W14" s="205" t="str">
        <f t="shared" si="2"/>
        <v>A6</v>
      </c>
      <c r="X14" s="205">
        <f t="shared" si="3"/>
        <v>3.8390000000000001E-2</v>
      </c>
      <c r="Y14" s="205">
        <f t="shared" si="3"/>
        <v>4.0239999999999998E-2</v>
      </c>
      <c r="Z14" s="205">
        <f t="shared" si="3"/>
        <v>1.2659999999999999E-2</v>
      </c>
      <c r="AA14" s="205">
        <f t="shared" si="3"/>
        <v>1.5630000000000002E-2</v>
      </c>
      <c r="AB14" s="205">
        <f t="shared" si="3"/>
        <v>1.4080000000000001E-2</v>
      </c>
      <c r="AC14" s="205">
        <f t="shared" si="3"/>
        <v>2.7029999999999998E-2</v>
      </c>
      <c r="AD14" s="211">
        <f t="shared" si="4"/>
        <v>2.4670000000000001E-2</v>
      </c>
      <c r="AE14" s="106">
        <f t="shared" si="13"/>
        <v>2.4670000000000001E-2</v>
      </c>
      <c r="AI14" s="205">
        <f t="shared" si="5"/>
        <v>3.5830000000000001E-2</v>
      </c>
      <c r="AJ14" s="205">
        <f t="shared" si="6"/>
        <v>3.9260000000000003E-2</v>
      </c>
      <c r="AK14" s="205">
        <f t="shared" si="7"/>
        <v>1.4500000000000001E-2</v>
      </c>
      <c r="AL14" s="205">
        <f t="shared" si="8"/>
        <v>1.898E-2</v>
      </c>
      <c r="AM14" s="205">
        <f t="shared" si="9"/>
        <v>1.592E-2</v>
      </c>
      <c r="AN14" s="205">
        <f t="shared" si="10"/>
        <v>2.4670000000000001E-2</v>
      </c>
      <c r="AO14" s="205">
        <f t="shared" si="14"/>
        <v>0.14915999999999999</v>
      </c>
      <c r="AP14" s="205">
        <f t="shared" si="11"/>
        <v>6.0462100000000003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10.727969999999999</v>
      </c>
      <c r="C15" s="266">
        <v>5</v>
      </c>
      <c r="D15" s="273" t="b">
        <f t="shared" si="15"/>
        <v>1</v>
      </c>
      <c r="E15" s="256" t="s">
        <v>83</v>
      </c>
      <c r="F15" s="115">
        <f>ROUND(100-((C3*100)/C6),5)</f>
        <v>12.64368</v>
      </c>
      <c r="G15" s="266">
        <v>5</v>
      </c>
      <c r="H15" s="268" t="b">
        <f t="shared" si="16"/>
        <v>1</v>
      </c>
      <c r="O15" s="109" t="s">
        <v>55</v>
      </c>
      <c r="P15" s="205">
        <f t="shared" ref="P15:U15" si="17">ROUND(SUM(P9:P14),5)</f>
        <v>2.8944399999999999</v>
      </c>
      <c r="Q15" s="207">
        <f t="shared" si="17"/>
        <v>2.76111</v>
      </c>
      <c r="R15" s="207">
        <f t="shared" si="17"/>
        <v>13.16667</v>
      </c>
      <c r="S15" s="207">
        <f t="shared" si="17"/>
        <v>9.1428600000000007</v>
      </c>
      <c r="T15" s="207">
        <f t="shared" si="17"/>
        <v>14.2</v>
      </c>
      <c r="U15" s="207">
        <f t="shared" si="17"/>
        <v>37</v>
      </c>
      <c r="W15" s="205" t="s">
        <v>55</v>
      </c>
      <c r="X15" s="105">
        <f t="shared" ref="X15:AD15" si="18">ROUND(SUM(X9:X14),5)</f>
        <v>1</v>
      </c>
      <c r="Y15" s="105">
        <f t="shared" si="18"/>
        <v>0.99997999999999998</v>
      </c>
      <c r="Z15" s="105">
        <f t="shared" si="18"/>
        <v>1.0000100000000001</v>
      </c>
      <c r="AA15" s="105">
        <f t="shared" si="18"/>
        <v>1</v>
      </c>
      <c r="AB15" s="105">
        <f t="shared" si="18"/>
        <v>0.99999000000000005</v>
      </c>
      <c r="AC15" s="105">
        <f t="shared" si="18"/>
        <v>1</v>
      </c>
      <c r="AD15" s="105">
        <f t="shared" si="18"/>
        <v>1</v>
      </c>
      <c r="AE15" s="106">
        <f t="shared" si="13"/>
        <v>1</v>
      </c>
      <c r="AI15" s="309" t="s">
        <v>216</v>
      </c>
      <c r="AJ15" s="309"/>
      <c r="AK15" s="309"/>
      <c r="AL15" s="309"/>
      <c r="AM15" s="309"/>
      <c r="AN15" s="309"/>
      <c r="AO15" s="309"/>
      <c r="AP15" s="211">
        <f>ROUND(AVERAGE(AP9:AP14),5)</f>
        <v>6.2263000000000002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22.33333</v>
      </c>
      <c r="C16" s="266">
        <v>9</v>
      </c>
      <c r="D16" s="277" t="b">
        <f t="shared" si="15"/>
        <v>1</v>
      </c>
      <c r="E16" s="256" t="s">
        <v>84</v>
      </c>
      <c r="F16" s="115">
        <f>ROUND(100-((C3*100)/C7),5)</f>
        <v>24</v>
      </c>
      <c r="G16" s="266">
        <v>9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05" t="s">
        <v>204</v>
      </c>
      <c r="Q17" s="205" t="s">
        <v>205</v>
      </c>
      <c r="R17" s="205" t="s">
        <v>206</v>
      </c>
      <c r="S17" s="205" t="s">
        <v>207</v>
      </c>
      <c r="T17" s="205" t="s">
        <v>208</v>
      </c>
      <c r="U17" s="205" t="s">
        <v>209</v>
      </c>
      <c r="W17" s="234" t="s">
        <v>59</v>
      </c>
      <c r="X17" s="205" t="s">
        <v>204</v>
      </c>
      <c r="Y17" s="205" t="s">
        <v>205</v>
      </c>
      <c r="Z17" s="205" t="s">
        <v>206</v>
      </c>
      <c r="AA17" s="205" t="s">
        <v>207</v>
      </c>
      <c r="AB17" s="205" t="s">
        <v>208</v>
      </c>
      <c r="AC17" s="205" t="s">
        <v>209</v>
      </c>
      <c r="AD17" s="211" t="s">
        <v>62</v>
      </c>
      <c r="AE17" s="212" t="s">
        <v>57</v>
      </c>
      <c r="AF17" s="157" t="s">
        <v>189</v>
      </c>
      <c r="AG17" s="158" t="s">
        <v>2</v>
      </c>
      <c r="AI17" s="205" t="str">
        <f>B2</f>
        <v>A1</v>
      </c>
      <c r="AJ17" s="205" t="str">
        <f>B3</f>
        <v>A2</v>
      </c>
      <c r="AK17" s="205" t="str">
        <f>B4</f>
        <v>A3</v>
      </c>
      <c r="AL17" s="205" t="str">
        <f>B5</f>
        <v>A4</v>
      </c>
      <c r="AM17" s="205" t="str">
        <f>B6</f>
        <v>A5</v>
      </c>
      <c r="AN17" s="205" t="str">
        <f>B7</f>
        <v>A6</v>
      </c>
      <c r="AO17" s="211" t="s">
        <v>55</v>
      </c>
      <c r="AP17" s="211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0.25</v>
      </c>
      <c r="D18" s="273"/>
      <c r="E18" s="308" t="s">
        <v>92</v>
      </c>
      <c r="F18" s="306"/>
      <c r="G18" s="271">
        <f>ROUND(1/C14,5)</f>
        <v>0.33333000000000002</v>
      </c>
      <c r="H18" s="268"/>
      <c r="O18" s="205" t="s">
        <v>204</v>
      </c>
      <c r="P18" s="98">
        <v>1</v>
      </c>
      <c r="Q18" s="205">
        <f>ROUND(1/3,5)</f>
        <v>0.33333000000000002</v>
      </c>
      <c r="R18" s="205">
        <f>ROUND(1/2,5)</f>
        <v>0.5</v>
      </c>
      <c r="S18" s="205">
        <f>ROUND(1/2,5)</f>
        <v>0.5</v>
      </c>
      <c r="T18" s="205">
        <f>ROUND(1/2,5)</f>
        <v>0.5</v>
      </c>
      <c r="U18" s="205">
        <f>ROUND(1/9,5)</f>
        <v>0.11111</v>
      </c>
      <c r="W18" s="205" t="s">
        <v>204</v>
      </c>
      <c r="X18" s="207">
        <f t="shared" ref="X18:AC23" si="19">ROUND(P18/P$24,5)</f>
        <v>5.2630000000000003E-2</v>
      </c>
      <c r="Y18" s="207">
        <f t="shared" si="19"/>
        <v>0.04</v>
      </c>
      <c r="Z18" s="207">
        <f t="shared" si="19"/>
        <v>3.7039999999999997E-2</v>
      </c>
      <c r="AA18" s="207">
        <f t="shared" si="19"/>
        <v>3.7039999999999997E-2</v>
      </c>
      <c r="AB18" s="207">
        <f t="shared" si="19"/>
        <v>3.7039999999999997E-2</v>
      </c>
      <c r="AC18" s="207">
        <f t="shared" si="19"/>
        <v>6.5119999999999997E-2</v>
      </c>
      <c r="AD18" s="211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05">
        <f t="shared" ref="AI18:AI23" si="20">ROUND(P18*AD$18,5)</f>
        <v>4.4810000000000003E-2</v>
      </c>
      <c r="AJ18" s="205">
        <f t="shared" ref="AJ18:AJ23" si="21">ROUND(Q18*AD$19,5)</f>
        <v>5.79E-2</v>
      </c>
      <c r="AK18" s="205">
        <f t="shared" ref="AK18:AK23" si="22">ROUND(R18*AD$20,5)</f>
        <v>3.7600000000000001E-2</v>
      </c>
      <c r="AL18" s="205">
        <f t="shared" ref="AL18:AL23" si="23">ROUND(S18*AD$21,5)</f>
        <v>3.7600000000000001E-2</v>
      </c>
      <c r="AM18" s="205">
        <f t="shared" ref="AM18:AM23" si="24">ROUND(T18*AD$22,5)</f>
        <v>3.7600000000000001E-2</v>
      </c>
      <c r="AN18" s="205">
        <f t="shared" ref="AN18:AN23" si="25">ROUND(U18*AD$23,5)</f>
        <v>6.1760000000000002E-2</v>
      </c>
      <c r="AO18" s="205">
        <f>ROUND(SUM(AI18:AN18),5)</f>
        <v>0.27727000000000002</v>
      </c>
      <c r="AP18" s="205">
        <f t="shared" ref="AP18:AP23" si="26">ROUND(AO18/AD18,5)</f>
        <v>6.1876800000000003</v>
      </c>
      <c r="AR18" s="205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</v>
      </c>
      <c r="D19" s="268"/>
      <c r="E19" s="300" t="s">
        <v>93</v>
      </c>
      <c r="F19" s="301"/>
      <c r="G19" s="271">
        <f>ROUND(1/G14,5)</f>
        <v>0.25</v>
      </c>
      <c r="H19" s="268"/>
      <c r="O19" s="205" t="s">
        <v>205</v>
      </c>
      <c r="P19" s="205">
        <f>ROUND(1/Q18,5)</f>
        <v>3.0000300000000002</v>
      </c>
      <c r="Q19" s="98">
        <v>1</v>
      </c>
      <c r="R19" s="205">
        <v>3</v>
      </c>
      <c r="S19" s="205">
        <v>3</v>
      </c>
      <c r="T19" s="205">
        <v>3</v>
      </c>
      <c r="U19" s="205">
        <f>ROUND(1/6,5)</f>
        <v>0.16667000000000001</v>
      </c>
      <c r="W19" s="205" t="s">
        <v>205</v>
      </c>
      <c r="X19" s="207">
        <f>ROUND(P19/P$24,5)</f>
        <v>0.15790000000000001</v>
      </c>
      <c r="Y19" s="207">
        <f t="shared" si="19"/>
        <v>0.12</v>
      </c>
      <c r="Z19" s="207">
        <f t="shared" si="19"/>
        <v>0.22222</v>
      </c>
      <c r="AA19" s="207">
        <f t="shared" si="19"/>
        <v>0.22222</v>
      </c>
      <c r="AB19" s="207">
        <f t="shared" si="19"/>
        <v>0.22222</v>
      </c>
      <c r="AC19" s="207">
        <f t="shared" si="19"/>
        <v>9.7680000000000003E-2</v>
      </c>
      <c r="AD19" s="211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05">
        <f t="shared" si="20"/>
        <v>0.13442999999999999</v>
      </c>
      <c r="AJ19" s="205">
        <f t="shared" si="21"/>
        <v>0.17371</v>
      </c>
      <c r="AK19" s="205">
        <f t="shared" si="22"/>
        <v>0.22559999999999999</v>
      </c>
      <c r="AL19" s="205">
        <f t="shared" si="23"/>
        <v>0.22559999999999999</v>
      </c>
      <c r="AM19" s="205">
        <f t="shared" si="24"/>
        <v>0.22559999999999999</v>
      </c>
      <c r="AN19" s="205">
        <f t="shared" si="25"/>
        <v>9.2649999999999996E-2</v>
      </c>
      <c r="AO19" s="205">
        <f t="shared" ref="AO19:AO23" si="30">ROUND(SUM(AI19:AN19),5)</f>
        <v>1.07759</v>
      </c>
      <c r="AP19" s="205">
        <f t="shared" si="26"/>
        <v>6.2033800000000001</v>
      </c>
      <c r="AR19" s="205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2</v>
      </c>
      <c r="H20" s="268"/>
      <c r="O20" s="205" t="s">
        <v>206</v>
      </c>
      <c r="P20" s="205">
        <f>ROUND(1/R18,5)</f>
        <v>2</v>
      </c>
      <c r="Q20" s="205">
        <f>ROUND(1/R19,5)</f>
        <v>0.33333000000000002</v>
      </c>
      <c r="R20" s="98">
        <v>1</v>
      </c>
      <c r="S20" s="205">
        <f>ROUND(1/1,5)</f>
        <v>1</v>
      </c>
      <c r="T20" s="205">
        <f>ROUND(1/1,5)</f>
        <v>1</v>
      </c>
      <c r="U20" s="205">
        <f>ROUND(1/7,5)</f>
        <v>0.14285999999999999</v>
      </c>
      <c r="W20" s="205" t="s">
        <v>206</v>
      </c>
      <c r="X20" s="207">
        <f t="shared" ref="X20:X23" si="31">ROUND(P20/P$24,5)</f>
        <v>0.10526000000000001</v>
      </c>
      <c r="Y20" s="207">
        <f t="shared" si="19"/>
        <v>0.04</v>
      </c>
      <c r="Z20" s="207">
        <f t="shared" si="19"/>
        <v>7.4069999999999997E-2</v>
      </c>
      <c r="AA20" s="207">
        <f t="shared" si="19"/>
        <v>7.4069999999999997E-2</v>
      </c>
      <c r="AB20" s="207">
        <f t="shared" si="19"/>
        <v>7.4069999999999997E-2</v>
      </c>
      <c r="AC20" s="207">
        <f t="shared" si="19"/>
        <v>8.3720000000000003E-2</v>
      </c>
      <c r="AD20" s="211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05">
        <f t="shared" si="20"/>
        <v>8.9620000000000005E-2</v>
      </c>
      <c r="AJ20" s="205">
        <f t="shared" si="21"/>
        <v>5.79E-2</v>
      </c>
      <c r="AK20" s="205">
        <f t="shared" si="22"/>
        <v>7.5200000000000003E-2</v>
      </c>
      <c r="AL20" s="205">
        <f t="shared" si="23"/>
        <v>7.5200000000000003E-2</v>
      </c>
      <c r="AM20" s="205">
        <f t="shared" si="24"/>
        <v>7.5200000000000003E-2</v>
      </c>
      <c r="AN20" s="205">
        <f t="shared" si="25"/>
        <v>7.9409999999999994E-2</v>
      </c>
      <c r="AO20" s="205">
        <f t="shared" si="30"/>
        <v>0.45252999999999999</v>
      </c>
      <c r="AP20" s="205">
        <f t="shared" si="26"/>
        <v>6.01769</v>
      </c>
      <c r="AR20" s="205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3.1128399999999998</v>
      </c>
      <c r="C21" s="266">
        <v>0.5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05" t="s">
        <v>207</v>
      </c>
      <c r="P21" s="205">
        <f>ROUND(1/S18,5)</f>
        <v>2</v>
      </c>
      <c r="Q21" s="205">
        <f>ROUND(1/S19,5)</f>
        <v>0.33333000000000002</v>
      </c>
      <c r="R21" s="205">
        <f>ROUND(1/S20,5)</f>
        <v>1</v>
      </c>
      <c r="S21" s="98">
        <v>1</v>
      </c>
      <c r="T21" s="205">
        <v>1</v>
      </c>
      <c r="U21" s="205">
        <f>ROUND(1/7,5)</f>
        <v>0.14285999999999999</v>
      </c>
      <c r="W21" s="205" t="s">
        <v>207</v>
      </c>
      <c r="X21" s="207">
        <f t="shared" si="31"/>
        <v>0.10526000000000001</v>
      </c>
      <c r="Y21" s="207">
        <f t="shared" si="19"/>
        <v>0.04</v>
      </c>
      <c r="Z21" s="207">
        <f t="shared" si="19"/>
        <v>7.4069999999999997E-2</v>
      </c>
      <c r="AA21" s="207">
        <f t="shared" si="19"/>
        <v>7.4069999999999997E-2</v>
      </c>
      <c r="AB21" s="207">
        <f t="shared" si="19"/>
        <v>7.4069999999999997E-2</v>
      </c>
      <c r="AC21" s="207">
        <f t="shared" si="19"/>
        <v>8.3720000000000003E-2</v>
      </c>
      <c r="AD21" s="211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05">
        <f t="shared" si="20"/>
        <v>8.9620000000000005E-2</v>
      </c>
      <c r="AJ21" s="205">
        <f t="shared" si="21"/>
        <v>5.79E-2</v>
      </c>
      <c r="AK21" s="205">
        <f t="shared" si="22"/>
        <v>7.5200000000000003E-2</v>
      </c>
      <c r="AL21" s="205">
        <f t="shared" si="23"/>
        <v>7.5200000000000003E-2</v>
      </c>
      <c r="AM21" s="205">
        <f t="shared" si="24"/>
        <v>7.5200000000000003E-2</v>
      </c>
      <c r="AN21" s="205">
        <f t="shared" si="25"/>
        <v>7.9409999999999994E-2</v>
      </c>
      <c r="AO21" s="205">
        <f t="shared" si="30"/>
        <v>0.45252999999999999</v>
      </c>
      <c r="AP21" s="205">
        <f t="shared" si="26"/>
        <v>6.01769</v>
      </c>
      <c r="AR21" s="205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ROUND(100-((C4*100)/C6),5)</f>
        <v>1.53257</v>
      </c>
      <c r="C22" s="266">
        <v>1</v>
      </c>
      <c r="D22" s="268" t="b">
        <f t="shared" si="32"/>
        <v>1</v>
      </c>
      <c r="E22" s="258" t="s">
        <v>96</v>
      </c>
      <c r="F22" s="115">
        <f>ROUND(100-((C5*100)/C6),5)</f>
        <v>4.5976999999999997</v>
      </c>
      <c r="G22" s="266">
        <v>2</v>
      </c>
      <c r="H22" s="268" t="b">
        <f t="shared" ref="H22:H23" si="33">OR(C$5=C6,C$5&lt;=C6)</f>
        <v>1</v>
      </c>
      <c r="O22" s="205" t="s">
        <v>208</v>
      </c>
      <c r="P22" s="205">
        <f>ROUND(1/T18,5)</f>
        <v>2</v>
      </c>
      <c r="Q22" s="205">
        <f>ROUND(1/T19,5)</f>
        <v>0.33333000000000002</v>
      </c>
      <c r="R22" s="205">
        <f>ROUND(1/T20,5)</f>
        <v>1</v>
      </c>
      <c r="S22" s="205">
        <f>ROUND(1/T21,5)</f>
        <v>1</v>
      </c>
      <c r="T22" s="98">
        <v>1</v>
      </c>
      <c r="U22" s="205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05">
        <f t="shared" si="20"/>
        <v>8.9620000000000005E-2</v>
      </c>
      <c r="AJ22" s="205">
        <f t="shared" si="21"/>
        <v>5.79E-2</v>
      </c>
      <c r="AK22" s="205">
        <f t="shared" si="22"/>
        <v>7.5200000000000003E-2</v>
      </c>
      <c r="AL22" s="205">
        <f t="shared" si="23"/>
        <v>7.5200000000000003E-2</v>
      </c>
      <c r="AM22" s="205">
        <f t="shared" si="24"/>
        <v>7.5200000000000003E-2</v>
      </c>
      <c r="AN22" s="205">
        <f t="shared" si="25"/>
        <v>7.9409999999999994E-2</v>
      </c>
      <c r="AO22" s="205">
        <f t="shared" si="30"/>
        <v>0.45252999999999999</v>
      </c>
      <c r="AP22" s="205">
        <f t="shared" si="26"/>
        <v>6.01769</v>
      </c>
      <c r="AR22" s="205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14.33333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17</v>
      </c>
      <c r="G23" s="266">
        <v>7</v>
      </c>
      <c r="H23" s="270" t="b">
        <f t="shared" si="33"/>
        <v>1</v>
      </c>
      <c r="O23" s="205" t="s">
        <v>209</v>
      </c>
      <c r="P23" s="205">
        <f>ROUND(1/U18,5)</f>
        <v>9.0000900000000001</v>
      </c>
      <c r="Q23" s="205">
        <f>ROUND(1/U19,5)</f>
        <v>5.9998800000000001</v>
      </c>
      <c r="R23" s="205">
        <f>ROUND(1/U20,5)</f>
        <v>6.99986</v>
      </c>
      <c r="S23" s="205">
        <f>ROUND(1/U21,5)</f>
        <v>6.99986</v>
      </c>
      <c r="T23" s="205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10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05">
        <f t="shared" si="20"/>
        <v>0.40328999999999998</v>
      </c>
      <c r="AJ23" s="205">
        <f t="shared" si="21"/>
        <v>1.0422400000000001</v>
      </c>
      <c r="AK23" s="205">
        <f t="shared" si="22"/>
        <v>0.52639000000000002</v>
      </c>
      <c r="AL23" s="205">
        <f t="shared" si="23"/>
        <v>0.52639000000000002</v>
      </c>
      <c r="AM23" s="205">
        <f t="shared" si="24"/>
        <v>0.52639000000000002</v>
      </c>
      <c r="AN23" s="205">
        <f t="shared" si="25"/>
        <v>0.55588000000000004</v>
      </c>
      <c r="AO23" s="205">
        <f t="shared" si="30"/>
        <v>3.5805799999999999</v>
      </c>
      <c r="AP23" s="205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05" t="s">
        <v>55</v>
      </c>
      <c r="P24" s="156">
        <f>ROUND(SUM(P18:P23),5)</f>
        <v>19.000119999999999</v>
      </c>
      <c r="Q24" s="207">
        <f t="shared" ref="Q24:U24" si="34">ROUND(SUM(Q18:Q23),5)</f>
        <v>8.3331999999999997</v>
      </c>
      <c r="R24" s="207">
        <f t="shared" si="34"/>
        <v>13.49986</v>
      </c>
      <c r="S24" s="207">
        <f t="shared" si="34"/>
        <v>13.49986</v>
      </c>
      <c r="T24" s="207">
        <f t="shared" si="34"/>
        <v>13.49986</v>
      </c>
      <c r="U24" s="20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1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0.2</v>
      </c>
      <c r="D25" s="268"/>
      <c r="E25" s="300" t="s">
        <v>104</v>
      </c>
      <c r="F25" s="301"/>
      <c r="G25" s="257">
        <f>ROUND(1/C16,5)</f>
        <v>0.11111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</v>
      </c>
      <c r="D26" s="268"/>
      <c r="E26" s="300" t="s">
        <v>105</v>
      </c>
      <c r="F26" s="301"/>
      <c r="G26" s="257">
        <f>ROUND(1/G16,5)</f>
        <v>0.11111</v>
      </c>
      <c r="H26" s="268"/>
      <c r="O26" s="235" t="s">
        <v>204</v>
      </c>
      <c r="P26" s="205" t="s">
        <v>210</v>
      </c>
      <c r="Q26" s="205" t="s">
        <v>211</v>
      </c>
      <c r="R26" s="205" t="s">
        <v>212</v>
      </c>
      <c r="S26" s="205" t="s">
        <v>213</v>
      </c>
      <c r="T26" s="205" t="s">
        <v>214</v>
      </c>
      <c r="U26" s="205" t="s">
        <v>215</v>
      </c>
      <c r="W26" s="235" t="str">
        <f>O26</f>
        <v>GS1</v>
      </c>
      <c r="X26" s="205" t="s">
        <v>210</v>
      </c>
      <c r="Y26" s="205" t="s">
        <v>211</v>
      </c>
      <c r="Z26" s="205" t="s">
        <v>212</v>
      </c>
      <c r="AA26" s="205" t="s">
        <v>213</v>
      </c>
      <c r="AB26" s="205" t="s">
        <v>214</v>
      </c>
      <c r="AC26" s="205" t="s">
        <v>215</v>
      </c>
      <c r="AD26" s="205" t="s">
        <v>62</v>
      </c>
      <c r="AE26" s="205" t="s">
        <v>57</v>
      </c>
      <c r="AI26" s="205" t="s">
        <v>210</v>
      </c>
      <c r="AJ26" s="205" t="s">
        <v>211</v>
      </c>
      <c r="AK26" s="205" t="s">
        <v>212</v>
      </c>
      <c r="AL26" s="205" t="s">
        <v>213</v>
      </c>
      <c r="AM26" s="205" t="s">
        <v>214</v>
      </c>
      <c r="AN26" s="205" t="s">
        <v>215</v>
      </c>
      <c r="AO26" s="205" t="s">
        <v>55</v>
      </c>
      <c r="AP26" s="205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05" t="s">
        <v>210</v>
      </c>
      <c r="P27" s="98">
        <v>1</v>
      </c>
      <c r="Q27" s="205">
        <f>ROUND(1/3,5)</f>
        <v>0.33333000000000002</v>
      </c>
      <c r="R27" s="205">
        <f>ROUND(1/7,5)</f>
        <v>0.14285999999999999</v>
      </c>
      <c r="S27" s="205">
        <v>1</v>
      </c>
      <c r="T27" s="205">
        <f>ROUND(1/7,5)</f>
        <v>0.14285999999999999</v>
      </c>
      <c r="U27" s="205">
        <f>ROUND(1/9,5)</f>
        <v>0.11111</v>
      </c>
      <c r="W27" s="205" t="s">
        <v>210</v>
      </c>
      <c r="X27" s="207">
        <f>ROUND(P27/P$33,5)</f>
        <v>3.5709999999999999E-2</v>
      </c>
      <c r="Y27" s="207">
        <f t="shared" ref="Y27:AC32" si="36">ROUND(Q27/Q$33,5)</f>
        <v>2.1049999999999999E-2</v>
      </c>
      <c r="Z27" s="207">
        <f t="shared" si="36"/>
        <v>3.1329999999999997E-2</v>
      </c>
      <c r="AA27" s="207">
        <f t="shared" si="36"/>
        <v>4.1669999999999999E-2</v>
      </c>
      <c r="AB27" s="207">
        <f t="shared" si="36"/>
        <v>3.1329999999999997E-2</v>
      </c>
      <c r="AC27" s="207">
        <f t="shared" si="36"/>
        <v>4.6240000000000003E-2</v>
      </c>
      <c r="AD27" s="8">
        <f>ROUND(AVERAGE(X27:AC27),5)</f>
        <v>3.456E-2</v>
      </c>
      <c r="AE27" s="206">
        <f>AD27</f>
        <v>3.456E-2</v>
      </c>
      <c r="AI27" s="205">
        <f>ROUND(P27*AD$27,5)</f>
        <v>3.456E-2</v>
      </c>
      <c r="AJ27" s="205">
        <f>ROUND(Q27*AD$28,5)</f>
        <v>2.4039999999999999E-2</v>
      </c>
      <c r="AK27" s="205">
        <f>ROUND(R27*AD$29,5)</f>
        <v>3.3320000000000002E-2</v>
      </c>
      <c r="AL27" s="205">
        <f>ROUND(S27*AD$30,5)</f>
        <v>3.9010000000000003E-2</v>
      </c>
      <c r="AM27" s="205">
        <f>ROUND(T27*AD$31,5)</f>
        <v>3.3320000000000002E-2</v>
      </c>
      <c r="AN27" s="205">
        <f>ROUND(U27*AD$32,5)</f>
        <v>4.3099999999999999E-2</v>
      </c>
      <c r="AO27" s="205">
        <f>ROUND(SUM(AI27:AN27),5)</f>
        <v>0.20735000000000001</v>
      </c>
      <c r="AP27" s="205">
        <f>ROUND(AO27/AD27,5)</f>
        <v>5.9997100000000003</v>
      </c>
      <c r="AR27" s="205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0.5</v>
      </c>
      <c r="D28" s="268"/>
      <c r="E28" s="300" t="s">
        <v>107</v>
      </c>
      <c r="F28" s="301"/>
      <c r="G28" s="257">
        <f>ROUND(1/G23,5)</f>
        <v>0.14285999999999999</v>
      </c>
      <c r="H28" s="268"/>
      <c r="O28" s="205" t="s">
        <v>211</v>
      </c>
      <c r="P28" s="205">
        <f>ROUND(1/Q27,5)</f>
        <v>3.0000300000000002</v>
      </c>
      <c r="Q28" s="98">
        <v>1</v>
      </c>
      <c r="R28" s="205">
        <f>ROUND(1/4,5)</f>
        <v>0.25</v>
      </c>
      <c r="S28" s="205">
        <v>2</v>
      </c>
      <c r="T28" s="205">
        <f>ROUND(1/4,5)</f>
        <v>0.25</v>
      </c>
      <c r="U28" s="205">
        <f>ROUND(1/6,5)</f>
        <v>0.16667000000000001</v>
      </c>
      <c r="W28" s="205" t="s">
        <v>211</v>
      </c>
      <c r="X28" s="207">
        <f t="shared" ref="X28:X32" si="37">ROUND(P28/P$33,5)</f>
        <v>0.10714</v>
      </c>
      <c r="Y28" s="207">
        <f t="shared" si="36"/>
        <v>6.3159999999999994E-2</v>
      </c>
      <c r="Z28" s="207">
        <f t="shared" si="36"/>
        <v>5.4829999999999997E-2</v>
      </c>
      <c r="AA28" s="207">
        <f t="shared" si="36"/>
        <v>8.3330000000000001E-2</v>
      </c>
      <c r="AB28" s="207">
        <f t="shared" si="36"/>
        <v>5.4829999999999997E-2</v>
      </c>
      <c r="AC28" s="207">
        <f t="shared" si="36"/>
        <v>6.9370000000000001E-2</v>
      </c>
      <c r="AD28" s="8">
        <f t="shared" ref="AD28:AD32" si="38">ROUND(AVERAGE(X28:AC28),5)</f>
        <v>7.2109999999999994E-2</v>
      </c>
      <c r="AE28" s="206">
        <f t="shared" ref="AE28:AE33" si="39">AD28</f>
        <v>7.2109999999999994E-2</v>
      </c>
      <c r="AI28" s="205">
        <f t="shared" ref="AI28:AI32" si="40">ROUND(P28*AD$27,5)</f>
        <v>0.10367999999999999</v>
      </c>
      <c r="AJ28" s="205">
        <f t="shared" ref="AJ28:AJ32" si="41">ROUND(Q28*AD$28,5)</f>
        <v>7.2109999999999994E-2</v>
      </c>
      <c r="AK28" s="205">
        <f t="shared" ref="AK28:AK32" si="42">ROUND(R28*AD$29,5)</f>
        <v>5.8310000000000001E-2</v>
      </c>
      <c r="AL28" s="205">
        <f t="shared" ref="AL28:AL32" si="43">ROUND(S28*AD$30,5)</f>
        <v>7.8020000000000006E-2</v>
      </c>
      <c r="AM28" s="205">
        <f t="shared" ref="AM28:AM32" si="44">ROUND(T28*AD$31,5)</f>
        <v>5.8310000000000001E-2</v>
      </c>
      <c r="AN28" s="205">
        <f t="shared" ref="AN28:AN32" si="45">ROUND(U28*AD$32,5)</f>
        <v>6.4640000000000003E-2</v>
      </c>
      <c r="AO28" s="205">
        <f t="shared" ref="AO28:AO32" si="46">ROUND(SUM(AI28:AN28),5)</f>
        <v>0.43507000000000001</v>
      </c>
      <c r="AP28" s="205">
        <f t="shared" ref="AP28:AP32" si="47">ROUND(AO28/AD28,5)</f>
        <v>6.0334199999999996</v>
      </c>
      <c r="AR28" s="205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0.2</v>
      </c>
      <c r="H29" s="268"/>
      <c r="O29" s="205" t="s">
        <v>212</v>
      </c>
      <c r="P29" s="205">
        <f>ROUND(1/R27,5)</f>
        <v>6.99986</v>
      </c>
      <c r="Q29" s="205">
        <f>ROUND(1/R28,5)</f>
        <v>4</v>
      </c>
      <c r="R29" s="98">
        <v>1</v>
      </c>
      <c r="S29" s="205">
        <v>6</v>
      </c>
      <c r="T29" s="205">
        <v>1</v>
      </c>
      <c r="U29" s="205">
        <f>ROUND(1/2,5)</f>
        <v>0.5</v>
      </c>
      <c r="W29" s="205" t="s">
        <v>212</v>
      </c>
      <c r="X29" s="207">
        <f t="shared" si="37"/>
        <v>0.25</v>
      </c>
      <c r="Y29" s="207">
        <f t="shared" si="36"/>
        <v>0.25263000000000002</v>
      </c>
      <c r="Z29" s="207">
        <f t="shared" si="36"/>
        <v>0.21931999999999999</v>
      </c>
      <c r="AA29" s="207">
        <f t="shared" si="36"/>
        <v>0.25</v>
      </c>
      <c r="AB29" s="207">
        <f t="shared" si="36"/>
        <v>0.21931999999999999</v>
      </c>
      <c r="AC29" s="207">
        <f t="shared" si="36"/>
        <v>0.20809</v>
      </c>
      <c r="AD29" s="8">
        <f t="shared" si="38"/>
        <v>0.23322999999999999</v>
      </c>
      <c r="AE29" s="206">
        <f t="shared" si="39"/>
        <v>0.23322999999999999</v>
      </c>
      <c r="AI29" s="205">
        <f t="shared" si="40"/>
        <v>0.24192</v>
      </c>
      <c r="AJ29" s="205">
        <f t="shared" si="41"/>
        <v>0.28843999999999997</v>
      </c>
      <c r="AK29" s="205">
        <f t="shared" si="42"/>
        <v>0.23322999999999999</v>
      </c>
      <c r="AL29" s="205">
        <f t="shared" si="43"/>
        <v>0.23405999999999999</v>
      </c>
      <c r="AM29" s="205">
        <f t="shared" si="44"/>
        <v>0.23322999999999999</v>
      </c>
      <c r="AN29" s="205">
        <f t="shared" si="45"/>
        <v>0.19392999999999999</v>
      </c>
      <c r="AO29" s="205">
        <f t="shared" si="46"/>
        <v>1.4248099999999999</v>
      </c>
      <c r="AP29" s="205">
        <f t="shared" si="47"/>
        <v>6.1090299999999997</v>
      </c>
      <c r="AR29" s="205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13</v>
      </c>
      <c r="C30" s="266">
        <v>5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05" t="s">
        <v>213</v>
      </c>
      <c r="P30" s="205">
        <f>ROUND(1/S27,5)</f>
        <v>1</v>
      </c>
      <c r="Q30" s="205">
        <f>ROUND(1/S28,5)</f>
        <v>0.5</v>
      </c>
      <c r="R30" s="205">
        <f>ROUND(1/S29,5)</f>
        <v>0.16667000000000001</v>
      </c>
      <c r="S30" s="98">
        <v>1</v>
      </c>
      <c r="T30" s="205">
        <f>ROUND(1/6,5)</f>
        <v>0.16667000000000001</v>
      </c>
      <c r="U30" s="205">
        <f>ROUND(1/8,5)</f>
        <v>0.125</v>
      </c>
      <c r="W30" s="205" t="s">
        <v>213</v>
      </c>
      <c r="X30" s="207">
        <f t="shared" si="37"/>
        <v>3.5709999999999999E-2</v>
      </c>
      <c r="Y30" s="207">
        <f t="shared" si="36"/>
        <v>3.1579999999999997E-2</v>
      </c>
      <c r="Z30" s="207">
        <f t="shared" si="36"/>
        <v>3.6549999999999999E-2</v>
      </c>
      <c r="AA30" s="207">
        <f t="shared" si="36"/>
        <v>4.1669999999999999E-2</v>
      </c>
      <c r="AB30" s="207">
        <f t="shared" si="36"/>
        <v>3.6549999999999999E-2</v>
      </c>
      <c r="AC30" s="207">
        <f t="shared" si="36"/>
        <v>5.2019999999999997E-2</v>
      </c>
      <c r="AD30" s="8">
        <f t="shared" si="38"/>
        <v>3.9010000000000003E-2</v>
      </c>
      <c r="AE30" s="206">
        <f t="shared" si="39"/>
        <v>3.9010000000000003E-2</v>
      </c>
      <c r="AI30" s="205">
        <f t="shared" si="40"/>
        <v>3.456E-2</v>
      </c>
      <c r="AJ30" s="205">
        <f t="shared" si="41"/>
        <v>3.6060000000000002E-2</v>
      </c>
      <c r="AK30" s="205">
        <f t="shared" si="42"/>
        <v>3.8870000000000002E-2</v>
      </c>
      <c r="AL30" s="205">
        <f t="shared" si="43"/>
        <v>3.9010000000000003E-2</v>
      </c>
      <c r="AM30" s="205">
        <f t="shared" si="44"/>
        <v>3.8870000000000002E-2</v>
      </c>
      <c r="AN30" s="205">
        <f t="shared" si="45"/>
        <v>4.8480000000000002E-2</v>
      </c>
      <c r="AO30" s="205">
        <f t="shared" si="46"/>
        <v>0.23585</v>
      </c>
      <c r="AP30" s="205">
        <f t="shared" si="47"/>
        <v>6.04589</v>
      </c>
      <c r="AR30" s="205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05" t="s">
        <v>214</v>
      </c>
      <c r="P31" s="205">
        <f>ROUND(1/T27,5)</f>
        <v>6.99986</v>
      </c>
      <c r="Q31" s="205">
        <f>ROUND(1/T28,5)</f>
        <v>4</v>
      </c>
      <c r="R31" s="205">
        <f>ROUND(1/T29,5)</f>
        <v>1</v>
      </c>
      <c r="S31" s="205">
        <f>ROUND(1/T30,5)</f>
        <v>5.9998800000000001</v>
      </c>
      <c r="T31" s="98">
        <v>1</v>
      </c>
      <c r="U31" s="205">
        <f>ROUND(1/2,5)</f>
        <v>0.5</v>
      </c>
      <c r="W31" s="205" t="s">
        <v>214</v>
      </c>
      <c r="X31" s="207">
        <f t="shared" si="37"/>
        <v>0.25</v>
      </c>
      <c r="Y31" s="207">
        <f t="shared" si="36"/>
        <v>0.25263000000000002</v>
      </c>
      <c r="Z31" s="207">
        <f t="shared" si="36"/>
        <v>0.21931999999999999</v>
      </c>
      <c r="AA31" s="207">
        <f t="shared" si="36"/>
        <v>0.25</v>
      </c>
      <c r="AB31" s="207">
        <f t="shared" si="36"/>
        <v>0.21931999999999999</v>
      </c>
      <c r="AC31" s="207">
        <f t="shared" si="36"/>
        <v>0.20809</v>
      </c>
      <c r="AD31" s="8">
        <f t="shared" si="38"/>
        <v>0.23322999999999999</v>
      </c>
      <c r="AE31" s="206">
        <f t="shared" si="39"/>
        <v>0.23322999999999999</v>
      </c>
      <c r="AI31" s="205">
        <f t="shared" si="40"/>
        <v>0.24192</v>
      </c>
      <c r="AJ31" s="205">
        <f t="shared" si="41"/>
        <v>0.28843999999999997</v>
      </c>
      <c r="AK31" s="205">
        <f t="shared" si="42"/>
        <v>0.23322999999999999</v>
      </c>
      <c r="AL31" s="205">
        <f t="shared" si="43"/>
        <v>0.23405999999999999</v>
      </c>
      <c r="AM31" s="205">
        <f t="shared" si="44"/>
        <v>0.23322999999999999</v>
      </c>
      <c r="AN31" s="205">
        <f t="shared" si="45"/>
        <v>0.19392999999999999</v>
      </c>
      <c r="AO31" s="205">
        <f t="shared" si="46"/>
        <v>1.4248099999999999</v>
      </c>
      <c r="AP31" s="205">
        <f t="shared" si="47"/>
        <v>6.1090299999999997</v>
      </c>
      <c r="AR31" s="205" t="s">
        <v>68</v>
      </c>
      <c r="AS31" s="316">
        <f>AS30</f>
        <v>1.132E-2</v>
      </c>
      <c r="AT31" s="316"/>
      <c r="AU31"/>
    </row>
    <row r="32" spans="1:47" ht="15.75" thickBot="1" x14ac:dyDescent="0.3">
      <c r="O32" s="205" t="s">
        <v>215</v>
      </c>
      <c r="P32" s="205">
        <f>ROUND(1/U27,5)</f>
        <v>9.0000900000000001</v>
      </c>
      <c r="Q32" s="205">
        <f>ROUND(1/U28,5)</f>
        <v>5.9998800000000001</v>
      </c>
      <c r="R32" s="205">
        <f>ROUND(1/U29,5)</f>
        <v>2</v>
      </c>
      <c r="S32" s="205">
        <f>ROUND(1/U30,5)</f>
        <v>8</v>
      </c>
      <c r="T32" s="205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05">
        <f t="shared" si="40"/>
        <v>0.31103999999999998</v>
      </c>
      <c r="AJ32" s="205">
        <f t="shared" si="41"/>
        <v>0.43264999999999998</v>
      </c>
      <c r="AK32" s="205">
        <f t="shared" si="42"/>
        <v>0.46645999999999999</v>
      </c>
      <c r="AL32" s="205">
        <f t="shared" si="43"/>
        <v>0.31208000000000002</v>
      </c>
      <c r="AM32" s="205">
        <f t="shared" si="44"/>
        <v>0.46645999999999999</v>
      </c>
      <c r="AN32" s="205">
        <f t="shared" si="45"/>
        <v>0.38785999999999998</v>
      </c>
      <c r="AO32" s="205">
        <f t="shared" si="46"/>
        <v>2.3765499999999999</v>
      </c>
      <c r="AP32" s="205">
        <f t="shared" si="47"/>
        <v>6.1273400000000002</v>
      </c>
      <c r="AS32"/>
      <c r="AT32"/>
      <c r="AU32"/>
    </row>
    <row r="33" spans="15:47" x14ac:dyDescent="0.25">
      <c r="O33" s="211" t="s">
        <v>55</v>
      </c>
      <c r="P33" s="205">
        <f t="shared" ref="P33:U33" si="48">ROUND(SUM(P27:P32),5)</f>
        <v>27.999839999999999</v>
      </c>
      <c r="Q33" s="205">
        <f t="shared" si="48"/>
        <v>15.833209999999999</v>
      </c>
      <c r="R33" s="205">
        <f t="shared" si="48"/>
        <v>4.5595299999999996</v>
      </c>
      <c r="S33" s="205">
        <f t="shared" si="48"/>
        <v>23.999880000000001</v>
      </c>
      <c r="T33" s="205">
        <f t="shared" si="48"/>
        <v>4.5595299999999996</v>
      </c>
      <c r="U33" s="205">
        <f t="shared" si="48"/>
        <v>2.4027799999999999</v>
      </c>
      <c r="W33" s="211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05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05" t="s">
        <v>210</v>
      </c>
      <c r="Q35" s="205" t="s">
        <v>211</v>
      </c>
      <c r="R35" s="205" t="s">
        <v>212</v>
      </c>
      <c r="S35" s="205" t="s">
        <v>213</v>
      </c>
      <c r="T35" s="205" t="s">
        <v>214</v>
      </c>
      <c r="U35" s="205" t="s">
        <v>215</v>
      </c>
      <c r="W35" s="235" t="str">
        <f>O35</f>
        <v>GS2</v>
      </c>
      <c r="X35" s="205" t="s">
        <v>210</v>
      </c>
      <c r="Y35" s="205" t="s">
        <v>211</v>
      </c>
      <c r="Z35" s="205" t="s">
        <v>212</v>
      </c>
      <c r="AA35" s="205" t="s">
        <v>213</v>
      </c>
      <c r="AB35" s="205" t="s">
        <v>214</v>
      </c>
      <c r="AC35" s="205" t="s">
        <v>215</v>
      </c>
      <c r="AD35" s="205" t="s">
        <v>62</v>
      </c>
      <c r="AE35" s="205" t="s">
        <v>57</v>
      </c>
      <c r="AI35" s="205" t="s">
        <v>210</v>
      </c>
      <c r="AJ35" s="205" t="s">
        <v>211</v>
      </c>
      <c r="AK35" s="205" t="s">
        <v>212</v>
      </c>
      <c r="AL35" s="205" t="s">
        <v>213</v>
      </c>
      <c r="AM35" s="205" t="s">
        <v>214</v>
      </c>
      <c r="AN35" s="205" t="s">
        <v>215</v>
      </c>
      <c r="AO35" s="205" t="s">
        <v>55</v>
      </c>
      <c r="AP35" s="205" t="s">
        <v>63</v>
      </c>
      <c r="AR35" s="309" t="s">
        <v>69</v>
      </c>
      <c r="AS35" s="309"/>
      <c r="AT35" s="309"/>
      <c r="AU35"/>
    </row>
    <row r="36" spans="15:47" x14ac:dyDescent="0.25">
      <c r="O36" s="205" t="s">
        <v>210</v>
      </c>
      <c r="P36" s="98">
        <v>1</v>
      </c>
      <c r="Q36" s="205">
        <f>ROUND(1/3,5)</f>
        <v>0.33333000000000002</v>
      </c>
      <c r="R36" s="205">
        <f>ROUND(1/7,5)</f>
        <v>0.14285999999999999</v>
      </c>
      <c r="S36" s="205">
        <v>1</v>
      </c>
      <c r="T36" s="205">
        <f>ROUND(1/7,5)</f>
        <v>0.14285999999999999</v>
      </c>
      <c r="U36" s="205">
        <f>ROUND(1/9,5)</f>
        <v>0.11111</v>
      </c>
      <c r="W36" s="205" t="s">
        <v>210</v>
      </c>
      <c r="X36" s="207">
        <f>ROUND(P36/P$42,5)</f>
        <v>3.5709999999999999E-2</v>
      </c>
      <c r="Y36" s="207">
        <f t="shared" ref="Y36:AC41" si="50">ROUND(Q36/Q$42,5)</f>
        <v>2.1049999999999999E-2</v>
      </c>
      <c r="Z36" s="207">
        <f t="shared" si="50"/>
        <v>3.1329999999999997E-2</v>
      </c>
      <c r="AA36" s="207">
        <f t="shared" si="50"/>
        <v>4.1669999999999999E-2</v>
      </c>
      <c r="AB36" s="207">
        <f t="shared" si="50"/>
        <v>3.1329999999999997E-2</v>
      </c>
      <c r="AC36" s="207">
        <f t="shared" si="50"/>
        <v>4.6240000000000003E-2</v>
      </c>
      <c r="AD36" s="8">
        <f>ROUND(AVERAGE(X36:AC36),5)</f>
        <v>3.456E-2</v>
      </c>
      <c r="AE36" s="206">
        <f>AD36</f>
        <v>3.456E-2</v>
      </c>
      <c r="AI36" s="205">
        <f>ROUND(P36*AD$36,5)</f>
        <v>3.456E-2</v>
      </c>
      <c r="AJ36" s="205">
        <f>ROUND(Q36*AD$37,5)</f>
        <v>2.4039999999999999E-2</v>
      </c>
      <c r="AK36" s="205">
        <f>ROUND(R36*AD$38,5)</f>
        <v>3.3320000000000002E-2</v>
      </c>
      <c r="AL36" s="205">
        <f>ROUND(S36*AD$39,5)</f>
        <v>3.9010000000000003E-2</v>
      </c>
      <c r="AM36" s="205">
        <f>ROUND(T36*AD$40,5)</f>
        <v>3.3320000000000002E-2</v>
      </c>
      <c r="AN36" s="205">
        <f>ROUND(U36*AD$41,5)</f>
        <v>4.3099999999999999E-2</v>
      </c>
      <c r="AO36" s="205">
        <f>ROUND(SUM(AI36:AN36),5)</f>
        <v>0.20735000000000001</v>
      </c>
      <c r="AP36" s="205">
        <f>ROUND(AO36/AD36,5)</f>
        <v>5.9997100000000003</v>
      </c>
      <c r="AR36" s="205" t="s">
        <v>64</v>
      </c>
      <c r="AS36" s="309">
        <v>6</v>
      </c>
      <c r="AT36" s="309"/>
      <c r="AU36"/>
    </row>
    <row r="37" spans="15:47" x14ac:dyDescent="0.25">
      <c r="O37" s="205" t="s">
        <v>211</v>
      </c>
      <c r="P37" s="205">
        <f>ROUND(1/Q36,5)</f>
        <v>3.0000300000000002</v>
      </c>
      <c r="Q37" s="98">
        <v>1</v>
      </c>
      <c r="R37" s="205">
        <f>ROUND(1/4,5)</f>
        <v>0.25</v>
      </c>
      <c r="S37" s="205">
        <v>2</v>
      </c>
      <c r="T37" s="205">
        <f>ROUND(1/4,5)</f>
        <v>0.25</v>
      </c>
      <c r="U37" s="205">
        <f>ROUND(1/6,5)</f>
        <v>0.16667000000000001</v>
      </c>
      <c r="W37" s="205" t="s">
        <v>211</v>
      </c>
      <c r="X37" s="207">
        <f t="shared" ref="X37:X41" si="51">ROUND(P37/P$42,5)</f>
        <v>0.10714</v>
      </c>
      <c r="Y37" s="207">
        <f t="shared" si="50"/>
        <v>6.3159999999999994E-2</v>
      </c>
      <c r="Z37" s="207">
        <f t="shared" si="50"/>
        <v>5.4829999999999997E-2</v>
      </c>
      <c r="AA37" s="207">
        <f t="shared" si="50"/>
        <v>8.3330000000000001E-2</v>
      </c>
      <c r="AB37" s="207">
        <f t="shared" si="50"/>
        <v>5.4829999999999997E-2</v>
      </c>
      <c r="AC37" s="207">
        <f t="shared" si="50"/>
        <v>6.9370000000000001E-2</v>
      </c>
      <c r="AD37" s="8">
        <f t="shared" ref="AD37:AD41" si="52">ROUND(AVERAGE(X37:AC37),5)</f>
        <v>7.2109999999999994E-2</v>
      </c>
      <c r="AE37" s="206">
        <f t="shared" ref="AE37:AE42" si="53">AD37</f>
        <v>7.2109999999999994E-2</v>
      </c>
      <c r="AI37" s="205">
        <f t="shared" ref="AI37:AI41" si="54">ROUND(P37*AD$36,5)</f>
        <v>0.10367999999999999</v>
      </c>
      <c r="AJ37" s="205">
        <f t="shared" ref="AJ37:AJ41" si="55">ROUND(Q37*AD$37,5)</f>
        <v>7.2109999999999994E-2</v>
      </c>
      <c r="AK37" s="205">
        <f t="shared" ref="AK37:AK41" si="56">ROUND(R37*AD$38,5)</f>
        <v>5.8310000000000001E-2</v>
      </c>
      <c r="AL37" s="205">
        <f t="shared" ref="AL37:AL41" si="57">ROUND(S37*AD$39,5)</f>
        <v>7.8020000000000006E-2</v>
      </c>
      <c r="AM37" s="205">
        <f t="shared" ref="AM37:AM41" si="58">ROUND(T37*AD$40,5)</f>
        <v>5.8310000000000001E-2</v>
      </c>
      <c r="AN37" s="205">
        <f t="shared" ref="AN37:AN41" si="59">ROUND(U37*AD$41,5)</f>
        <v>6.4640000000000003E-2</v>
      </c>
      <c r="AO37" s="205">
        <f t="shared" ref="AO37:AO41" si="60">ROUND(SUM(AI37:AN37),5)</f>
        <v>0.43507000000000001</v>
      </c>
      <c r="AP37" s="205">
        <f t="shared" ref="AP37:AP41" si="61">ROUND(AO37/AD37,5)</f>
        <v>6.0334199999999996</v>
      </c>
      <c r="AR37" s="205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05" t="s">
        <v>212</v>
      </c>
      <c r="P38" s="205">
        <f>ROUND(1/R36,5)</f>
        <v>6.99986</v>
      </c>
      <c r="Q38" s="205">
        <f>ROUND(1/R37,5)</f>
        <v>4</v>
      </c>
      <c r="R38" s="98">
        <v>1</v>
      </c>
      <c r="S38" s="205">
        <v>6</v>
      </c>
      <c r="T38" s="205">
        <v>1</v>
      </c>
      <c r="U38" s="205">
        <f>ROUND(1/2,5)</f>
        <v>0.5</v>
      </c>
      <c r="W38" s="205" t="s">
        <v>212</v>
      </c>
      <c r="X38" s="207">
        <f t="shared" si="51"/>
        <v>0.25</v>
      </c>
      <c r="Y38" s="207">
        <f t="shared" si="50"/>
        <v>0.25263000000000002</v>
      </c>
      <c r="Z38" s="207">
        <f t="shared" si="50"/>
        <v>0.21931999999999999</v>
      </c>
      <c r="AA38" s="207">
        <f t="shared" si="50"/>
        <v>0.25</v>
      </c>
      <c r="AB38" s="207">
        <f t="shared" si="50"/>
        <v>0.21931999999999999</v>
      </c>
      <c r="AC38" s="207">
        <f t="shared" si="50"/>
        <v>0.20809</v>
      </c>
      <c r="AD38" s="8">
        <f t="shared" si="52"/>
        <v>0.23322999999999999</v>
      </c>
      <c r="AE38" s="206">
        <f t="shared" si="53"/>
        <v>0.23322999999999999</v>
      </c>
      <c r="AI38" s="205">
        <f t="shared" si="54"/>
        <v>0.24192</v>
      </c>
      <c r="AJ38" s="205">
        <f t="shared" si="55"/>
        <v>0.28843999999999997</v>
      </c>
      <c r="AK38" s="205">
        <f t="shared" si="56"/>
        <v>0.23322999999999999</v>
      </c>
      <c r="AL38" s="205">
        <f t="shared" si="57"/>
        <v>0.23405999999999999</v>
      </c>
      <c r="AM38" s="205">
        <f t="shared" si="58"/>
        <v>0.23322999999999999</v>
      </c>
      <c r="AN38" s="205">
        <f t="shared" si="59"/>
        <v>0.19392999999999999</v>
      </c>
      <c r="AO38" s="205">
        <f t="shared" si="60"/>
        <v>1.4248099999999999</v>
      </c>
      <c r="AP38" s="205">
        <f t="shared" si="61"/>
        <v>6.1090299999999997</v>
      </c>
      <c r="AR38" s="205" t="s">
        <v>66</v>
      </c>
      <c r="AS38" s="309">
        <v>1.25</v>
      </c>
      <c r="AT38" s="309"/>
      <c r="AU38"/>
    </row>
    <row r="39" spans="15:47" x14ac:dyDescent="0.25">
      <c r="O39" s="205" t="s">
        <v>213</v>
      </c>
      <c r="P39" s="205">
        <f>ROUND(1/S36,5)</f>
        <v>1</v>
      </c>
      <c r="Q39" s="205">
        <f>ROUND(1/S37,5)</f>
        <v>0.5</v>
      </c>
      <c r="R39" s="205">
        <f>ROUND(1/S38,5)</f>
        <v>0.16667000000000001</v>
      </c>
      <c r="S39" s="98">
        <v>1</v>
      </c>
      <c r="T39" s="205">
        <f>ROUND(1/6,5)</f>
        <v>0.16667000000000001</v>
      </c>
      <c r="U39" s="213">
        <f>ROUND(1/8,5)</f>
        <v>0.125</v>
      </c>
      <c r="W39" s="205" t="s">
        <v>213</v>
      </c>
      <c r="X39" s="207">
        <f t="shared" si="51"/>
        <v>3.5709999999999999E-2</v>
      </c>
      <c r="Y39" s="207">
        <f t="shared" si="50"/>
        <v>3.1579999999999997E-2</v>
      </c>
      <c r="Z39" s="207">
        <f t="shared" si="50"/>
        <v>3.6549999999999999E-2</v>
      </c>
      <c r="AA39" s="207">
        <f t="shared" si="50"/>
        <v>4.1669999999999999E-2</v>
      </c>
      <c r="AB39" s="207">
        <f t="shared" si="50"/>
        <v>3.6549999999999999E-2</v>
      </c>
      <c r="AC39" s="207">
        <f t="shared" si="50"/>
        <v>5.2019999999999997E-2</v>
      </c>
      <c r="AD39" s="8">
        <f t="shared" si="52"/>
        <v>3.9010000000000003E-2</v>
      </c>
      <c r="AE39" s="206">
        <f t="shared" si="53"/>
        <v>3.9010000000000003E-2</v>
      </c>
      <c r="AI39" s="205">
        <f t="shared" si="54"/>
        <v>3.456E-2</v>
      </c>
      <c r="AJ39" s="205">
        <f t="shared" si="55"/>
        <v>3.6060000000000002E-2</v>
      </c>
      <c r="AK39" s="205">
        <f t="shared" si="56"/>
        <v>3.8870000000000002E-2</v>
      </c>
      <c r="AL39" s="205">
        <f t="shared" si="57"/>
        <v>3.9010000000000003E-2</v>
      </c>
      <c r="AM39" s="205">
        <f t="shared" si="58"/>
        <v>3.8870000000000002E-2</v>
      </c>
      <c r="AN39" s="205">
        <f t="shared" si="59"/>
        <v>4.8480000000000002E-2</v>
      </c>
      <c r="AO39" s="205">
        <f t="shared" si="60"/>
        <v>0.23585</v>
      </c>
      <c r="AP39" s="205">
        <f t="shared" si="61"/>
        <v>6.04589</v>
      </c>
      <c r="AR39" s="205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05" t="s">
        <v>214</v>
      </c>
      <c r="P40" s="205">
        <f>ROUND(1/T36,5)</f>
        <v>6.99986</v>
      </c>
      <c r="Q40" s="205">
        <f>ROUND(1/T37,5)</f>
        <v>4</v>
      </c>
      <c r="R40" s="205">
        <f>ROUND(1/T38,5)</f>
        <v>1</v>
      </c>
      <c r="S40" s="205">
        <f>ROUND(1/T39,5)</f>
        <v>5.9998800000000001</v>
      </c>
      <c r="T40" s="98">
        <v>1</v>
      </c>
      <c r="U40" s="205">
        <f>ROUND(1/2,5)</f>
        <v>0.5</v>
      </c>
      <c r="W40" s="205" t="s">
        <v>214</v>
      </c>
      <c r="X40" s="207">
        <f t="shared" si="51"/>
        <v>0.25</v>
      </c>
      <c r="Y40" s="207">
        <f t="shared" si="50"/>
        <v>0.25263000000000002</v>
      </c>
      <c r="Z40" s="207">
        <f t="shared" si="50"/>
        <v>0.21931999999999999</v>
      </c>
      <c r="AA40" s="207">
        <f t="shared" si="50"/>
        <v>0.25</v>
      </c>
      <c r="AB40" s="207">
        <f t="shared" si="50"/>
        <v>0.21931999999999999</v>
      </c>
      <c r="AC40" s="207">
        <f t="shared" si="50"/>
        <v>0.20809</v>
      </c>
      <c r="AD40" s="8">
        <f t="shared" si="52"/>
        <v>0.23322999999999999</v>
      </c>
      <c r="AE40" s="206">
        <f t="shared" si="53"/>
        <v>0.23322999999999999</v>
      </c>
      <c r="AI40" s="205">
        <f t="shared" si="54"/>
        <v>0.24192</v>
      </c>
      <c r="AJ40" s="205">
        <f t="shared" si="55"/>
        <v>0.28843999999999997</v>
      </c>
      <c r="AK40" s="205">
        <f t="shared" si="56"/>
        <v>0.23322999999999999</v>
      </c>
      <c r="AL40" s="205">
        <f t="shared" si="57"/>
        <v>0.23405999999999999</v>
      </c>
      <c r="AM40" s="205">
        <f t="shared" si="58"/>
        <v>0.23322999999999999</v>
      </c>
      <c r="AN40" s="205">
        <f t="shared" si="59"/>
        <v>0.19392999999999999</v>
      </c>
      <c r="AO40" s="205">
        <f t="shared" si="60"/>
        <v>1.4248099999999999</v>
      </c>
      <c r="AP40" s="205">
        <f t="shared" si="61"/>
        <v>6.1090299999999997</v>
      </c>
      <c r="AR40" s="205" t="s">
        <v>68</v>
      </c>
      <c r="AS40" s="316">
        <f>AS39</f>
        <v>1.132E-2</v>
      </c>
      <c r="AT40" s="316"/>
      <c r="AU40"/>
    </row>
    <row r="41" spans="15:47" ht="15.75" thickBot="1" x14ac:dyDescent="0.3">
      <c r="O41" s="205" t="s">
        <v>215</v>
      </c>
      <c r="P41" s="205">
        <f>ROUND(1/U36,5)</f>
        <v>9.0000900000000001</v>
      </c>
      <c r="Q41" s="205">
        <f>ROUND(1/U37,5)</f>
        <v>5.9998800000000001</v>
      </c>
      <c r="R41" s="205">
        <f>ROUND(1/U38,5)</f>
        <v>2</v>
      </c>
      <c r="S41" s="205">
        <f>ROUND(1/U39,5)</f>
        <v>8</v>
      </c>
      <c r="T41" s="205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05">
        <f t="shared" si="54"/>
        <v>0.31103999999999998</v>
      </c>
      <c r="AJ41" s="205">
        <f t="shared" si="55"/>
        <v>0.43264999999999998</v>
      </c>
      <c r="AK41" s="205">
        <f t="shared" si="56"/>
        <v>0.46645999999999999</v>
      </c>
      <c r="AL41" s="205">
        <f t="shared" si="57"/>
        <v>0.31208000000000002</v>
      </c>
      <c r="AM41" s="205">
        <f t="shared" si="58"/>
        <v>0.46645999999999999</v>
      </c>
      <c r="AN41" s="205">
        <f t="shared" si="59"/>
        <v>0.38785999999999998</v>
      </c>
      <c r="AO41" s="205">
        <f t="shared" si="60"/>
        <v>2.3765499999999999</v>
      </c>
      <c r="AP41" s="205">
        <f t="shared" si="61"/>
        <v>6.1273400000000002</v>
      </c>
      <c r="AS41"/>
      <c r="AT41"/>
      <c r="AU41"/>
    </row>
    <row r="42" spans="15:47" x14ac:dyDescent="0.25">
      <c r="O42" s="211" t="s">
        <v>55</v>
      </c>
      <c r="P42" s="205">
        <f t="shared" ref="P42:U42" si="62">ROUND(SUM(P36:P41),5)</f>
        <v>27.999839999999999</v>
      </c>
      <c r="Q42" s="205">
        <f t="shared" si="62"/>
        <v>15.833209999999999</v>
      </c>
      <c r="R42" s="205">
        <f t="shared" si="62"/>
        <v>4.5595299999999996</v>
      </c>
      <c r="S42" s="205">
        <f t="shared" si="62"/>
        <v>23.999880000000001</v>
      </c>
      <c r="T42" s="205">
        <f t="shared" si="62"/>
        <v>4.5595299999999996</v>
      </c>
      <c r="U42" s="205">
        <f t="shared" si="62"/>
        <v>2.4027799999999999</v>
      </c>
      <c r="W42" s="211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05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05" t="s">
        <v>210</v>
      </c>
      <c r="Q44" s="205" t="s">
        <v>211</v>
      </c>
      <c r="R44" s="205" t="s">
        <v>212</v>
      </c>
      <c r="S44" s="205" t="s">
        <v>213</v>
      </c>
      <c r="T44" s="205" t="s">
        <v>214</v>
      </c>
      <c r="U44" s="205" t="s">
        <v>215</v>
      </c>
      <c r="W44" s="235" t="str">
        <f>O44</f>
        <v>GS3</v>
      </c>
      <c r="X44" s="205" t="s">
        <v>210</v>
      </c>
      <c r="Y44" s="205" t="s">
        <v>211</v>
      </c>
      <c r="Z44" s="205" t="s">
        <v>212</v>
      </c>
      <c r="AA44" s="205" t="s">
        <v>213</v>
      </c>
      <c r="AB44" s="205" t="s">
        <v>214</v>
      </c>
      <c r="AC44" s="205" t="s">
        <v>215</v>
      </c>
      <c r="AD44" s="205" t="s">
        <v>62</v>
      </c>
      <c r="AE44" s="205" t="s">
        <v>57</v>
      </c>
      <c r="AI44" s="205" t="s">
        <v>210</v>
      </c>
      <c r="AJ44" s="205" t="s">
        <v>211</v>
      </c>
      <c r="AK44" s="205" t="s">
        <v>212</v>
      </c>
      <c r="AL44" s="205" t="s">
        <v>213</v>
      </c>
      <c r="AM44" s="205" t="s">
        <v>214</v>
      </c>
      <c r="AN44" s="205" t="s">
        <v>215</v>
      </c>
      <c r="AO44" s="205" t="s">
        <v>55</v>
      </c>
      <c r="AP44" s="205" t="s">
        <v>63</v>
      </c>
      <c r="AR44" s="309" t="s">
        <v>69</v>
      </c>
      <c r="AS44" s="309"/>
      <c r="AT44" s="309"/>
      <c r="AU44"/>
    </row>
    <row r="45" spans="15:47" x14ac:dyDescent="0.25">
      <c r="O45" s="205" t="s">
        <v>210</v>
      </c>
      <c r="P45" s="98">
        <v>1</v>
      </c>
      <c r="Q45" s="205">
        <f>ROUND(1/3,5)</f>
        <v>0.33333000000000002</v>
      </c>
      <c r="R45" s="205">
        <f>ROUND(1/7,5)</f>
        <v>0.14285999999999999</v>
      </c>
      <c r="S45" s="205">
        <v>1</v>
      </c>
      <c r="T45" s="205">
        <f>ROUND(1/7,5)</f>
        <v>0.14285999999999999</v>
      </c>
      <c r="U45" s="205">
        <f>ROUND(1/9,5)</f>
        <v>0.11111</v>
      </c>
      <c r="W45" s="205" t="s">
        <v>210</v>
      </c>
      <c r="X45" s="207">
        <f>ROUND(P45/P$51,5)</f>
        <v>3.5709999999999999E-2</v>
      </c>
      <c r="Y45" s="207">
        <f t="shared" ref="Y45:AC50" si="64">ROUND(Q45/Q$51,5)</f>
        <v>2.1049999999999999E-2</v>
      </c>
      <c r="Z45" s="207">
        <f t="shared" si="64"/>
        <v>3.1329999999999997E-2</v>
      </c>
      <c r="AA45" s="207">
        <f t="shared" si="64"/>
        <v>4.1669999999999999E-2</v>
      </c>
      <c r="AB45" s="207">
        <f t="shared" si="64"/>
        <v>3.1329999999999997E-2</v>
      </c>
      <c r="AC45" s="207">
        <f t="shared" si="64"/>
        <v>4.6240000000000003E-2</v>
      </c>
      <c r="AD45" s="8">
        <f>ROUND(AVERAGE(X45:AC45),5)</f>
        <v>3.456E-2</v>
      </c>
      <c r="AE45" s="206">
        <f>AD45</f>
        <v>3.456E-2</v>
      </c>
      <c r="AI45" s="205">
        <f>ROUND(P45*AD$45,5)</f>
        <v>3.456E-2</v>
      </c>
      <c r="AJ45" s="205">
        <f>ROUND(Q45*AD$46,5)</f>
        <v>2.4039999999999999E-2</v>
      </c>
      <c r="AK45" s="205">
        <f>ROUND(R45*AD$47,5)</f>
        <v>3.3320000000000002E-2</v>
      </c>
      <c r="AL45" s="205">
        <f>ROUND(S45*AD$48,5)</f>
        <v>3.9010000000000003E-2</v>
      </c>
      <c r="AM45" s="205">
        <f>ROUND(T45*AD$49,5)</f>
        <v>3.3320000000000002E-2</v>
      </c>
      <c r="AN45" s="205">
        <f>ROUND(U45*AD$50,5)</f>
        <v>4.3099999999999999E-2</v>
      </c>
      <c r="AO45" s="205">
        <f>ROUND(SUM(AI45:AN45),5)</f>
        <v>0.20735000000000001</v>
      </c>
      <c r="AP45" s="205">
        <f>ROUND(AO45/AD45,5)</f>
        <v>5.9997100000000003</v>
      </c>
      <c r="AR45" s="205" t="s">
        <v>64</v>
      </c>
      <c r="AS45" s="309">
        <v>6</v>
      </c>
      <c r="AT45" s="309"/>
      <c r="AU45"/>
    </row>
    <row r="46" spans="15:47" x14ac:dyDescent="0.25">
      <c r="O46" s="205" t="s">
        <v>211</v>
      </c>
      <c r="P46" s="205">
        <f>ROUND(1/Q45,5)</f>
        <v>3.0000300000000002</v>
      </c>
      <c r="Q46" s="98">
        <v>1</v>
      </c>
      <c r="R46" s="205">
        <f>ROUND(1/4,5)</f>
        <v>0.25</v>
      </c>
      <c r="S46" s="205">
        <v>2</v>
      </c>
      <c r="T46" s="205">
        <f>ROUND(1/4,5)</f>
        <v>0.25</v>
      </c>
      <c r="U46" s="205">
        <f>ROUND(1/6,5)</f>
        <v>0.16667000000000001</v>
      </c>
      <c r="W46" s="205" t="s">
        <v>211</v>
      </c>
      <c r="X46" s="207">
        <f t="shared" ref="X46:X50" si="65">ROUND(P46/P$51,5)</f>
        <v>0.10714</v>
      </c>
      <c r="Y46" s="207">
        <f t="shared" si="64"/>
        <v>6.3159999999999994E-2</v>
      </c>
      <c r="Z46" s="207">
        <f t="shared" si="64"/>
        <v>5.4829999999999997E-2</v>
      </c>
      <c r="AA46" s="207">
        <f t="shared" si="64"/>
        <v>8.3330000000000001E-2</v>
      </c>
      <c r="AB46" s="207">
        <f t="shared" si="64"/>
        <v>5.4829999999999997E-2</v>
      </c>
      <c r="AC46" s="207">
        <f t="shared" si="64"/>
        <v>6.9370000000000001E-2</v>
      </c>
      <c r="AD46" s="8">
        <f t="shared" ref="AD46:AD50" si="66">ROUND(AVERAGE(X46:AC46),5)</f>
        <v>7.2109999999999994E-2</v>
      </c>
      <c r="AE46" s="206">
        <f t="shared" ref="AE46:AE51" si="67">AD46</f>
        <v>7.2109999999999994E-2</v>
      </c>
      <c r="AI46" s="205">
        <f t="shared" ref="AI46:AI50" si="68">ROUND(P46*AD$45,5)</f>
        <v>0.10367999999999999</v>
      </c>
      <c r="AJ46" s="205">
        <f t="shared" ref="AJ46:AJ50" si="69">ROUND(Q46*AD$46,5)</f>
        <v>7.2109999999999994E-2</v>
      </c>
      <c r="AK46" s="205">
        <f t="shared" ref="AK46:AK50" si="70">ROUND(R46*AD$47,5)</f>
        <v>5.8310000000000001E-2</v>
      </c>
      <c r="AL46" s="205">
        <f t="shared" ref="AL46:AL50" si="71">ROUND(S46*AD$48,5)</f>
        <v>7.8020000000000006E-2</v>
      </c>
      <c r="AM46" s="205">
        <f t="shared" ref="AM46:AM50" si="72">ROUND(T46*AD$49,5)</f>
        <v>5.8310000000000001E-2</v>
      </c>
      <c r="AN46" s="205">
        <f t="shared" ref="AN46:AN50" si="73">ROUND(U46*AD$50,5)</f>
        <v>6.4640000000000003E-2</v>
      </c>
      <c r="AO46" s="205">
        <f t="shared" ref="AO46:AO50" si="74">ROUND(SUM(AI46:AN46),5)</f>
        <v>0.43507000000000001</v>
      </c>
      <c r="AP46" s="205">
        <f t="shared" ref="AP46:AP50" si="75">ROUND(AO46/AD46,5)</f>
        <v>6.0334199999999996</v>
      </c>
      <c r="AR46" s="205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05" t="s">
        <v>212</v>
      </c>
      <c r="P47" s="205">
        <f>ROUND(1/R45,5)</f>
        <v>6.99986</v>
      </c>
      <c r="Q47" s="205">
        <f>ROUND(1/R46,5)</f>
        <v>4</v>
      </c>
      <c r="R47" s="98">
        <v>1</v>
      </c>
      <c r="S47" s="205">
        <v>6</v>
      </c>
      <c r="T47" s="205">
        <v>1</v>
      </c>
      <c r="U47" s="205">
        <f>ROUND(1/2,5)</f>
        <v>0.5</v>
      </c>
      <c r="W47" s="205" t="s">
        <v>212</v>
      </c>
      <c r="X47" s="207">
        <f t="shared" si="65"/>
        <v>0.25</v>
      </c>
      <c r="Y47" s="207">
        <f t="shared" si="64"/>
        <v>0.25263000000000002</v>
      </c>
      <c r="Z47" s="207">
        <f t="shared" si="64"/>
        <v>0.21931999999999999</v>
      </c>
      <c r="AA47" s="207">
        <f t="shared" si="64"/>
        <v>0.25</v>
      </c>
      <c r="AB47" s="207">
        <f t="shared" si="64"/>
        <v>0.21931999999999999</v>
      </c>
      <c r="AC47" s="207">
        <f t="shared" si="64"/>
        <v>0.20809</v>
      </c>
      <c r="AD47" s="8">
        <f t="shared" si="66"/>
        <v>0.23322999999999999</v>
      </c>
      <c r="AE47" s="206">
        <f t="shared" si="67"/>
        <v>0.23322999999999999</v>
      </c>
      <c r="AI47" s="205">
        <f t="shared" si="68"/>
        <v>0.24192</v>
      </c>
      <c r="AJ47" s="205">
        <f t="shared" si="69"/>
        <v>0.28843999999999997</v>
      </c>
      <c r="AK47" s="205">
        <f t="shared" si="70"/>
        <v>0.23322999999999999</v>
      </c>
      <c r="AL47" s="205">
        <f t="shared" si="71"/>
        <v>0.23405999999999999</v>
      </c>
      <c r="AM47" s="205">
        <f t="shared" si="72"/>
        <v>0.23322999999999999</v>
      </c>
      <c r="AN47" s="205">
        <f t="shared" si="73"/>
        <v>0.19392999999999999</v>
      </c>
      <c r="AO47" s="205">
        <f t="shared" si="74"/>
        <v>1.4248099999999999</v>
      </c>
      <c r="AP47" s="205">
        <f t="shared" si="75"/>
        <v>6.1090299999999997</v>
      </c>
      <c r="AR47" s="205" t="s">
        <v>66</v>
      </c>
      <c r="AS47" s="309">
        <v>1.25</v>
      </c>
      <c r="AT47" s="309"/>
      <c r="AU47"/>
    </row>
    <row r="48" spans="15:47" x14ac:dyDescent="0.25">
      <c r="O48" s="205" t="s">
        <v>213</v>
      </c>
      <c r="P48" s="205">
        <f>ROUND(1/S45,5)</f>
        <v>1</v>
      </c>
      <c r="Q48" s="205">
        <f>ROUND(1/S46,5)</f>
        <v>0.5</v>
      </c>
      <c r="R48" s="205">
        <f>ROUND(1/S47,5)</f>
        <v>0.16667000000000001</v>
      </c>
      <c r="S48" s="98">
        <v>1</v>
      </c>
      <c r="T48" s="205">
        <f>ROUND(1/6,5)</f>
        <v>0.16667000000000001</v>
      </c>
      <c r="U48" s="205">
        <f>ROUND(1/8,5)</f>
        <v>0.125</v>
      </c>
      <c r="W48" s="205" t="s">
        <v>213</v>
      </c>
      <c r="X48" s="207">
        <f t="shared" si="65"/>
        <v>3.5709999999999999E-2</v>
      </c>
      <c r="Y48" s="207">
        <f t="shared" si="64"/>
        <v>3.1579999999999997E-2</v>
      </c>
      <c r="Z48" s="207">
        <f t="shared" si="64"/>
        <v>3.6549999999999999E-2</v>
      </c>
      <c r="AA48" s="207">
        <f t="shared" si="64"/>
        <v>4.1669999999999999E-2</v>
      </c>
      <c r="AB48" s="207">
        <f t="shared" si="64"/>
        <v>3.6549999999999999E-2</v>
      </c>
      <c r="AC48" s="207">
        <f t="shared" si="64"/>
        <v>5.2019999999999997E-2</v>
      </c>
      <c r="AD48" s="8">
        <f t="shared" si="66"/>
        <v>3.9010000000000003E-2</v>
      </c>
      <c r="AE48" s="206">
        <f t="shared" si="67"/>
        <v>3.9010000000000003E-2</v>
      </c>
      <c r="AI48" s="205">
        <f t="shared" si="68"/>
        <v>3.456E-2</v>
      </c>
      <c r="AJ48" s="205">
        <f t="shared" si="69"/>
        <v>3.6060000000000002E-2</v>
      </c>
      <c r="AK48" s="205">
        <f t="shared" si="70"/>
        <v>3.8870000000000002E-2</v>
      </c>
      <c r="AL48" s="205">
        <f t="shared" si="71"/>
        <v>3.9010000000000003E-2</v>
      </c>
      <c r="AM48" s="205">
        <f t="shared" si="72"/>
        <v>3.8870000000000002E-2</v>
      </c>
      <c r="AN48" s="205">
        <f t="shared" si="73"/>
        <v>4.8480000000000002E-2</v>
      </c>
      <c r="AO48" s="205">
        <f t="shared" si="74"/>
        <v>0.23585</v>
      </c>
      <c r="AP48" s="205">
        <f t="shared" si="75"/>
        <v>6.04589</v>
      </c>
      <c r="AR48" s="205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05" t="s">
        <v>214</v>
      </c>
      <c r="P49" s="205">
        <f>ROUND(1/T45,5)</f>
        <v>6.99986</v>
      </c>
      <c r="Q49" s="205">
        <f>ROUND(1/T46,5)</f>
        <v>4</v>
      </c>
      <c r="R49" s="205">
        <f>ROUND(1/T47,5)</f>
        <v>1</v>
      </c>
      <c r="S49" s="205">
        <f>ROUND(1/T48,5)</f>
        <v>5.9998800000000001</v>
      </c>
      <c r="T49" s="98">
        <v>1</v>
      </c>
      <c r="U49" s="205">
        <f>ROUND(1/2,5)</f>
        <v>0.5</v>
      </c>
      <c r="W49" s="205" t="s">
        <v>214</v>
      </c>
      <c r="X49" s="207">
        <f t="shared" si="65"/>
        <v>0.25</v>
      </c>
      <c r="Y49" s="207">
        <f t="shared" si="64"/>
        <v>0.25263000000000002</v>
      </c>
      <c r="Z49" s="207">
        <f t="shared" si="64"/>
        <v>0.21931999999999999</v>
      </c>
      <c r="AA49" s="207">
        <f t="shared" si="64"/>
        <v>0.25</v>
      </c>
      <c r="AB49" s="207">
        <f t="shared" si="64"/>
        <v>0.21931999999999999</v>
      </c>
      <c r="AC49" s="207">
        <f t="shared" si="64"/>
        <v>0.20809</v>
      </c>
      <c r="AD49" s="8">
        <f t="shared" si="66"/>
        <v>0.23322999999999999</v>
      </c>
      <c r="AE49" s="206">
        <f t="shared" si="67"/>
        <v>0.23322999999999999</v>
      </c>
      <c r="AI49" s="205">
        <f t="shared" si="68"/>
        <v>0.24192</v>
      </c>
      <c r="AJ49" s="205">
        <f t="shared" si="69"/>
        <v>0.28843999999999997</v>
      </c>
      <c r="AK49" s="205">
        <f t="shared" si="70"/>
        <v>0.23322999999999999</v>
      </c>
      <c r="AL49" s="205">
        <f t="shared" si="71"/>
        <v>0.23405999999999999</v>
      </c>
      <c r="AM49" s="205">
        <f t="shared" si="72"/>
        <v>0.23322999999999999</v>
      </c>
      <c r="AN49" s="205">
        <f t="shared" si="73"/>
        <v>0.19392999999999999</v>
      </c>
      <c r="AO49" s="205">
        <f t="shared" si="74"/>
        <v>1.4248099999999999</v>
      </c>
      <c r="AP49" s="205">
        <f t="shared" si="75"/>
        <v>6.1090299999999997</v>
      </c>
      <c r="AR49" s="205" t="s">
        <v>68</v>
      </c>
      <c r="AS49" s="316">
        <f>AS48</f>
        <v>1.132E-2</v>
      </c>
      <c r="AT49" s="316"/>
      <c r="AU49"/>
    </row>
    <row r="50" spans="15:47" ht="15.75" thickBot="1" x14ac:dyDescent="0.3">
      <c r="O50" s="205" t="s">
        <v>215</v>
      </c>
      <c r="P50" s="205">
        <f>ROUND(1/U45,5)</f>
        <v>9.0000900000000001</v>
      </c>
      <c r="Q50" s="205">
        <f>ROUND(1/U46,5)</f>
        <v>5.9998800000000001</v>
      </c>
      <c r="R50" s="205">
        <f>ROUND(1/U47,5)</f>
        <v>2</v>
      </c>
      <c r="S50" s="205">
        <f>ROUND(1/U48,5)</f>
        <v>8</v>
      </c>
      <c r="T50" s="205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05">
        <f t="shared" si="68"/>
        <v>0.31103999999999998</v>
      </c>
      <c r="AJ50" s="205">
        <f t="shared" si="69"/>
        <v>0.43264999999999998</v>
      </c>
      <c r="AK50" s="205">
        <f t="shared" si="70"/>
        <v>0.46645999999999999</v>
      </c>
      <c r="AL50" s="205">
        <f t="shared" si="71"/>
        <v>0.31208000000000002</v>
      </c>
      <c r="AM50" s="205">
        <f t="shared" si="72"/>
        <v>0.46645999999999999</v>
      </c>
      <c r="AN50" s="205">
        <f t="shared" si="73"/>
        <v>0.38785999999999998</v>
      </c>
      <c r="AO50" s="205">
        <f t="shared" si="74"/>
        <v>2.3765499999999999</v>
      </c>
      <c r="AP50" s="205">
        <f t="shared" si="75"/>
        <v>6.1273400000000002</v>
      </c>
      <c r="AS50"/>
      <c r="AT50"/>
      <c r="AU50"/>
    </row>
    <row r="51" spans="15:47" x14ac:dyDescent="0.25">
      <c r="O51" s="211" t="s">
        <v>55</v>
      </c>
      <c r="P51" s="205">
        <f t="shared" ref="P51:U51" si="76">ROUND(SUM(P45:P50),5)</f>
        <v>27.999839999999999</v>
      </c>
      <c r="Q51" s="205">
        <f t="shared" si="76"/>
        <v>15.833209999999999</v>
      </c>
      <c r="R51" s="205">
        <f t="shared" si="76"/>
        <v>4.5595299999999996</v>
      </c>
      <c r="S51" s="205">
        <f t="shared" si="76"/>
        <v>23.999880000000001</v>
      </c>
      <c r="T51" s="205">
        <f t="shared" si="76"/>
        <v>4.5595299999999996</v>
      </c>
      <c r="U51" s="205">
        <f t="shared" si="76"/>
        <v>2.4027799999999999</v>
      </c>
      <c r="W51" s="211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05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05" t="s">
        <v>210</v>
      </c>
      <c r="Q53" s="205" t="s">
        <v>211</v>
      </c>
      <c r="R53" s="205" t="s">
        <v>212</v>
      </c>
      <c r="S53" s="205" t="s">
        <v>213</v>
      </c>
      <c r="T53" s="205" t="s">
        <v>214</v>
      </c>
      <c r="U53" s="205" t="s">
        <v>215</v>
      </c>
      <c r="W53" s="235" t="str">
        <f>O53</f>
        <v>GS4</v>
      </c>
      <c r="X53" s="205" t="s">
        <v>210</v>
      </c>
      <c r="Y53" s="205" t="s">
        <v>211</v>
      </c>
      <c r="Z53" s="205" t="s">
        <v>212</v>
      </c>
      <c r="AA53" s="205" t="s">
        <v>213</v>
      </c>
      <c r="AB53" s="205" t="s">
        <v>214</v>
      </c>
      <c r="AC53" s="205" t="s">
        <v>215</v>
      </c>
      <c r="AD53" s="205" t="s">
        <v>62</v>
      </c>
      <c r="AE53" s="205" t="s">
        <v>57</v>
      </c>
      <c r="AI53" s="205" t="s">
        <v>210</v>
      </c>
      <c r="AJ53" s="205" t="s">
        <v>211</v>
      </c>
      <c r="AK53" s="205" t="s">
        <v>212</v>
      </c>
      <c r="AL53" s="205" t="s">
        <v>213</v>
      </c>
      <c r="AM53" s="205" t="s">
        <v>214</v>
      </c>
      <c r="AN53" s="205" t="s">
        <v>215</v>
      </c>
      <c r="AO53" s="205" t="s">
        <v>55</v>
      </c>
      <c r="AP53" s="205" t="s">
        <v>63</v>
      </c>
      <c r="AR53" s="309" t="s">
        <v>69</v>
      </c>
      <c r="AS53" s="309"/>
      <c r="AT53" s="309"/>
      <c r="AU53"/>
    </row>
    <row r="54" spans="15:47" x14ac:dyDescent="0.25">
      <c r="O54" s="205" t="s">
        <v>210</v>
      </c>
      <c r="P54" s="98">
        <v>1</v>
      </c>
      <c r="Q54" s="205">
        <f>ROUND(1/3,5)</f>
        <v>0.33333000000000002</v>
      </c>
      <c r="R54" s="205">
        <f>ROUND(1/7,5)</f>
        <v>0.14285999999999999</v>
      </c>
      <c r="S54" s="205">
        <v>1</v>
      </c>
      <c r="T54" s="205">
        <f>ROUND(1/7,5)</f>
        <v>0.14285999999999999</v>
      </c>
      <c r="U54" s="205">
        <f>ROUND(1/9,5)</f>
        <v>0.11111</v>
      </c>
      <c r="W54" s="205" t="s">
        <v>210</v>
      </c>
      <c r="X54" s="207">
        <f>ROUND(P54/P$60,5)</f>
        <v>3.5709999999999999E-2</v>
      </c>
      <c r="Y54" s="207">
        <f t="shared" ref="Y54:AC59" si="78">ROUND(Q54/Q$60,5)</f>
        <v>2.1049999999999999E-2</v>
      </c>
      <c r="Z54" s="207">
        <f t="shared" si="78"/>
        <v>3.1329999999999997E-2</v>
      </c>
      <c r="AA54" s="207">
        <f t="shared" si="78"/>
        <v>4.1669999999999999E-2</v>
      </c>
      <c r="AB54" s="207">
        <f t="shared" si="78"/>
        <v>3.1329999999999997E-2</v>
      </c>
      <c r="AC54" s="207">
        <f t="shared" si="78"/>
        <v>4.6240000000000003E-2</v>
      </c>
      <c r="AD54" s="8">
        <f>ROUND(AVERAGE(X54:AC54),5)</f>
        <v>3.456E-2</v>
      </c>
      <c r="AE54" s="206">
        <f>AD54</f>
        <v>3.456E-2</v>
      </c>
      <c r="AI54" s="205">
        <f>ROUND(P54*AD$54,5)</f>
        <v>3.456E-2</v>
      </c>
      <c r="AJ54" s="205">
        <f>ROUND(Q54*AD$55,5)</f>
        <v>2.4039999999999999E-2</v>
      </c>
      <c r="AK54" s="205">
        <f>ROUND(R54*AD$56,5)</f>
        <v>3.3320000000000002E-2</v>
      </c>
      <c r="AL54" s="205">
        <f>ROUND(S54*AD$57,5)</f>
        <v>3.9010000000000003E-2</v>
      </c>
      <c r="AM54" s="205">
        <f>ROUND(T54*AD$58,5)</f>
        <v>3.3320000000000002E-2</v>
      </c>
      <c r="AN54" s="205">
        <f>ROUND(U54*AD$59,5)</f>
        <v>4.3099999999999999E-2</v>
      </c>
      <c r="AO54" s="205">
        <f>ROUND(SUM(AI54:AN54),5)</f>
        <v>0.20735000000000001</v>
      </c>
      <c r="AP54" s="205">
        <f>ROUND(AO54/AD54,5)</f>
        <v>5.9997100000000003</v>
      </c>
      <c r="AR54" s="205" t="s">
        <v>64</v>
      </c>
      <c r="AS54" s="309">
        <v>6</v>
      </c>
      <c r="AT54" s="309"/>
      <c r="AU54"/>
    </row>
    <row r="55" spans="15:47" x14ac:dyDescent="0.25">
      <c r="O55" s="205" t="s">
        <v>211</v>
      </c>
      <c r="P55" s="205">
        <f>ROUND(1/Q54,5)</f>
        <v>3.0000300000000002</v>
      </c>
      <c r="Q55" s="98">
        <v>1</v>
      </c>
      <c r="R55" s="205">
        <f>ROUND(1/4,5)</f>
        <v>0.25</v>
      </c>
      <c r="S55" s="205">
        <v>2</v>
      </c>
      <c r="T55" s="205">
        <f>ROUND(1/4,5)</f>
        <v>0.25</v>
      </c>
      <c r="U55" s="205">
        <f>ROUND(1/6,5)</f>
        <v>0.16667000000000001</v>
      </c>
      <c r="W55" s="205" t="s">
        <v>211</v>
      </c>
      <c r="X55" s="207">
        <f t="shared" ref="X55:X59" si="79">ROUND(P55/P$60,5)</f>
        <v>0.10714</v>
      </c>
      <c r="Y55" s="207">
        <f t="shared" si="78"/>
        <v>6.3159999999999994E-2</v>
      </c>
      <c r="Z55" s="207">
        <f t="shared" si="78"/>
        <v>5.4829999999999997E-2</v>
      </c>
      <c r="AA55" s="207">
        <f t="shared" si="78"/>
        <v>8.3330000000000001E-2</v>
      </c>
      <c r="AB55" s="207">
        <f t="shared" si="78"/>
        <v>5.4829999999999997E-2</v>
      </c>
      <c r="AC55" s="207">
        <f t="shared" si="78"/>
        <v>6.9370000000000001E-2</v>
      </c>
      <c r="AD55" s="8">
        <f t="shared" ref="AD55:AD59" si="80">ROUND(AVERAGE(X55:AC55),5)</f>
        <v>7.2109999999999994E-2</v>
      </c>
      <c r="AE55" s="206">
        <f t="shared" ref="AE55:AE60" si="81">AD55</f>
        <v>7.2109999999999994E-2</v>
      </c>
      <c r="AI55" s="205">
        <f t="shared" ref="AI55:AI59" si="82">ROUND(P55*AD$54,5)</f>
        <v>0.10367999999999999</v>
      </c>
      <c r="AJ55" s="205">
        <f t="shared" ref="AJ55:AJ59" si="83">ROUND(Q55*AD$55,5)</f>
        <v>7.2109999999999994E-2</v>
      </c>
      <c r="AK55" s="205">
        <f t="shared" ref="AK55:AK59" si="84">ROUND(R55*AD$56,5)</f>
        <v>5.8310000000000001E-2</v>
      </c>
      <c r="AL55" s="205">
        <f t="shared" ref="AL55:AL59" si="85">ROUND(S55*AD$57,5)</f>
        <v>7.8020000000000006E-2</v>
      </c>
      <c r="AM55" s="205">
        <f t="shared" ref="AM55:AM59" si="86">ROUND(T55*AD$58,5)</f>
        <v>5.8310000000000001E-2</v>
      </c>
      <c r="AN55" s="205">
        <f t="shared" ref="AN55:AN59" si="87">ROUND(U55*AD$59,5)</f>
        <v>6.4640000000000003E-2</v>
      </c>
      <c r="AO55" s="205">
        <f t="shared" ref="AO55:AO59" si="88">ROUND(SUM(AI55:AN55),5)</f>
        <v>0.43507000000000001</v>
      </c>
      <c r="AP55" s="205">
        <f t="shared" ref="AP55:AP59" si="89">ROUND(AO55/AD55,5)</f>
        <v>6.0334199999999996</v>
      </c>
      <c r="AR55" s="205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05" t="s">
        <v>212</v>
      </c>
      <c r="P56" s="205">
        <f>ROUND(1/R54,5)</f>
        <v>6.99986</v>
      </c>
      <c r="Q56" s="205">
        <f>ROUND(1/R55,5)</f>
        <v>4</v>
      </c>
      <c r="R56" s="98">
        <v>1</v>
      </c>
      <c r="S56" s="205">
        <v>6</v>
      </c>
      <c r="T56" s="205">
        <v>1</v>
      </c>
      <c r="U56" s="205">
        <f>ROUND(1/2,5)</f>
        <v>0.5</v>
      </c>
      <c r="W56" s="205" t="s">
        <v>212</v>
      </c>
      <c r="X56" s="207">
        <f t="shared" si="79"/>
        <v>0.25</v>
      </c>
      <c r="Y56" s="207">
        <f t="shared" si="78"/>
        <v>0.25263000000000002</v>
      </c>
      <c r="Z56" s="207">
        <f t="shared" si="78"/>
        <v>0.21931999999999999</v>
      </c>
      <c r="AA56" s="207">
        <f t="shared" si="78"/>
        <v>0.25</v>
      </c>
      <c r="AB56" s="207">
        <f t="shared" si="78"/>
        <v>0.21931999999999999</v>
      </c>
      <c r="AC56" s="207">
        <f t="shared" si="78"/>
        <v>0.20809</v>
      </c>
      <c r="AD56" s="8">
        <f t="shared" si="80"/>
        <v>0.23322999999999999</v>
      </c>
      <c r="AE56" s="206">
        <f t="shared" si="81"/>
        <v>0.23322999999999999</v>
      </c>
      <c r="AI56" s="205">
        <f t="shared" si="82"/>
        <v>0.24192</v>
      </c>
      <c r="AJ56" s="205">
        <f t="shared" si="83"/>
        <v>0.28843999999999997</v>
      </c>
      <c r="AK56" s="205">
        <f t="shared" si="84"/>
        <v>0.23322999999999999</v>
      </c>
      <c r="AL56" s="205">
        <f t="shared" si="85"/>
        <v>0.23405999999999999</v>
      </c>
      <c r="AM56" s="205">
        <f t="shared" si="86"/>
        <v>0.23322999999999999</v>
      </c>
      <c r="AN56" s="205">
        <f t="shared" si="87"/>
        <v>0.19392999999999999</v>
      </c>
      <c r="AO56" s="205">
        <f t="shared" si="88"/>
        <v>1.4248099999999999</v>
      </c>
      <c r="AP56" s="205">
        <f t="shared" si="89"/>
        <v>6.1090299999999997</v>
      </c>
      <c r="AR56" s="205" t="s">
        <v>66</v>
      </c>
      <c r="AS56" s="309">
        <v>1.25</v>
      </c>
      <c r="AT56" s="309"/>
      <c r="AU56"/>
    </row>
    <row r="57" spans="15:47" x14ac:dyDescent="0.25">
      <c r="O57" s="205" t="s">
        <v>213</v>
      </c>
      <c r="P57" s="205">
        <f>ROUND(1/S54,5)</f>
        <v>1</v>
      </c>
      <c r="Q57" s="205">
        <f>ROUND(1/S55,5)</f>
        <v>0.5</v>
      </c>
      <c r="R57" s="205">
        <f>ROUND(1/S56,5)</f>
        <v>0.16667000000000001</v>
      </c>
      <c r="S57" s="98">
        <v>1</v>
      </c>
      <c r="T57" s="205">
        <f>ROUND(1/6,5)</f>
        <v>0.16667000000000001</v>
      </c>
      <c r="U57" s="205">
        <f>ROUND(1/8,5)</f>
        <v>0.125</v>
      </c>
      <c r="W57" s="205" t="s">
        <v>213</v>
      </c>
      <c r="X57" s="207">
        <f t="shared" si="79"/>
        <v>3.5709999999999999E-2</v>
      </c>
      <c r="Y57" s="207">
        <f t="shared" si="78"/>
        <v>3.1579999999999997E-2</v>
      </c>
      <c r="Z57" s="207">
        <f t="shared" si="78"/>
        <v>3.6549999999999999E-2</v>
      </c>
      <c r="AA57" s="207">
        <f t="shared" si="78"/>
        <v>4.1669999999999999E-2</v>
      </c>
      <c r="AB57" s="207">
        <f t="shared" si="78"/>
        <v>3.6549999999999999E-2</v>
      </c>
      <c r="AC57" s="207">
        <f t="shared" si="78"/>
        <v>5.2019999999999997E-2</v>
      </c>
      <c r="AD57" s="8">
        <f t="shared" si="80"/>
        <v>3.9010000000000003E-2</v>
      </c>
      <c r="AE57" s="206">
        <f t="shared" si="81"/>
        <v>3.9010000000000003E-2</v>
      </c>
      <c r="AI57" s="205">
        <f t="shared" si="82"/>
        <v>3.456E-2</v>
      </c>
      <c r="AJ57" s="205">
        <f t="shared" si="83"/>
        <v>3.6060000000000002E-2</v>
      </c>
      <c r="AK57" s="205">
        <f t="shared" si="84"/>
        <v>3.8870000000000002E-2</v>
      </c>
      <c r="AL57" s="205">
        <f t="shared" si="85"/>
        <v>3.9010000000000003E-2</v>
      </c>
      <c r="AM57" s="205">
        <f t="shared" si="86"/>
        <v>3.8870000000000002E-2</v>
      </c>
      <c r="AN57" s="205">
        <f t="shared" si="87"/>
        <v>4.8480000000000002E-2</v>
      </c>
      <c r="AO57" s="205">
        <f t="shared" si="88"/>
        <v>0.23585</v>
      </c>
      <c r="AP57" s="205">
        <f t="shared" si="89"/>
        <v>6.04589</v>
      </c>
      <c r="AR57" s="205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05" t="s">
        <v>214</v>
      </c>
      <c r="P58" s="205">
        <f>ROUND(1/T54,5)</f>
        <v>6.99986</v>
      </c>
      <c r="Q58" s="205">
        <f>ROUND(1/T55,5)</f>
        <v>4</v>
      </c>
      <c r="R58" s="205">
        <f>ROUND(1/T56,5)</f>
        <v>1</v>
      </c>
      <c r="S58" s="205">
        <f>ROUND(1/T57,5)</f>
        <v>5.9998800000000001</v>
      </c>
      <c r="T58" s="98">
        <v>1</v>
      </c>
      <c r="U58" s="205">
        <f>ROUND(1/2,5)</f>
        <v>0.5</v>
      </c>
      <c r="W58" s="205" t="s">
        <v>214</v>
      </c>
      <c r="X58" s="207">
        <f t="shared" si="79"/>
        <v>0.25</v>
      </c>
      <c r="Y58" s="207">
        <f t="shared" si="78"/>
        <v>0.25263000000000002</v>
      </c>
      <c r="Z58" s="207">
        <f t="shared" si="78"/>
        <v>0.21931999999999999</v>
      </c>
      <c r="AA58" s="207">
        <f t="shared" si="78"/>
        <v>0.25</v>
      </c>
      <c r="AB58" s="207">
        <f t="shared" si="78"/>
        <v>0.21931999999999999</v>
      </c>
      <c r="AC58" s="207">
        <f t="shared" si="78"/>
        <v>0.20809</v>
      </c>
      <c r="AD58" s="8">
        <f t="shared" si="80"/>
        <v>0.23322999999999999</v>
      </c>
      <c r="AE58" s="206">
        <f t="shared" si="81"/>
        <v>0.23322999999999999</v>
      </c>
      <c r="AI58" s="205">
        <f t="shared" si="82"/>
        <v>0.24192</v>
      </c>
      <c r="AJ58" s="205">
        <f t="shared" si="83"/>
        <v>0.28843999999999997</v>
      </c>
      <c r="AK58" s="205">
        <f t="shared" si="84"/>
        <v>0.23322999999999999</v>
      </c>
      <c r="AL58" s="205">
        <f t="shared" si="85"/>
        <v>0.23405999999999999</v>
      </c>
      <c r="AM58" s="205">
        <f t="shared" si="86"/>
        <v>0.23322999999999999</v>
      </c>
      <c r="AN58" s="205">
        <f t="shared" si="87"/>
        <v>0.19392999999999999</v>
      </c>
      <c r="AO58" s="205">
        <f t="shared" si="88"/>
        <v>1.4248099999999999</v>
      </c>
      <c r="AP58" s="205">
        <f t="shared" si="89"/>
        <v>6.1090299999999997</v>
      </c>
      <c r="AR58" s="205" t="s">
        <v>68</v>
      </c>
      <c r="AS58" s="316">
        <f>AS57</f>
        <v>1.132E-2</v>
      </c>
      <c r="AT58" s="316"/>
      <c r="AU58"/>
    </row>
    <row r="59" spans="15:47" ht="15.75" thickBot="1" x14ac:dyDescent="0.3">
      <c r="O59" s="205" t="s">
        <v>215</v>
      </c>
      <c r="P59" s="205">
        <f>ROUND(1/U54,5)</f>
        <v>9.0000900000000001</v>
      </c>
      <c r="Q59" s="205">
        <f>ROUND(1/U55,5)</f>
        <v>5.9998800000000001</v>
      </c>
      <c r="R59" s="205">
        <f>ROUND(1/U56,5)</f>
        <v>2</v>
      </c>
      <c r="S59" s="205">
        <f>ROUND(1/U57,5)</f>
        <v>8</v>
      </c>
      <c r="T59" s="205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05">
        <f t="shared" si="82"/>
        <v>0.31103999999999998</v>
      </c>
      <c r="AJ59" s="205">
        <f t="shared" si="83"/>
        <v>0.43264999999999998</v>
      </c>
      <c r="AK59" s="205">
        <f t="shared" si="84"/>
        <v>0.46645999999999999</v>
      </c>
      <c r="AL59" s="205">
        <f t="shared" si="85"/>
        <v>0.31208000000000002</v>
      </c>
      <c r="AM59" s="205">
        <f t="shared" si="86"/>
        <v>0.46645999999999999</v>
      </c>
      <c r="AN59" s="205">
        <f t="shared" si="87"/>
        <v>0.38785999999999998</v>
      </c>
      <c r="AO59" s="205">
        <f t="shared" si="88"/>
        <v>2.3765499999999999</v>
      </c>
      <c r="AP59" s="205">
        <f t="shared" si="89"/>
        <v>6.1273400000000002</v>
      </c>
      <c r="AS59"/>
      <c r="AT59"/>
      <c r="AU59"/>
    </row>
    <row r="60" spans="15:47" x14ac:dyDescent="0.25">
      <c r="O60" s="211" t="s">
        <v>55</v>
      </c>
      <c r="P60" s="205">
        <f t="shared" ref="P60:U60" si="90">ROUND(SUM(P54:P59),5)</f>
        <v>27.999839999999999</v>
      </c>
      <c r="Q60" s="205">
        <f t="shared" si="90"/>
        <v>15.833209999999999</v>
      </c>
      <c r="R60" s="205">
        <f t="shared" si="90"/>
        <v>4.5595299999999996</v>
      </c>
      <c r="S60" s="205">
        <f t="shared" si="90"/>
        <v>23.999880000000001</v>
      </c>
      <c r="T60" s="205">
        <f t="shared" si="90"/>
        <v>4.5595299999999996</v>
      </c>
      <c r="U60" s="205">
        <f t="shared" si="90"/>
        <v>2.4027799999999999</v>
      </c>
      <c r="W60" s="211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05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05" t="s">
        <v>210</v>
      </c>
      <c r="Q62" s="205" t="s">
        <v>211</v>
      </c>
      <c r="R62" s="205" t="s">
        <v>212</v>
      </c>
      <c r="S62" s="205" t="s">
        <v>213</v>
      </c>
      <c r="T62" s="205" t="s">
        <v>214</v>
      </c>
      <c r="U62" s="205" t="s">
        <v>215</v>
      </c>
      <c r="W62" s="235" t="str">
        <f>O62</f>
        <v>GS5</v>
      </c>
      <c r="X62" s="205" t="s">
        <v>210</v>
      </c>
      <c r="Y62" s="205" t="s">
        <v>211</v>
      </c>
      <c r="Z62" s="205" t="s">
        <v>212</v>
      </c>
      <c r="AA62" s="205" t="s">
        <v>213</v>
      </c>
      <c r="AB62" s="205" t="s">
        <v>214</v>
      </c>
      <c r="AC62" s="205" t="s">
        <v>215</v>
      </c>
      <c r="AD62" s="205" t="s">
        <v>62</v>
      </c>
      <c r="AE62" s="205" t="s">
        <v>57</v>
      </c>
      <c r="AI62" s="205" t="s">
        <v>210</v>
      </c>
      <c r="AJ62" s="205" t="s">
        <v>211</v>
      </c>
      <c r="AK62" s="205" t="s">
        <v>212</v>
      </c>
      <c r="AL62" s="205" t="s">
        <v>213</v>
      </c>
      <c r="AM62" s="205" t="s">
        <v>214</v>
      </c>
      <c r="AN62" s="205" t="s">
        <v>215</v>
      </c>
      <c r="AO62" s="205" t="s">
        <v>55</v>
      </c>
      <c r="AP62" s="205" t="s">
        <v>63</v>
      </c>
      <c r="AR62" s="309" t="s">
        <v>69</v>
      </c>
      <c r="AS62" s="309"/>
      <c r="AT62" s="309"/>
      <c r="AU62"/>
    </row>
    <row r="63" spans="15:47" x14ac:dyDescent="0.25">
      <c r="O63" s="205" t="s">
        <v>210</v>
      </c>
      <c r="P63" s="98">
        <v>1</v>
      </c>
      <c r="Q63" s="205">
        <f>ROUND(1/3,5)</f>
        <v>0.33333000000000002</v>
      </c>
      <c r="R63" s="205">
        <f>ROUND(1/7,5)</f>
        <v>0.14285999999999999</v>
      </c>
      <c r="S63" s="205">
        <v>1</v>
      </c>
      <c r="T63" s="205">
        <f>ROUND(1/7,5)</f>
        <v>0.14285999999999999</v>
      </c>
      <c r="U63" s="205">
        <f>ROUND(1/9,5)</f>
        <v>0.11111</v>
      </c>
      <c r="W63" s="205" t="s">
        <v>210</v>
      </c>
      <c r="X63" s="207">
        <f>ROUND(P63/P$69,5)</f>
        <v>3.5709999999999999E-2</v>
      </c>
      <c r="Y63" s="207">
        <f t="shared" ref="Y63:AC68" si="92">ROUND(Q63/Q$69,5)</f>
        <v>2.1049999999999999E-2</v>
      </c>
      <c r="Z63" s="207">
        <f t="shared" si="92"/>
        <v>3.1329999999999997E-2</v>
      </c>
      <c r="AA63" s="207">
        <f t="shared" si="92"/>
        <v>4.1669999999999999E-2</v>
      </c>
      <c r="AB63" s="207">
        <f t="shared" si="92"/>
        <v>3.1329999999999997E-2</v>
      </c>
      <c r="AC63" s="207">
        <f t="shared" si="92"/>
        <v>4.6240000000000003E-2</v>
      </c>
      <c r="AD63" s="8">
        <f>ROUND(AVERAGE(X63:AC63),5)</f>
        <v>3.456E-2</v>
      </c>
      <c r="AE63" s="206">
        <f>AD63</f>
        <v>3.456E-2</v>
      </c>
      <c r="AI63" s="205">
        <f>ROUND(P63*AD$63,5)</f>
        <v>3.456E-2</v>
      </c>
      <c r="AJ63" s="205">
        <f>ROUND(Q63*AD$64,5)</f>
        <v>2.4039999999999999E-2</v>
      </c>
      <c r="AK63" s="205">
        <f>ROUND(R63*AD$65,5)</f>
        <v>3.3320000000000002E-2</v>
      </c>
      <c r="AL63" s="205">
        <f>ROUND(S63*AD$66,5)</f>
        <v>3.9010000000000003E-2</v>
      </c>
      <c r="AM63" s="205">
        <f>ROUND(T63*AD$67,5)</f>
        <v>3.3320000000000002E-2</v>
      </c>
      <c r="AN63" s="205">
        <f>ROUND(U63*AD$68,5)</f>
        <v>4.3099999999999999E-2</v>
      </c>
      <c r="AO63" s="205">
        <f>ROUND(SUM(AI63:AN63),5)</f>
        <v>0.20735000000000001</v>
      </c>
      <c r="AP63" s="205">
        <f>ROUND(AO63/AD63,5)</f>
        <v>5.9997100000000003</v>
      </c>
      <c r="AR63" s="205" t="s">
        <v>64</v>
      </c>
      <c r="AS63" s="309">
        <v>6</v>
      </c>
      <c r="AT63" s="309"/>
      <c r="AU63"/>
    </row>
    <row r="64" spans="15:47" x14ac:dyDescent="0.25">
      <c r="O64" s="205" t="s">
        <v>211</v>
      </c>
      <c r="P64" s="205">
        <f>ROUND(1/Q63,5)</f>
        <v>3.0000300000000002</v>
      </c>
      <c r="Q64" s="98">
        <v>1</v>
      </c>
      <c r="R64" s="205">
        <f>ROUND(1/4,5)</f>
        <v>0.25</v>
      </c>
      <c r="S64" s="205">
        <v>2</v>
      </c>
      <c r="T64" s="205">
        <f>ROUND(1/4,5)</f>
        <v>0.25</v>
      </c>
      <c r="U64" s="205">
        <f>ROUND(1/6,5)</f>
        <v>0.16667000000000001</v>
      </c>
      <c r="W64" s="205" t="s">
        <v>211</v>
      </c>
      <c r="X64" s="207">
        <f t="shared" ref="X64:X68" si="93">ROUND(P64/P$69,5)</f>
        <v>0.10714</v>
      </c>
      <c r="Y64" s="207">
        <f t="shared" si="92"/>
        <v>6.3159999999999994E-2</v>
      </c>
      <c r="Z64" s="207">
        <f t="shared" si="92"/>
        <v>5.4829999999999997E-2</v>
      </c>
      <c r="AA64" s="207">
        <f t="shared" si="92"/>
        <v>8.3330000000000001E-2</v>
      </c>
      <c r="AB64" s="207">
        <f t="shared" si="92"/>
        <v>5.4829999999999997E-2</v>
      </c>
      <c r="AC64" s="207">
        <f t="shared" si="92"/>
        <v>6.9370000000000001E-2</v>
      </c>
      <c r="AD64" s="8">
        <f t="shared" ref="AD64:AD68" si="94">ROUND(AVERAGE(X64:AC64),5)</f>
        <v>7.2109999999999994E-2</v>
      </c>
      <c r="AE64" s="206">
        <f t="shared" ref="AE64:AE69" si="95">AD64</f>
        <v>7.2109999999999994E-2</v>
      </c>
      <c r="AI64" s="205">
        <f t="shared" ref="AI64:AI68" si="96">ROUND(P64*AD$63,5)</f>
        <v>0.10367999999999999</v>
      </c>
      <c r="AJ64" s="205">
        <f t="shared" ref="AJ64:AJ68" si="97">ROUND(Q64*AD$64,5)</f>
        <v>7.2109999999999994E-2</v>
      </c>
      <c r="AK64" s="205">
        <f t="shared" ref="AK64:AK68" si="98">ROUND(R64*AD$65,5)</f>
        <v>5.8310000000000001E-2</v>
      </c>
      <c r="AL64" s="205">
        <f t="shared" ref="AL64:AL68" si="99">ROUND(S64*AD$66,5)</f>
        <v>7.8020000000000006E-2</v>
      </c>
      <c r="AM64" s="205">
        <f t="shared" ref="AM64:AM68" si="100">ROUND(T64*AD$67,5)</f>
        <v>5.8310000000000001E-2</v>
      </c>
      <c r="AN64" s="205">
        <f t="shared" ref="AN64:AN68" si="101">ROUND(U64*AD$68,5)</f>
        <v>6.4640000000000003E-2</v>
      </c>
      <c r="AO64" s="205">
        <f t="shared" ref="AO64:AO68" si="102">ROUND(SUM(AI64:AN64),5)</f>
        <v>0.43507000000000001</v>
      </c>
      <c r="AP64" s="205">
        <f t="shared" ref="AP64:AP68" si="103">ROUND(AO64/AD64,5)</f>
        <v>6.0334199999999996</v>
      </c>
      <c r="AR64" s="205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05" t="s">
        <v>212</v>
      </c>
      <c r="P65" s="205">
        <f>ROUND(1/R63,5)</f>
        <v>6.99986</v>
      </c>
      <c r="Q65" s="205">
        <f>ROUND(1/R64,5)</f>
        <v>4</v>
      </c>
      <c r="R65" s="98">
        <v>1</v>
      </c>
      <c r="S65" s="205">
        <v>6</v>
      </c>
      <c r="T65" s="205">
        <v>1</v>
      </c>
      <c r="U65" s="205">
        <f>ROUND(1/2,5)</f>
        <v>0.5</v>
      </c>
      <c r="W65" s="205" t="s">
        <v>212</v>
      </c>
      <c r="X65" s="207">
        <f t="shared" si="93"/>
        <v>0.25</v>
      </c>
      <c r="Y65" s="207">
        <f t="shared" si="92"/>
        <v>0.25263000000000002</v>
      </c>
      <c r="Z65" s="207">
        <f t="shared" si="92"/>
        <v>0.21931999999999999</v>
      </c>
      <c r="AA65" s="207">
        <f t="shared" si="92"/>
        <v>0.25</v>
      </c>
      <c r="AB65" s="207">
        <f t="shared" si="92"/>
        <v>0.21931999999999999</v>
      </c>
      <c r="AC65" s="207">
        <f t="shared" si="92"/>
        <v>0.20809</v>
      </c>
      <c r="AD65" s="8">
        <f t="shared" si="94"/>
        <v>0.23322999999999999</v>
      </c>
      <c r="AE65" s="206">
        <f t="shared" si="95"/>
        <v>0.23322999999999999</v>
      </c>
      <c r="AI65" s="205">
        <f t="shared" si="96"/>
        <v>0.24192</v>
      </c>
      <c r="AJ65" s="205">
        <f t="shared" si="97"/>
        <v>0.28843999999999997</v>
      </c>
      <c r="AK65" s="205">
        <f t="shared" si="98"/>
        <v>0.23322999999999999</v>
      </c>
      <c r="AL65" s="205">
        <f t="shared" si="99"/>
        <v>0.23405999999999999</v>
      </c>
      <c r="AM65" s="205">
        <f t="shared" si="100"/>
        <v>0.23322999999999999</v>
      </c>
      <c r="AN65" s="205">
        <f t="shared" si="101"/>
        <v>0.19392999999999999</v>
      </c>
      <c r="AO65" s="205">
        <f t="shared" si="102"/>
        <v>1.4248099999999999</v>
      </c>
      <c r="AP65" s="205">
        <f t="shared" si="103"/>
        <v>6.1090299999999997</v>
      </c>
      <c r="AR65" s="205" t="s">
        <v>66</v>
      </c>
      <c r="AS65" s="309">
        <v>1.25</v>
      </c>
      <c r="AT65" s="309"/>
      <c r="AU65"/>
    </row>
    <row r="66" spans="15:47" x14ac:dyDescent="0.25">
      <c r="O66" s="205" t="s">
        <v>213</v>
      </c>
      <c r="P66" s="205">
        <f>ROUND(1/S63,5)</f>
        <v>1</v>
      </c>
      <c r="Q66" s="205">
        <f>ROUND(1/S64,5)</f>
        <v>0.5</v>
      </c>
      <c r="R66" s="205">
        <f>ROUND(1/S65,5)</f>
        <v>0.16667000000000001</v>
      </c>
      <c r="S66" s="98">
        <v>1</v>
      </c>
      <c r="T66" s="205">
        <f>ROUND(1/6,5)</f>
        <v>0.16667000000000001</v>
      </c>
      <c r="U66" s="205">
        <f>ROUND(1/8,5)</f>
        <v>0.125</v>
      </c>
      <c r="W66" s="205" t="s">
        <v>213</v>
      </c>
      <c r="X66" s="207">
        <f t="shared" si="93"/>
        <v>3.5709999999999999E-2</v>
      </c>
      <c r="Y66" s="207">
        <f t="shared" si="92"/>
        <v>3.1579999999999997E-2</v>
      </c>
      <c r="Z66" s="207">
        <f t="shared" si="92"/>
        <v>3.6549999999999999E-2</v>
      </c>
      <c r="AA66" s="207">
        <f t="shared" si="92"/>
        <v>4.1669999999999999E-2</v>
      </c>
      <c r="AB66" s="207">
        <f t="shared" si="92"/>
        <v>3.6549999999999999E-2</v>
      </c>
      <c r="AC66" s="207">
        <f t="shared" si="92"/>
        <v>5.2019999999999997E-2</v>
      </c>
      <c r="AD66" s="8">
        <f t="shared" si="94"/>
        <v>3.9010000000000003E-2</v>
      </c>
      <c r="AE66" s="206">
        <f t="shared" si="95"/>
        <v>3.9010000000000003E-2</v>
      </c>
      <c r="AI66" s="205">
        <f t="shared" si="96"/>
        <v>3.456E-2</v>
      </c>
      <c r="AJ66" s="205">
        <f t="shared" si="97"/>
        <v>3.6060000000000002E-2</v>
      </c>
      <c r="AK66" s="205">
        <f t="shared" si="98"/>
        <v>3.8870000000000002E-2</v>
      </c>
      <c r="AL66" s="205">
        <f t="shared" si="99"/>
        <v>3.9010000000000003E-2</v>
      </c>
      <c r="AM66" s="205">
        <f t="shared" si="100"/>
        <v>3.8870000000000002E-2</v>
      </c>
      <c r="AN66" s="205">
        <f t="shared" si="101"/>
        <v>4.8480000000000002E-2</v>
      </c>
      <c r="AO66" s="205">
        <f t="shared" si="102"/>
        <v>0.23585</v>
      </c>
      <c r="AP66" s="205">
        <f t="shared" si="103"/>
        <v>6.04589</v>
      </c>
      <c r="AR66" s="205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05" t="s">
        <v>214</v>
      </c>
      <c r="P67" s="205">
        <f>ROUND(1/T63,5)</f>
        <v>6.99986</v>
      </c>
      <c r="Q67" s="205">
        <f>ROUND(1/T64,5)</f>
        <v>4</v>
      </c>
      <c r="R67" s="205">
        <f>ROUND(1/T65,5)</f>
        <v>1</v>
      </c>
      <c r="S67" s="205">
        <f>ROUND(1/T66,5)</f>
        <v>5.9998800000000001</v>
      </c>
      <c r="T67" s="98">
        <v>1</v>
      </c>
      <c r="U67" s="205">
        <f>ROUND(1/2,5)</f>
        <v>0.5</v>
      </c>
      <c r="W67" s="205" t="s">
        <v>214</v>
      </c>
      <c r="X67" s="207">
        <f t="shared" si="93"/>
        <v>0.25</v>
      </c>
      <c r="Y67" s="207">
        <f t="shared" si="92"/>
        <v>0.25263000000000002</v>
      </c>
      <c r="Z67" s="207">
        <f t="shared" si="92"/>
        <v>0.21931999999999999</v>
      </c>
      <c r="AA67" s="207">
        <f t="shared" si="92"/>
        <v>0.25</v>
      </c>
      <c r="AB67" s="207">
        <f t="shared" si="92"/>
        <v>0.21931999999999999</v>
      </c>
      <c r="AC67" s="207">
        <f t="shared" si="92"/>
        <v>0.20809</v>
      </c>
      <c r="AD67" s="8">
        <f t="shared" si="94"/>
        <v>0.23322999999999999</v>
      </c>
      <c r="AE67" s="206">
        <f t="shared" si="95"/>
        <v>0.23322999999999999</v>
      </c>
      <c r="AI67" s="205">
        <f t="shared" si="96"/>
        <v>0.24192</v>
      </c>
      <c r="AJ67" s="205">
        <f t="shared" si="97"/>
        <v>0.28843999999999997</v>
      </c>
      <c r="AK67" s="205">
        <f t="shared" si="98"/>
        <v>0.23322999999999999</v>
      </c>
      <c r="AL67" s="205">
        <f t="shared" si="99"/>
        <v>0.23405999999999999</v>
      </c>
      <c r="AM67" s="205">
        <f t="shared" si="100"/>
        <v>0.23322999999999999</v>
      </c>
      <c r="AN67" s="205">
        <f t="shared" si="101"/>
        <v>0.19392999999999999</v>
      </c>
      <c r="AO67" s="205">
        <f t="shared" si="102"/>
        <v>1.4248099999999999</v>
      </c>
      <c r="AP67" s="205">
        <f t="shared" si="103"/>
        <v>6.1090299999999997</v>
      </c>
      <c r="AR67" s="205" t="s">
        <v>68</v>
      </c>
      <c r="AS67" s="316">
        <f>AS66</f>
        <v>1.132E-2</v>
      </c>
      <c r="AT67" s="316"/>
      <c r="AU67"/>
    </row>
    <row r="68" spans="15:47" ht="15.75" thickBot="1" x14ac:dyDescent="0.3">
      <c r="O68" s="205" t="s">
        <v>215</v>
      </c>
      <c r="P68" s="205">
        <f>ROUND(1/U63,5)</f>
        <v>9.0000900000000001</v>
      </c>
      <c r="Q68" s="205">
        <f>ROUND(1/U64,5)</f>
        <v>5.9998800000000001</v>
      </c>
      <c r="R68" s="205">
        <f>ROUND(1/U65,5)</f>
        <v>2</v>
      </c>
      <c r="S68" s="205">
        <f>ROUND(1/U66,5)</f>
        <v>8</v>
      </c>
      <c r="T68" s="205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05">
        <f t="shared" si="96"/>
        <v>0.31103999999999998</v>
      </c>
      <c r="AJ68" s="205">
        <f t="shared" si="97"/>
        <v>0.43264999999999998</v>
      </c>
      <c r="AK68" s="205">
        <f t="shared" si="98"/>
        <v>0.46645999999999999</v>
      </c>
      <c r="AL68" s="205">
        <f t="shared" si="99"/>
        <v>0.31208000000000002</v>
      </c>
      <c r="AM68" s="205">
        <f t="shared" si="100"/>
        <v>0.46645999999999999</v>
      </c>
      <c r="AN68" s="205">
        <f t="shared" si="101"/>
        <v>0.38785999999999998</v>
      </c>
      <c r="AO68" s="205">
        <f t="shared" si="102"/>
        <v>2.3765499999999999</v>
      </c>
      <c r="AP68" s="205">
        <f t="shared" si="103"/>
        <v>6.1273400000000002</v>
      </c>
      <c r="AS68"/>
      <c r="AT68"/>
      <c r="AU68"/>
    </row>
    <row r="69" spans="15:47" x14ac:dyDescent="0.25">
      <c r="O69" s="211" t="s">
        <v>55</v>
      </c>
      <c r="P69" s="205">
        <f t="shared" ref="P69:U69" si="104">ROUND(SUM(P63:P68),5)</f>
        <v>27.999839999999999</v>
      </c>
      <c r="Q69" s="205">
        <f t="shared" si="104"/>
        <v>15.833209999999999</v>
      </c>
      <c r="R69" s="205">
        <f t="shared" si="104"/>
        <v>4.5595299999999996</v>
      </c>
      <c r="S69" s="205">
        <f t="shared" si="104"/>
        <v>23.999880000000001</v>
      </c>
      <c r="T69" s="205">
        <f t="shared" si="104"/>
        <v>4.5595299999999996</v>
      </c>
      <c r="U69" s="205">
        <f t="shared" si="104"/>
        <v>2.4027799999999999</v>
      </c>
      <c r="W69" s="211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05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05" t="s">
        <v>210</v>
      </c>
      <c r="Q71" s="205" t="s">
        <v>211</v>
      </c>
      <c r="R71" s="205" t="s">
        <v>212</v>
      </c>
      <c r="S71" s="205" t="s">
        <v>213</v>
      </c>
      <c r="T71" s="205" t="s">
        <v>214</v>
      </c>
      <c r="U71" s="205" t="s">
        <v>215</v>
      </c>
      <c r="W71" s="235" t="str">
        <f>O71</f>
        <v>GS6</v>
      </c>
      <c r="X71" s="205" t="s">
        <v>210</v>
      </c>
      <c r="Y71" s="205" t="s">
        <v>211</v>
      </c>
      <c r="Z71" s="205" t="s">
        <v>212</v>
      </c>
      <c r="AA71" s="205" t="s">
        <v>213</v>
      </c>
      <c r="AB71" s="205" t="s">
        <v>214</v>
      </c>
      <c r="AC71" s="205" t="s">
        <v>215</v>
      </c>
      <c r="AD71" s="205" t="s">
        <v>62</v>
      </c>
      <c r="AE71" s="205" t="s">
        <v>57</v>
      </c>
      <c r="AI71" s="205" t="s">
        <v>210</v>
      </c>
      <c r="AJ71" s="205" t="s">
        <v>211</v>
      </c>
      <c r="AK71" s="205" t="s">
        <v>212</v>
      </c>
      <c r="AL71" s="205" t="s">
        <v>213</v>
      </c>
      <c r="AM71" s="205" t="s">
        <v>214</v>
      </c>
      <c r="AN71" s="205" t="s">
        <v>215</v>
      </c>
      <c r="AO71" s="205" t="s">
        <v>55</v>
      </c>
      <c r="AP71" s="205" t="s">
        <v>63</v>
      </c>
      <c r="AR71" s="309" t="s">
        <v>69</v>
      </c>
      <c r="AS71" s="309"/>
      <c r="AT71" s="309"/>
      <c r="AU71"/>
    </row>
    <row r="72" spans="15:47" x14ac:dyDescent="0.25">
      <c r="O72" s="205" t="s">
        <v>210</v>
      </c>
      <c r="P72" s="98">
        <v>1</v>
      </c>
      <c r="Q72" s="205">
        <f>ROUND(1/3,5)</f>
        <v>0.33333000000000002</v>
      </c>
      <c r="R72" s="205">
        <f>ROUND(1/7,5)</f>
        <v>0.14285999999999999</v>
      </c>
      <c r="S72" s="205">
        <v>1</v>
      </c>
      <c r="T72" s="205">
        <f>ROUND(1/7,5)</f>
        <v>0.14285999999999999</v>
      </c>
      <c r="U72" s="205">
        <f>ROUND(1/9,5)</f>
        <v>0.11111</v>
      </c>
      <c r="W72" s="205" t="s">
        <v>210</v>
      </c>
      <c r="X72" s="207">
        <f>ROUND(P72/P$78,5)</f>
        <v>3.5709999999999999E-2</v>
      </c>
      <c r="Y72" s="207">
        <f t="shared" ref="Y72:AC77" si="106">ROUND(Q72/Q$78,5)</f>
        <v>2.1049999999999999E-2</v>
      </c>
      <c r="Z72" s="207">
        <f t="shared" si="106"/>
        <v>3.1329999999999997E-2</v>
      </c>
      <c r="AA72" s="207">
        <f t="shared" si="106"/>
        <v>4.1669999999999999E-2</v>
      </c>
      <c r="AB72" s="207">
        <f t="shared" si="106"/>
        <v>3.1329999999999997E-2</v>
      </c>
      <c r="AC72" s="207">
        <f t="shared" si="106"/>
        <v>4.6240000000000003E-2</v>
      </c>
      <c r="AD72" s="8">
        <f>ROUND(AVERAGE(X72:AC72),5)</f>
        <v>3.456E-2</v>
      </c>
      <c r="AE72" s="206">
        <f>AD72</f>
        <v>3.456E-2</v>
      </c>
      <c r="AI72" s="205">
        <f>ROUND(P72*AD$72,5)</f>
        <v>3.456E-2</v>
      </c>
      <c r="AJ72" s="205">
        <f>ROUND(Q72*AD$73,5)</f>
        <v>2.4039999999999999E-2</v>
      </c>
      <c r="AK72" s="205">
        <f>ROUND(R72*AD$74,5)</f>
        <v>3.3320000000000002E-2</v>
      </c>
      <c r="AL72" s="205">
        <f>ROUND(S72*AD$75,5)</f>
        <v>3.9010000000000003E-2</v>
      </c>
      <c r="AM72" s="205">
        <f>ROUND(T72*AD$76,5)</f>
        <v>3.3320000000000002E-2</v>
      </c>
      <c r="AN72" s="205">
        <f>ROUND(U72*AD$77,5)</f>
        <v>4.3099999999999999E-2</v>
      </c>
      <c r="AO72" s="205">
        <f>ROUND(SUM(AI72:AN72),5)</f>
        <v>0.20735000000000001</v>
      </c>
      <c r="AP72" s="205">
        <f>ROUND(AO72/AD72,5)</f>
        <v>5.9997100000000003</v>
      </c>
      <c r="AR72" s="205" t="s">
        <v>64</v>
      </c>
      <c r="AS72" s="309">
        <v>6</v>
      </c>
      <c r="AT72" s="309"/>
      <c r="AU72"/>
    </row>
    <row r="73" spans="15:47" x14ac:dyDescent="0.25">
      <c r="O73" s="205" t="s">
        <v>211</v>
      </c>
      <c r="P73" s="205">
        <f>ROUND(1/Q72,5)</f>
        <v>3.0000300000000002</v>
      </c>
      <c r="Q73" s="98">
        <v>1</v>
      </c>
      <c r="R73" s="205">
        <f>ROUND(1/4,5)</f>
        <v>0.25</v>
      </c>
      <c r="S73" s="205">
        <v>2</v>
      </c>
      <c r="T73" s="205">
        <f>ROUND(1/4,5)</f>
        <v>0.25</v>
      </c>
      <c r="U73" s="205">
        <f>ROUND(1/6,5)</f>
        <v>0.16667000000000001</v>
      </c>
      <c r="W73" s="205" t="s">
        <v>211</v>
      </c>
      <c r="X73" s="207">
        <f t="shared" ref="X73:X77" si="107">ROUND(P73/P$78,5)</f>
        <v>0.10714</v>
      </c>
      <c r="Y73" s="207">
        <f t="shared" si="106"/>
        <v>6.3159999999999994E-2</v>
      </c>
      <c r="Z73" s="207">
        <f t="shared" si="106"/>
        <v>5.4829999999999997E-2</v>
      </c>
      <c r="AA73" s="207">
        <f t="shared" si="106"/>
        <v>8.3330000000000001E-2</v>
      </c>
      <c r="AB73" s="207">
        <f t="shared" si="106"/>
        <v>5.4829999999999997E-2</v>
      </c>
      <c r="AC73" s="207">
        <f t="shared" si="106"/>
        <v>6.9370000000000001E-2</v>
      </c>
      <c r="AD73" s="8">
        <f t="shared" ref="AD73:AD77" si="108">ROUND(AVERAGE(X73:AC73),5)</f>
        <v>7.2109999999999994E-2</v>
      </c>
      <c r="AE73" s="206">
        <f t="shared" ref="AE73:AE78" si="109">AD73</f>
        <v>7.2109999999999994E-2</v>
      </c>
      <c r="AI73" s="205">
        <f t="shared" ref="AI73:AI77" si="110">ROUND(P73*AD$72,5)</f>
        <v>0.10367999999999999</v>
      </c>
      <c r="AJ73" s="205">
        <f t="shared" ref="AJ73:AJ77" si="111">ROUND(Q73*AD$73,5)</f>
        <v>7.2109999999999994E-2</v>
      </c>
      <c r="AK73" s="205">
        <f t="shared" ref="AK73:AK77" si="112">ROUND(R73*AD$74,5)</f>
        <v>5.8310000000000001E-2</v>
      </c>
      <c r="AL73" s="205">
        <f t="shared" ref="AL73:AL77" si="113">ROUND(S73*AD$75,5)</f>
        <v>7.8020000000000006E-2</v>
      </c>
      <c r="AM73" s="205">
        <f t="shared" ref="AM73:AM77" si="114">ROUND(T73*AD$76,5)</f>
        <v>5.8310000000000001E-2</v>
      </c>
      <c r="AN73" s="205">
        <f t="shared" ref="AN73:AN77" si="115">ROUND(U73*AD$77,5)</f>
        <v>6.4640000000000003E-2</v>
      </c>
      <c r="AO73" s="205">
        <f t="shared" ref="AO73:AO77" si="116">ROUND(SUM(AI73:AN73),5)</f>
        <v>0.43507000000000001</v>
      </c>
      <c r="AP73" s="205">
        <f t="shared" ref="AP73:AP77" si="117">ROUND(AO73/AD73,5)</f>
        <v>6.0334199999999996</v>
      </c>
      <c r="AR73" s="205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05" t="s">
        <v>212</v>
      </c>
      <c r="P74" s="205">
        <f>ROUND(1/R72,5)</f>
        <v>6.99986</v>
      </c>
      <c r="Q74" s="205">
        <f>ROUND(1/R73,5)</f>
        <v>4</v>
      </c>
      <c r="R74" s="98">
        <v>1</v>
      </c>
      <c r="S74" s="205">
        <v>6</v>
      </c>
      <c r="T74" s="205">
        <v>1</v>
      </c>
      <c r="U74" s="205">
        <f>ROUND(1/2,5)</f>
        <v>0.5</v>
      </c>
      <c r="W74" s="205" t="s">
        <v>212</v>
      </c>
      <c r="X74" s="207">
        <f t="shared" si="107"/>
        <v>0.25</v>
      </c>
      <c r="Y74" s="207">
        <f t="shared" si="106"/>
        <v>0.25263000000000002</v>
      </c>
      <c r="Z74" s="207">
        <f t="shared" si="106"/>
        <v>0.21931999999999999</v>
      </c>
      <c r="AA74" s="207">
        <f t="shared" si="106"/>
        <v>0.25</v>
      </c>
      <c r="AB74" s="207">
        <f t="shared" si="106"/>
        <v>0.21931999999999999</v>
      </c>
      <c r="AC74" s="207">
        <f t="shared" si="106"/>
        <v>0.20809</v>
      </c>
      <c r="AD74" s="8">
        <f t="shared" si="108"/>
        <v>0.23322999999999999</v>
      </c>
      <c r="AE74" s="206">
        <f t="shared" si="109"/>
        <v>0.23322999999999999</v>
      </c>
      <c r="AI74" s="205">
        <f t="shared" si="110"/>
        <v>0.24192</v>
      </c>
      <c r="AJ74" s="205">
        <f t="shared" si="111"/>
        <v>0.28843999999999997</v>
      </c>
      <c r="AK74" s="205">
        <f t="shared" si="112"/>
        <v>0.23322999999999999</v>
      </c>
      <c r="AL74" s="205">
        <f t="shared" si="113"/>
        <v>0.23405999999999999</v>
      </c>
      <c r="AM74" s="205">
        <f t="shared" si="114"/>
        <v>0.23322999999999999</v>
      </c>
      <c r="AN74" s="205">
        <f t="shared" si="115"/>
        <v>0.19392999999999999</v>
      </c>
      <c r="AO74" s="205">
        <f t="shared" si="116"/>
        <v>1.4248099999999999</v>
      </c>
      <c r="AP74" s="205">
        <f t="shared" si="117"/>
        <v>6.1090299999999997</v>
      </c>
      <c r="AR74" s="205" t="s">
        <v>66</v>
      </c>
      <c r="AS74" s="309">
        <v>1.25</v>
      </c>
      <c r="AT74" s="309"/>
      <c r="AU74"/>
    </row>
    <row r="75" spans="15:47" x14ac:dyDescent="0.25">
      <c r="O75" s="205" t="s">
        <v>213</v>
      </c>
      <c r="P75" s="205">
        <f>ROUND(1/S72,5)</f>
        <v>1</v>
      </c>
      <c r="Q75" s="205">
        <f>ROUND(1/S73,5)</f>
        <v>0.5</v>
      </c>
      <c r="R75" s="205">
        <f>ROUND(1/S74,5)</f>
        <v>0.16667000000000001</v>
      </c>
      <c r="S75" s="98">
        <v>1</v>
      </c>
      <c r="T75" s="205">
        <f>ROUND(1/6,5)</f>
        <v>0.16667000000000001</v>
      </c>
      <c r="U75" s="205">
        <f>ROUND(1/8,5)</f>
        <v>0.125</v>
      </c>
      <c r="W75" s="205" t="s">
        <v>213</v>
      </c>
      <c r="X75" s="207">
        <f t="shared" si="107"/>
        <v>3.5709999999999999E-2</v>
      </c>
      <c r="Y75" s="207">
        <f t="shared" si="106"/>
        <v>3.1579999999999997E-2</v>
      </c>
      <c r="Z75" s="207">
        <f t="shared" si="106"/>
        <v>3.6549999999999999E-2</v>
      </c>
      <c r="AA75" s="207">
        <f t="shared" si="106"/>
        <v>4.1669999999999999E-2</v>
      </c>
      <c r="AB75" s="207">
        <f t="shared" si="106"/>
        <v>3.6549999999999999E-2</v>
      </c>
      <c r="AC75" s="207">
        <f t="shared" si="106"/>
        <v>5.2019999999999997E-2</v>
      </c>
      <c r="AD75" s="8">
        <f t="shared" si="108"/>
        <v>3.9010000000000003E-2</v>
      </c>
      <c r="AE75" s="206">
        <f t="shared" si="109"/>
        <v>3.9010000000000003E-2</v>
      </c>
      <c r="AI75" s="205">
        <f t="shared" si="110"/>
        <v>3.456E-2</v>
      </c>
      <c r="AJ75" s="205">
        <f t="shared" si="111"/>
        <v>3.6060000000000002E-2</v>
      </c>
      <c r="AK75" s="205">
        <f t="shared" si="112"/>
        <v>3.8870000000000002E-2</v>
      </c>
      <c r="AL75" s="205">
        <f t="shared" si="113"/>
        <v>3.9010000000000003E-2</v>
      </c>
      <c r="AM75" s="205">
        <f t="shared" si="114"/>
        <v>3.8870000000000002E-2</v>
      </c>
      <c r="AN75" s="205">
        <f t="shared" si="115"/>
        <v>4.8480000000000002E-2</v>
      </c>
      <c r="AO75" s="205">
        <f t="shared" si="116"/>
        <v>0.23585</v>
      </c>
      <c r="AP75" s="205">
        <f t="shared" si="117"/>
        <v>6.04589</v>
      </c>
      <c r="AR75" s="205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05" t="s">
        <v>214</v>
      </c>
      <c r="P76" s="205">
        <f>ROUND(1/T72,5)</f>
        <v>6.99986</v>
      </c>
      <c r="Q76" s="205">
        <f>ROUND(1/T73,5)</f>
        <v>4</v>
      </c>
      <c r="R76" s="205">
        <f>ROUND(1/T74,5)</f>
        <v>1</v>
      </c>
      <c r="S76" s="205">
        <f>ROUND(1/T75,5)</f>
        <v>5.9998800000000001</v>
      </c>
      <c r="T76" s="98">
        <v>1</v>
      </c>
      <c r="U76" s="205">
        <f>ROUND(1/2,5)</f>
        <v>0.5</v>
      </c>
      <c r="W76" s="205" t="s">
        <v>214</v>
      </c>
      <c r="X76" s="207">
        <f t="shared" si="107"/>
        <v>0.25</v>
      </c>
      <c r="Y76" s="207">
        <f t="shared" si="106"/>
        <v>0.25263000000000002</v>
      </c>
      <c r="Z76" s="207">
        <f t="shared" si="106"/>
        <v>0.21931999999999999</v>
      </c>
      <c r="AA76" s="207">
        <f t="shared" si="106"/>
        <v>0.25</v>
      </c>
      <c r="AB76" s="207">
        <f t="shared" si="106"/>
        <v>0.21931999999999999</v>
      </c>
      <c r="AC76" s="207">
        <f t="shared" si="106"/>
        <v>0.20809</v>
      </c>
      <c r="AD76" s="8">
        <f t="shared" si="108"/>
        <v>0.23322999999999999</v>
      </c>
      <c r="AE76" s="206">
        <f t="shared" si="109"/>
        <v>0.23322999999999999</v>
      </c>
      <c r="AI76" s="205">
        <f t="shared" si="110"/>
        <v>0.24192</v>
      </c>
      <c r="AJ76" s="205">
        <f t="shared" si="111"/>
        <v>0.28843999999999997</v>
      </c>
      <c r="AK76" s="205">
        <f t="shared" si="112"/>
        <v>0.23322999999999999</v>
      </c>
      <c r="AL76" s="205">
        <f t="shared" si="113"/>
        <v>0.23405999999999999</v>
      </c>
      <c r="AM76" s="205">
        <f t="shared" si="114"/>
        <v>0.23322999999999999</v>
      </c>
      <c r="AN76" s="205">
        <f t="shared" si="115"/>
        <v>0.19392999999999999</v>
      </c>
      <c r="AO76" s="205">
        <f t="shared" si="116"/>
        <v>1.4248099999999999</v>
      </c>
      <c r="AP76" s="205">
        <f t="shared" si="117"/>
        <v>6.1090299999999997</v>
      </c>
      <c r="AR76" s="205" t="s">
        <v>68</v>
      </c>
      <c r="AS76" s="316">
        <f>AS75</f>
        <v>1.132E-2</v>
      </c>
      <c r="AT76" s="316"/>
      <c r="AU76"/>
    </row>
    <row r="77" spans="15:47" ht="15.75" thickBot="1" x14ac:dyDescent="0.3">
      <c r="O77" s="205" t="s">
        <v>215</v>
      </c>
      <c r="P77" s="205">
        <f>ROUND(1/U72,5)</f>
        <v>9.0000900000000001</v>
      </c>
      <c r="Q77" s="205">
        <f>ROUND(1/U73,5)</f>
        <v>5.9998800000000001</v>
      </c>
      <c r="R77" s="205">
        <f>ROUND(1/U74,5)</f>
        <v>2</v>
      </c>
      <c r="S77" s="205">
        <f>ROUND(1/U75,5)</f>
        <v>8</v>
      </c>
      <c r="T77" s="205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05">
        <f t="shared" si="110"/>
        <v>0.31103999999999998</v>
      </c>
      <c r="AJ77" s="205">
        <f t="shared" si="111"/>
        <v>0.43264999999999998</v>
      </c>
      <c r="AK77" s="205">
        <f t="shared" si="112"/>
        <v>0.46645999999999999</v>
      </c>
      <c r="AL77" s="205">
        <f t="shared" si="113"/>
        <v>0.31208000000000002</v>
      </c>
      <c r="AM77" s="205">
        <f t="shared" si="114"/>
        <v>0.46645999999999999</v>
      </c>
      <c r="AN77" s="205">
        <f t="shared" si="115"/>
        <v>0.38785999999999998</v>
      </c>
      <c r="AO77" s="205">
        <f t="shared" si="116"/>
        <v>2.3765499999999999</v>
      </c>
      <c r="AP77" s="205">
        <f t="shared" si="117"/>
        <v>6.1273400000000002</v>
      </c>
      <c r="AS77"/>
      <c r="AT77"/>
      <c r="AU77"/>
    </row>
    <row r="78" spans="15:47" x14ac:dyDescent="0.25">
      <c r="O78" s="211" t="s">
        <v>55</v>
      </c>
      <c r="P78" s="205">
        <f t="shared" ref="P78:U78" si="118">ROUND(SUM(P72:P77),5)</f>
        <v>27.999839999999999</v>
      </c>
      <c r="Q78" s="205">
        <f t="shared" si="118"/>
        <v>15.833209999999999</v>
      </c>
      <c r="R78" s="205">
        <f t="shared" si="118"/>
        <v>4.5595299999999996</v>
      </c>
      <c r="S78" s="205">
        <f t="shared" si="118"/>
        <v>23.999880000000001</v>
      </c>
      <c r="T78" s="205">
        <f t="shared" si="118"/>
        <v>4.5595299999999996</v>
      </c>
      <c r="U78" s="205">
        <f t="shared" si="118"/>
        <v>2.4027799999999999</v>
      </c>
      <c r="W78" s="211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05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0.32249</v>
      </c>
      <c r="R83" s="208" t="s">
        <v>60</v>
      </c>
      <c r="S83" s="209">
        <f>V2</f>
        <v>0.5</v>
      </c>
      <c r="T83" s="192">
        <f>P83</f>
        <v>0.32249</v>
      </c>
      <c r="U83" s="178">
        <f>ROUND(S83*T83,5)</f>
        <v>0.16125</v>
      </c>
      <c r="W83" s="154" t="s">
        <v>60</v>
      </c>
      <c r="X83" s="209">
        <f>V2</f>
        <v>0.5</v>
      </c>
      <c r="Y83" s="192">
        <f>P86</f>
        <v>0.13284000000000001</v>
      </c>
      <c r="Z83" s="175">
        <f>ROUND(X83*Y83,5)</f>
        <v>6.6420000000000007E-2</v>
      </c>
      <c r="AC83" s="205">
        <v>3</v>
      </c>
      <c r="AD83" s="205" t="s">
        <v>210</v>
      </c>
      <c r="AE83" s="186">
        <f>ROUND(U$83+R$106,5)</f>
        <v>0.17852999999999999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0.35338000000000003</v>
      </c>
      <c r="AC84" s="205">
        <v>1</v>
      </c>
      <c r="AD84" s="205" t="s">
        <v>211</v>
      </c>
      <c r="AE84" s="186">
        <f>ROUND(U$86+R$115,5)</f>
        <v>0.21274000000000001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8.6999999999999994E-2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05">
        <v>4</v>
      </c>
      <c r="AD85" s="205" t="s">
        <v>212</v>
      </c>
      <c r="AE85" s="186">
        <f>ROUND(U$89+R$124,5)</f>
        <v>0.16012000000000001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0.13284000000000001</v>
      </c>
      <c r="R86" s="154" t="s">
        <v>60</v>
      </c>
      <c r="S86" s="209">
        <f>V2</f>
        <v>0.5</v>
      </c>
      <c r="T86" s="192">
        <f>P84</f>
        <v>0.35338000000000003</v>
      </c>
      <c r="U86" s="177">
        <f>ROUND(S86*T86,5)</f>
        <v>0.17669000000000001</v>
      </c>
      <c r="W86" s="154" t="s">
        <v>60</v>
      </c>
      <c r="X86" s="209">
        <f>V2</f>
        <v>0.5</v>
      </c>
      <c r="Y86" s="192">
        <f>P87</f>
        <v>7.9619999999999996E-2</v>
      </c>
      <c r="Z86" s="173">
        <f>ROUND(X86*Y86,5)</f>
        <v>3.9809999999999998E-2</v>
      </c>
      <c r="AC86" s="205">
        <v>6</v>
      </c>
      <c r="AD86" s="205" t="s">
        <v>213</v>
      </c>
      <c r="AE86" s="186">
        <f>ROUND(Z$83+W$106,5)</f>
        <v>8.5930000000000006E-2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7.9619999999999996E-2</v>
      </c>
      <c r="AC87" s="205">
        <v>5</v>
      </c>
      <c r="AD87" s="205" t="s">
        <v>214</v>
      </c>
      <c r="AE87" s="186">
        <f>ROUND(Z$86+W$115,5)</f>
        <v>0.15643000000000001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2.4670000000000001E-2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05">
        <v>2</v>
      </c>
      <c r="AD88" s="205" t="s">
        <v>215</v>
      </c>
      <c r="AE88" s="186">
        <f>ROUND(Z$89+W$124,5)</f>
        <v>0.20626</v>
      </c>
      <c r="AS88"/>
      <c r="AT88"/>
      <c r="AU88"/>
    </row>
    <row r="89" spans="15:47" ht="15.75" thickBot="1" x14ac:dyDescent="0.3">
      <c r="R89" s="154" t="s">
        <v>60</v>
      </c>
      <c r="S89" s="209">
        <f>V2</f>
        <v>0.5</v>
      </c>
      <c r="T89" s="192">
        <f>P85</f>
        <v>8.6999999999999994E-2</v>
      </c>
      <c r="U89" s="174">
        <f>ROUND(S89*T89,5)</f>
        <v>4.3499999999999997E-2</v>
      </c>
      <c r="W89" s="154" t="s">
        <v>60</v>
      </c>
      <c r="X89" s="209">
        <f>V2</f>
        <v>0.5</v>
      </c>
      <c r="Y89" s="192">
        <f>P88</f>
        <v>2.4670000000000001E-2</v>
      </c>
      <c r="Z89" s="176">
        <f>ROUND(X89*Y89,5)</f>
        <v>1.234E-2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05" t="s">
        <v>204</v>
      </c>
      <c r="Q91" s="205" t="s">
        <v>205</v>
      </c>
      <c r="R91" s="205" t="s">
        <v>206</v>
      </c>
      <c r="S91" s="205" t="s">
        <v>207</v>
      </c>
      <c r="T91" s="205" t="s">
        <v>208</v>
      </c>
      <c r="U91" s="205" t="s">
        <v>209</v>
      </c>
      <c r="AS91"/>
      <c r="AT91"/>
      <c r="AU91"/>
    </row>
    <row r="92" spans="15:47" x14ac:dyDescent="0.25">
      <c r="O92" s="6" t="s">
        <v>210</v>
      </c>
      <c r="P92" s="205">
        <f>AD27</f>
        <v>3.456E-2</v>
      </c>
      <c r="Q92" s="205">
        <f>AD36</f>
        <v>3.456E-2</v>
      </c>
      <c r="R92" s="205">
        <f>AD45</f>
        <v>3.456E-2</v>
      </c>
      <c r="S92" s="205">
        <f>AD54</f>
        <v>3.456E-2</v>
      </c>
      <c r="T92" s="205">
        <f>AD63</f>
        <v>3.456E-2</v>
      </c>
      <c r="U92" s="205">
        <f>AD72</f>
        <v>3.456E-2</v>
      </c>
      <c r="AS92"/>
      <c r="AT92"/>
      <c r="AU92"/>
    </row>
    <row r="93" spans="15:47" x14ac:dyDescent="0.25">
      <c r="O93" s="7" t="s">
        <v>211</v>
      </c>
      <c r="P93" s="205">
        <f t="shared" ref="P93:P97" si="121">AD28</f>
        <v>7.2109999999999994E-2</v>
      </c>
      <c r="Q93" s="205">
        <f t="shared" ref="Q93:Q97" si="122">AD37</f>
        <v>7.2109999999999994E-2</v>
      </c>
      <c r="R93" s="205">
        <f t="shared" ref="R93:R97" si="123">AD46</f>
        <v>7.2109999999999994E-2</v>
      </c>
      <c r="S93" s="205">
        <f t="shared" ref="S93:S97" si="124">AD55</f>
        <v>7.2109999999999994E-2</v>
      </c>
      <c r="T93" s="205">
        <f t="shared" ref="T93:T97" si="125">AD64</f>
        <v>7.2109999999999994E-2</v>
      </c>
      <c r="U93" s="205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05">
        <f t="shared" si="121"/>
        <v>0.23322999999999999</v>
      </c>
      <c r="Q94" s="205">
        <f t="shared" si="122"/>
        <v>0.23322999999999999</v>
      </c>
      <c r="R94" s="205">
        <f t="shared" si="123"/>
        <v>0.23322999999999999</v>
      </c>
      <c r="S94" s="205">
        <f t="shared" si="124"/>
        <v>0.23322999999999999</v>
      </c>
      <c r="T94" s="205">
        <f t="shared" si="125"/>
        <v>0.23322999999999999</v>
      </c>
      <c r="U94" s="205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05">
        <f t="shared" si="121"/>
        <v>3.9010000000000003E-2</v>
      </c>
      <c r="Q95" s="205">
        <f t="shared" si="122"/>
        <v>3.9010000000000003E-2</v>
      </c>
      <c r="R95" s="205">
        <f t="shared" si="123"/>
        <v>3.9010000000000003E-2</v>
      </c>
      <c r="S95" s="205">
        <f t="shared" si="124"/>
        <v>3.9010000000000003E-2</v>
      </c>
      <c r="T95" s="205">
        <f t="shared" si="125"/>
        <v>3.9010000000000003E-2</v>
      </c>
      <c r="U95" s="205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05">
        <f t="shared" si="121"/>
        <v>0.23322999999999999</v>
      </c>
      <c r="Q96" s="205">
        <f t="shared" si="122"/>
        <v>0.23322999999999999</v>
      </c>
      <c r="R96" s="205">
        <f t="shared" si="123"/>
        <v>0.23322999999999999</v>
      </c>
      <c r="S96" s="205">
        <f t="shared" si="124"/>
        <v>0.23322999999999999</v>
      </c>
      <c r="T96" s="205">
        <f t="shared" si="125"/>
        <v>0.23322999999999999</v>
      </c>
      <c r="U96" s="205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05">
        <f t="shared" si="121"/>
        <v>0.38785999999999998</v>
      </c>
      <c r="Q97" s="205">
        <f t="shared" si="122"/>
        <v>0.38785999999999998</v>
      </c>
      <c r="R97" s="205">
        <f t="shared" si="123"/>
        <v>0.38785999999999998</v>
      </c>
      <c r="S97" s="205">
        <f t="shared" si="124"/>
        <v>0.38785999999999998</v>
      </c>
      <c r="T97" s="205">
        <f t="shared" si="125"/>
        <v>0.38785999999999998</v>
      </c>
      <c r="U97" s="205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05">
        <f>AG18</f>
        <v>2.2409999999999999E-2</v>
      </c>
      <c r="Q100" s="205">
        <f>P92</f>
        <v>3.456E-2</v>
      </c>
      <c r="R100" s="153">
        <f>ROUND(P100*Q100,5)</f>
        <v>7.6999999999999996E-4</v>
      </c>
      <c r="T100" s="152" t="s">
        <v>204</v>
      </c>
      <c r="U100" s="205">
        <f>AG18</f>
        <v>2.2409999999999999E-2</v>
      </c>
      <c r="V100" s="205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05">
        <f t="shared" ref="P101:P105" si="127">AG19</f>
        <v>8.6860000000000007E-2</v>
      </c>
      <c r="Q101" s="205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05">
        <f t="shared" ref="U101:U105" si="129">AG19</f>
        <v>8.6860000000000007E-2</v>
      </c>
      <c r="V101" s="205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05">
        <f t="shared" si="127"/>
        <v>3.7600000000000001E-2</v>
      </c>
      <c r="Q102" s="205">
        <f>R92</f>
        <v>3.456E-2</v>
      </c>
      <c r="R102" s="153">
        <f t="shared" si="128"/>
        <v>1.2999999999999999E-3</v>
      </c>
      <c r="T102" s="152" t="s">
        <v>206</v>
      </c>
      <c r="U102" s="205">
        <f t="shared" si="129"/>
        <v>3.7600000000000001E-2</v>
      </c>
      <c r="V102" s="205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05">
        <f t="shared" si="127"/>
        <v>3.7600000000000001E-2</v>
      </c>
      <c r="Q103" s="205">
        <f>S92</f>
        <v>3.456E-2</v>
      </c>
      <c r="R103" s="153">
        <f t="shared" si="128"/>
        <v>1.2999999999999999E-3</v>
      </c>
      <c r="T103" s="152" t="s">
        <v>207</v>
      </c>
      <c r="U103" s="205">
        <f t="shared" si="129"/>
        <v>3.7600000000000001E-2</v>
      </c>
      <c r="V103" s="205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05">
        <f t="shared" si="127"/>
        <v>3.7600000000000001E-2</v>
      </c>
      <c r="Q104" s="205">
        <f>T92</f>
        <v>3.456E-2</v>
      </c>
      <c r="R104" s="153">
        <f t="shared" si="128"/>
        <v>1.2999999999999999E-3</v>
      </c>
      <c r="T104" s="152" t="s">
        <v>208</v>
      </c>
      <c r="U104" s="205">
        <f t="shared" si="129"/>
        <v>3.7600000000000001E-2</v>
      </c>
      <c r="V104" s="205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05">
        <f>AG18</f>
        <v>2.2409999999999999E-2</v>
      </c>
      <c r="Q109" s="205">
        <f>P93</f>
        <v>7.2109999999999994E-2</v>
      </c>
      <c r="R109" s="153">
        <f>ROUND(P109*Q109,5)</f>
        <v>1.6199999999999999E-3</v>
      </c>
      <c r="T109" s="152" t="s">
        <v>204</v>
      </c>
      <c r="U109" s="205">
        <f>AG18</f>
        <v>2.2409999999999999E-2</v>
      </c>
      <c r="V109" s="205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05">
        <f t="shared" ref="P110:P114" si="131">AG19</f>
        <v>8.6860000000000007E-2</v>
      </c>
      <c r="Q110" s="205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05">
        <f t="shared" ref="U110:U114" si="133">AG19</f>
        <v>8.6860000000000007E-2</v>
      </c>
      <c r="V110" s="205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05">
        <f t="shared" si="131"/>
        <v>3.7600000000000001E-2</v>
      </c>
      <c r="Q111" s="205">
        <f>R93</f>
        <v>7.2109999999999994E-2</v>
      </c>
      <c r="R111" s="153">
        <f t="shared" si="132"/>
        <v>2.7100000000000002E-3</v>
      </c>
      <c r="T111" s="152" t="s">
        <v>206</v>
      </c>
      <c r="U111" s="205">
        <f t="shared" si="133"/>
        <v>3.7600000000000001E-2</v>
      </c>
      <c r="V111" s="205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05">
        <f t="shared" si="131"/>
        <v>3.7600000000000001E-2</v>
      </c>
      <c r="Q112" s="205">
        <f>S93</f>
        <v>7.2109999999999994E-2</v>
      </c>
      <c r="R112" s="153">
        <f t="shared" si="132"/>
        <v>2.7100000000000002E-3</v>
      </c>
      <c r="T112" s="152" t="s">
        <v>207</v>
      </c>
      <c r="U112" s="205">
        <f t="shared" si="133"/>
        <v>3.7600000000000001E-2</v>
      </c>
      <c r="V112" s="205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05">
        <f t="shared" si="131"/>
        <v>3.7600000000000001E-2</v>
      </c>
      <c r="Q113" s="205">
        <f>T93</f>
        <v>7.2109999999999994E-2</v>
      </c>
      <c r="R113" s="153">
        <f t="shared" si="132"/>
        <v>2.7100000000000002E-3</v>
      </c>
      <c r="T113" s="152" t="s">
        <v>208</v>
      </c>
      <c r="U113" s="205">
        <f t="shared" si="133"/>
        <v>3.7600000000000001E-2</v>
      </c>
      <c r="V113" s="205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05">
        <f>AG18</f>
        <v>2.2409999999999999E-2</v>
      </c>
      <c r="Q118" s="205">
        <f>P94</f>
        <v>0.23322999999999999</v>
      </c>
      <c r="R118" s="153">
        <f>ROUND(P118*Q118,5)</f>
        <v>5.2300000000000003E-3</v>
      </c>
      <c r="T118" s="152" t="s">
        <v>204</v>
      </c>
      <c r="U118" s="205">
        <f>AG18</f>
        <v>2.2409999999999999E-2</v>
      </c>
      <c r="V118" s="205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05">
        <f t="shared" ref="P119:P123" si="135">AG19</f>
        <v>8.6860000000000007E-2</v>
      </c>
      <c r="Q119" s="205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05">
        <f t="shared" ref="U119:U123" si="137">AG19</f>
        <v>8.6860000000000007E-2</v>
      </c>
      <c r="V119" s="205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05">
        <f t="shared" si="135"/>
        <v>3.7600000000000001E-2</v>
      </c>
      <c r="Q120" s="205">
        <f>R94</f>
        <v>0.23322999999999999</v>
      </c>
      <c r="R120" s="153">
        <f t="shared" si="136"/>
        <v>8.77E-3</v>
      </c>
      <c r="T120" s="152" t="s">
        <v>206</v>
      </c>
      <c r="U120" s="205">
        <f t="shared" si="137"/>
        <v>3.7600000000000001E-2</v>
      </c>
      <c r="V120" s="205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05">
        <f t="shared" si="135"/>
        <v>3.7600000000000001E-2</v>
      </c>
      <c r="Q121" s="205">
        <f>S94</f>
        <v>0.23322999999999999</v>
      </c>
      <c r="R121" s="153">
        <f t="shared" si="136"/>
        <v>8.77E-3</v>
      </c>
      <c r="T121" s="152" t="s">
        <v>207</v>
      </c>
      <c r="U121" s="205">
        <f t="shared" si="137"/>
        <v>3.7600000000000001E-2</v>
      </c>
      <c r="V121" s="205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05">
        <f t="shared" si="135"/>
        <v>3.7600000000000001E-2</v>
      </c>
      <c r="Q122" s="205">
        <f>T94</f>
        <v>0.23322999999999999</v>
      </c>
      <c r="R122" s="153">
        <f t="shared" si="136"/>
        <v>8.77E-3</v>
      </c>
      <c r="T122" s="152" t="s">
        <v>208</v>
      </c>
      <c r="U122" s="205">
        <f t="shared" si="137"/>
        <v>3.7600000000000001E-2</v>
      </c>
      <c r="V122" s="205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O124:Q124"/>
    <mergeCell ref="T124:V124"/>
    <mergeCell ref="O106:Q106"/>
    <mergeCell ref="T106:V106"/>
    <mergeCell ref="O115:Q115"/>
    <mergeCell ref="T115:V115"/>
    <mergeCell ref="AS76:AT76"/>
    <mergeCell ref="AI78:AO78"/>
    <mergeCell ref="AS72:AT72"/>
    <mergeCell ref="AS73:AT73"/>
    <mergeCell ref="AS74:AT74"/>
    <mergeCell ref="AS75:AT75"/>
    <mergeCell ref="AS67:AT67"/>
    <mergeCell ref="AI69:AO69"/>
    <mergeCell ref="AR71:AT71"/>
    <mergeCell ref="AS63:AT63"/>
    <mergeCell ref="AS64:AT64"/>
    <mergeCell ref="AS65:AT65"/>
    <mergeCell ref="AS66:AT66"/>
    <mergeCell ref="AS58:AT58"/>
    <mergeCell ref="AI60:AO60"/>
    <mergeCell ref="AR62:AT62"/>
    <mergeCell ref="AS54:AT54"/>
    <mergeCell ref="AS55:AT55"/>
    <mergeCell ref="AS56:AT56"/>
    <mergeCell ref="AS57:AT57"/>
    <mergeCell ref="AS49:AT49"/>
    <mergeCell ref="AI51:AO51"/>
    <mergeCell ref="AR53:AT53"/>
    <mergeCell ref="AS45:AT45"/>
    <mergeCell ref="AS46:AT46"/>
    <mergeCell ref="AS47:AT47"/>
    <mergeCell ref="AS48:AT48"/>
    <mergeCell ref="AS40:AT40"/>
    <mergeCell ref="AI42:AO42"/>
    <mergeCell ref="AR44:AT44"/>
    <mergeCell ref="AS36:AT36"/>
    <mergeCell ref="AS37:AT37"/>
    <mergeCell ref="AS38:AT38"/>
    <mergeCell ref="AS39:AT39"/>
    <mergeCell ref="AS31:AT31"/>
    <mergeCell ref="AI33:AO33"/>
    <mergeCell ref="AR35:AT35"/>
    <mergeCell ref="AS28:AT28"/>
    <mergeCell ref="AS29:AT29"/>
    <mergeCell ref="AS30:AT30"/>
    <mergeCell ref="AI24:AO24"/>
    <mergeCell ref="AR26:AT26"/>
    <mergeCell ref="AS27:AT27"/>
    <mergeCell ref="AS20:AT20"/>
    <mergeCell ref="AS21:AT21"/>
    <mergeCell ref="AS22:AT22"/>
    <mergeCell ref="AE5:AG5"/>
    <mergeCell ref="AE6:AG6"/>
    <mergeCell ref="AS13:AT13"/>
    <mergeCell ref="AR8:AT8"/>
    <mergeCell ref="AS9:AT9"/>
    <mergeCell ref="AS10:AT10"/>
    <mergeCell ref="J1:L1"/>
    <mergeCell ref="AD1:AG1"/>
    <mergeCell ref="AE2:AG2"/>
    <mergeCell ref="AE3:AG3"/>
    <mergeCell ref="Y4:AA4"/>
    <mergeCell ref="AE4:AG4"/>
    <mergeCell ref="E29:F29"/>
    <mergeCell ref="A2:A6"/>
    <mergeCell ref="E20:F20"/>
    <mergeCell ref="A25:B25"/>
    <mergeCell ref="A26:B26"/>
    <mergeCell ref="A27:B27"/>
    <mergeCell ref="A28:B28"/>
    <mergeCell ref="E25:F25"/>
    <mergeCell ref="E26:F26"/>
    <mergeCell ref="E27:F27"/>
    <mergeCell ref="E28:F28"/>
    <mergeCell ref="A9:C9"/>
    <mergeCell ref="E11:F11"/>
    <mergeCell ref="A18:B18"/>
    <mergeCell ref="A19:B19"/>
    <mergeCell ref="E18:F18"/>
    <mergeCell ref="E19:F19"/>
    <mergeCell ref="AS11:AT11"/>
    <mergeCell ref="AS12:AT12"/>
    <mergeCell ref="AI15:AO15"/>
    <mergeCell ref="AR17:AT17"/>
    <mergeCell ref="AS18:AT18"/>
    <mergeCell ref="AS19:AT19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{A4178D71-65A7-453C-BE11-214F8E363EB2}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178D71-65A7-453C-BE11-214F8E363E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05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05" t="s">
        <v>58</v>
      </c>
      <c r="Q1" s="205" t="s">
        <v>59</v>
      </c>
      <c r="S1" s="99" t="s">
        <v>56</v>
      </c>
      <c r="T1" s="205" t="s">
        <v>58</v>
      </c>
      <c r="U1" s="205" t="s">
        <v>59</v>
      </c>
      <c r="V1" s="205" t="s">
        <v>62</v>
      </c>
      <c r="W1" s="205" t="s">
        <v>57</v>
      </c>
      <c r="Y1" s="205" t="s">
        <v>58</v>
      </c>
      <c r="Z1" s="205" t="s">
        <v>59</v>
      </c>
      <c r="AA1" s="211" t="s">
        <v>61</v>
      </c>
      <c r="AB1" s="211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187</v>
      </c>
      <c r="B2" s="162" t="str">
        <f>CONCATENATE("A",DADOS!B2)</f>
        <v>A1</v>
      </c>
      <c r="C2" s="205">
        <f>DADOS!K8</f>
        <v>589</v>
      </c>
      <c r="D2" s="103"/>
      <c r="E2" s="103"/>
      <c r="F2" s="261">
        <f>MIN(C2:C7)</f>
        <v>526</v>
      </c>
      <c r="G2" s="8">
        <f>ROUND(100-((F2*100)/F3),5)</f>
        <v>65.349140000000006</v>
      </c>
      <c r="H2" s="205">
        <f>ROUND(G2/9,5)</f>
        <v>7.2610200000000003</v>
      </c>
      <c r="J2" s="108">
        <v>1</v>
      </c>
      <c r="K2" s="226">
        <v>0</v>
      </c>
      <c r="L2" s="227">
        <f t="shared" ref="L2:L9" si="0">ROUND(K2+H$2,5)-D$9</f>
        <v>7.2610100000000006</v>
      </c>
      <c r="O2" s="205" t="s">
        <v>58</v>
      </c>
      <c r="P2" s="98">
        <v>1</v>
      </c>
      <c r="Q2" s="205">
        <v>1</v>
      </c>
      <c r="S2" s="205" t="s">
        <v>58</v>
      </c>
      <c r="T2" s="207">
        <f>ROUND(P2/P$4,5)</f>
        <v>0.5</v>
      </c>
      <c r="U2" s="207">
        <f>ROUND(Q2/Q$4,5)</f>
        <v>0.5</v>
      </c>
      <c r="V2" s="205">
        <f>ROUND(AVERAGE(T2:U2),5)</f>
        <v>0.5</v>
      </c>
      <c r="W2" s="100">
        <f>V2</f>
        <v>0.5</v>
      </c>
      <c r="Y2" s="207">
        <f>ROUND(P2*V$2,5)</f>
        <v>0.5</v>
      </c>
      <c r="Z2" s="207">
        <f>ROUND(Q2*V$3,5)</f>
        <v>0.5</v>
      </c>
      <c r="AA2" s="207">
        <f>ROUND(SUM(Y2:Z2),5)</f>
        <v>1</v>
      </c>
      <c r="AB2" s="207">
        <f>ROUND(AA2/V2,5)</f>
        <v>2</v>
      </c>
      <c r="AD2" s="205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162" t="str">
        <f>CONCATENATE("A",DADOS!B3)</f>
        <v>A2</v>
      </c>
      <c r="C3" s="205">
        <f>DADOS!K9</f>
        <v>687</v>
      </c>
      <c r="D3" s="103"/>
      <c r="E3" s="103"/>
      <c r="F3" s="262">
        <f>MAX(C2:C7)</f>
        <v>1518</v>
      </c>
      <c r="G3" s="110"/>
      <c r="J3" s="108">
        <v>2</v>
      </c>
      <c r="K3" s="227">
        <f t="shared" ref="K3:K10" si="1">ROUND(L2+D$9,5)</f>
        <v>7.2610200000000003</v>
      </c>
      <c r="L3" s="226">
        <f t="shared" si="0"/>
        <v>14.522030000000001</v>
      </c>
      <c r="O3" s="205" t="s">
        <v>59</v>
      </c>
      <c r="P3" s="205">
        <f>1/Q2</f>
        <v>1</v>
      </c>
      <c r="Q3" s="98">
        <v>1</v>
      </c>
      <c r="S3" s="205" t="s">
        <v>59</v>
      </c>
      <c r="T3" s="207">
        <f>ROUND(P3/P$4,5)</f>
        <v>0.5</v>
      </c>
      <c r="U3" s="207">
        <f>ROUND(Q3/Q$4,5)</f>
        <v>0.5</v>
      </c>
      <c r="V3" s="205">
        <f>ROUND(AVERAGE(T3:U3),5)</f>
        <v>0.5</v>
      </c>
      <c r="W3" s="100">
        <f>V3</f>
        <v>0.5</v>
      </c>
      <c r="Y3" s="207">
        <f>ROUND(P3*V$2,5)</f>
        <v>0.5</v>
      </c>
      <c r="Z3" s="207">
        <f>ROUND(Q3*V$3,5)</f>
        <v>0.5</v>
      </c>
      <c r="AA3" s="207">
        <f>ROUND(SUM(Y3:Z3),5)</f>
        <v>1</v>
      </c>
      <c r="AB3" s="207">
        <f>ROUND(AA3/V3,5)</f>
        <v>2</v>
      </c>
      <c r="AD3" s="205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162" t="str">
        <f>CONCATENATE("A",DADOS!B4)</f>
        <v>A3</v>
      </c>
      <c r="C4" s="205">
        <f>DADOS!K10</f>
        <v>903</v>
      </c>
      <c r="D4" s="103"/>
      <c r="E4" s="103"/>
      <c r="J4" s="108">
        <v>3</v>
      </c>
      <c r="K4" s="226">
        <f t="shared" si="1"/>
        <v>14.522040000000001</v>
      </c>
      <c r="L4" s="226">
        <f t="shared" si="0"/>
        <v>21.783049999999999</v>
      </c>
      <c r="O4" s="211" t="s">
        <v>61</v>
      </c>
      <c r="P4" s="207">
        <f>ROUND(SUM(P2:P3),5)</f>
        <v>2</v>
      </c>
      <c r="Q4" s="207">
        <f>ROUND(SUM(Q2:Q3),5)</f>
        <v>2</v>
      </c>
      <c r="S4" s="211" t="s">
        <v>61</v>
      </c>
      <c r="T4" s="207">
        <f>ROUND(SUM(T2:T3),5)</f>
        <v>1</v>
      </c>
      <c r="U4" s="207">
        <f>ROUND(SUM(U2:U3),5)</f>
        <v>1</v>
      </c>
      <c r="V4" s="205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07">
        <f>ROUND(AVERAGE(AB2:AB3),5)</f>
        <v>2</v>
      </c>
      <c r="AD4" s="205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162" t="str">
        <f>CONCATENATE("A",DADOS!B5)</f>
        <v>A4</v>
      </c>
      <c r="C5" s="205">
        <f>DADOS!K11</f>
        <v>526</v>
      </c>
      <c r="D5" s="103"/>
      <c r="E5" s="103"/>
      <c r="J5" s="108">
        <v>4</v>
      </c>
      <c r="K5" s="227">
        <f t="shared" si="1"/>
        <v>21.783059999999999</v>
      </c>
      <c r="L5" s="226">
        <f t="shared" si="0"/>
        <v>29.044070000000001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05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162" t="str">
        <f>CONCATENATE("A",DADOS!B6)</f>
        <v>A5</v>
      </c>
      <c r="C6" s="205">
        <f>DADOS!K12</f>
        <v>922</v>
      </c>
      <c r="D6" s="103"/>
      <c r="E6" s="103"/>
      <c r="J6" s="108">
        <v>5</v>
      </c>
      <c r="K6" s="227">
        <f t="shared" si="1"/>
        <v>29.044080000000001</v>
      </c>
      <c r="L6" s="226">
        <f t="shared" si="0"/>
        <v>36.30509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05" t="s">
        <v>68</v>
      </c>
      <c r="AE6" s="309"/>
      <c r="AF6" s="309"/>
      <c r="AG6" s="309"/>
      <c r="AS6"/>
      <c r="AT6"/>
      <c r="AU6"/>
    </row>
    <row r="7" spans="1:47" ht="24" thickBot="1" x14ac:dyDescent="0.3">
      <c r="A7" s="239" t="s">
        <v>205</v>
      </c>
      <c r="B7" s="252" t="str">
        <f>CONCATENATE("A",DADOS!B7)</f>
        <v>A6</v>
      </c>
      <c r="C7" s="205">
        <f>DADOS!K13</f>
        <v>1518</v>
      </c>
      <c r="D7" s="103"/>
      <c r="E7" s="103"/>
      <c r="J7" s="108">
        <v>6</v>
      </c>
      <c r="K7" s="227">
        <f t="shared" si="1"/>
        <v>36.305100000000003</v>
      </c>
      <c r="L7" s="226">
        <f t="shared" si="0"/>
        <v>43.566109999999995</v>
      </c>
      <c r="AS7"/>
      <c r="AT7"/>
      <c r="AU7"/>
    </row>
    <row r="8" spans="1:47" ht="15.75" x14ac:dyDescent="0.25">
      <c r="J8" s="108">
        <v>7</v>
      </c>
      <c r="K8" s="227">
        <f t="shared" si="1"/>
        <v>43.566119999999998</v>
      </c>
      <c r="L8" s="226">
        <f t="shared" si="0"/>
        <v>50.827129999999997</v>
      </c>
      <c r="O8" s="99" t="s">
        <v>60</v>
      </c>
      <c r="P8" s="205" t="str">
        <f>B2</f>
        <v>A1</v>
      </c>
      <c r="Q8" s="205" t="str">
        <f>B3</f>
        <v>A2</v>
      </c>
      <c r="R8" s="205" t="str">
        <f>B4</f>
        <v>A3</v>
      </c>
      <c r="S8" s="205" t="str">
        <f>B5</f>
        <v>A4</v>
      </c>
      <c r="T8" s="205" t="str">
        <f>B6</f>
        <v>A5</v>
      </c>
      <c r="U8" s="205" t="str">
        <f>B7</f>
        <v>A6</v>
      </c>
      <c r="W8" s="99" t="s">
        <v>60</v>
      </c>
      <c r="X8" s="205" t="str">
        <f>B2</f>
        <v>A1</v>
      </c>
      <c r="Y8" s="205" t="str">
        <f>B3</f>
        <v>A2</v>
      </c>
      <c r="Z8" s="205" t="str">
        <f>B4</f>
        <v>A3</v>
      </c>
      <c r="AA8" s="205" t="str">
        <f>B5</f>
        <v>A4</v>
      </c>
      <c r="AB8" s="205" t="str">
        <f>B6</f>
        <v>A5</v>
      </c>
      <c r="AC8" s="205" t="str">
        <f>B7</f>
        <v>A6</v>
      </c>
      <c r="AD8" s="211" t="s">
        <v>62</v>
      </c>
      <c r="AE8" s="211" t="s">
        <v>57</v>
      </c>
      <c r="AI8" s="205" t="str">
        <f>B2</f>
        <v>A1</v>
      </c>
      <c r="AJ8" s="205" t="str">
        <f>B3</f>
        <v>A2</v>
      </c>
      <c r="AK8" s="205" t="str">
        <f>B4</f>
        <v>A3</v>
      </c>
      <c r="AL8" s="205" t="str">
        <f>B5</f>
        <v>A4</v>
      </c>
      <c r="AM8" s="205" t="str">
        <f>B6</f>
        <v>A5</v>
      </c>
      <c r="AN8" s="205" t="str">
        <f>B7</f>
        <v>A6</v>
      </c>
      <c r="AO8" s="211" t="s">
        <v>55</v>
      </c>
      <c r="AP8" s="211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05">
        <v>1.0000000000000001E-5</v>
      </c>
      <c r="E9" s="211">
        <v>9</v>
      </c>
      <c r="J9" s="108">
        <v>8</v>
      </c>
      <c r="K9" s="227">
        <f t="shared" si="1"/>
        <v>50.82714</v>
      </c>
      <c r="L9" s="226">
        <f t="shared" si="0"/>
        <v>58.088149999999999</v>
      </c>
      <c r="O9" s="205" t="str">
        <f>B2</f>
        <v>A1</v>
      </c>
      <c r="P9" s="98">
        <v>1</v>
      </c>
      <c r="Q9" s="207">
        <f>C12</f>
        <v>2</v>
      </c>
      <c r="R9" s="207">
        <f>C13</f>
        <v>5</v>
      </c>
      <c r="S9" s="207">
        <f>C14</f>
        <v>0.5</v>
      </c>
      <c r="T9" s="207">
        <f>C15</f>
        <v>5</v>
      </c>
      <c r="U9" s="207">
        <f>C16</f>
        <v>9</v>
      </c>
      <c r="W9" s="117" t="str">
        <f t="shared" ref="W9:W14" si="2">B2</f>
        <v>A1</v>
      </c>
      <c r="X9" s="117">
        <f t="shared" ref="X9:AC14" si="3">ROUND(P9/P$15,5)</f>
        <v>0.24931</v>
      </c>
      <c r="Y9" s="117">
        <f t="shared" si="3"/>
        <v>0.26229999999999998</v>
      </c>
      <c r="Z9" s="117">
        <f t="shared" si="3"/>
        <v>0.29126000000000002</v>
      </c>
      <c r="AA9" s="117">
        <f t="shared" si="3"/>
        <v>0.22785</v>
      </c>
      <c r="AB9" s="117">
        <f t="shared" si="3"/>
        <v>0.29126000000000002</v>
      </c>
      <c r="AC9" s="117">
        <f t="shared" si="3"/>
        <v>0.23077</v>
      </c>
      <c r="AD9" s="137">
        <f t="shared" ref="AD9:AD14" si="4">ROUND(AVERAGE(X9:AC9),5)</f>
        <v>0.25879000000000002</v>
      </c>
      <c r="AE9" s="138">
        <f>AD9</f>
        <v>0.25879000000000002</v>
      </c>
      <c r="AI9" s="205">
        <f t="shared" ref="AI9:AI14" si="5">ROUND(P9*AD$9,5)</f>
        <v>0.25879000000000002</v>
      </c>
      <c r="AJ9" s="205">
        <f t="shared" ref="AJ9:AJ14" si="6">ROUND(Q9*AD$10,5)</f>
        <v>0.34695999999999999</v>
      </c>
      <c r="AK9" s="205">
        <f t="shared" ref="AK9:AK14" si="7">ROUND(R9*AD$11,5)</f>
        <v>0.35744999999999999</v>
      </c>
      <c r="AL9" s="205">
        <f t="shared" ref="AL9:AL14" si="8">ROUND(S9*AD$12,5)</f>
        <v>0.20072999999999999</v>
      </c>
      <c r="AM9" s="205">
        <f t="shared" ref="AM9:AM14" si="9">ROUND(T9*AD$13,5)</f>
        <v>0.35744999999999999</v>
      </c>
      <c r="AN9" s="205">
        <f t="shared" ref="AN9:AN14" si="10">ROUND(U9*AD$14,5)</f>
        <v>0.2097</v>
      </c>
      <c r="AO9" s="205">
        <f>ROUND(SUM(AI9:AN9),5)</f>
        <v>1.73108</v>
      </c>
      <c r="AP9" s="205">
        <f t="shared" ref="AP9:AP14" si="11">ROUND(AO9/AD9,5)</f>
        <v>6.6891299999999996</v>
      </c>
      <c r="AR9" s="205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58.088160000000002</v>
      </c>
      <c r="L10" s="55">
        <f>G2</f>
        <v>65.349140000000006</v>
      </c>
      <c r="O10" s="205" t="str">
        <f t="shared" ref="O10:O14" si="12">B3</f>
        <v>A2</v>
      </c>
      <c r="P10" s="205">
        <f>ROUND(1/Q9,5)</f>
        <v>0.5</v>
      </c>
      <c r="Q10" s="98">
        <v>1</v>
      </c>
      <c r="R10" s="226">
        <f>G13</f>
        <v>4</v>
      </c>
      <c r="S10" s="226">
        <f>G14</f>
        <v>0.25</v>
      </c>
      <c r="T10" s="226">
        <f>G15</f>
        <v>4</v>
      </c>
      <c r="U10" s="226">
        <f>G16</f>
        <v>8</v>
      </c>
      <c r="W10" s="222" t="str">
        <f t="shared" si="2"/>
        <v>A2</v>
      </c>
      <c r="X10" s="222">
        <f t="shared" si="3"/>
        <v>0.12465</v>
      </c>
      <c r="Y10" s="222">
        <f t="shared" si="3"/>
        <v>0.13114999999999999</v>
      </c>
      <c r="Z10" s="222">
        <f t="shared" si="3"/>
        <v>0.23300999999999999</v>
      </c>
      <c r="AA10" s="222">
        <f t="shared" si="3"/>
        <v>0.11391999999999999</v>
      </c>
      <c r="AB10" s="222">
        <f t="shared" si="3"/>
        <v>0.23300999999999999</v>
      </c>
      <c r="AC10" s="222">
        <f t="shared" si="3"/>
        <v>0.20513000000000001</v>
      </c>
      <c r="AD10" s="224">
        <f t="shared" si="4"/>
        <v>0.17348</v>
      </c>
      <c r="AE10" s="106">
        <f t="shared" ref="AE10:AE15" si="13">AD10</f>
        <v>0.17348</v>
      </c>
      <c r="AI10" s="205">
        <f t="shared" si="5"/>
        <v>0.12939999999999999</v>
      </c>
      <c r="AJ10" s="205">
        <f t="shared" si="6"/>
        <v>0.17348</v>
      </c>
      <c r="AK10" s="205">
        <f t="shared" si="7"/>
        <v>0.28595999999999999</v>
      </c>
      <c r="AL10" s="205">
        <f t="shared" si="8"/>
        <v>0.10036</v>
      </c>
      <c r="AM10" s="205">
        <f t="shared" si="9"/>
        <v>0.28595999999999999</v>
      </c>
      <c r="AN10" s="205">
        <f t="shared" si="10"/>
        <v>0.18640000000000001</v>
      </c>
      <c r="AO10" s="205">
        <f t="shared" ref="AO10:AO14" si="14">ROUND(SUM(AI10:AN10),5)</f>
        <v>1.1615599999999999</v>
      </c>
      <c r="AP10" s="205">
        <f t="shared" si="11"/>
        <v>6.69564</v>
      </c>
      <c r="AR10" s="205" t="s">
        <v>65</v>
      </c>
      <c r="AS10" s="309">
        <f>ROUND((AP15-AS9)/(AS9-1),5)</f>
        <v>8.6959999999999996E-2</v>
      </c>
      <c r="AT10" s="309"/>
      <c r="AU10"/>
    </row>
    <row r="11" spans="1:47" ht="15.75" customHeight="1" thickBot="1" x14ac:dyDescent="0.3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0.5</v>
      </c>
      <c r="H11" s="268"/>
      <c r="L11" s="283"/>
      <c r="O11" s="205" t="str">
        <f t="shared" si="12"/>
        <v>A3</v>
      </c>
      <c r="P11" s="205">
        <f>ROUND(1/R9,5)</f>
        <v>0.2</v>
      </c>
      <c r="Q11" s="207">
        <f>ROUND(1/R10,5)</f>
        <v>0.25</v>
      </c>
      <c r="R11" s="98">
        <v>1</v>
      </c>
      <c r="S11" s="207">
        <f>C21</f>
        <v>0.16667000000000001</v>
      </c>
      <c r="T11" s="207">
        <f>C22</f>
        <v>1</v>
      </c>
      <c r="U11" s="207">
        <f>C23</f>
        <v>6</v>
      </c>
      <c r="W11" s="160" t="str">
        <f t="shared" si="2"/>
        <v>A3</v>
      </c>
      <c r="X11" s="160">
        <f t="shared" si="3"/>
        <v>4.9860000000000002E-2</v>
      </c>
      <c r="Y11" s="160">
        <f t="shared" si="3"/>
        <v>3.279E-2</v>
      </c>
      <c r="Z11" s="160">
        <f t="shared" si="3"/>
        <v>5.8250000000000003E-2</v>
      </c>
      <c r="AA11" s="160">
        <f t="shared" si="3"/>
        <v>7.5950000000000004E-2</v>
      </c>
      <c r="AB11" s="160">
        <f t="shared" si="3"/>
        <v>5.8250000000000003E-2</v>
      </c>
      <c r="AC11" s="160">
        <f t="shared" si="3"/>
        <v>0.15384999999999999</v>
      </c>
      <c r="AD11" s="3">
        <f t="shared" si="4"/>
        <v>7.1489999999999998E-2</v>
      </c>
      <c r="AE11" s="161">
        <f t="shared" si="13"/>
        <v>7.1489999999999998E-2</v>
      </c>
      <c r="AI11" s="205">
        <f t="shared" si="5"/>
        <v>5.176E-2</v>
      </c>
      <c r="AJ11" s="205">
        <f t="shared" si="6"/>
        <v>4.3369999999999999E-2</v>
      </c>
      <c r="AK11" s="205">
        <f t="shared" si="7"/>
        <v>7.1489999999999998E-2</v>
      </c>
      <c r="AL11" s="205">
        <f t="shared" si="8"/>
        <v>6.6909999999999997E-2</v>
      </c>
      <c r="AM11" s="205">
        <f t="shared" si="9"/>
        <v>7.1489999999999998E-2</v>
      </c>
      <c r="AN11" s="205">
        <f t="shared" si="10"/>
        <v>0.13980000000000001</v>
      </c>
      <c r="AO11" s="205">
        <f t="shared" si="14"/>
        <v>0.44481999999999999</v>
      </c>
      <c r="AP11" s="205">
        <f t="shared" si="11"/>
        <v>6.2221299999999999</v>
      </c>
      <c r="AR11" s="205" t="s">
        <v>66</v>
      </c>
      <c r="AS11" s="309">
        <v>1.25</v>
      </c>
      <c r="AT11" s="309"/>
      <c r="AU11"/>
    </row>
    <row r="12" spans="1:47" ht="15.75" thickBot="1" x14ac:dyDescent="0.3">
      <c r="A12" s="114" t="s">
        <v>75</v>
      </c>
      <c r="B12" s="115">
        <f>ROUND(100-((C2*100)/C3),5)</f>
        <v>14.26492</v>
      </c>
      <c r="C12" s="266">
        <v>2</v>
      </c>
      <c r="D12" s="268" t="b">
        <f>OR(C$2=C3,C$2&lt;=C3)</f>
        <v>1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05" t="str">
        <f t="shared" si="12"/>
        <v>A4</v>
      </c>
      <c r="P12" s="205">
        <f>ROUND(1/S9,5)</f>
        <v>2</v>
      </c>
      <c r="Q12" s="207">
        <f>ROUND(1/S10,5)</f>
        <v>4</v>
      </c>
      <c r="R12" s="207">
        <f>ROUND(1/S11,5)</f>
        <v>5.9998800000000001</v>
      </c>
      <c r="S12" s="98">
        <v>1</v>
      </c>
      <c r="T12" s="207">
        <f>G22</f>
        <v>6</v>
      </c>
      <c r="U12" s="207">
        <f>G23</f>
        <v>9</v>
      </c>
      <c r="W12" s="141" t="str">
        <f t="shared" si="2"/>
        <v>A4</v>
      </c>
      <c r="X12" s="142">
        <f t="shared" si="3"/>
        <v>0.49862000000000001</v>
      </c>
      <c r="Y12" s="142">
        <f t="shared" si="3"/>
        <v>0.52459</v>
      </c>
      <c r="Z12" s="142">
        <f t="shared" si="3"/>
        <v>0.34950999999999999</v>
      </c>
      <c r="AA12" s="142">
        <f t="shared" si="3"/>
        <v>0.45569999999999999</v>
      </c>
      <c r="AB12" s="142">
        <f t="shared" si="3"/>
        <v>0.34950999999999999</v>
      </c>
      <c r="AC12" s="142">
        <f t="shared" si="3"/>
        <v>0.23077</v>
      </c>
      <c r="AD12" s="223">
        <f t="shared" si="4"/>
        <v>0.40144999999999997</v>
      </c>
      <c r="AE12" s="237">
        <f t="shared" si="13"/>
        <v>0.40144999999999997</v>
      </c>
      <c r="AI12" s="205">
        <f t="shared" si="5"/>
        <v>0.51758000000000004</v>
      </c>
      <c r="AJ12" s="205">
        <f t="shared" si="6"/>
        <v>0.69391999999999998</v>
      </c>
      <c r="AK12" s="205">
        <f t="shared" si="7"/>
        <v>0.42892999999999998</v>
      </c>
      <c r="AL12" s="205">
        <f t="shared" si="8"/>
        <v>0.40144999999999997</v>
      </c>
      <c r="AM12" s="205">
        <f t="shared" si="9"/>
        <v>0.42893999999999999</v>
      </c>
      <c r="AN12" s="205">
        <f t="shared" si="10"/>
        <v>0.2097</v>
      </c>
      <c r="AO12" s="205">
        <f t="shared" si="14"/>
        <v>2.68052</v>
      </c>
      <c r="AP12" s="205">
        <f t="shared" si="11"/>
        <v>6.6771000000000003</v>
      </c>
      <c r="AR12" s="205" t="s">
        <v>67</v>
      </c>
      <c r="AS12" s="309">
        <f>ROUND((AS10/AS11),5)</f>
        <v>6.9570000000000007E-2</v>
      </c>
      <c r="AT12" s="309"/>
      <c r="AU12"/>
    </row>
    <row r="13" spans="1:47" x14ac:dyDescent="0.25">
      <c r="A13" s="114" t="s">
        <v>76</v>
      </c>
      <c r="B13" s="115">
        <f>ROUND(100-((C2*100)/C4),5)</f>
        <v>34.772979999999997</v>
      </c>
      <c r="C13" s="266">
        <v>5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23.920269999999999</v>
      </c>
      <c r="G13" s="266">
        <v>4</v>
      </c>
      <c r="H13" s="268" t="b">
        <f t="shared" ref="H13:H16" si="16">OR(C$3=C4,C$3&lt;=C4)</f>
        <v>1</v>
      </c>
      <c r="O13" s="205" t="str">
        <f t="shared" si="12"/>
        <v>A5</v>
      </c>
      <c r="P13" s="205">
        <f>ROUND(1/T9,5)</f>
        <v>0.2</v>
      </c>
      <c r="Q13" s="207">
        <f>ROUND(1/T10,5)</f>
        <v>0.25</v>
      </c>
      <c r="R13" s="207">
        <f>ROUND(1/T11,5)</f>
        <v>1</v>
      </c>
      <c r="S13" s="207">
        <f>ROUND(1/T12,5)</f>
        <v>0.16667000000000001</v>
      </c>
      <c r="T13" s="98">
        <v>1</v>
      </c>
      <c r="U13" s="207">
        <f>C30</f>
        <v>6</v>
      </c>
      <c r="W13" s="109" t="str">
        <f t="shared" si="2"/>
        <v>A5</v>
      </c>
      <c r="X13" s="109">
        <f t="shared" si="3"/>
        <v>4.9860000000000002E-2</v>
      </c>
      <c r="Y13" s="109">
        <f t="shared" si="3"/>
        <v>3.279E-2</v>
      </c>
      <c r="Z13" s="109">
        <f t="shared" si="3"/>
        <v>5.8250000000000003E-2</v>
      </c>
      <c r="AA13" s="109">
        <f t="shared" si="3"/>
        <v>7.5950000000000004E-2</v>
      </c>
      <c r="AB13" s="109">
        <f t="shared" si="3"/>
        <v>5.8250000000000003E-2</v>
      </c>
      <c r="AC13" s="109">
        <f t="shared" si="3"/>
        <v>0.15384999999999999</v>
      </c>
      <c r="AD13" s="139">
        <f t="shared" si="4"/>
        <v>7.1489999999999998E-2</v>
      </c>
      <c r="AE13" s="140">
        <f t="shared" si="13"/>
        <v>7.1489999999999998E-2</v>
      </c>
      <c r="AI13" s="205">
        <f t="shared" si="5"/>
        <v>5.176E-2</v>
      </c>
      <c r="AJ13" s="205">
        <f t="shared" si="6"/>
        <v>4.3369999999999999E-2</v>
      </c>
      <c r="AK13" s="205">
        <f t="shared" si="7"/>
        <v>7.1489999999999998E-2</v>
      </c>
      <c r="AL13" s="205">
        <f t="shared" si="8"/>
        <v>6.6909999999999997E-2</v>
      </c>
      <c r="AM13" s="205">
        <f t="shared" si="9"/>
        <v>7.1489999999999998E-2</v>
      </c>
      <c r="AN13" s="205">
        <f t="shared" si="10"/>
        <v>0.13980000000000001</v>
      </c>
      <c r="AO13" s="205">
        <f t="shared" si="14"/>
        <v>0.44481999999999999</v>
      </c>
      <c r="AP13" s="205">
        <f t="shared" si="11"/>
        <v>6.2221299999999999</v>
      </c>
      <c r="AR13" s="205" t="s">
        <v>68</v>
      </c>
      <c r="AS13" s="316">
        <f>AS12</f>
        <v>6.9570000000000007E-2</v>
      </c>
      <c r="AT13" s="316"/>
      <c r="AU13"/>
    </row>
    <row r="14" spans="1:47" x14ac:dyDescent="0.25">
      <c r="A14" s="225" t="s">
        <v>77</v>
      </c>
      <c r="B14" s="155">
        <f>ROUND(100-((C5*100)/C2),5)</f>
        <v>10.696099999999999</v>
      </c>
      <c r="C14" s="266">
        <f>ROUND(1/2,5)</f>
        <v>0.5</v>
      </c>
      <c r="D14" s="280" t="b">
        <f t="shared" si="15"/>
        <v>0</v>
      </c>
      <c r="E14" s="279" t="s">
        <v>82</v>
      </c>
      <c r="F14" s="155">
        <f>ROUND(100-((C5*100)/C3),5)</f>
        <v>23.435230000000001</v>
      </c>
      <c r="G14" s="266">
        <f>ROUND(1/4,5)</f>
        <v>0.25</v>
      </c>
      <c r="H14" s="269" t="b">
        <f t="shared" si="16"/>
        <v>0</v>
      </c>
      <c r="O14" s="205" t="str">
        <f t="shared" si="12"/>
        <v>A6</v>
      </c>
      <c r="P14" s="205">
        <f>ROUND(1/U9,5)</f>
        <v>0.11111</v>
      </c>
      <c r="Q14" s="207">
        <f>ROUND(1/U10,5)</f>
        <v>0.125</v>
      </c>
      <c r="R14" s="207">
        <f>ROUND(1/U11,5)</f>
        <v>0.16667000000000001</v>
      </c>
      <c r="S14" s="207">
        <f>ROUND(1/U12,5)</f>
        <v>0.11111</v>
      </c>
      <c r="T14" s="207">
        <f>ROUND(1/U13,5)</f>
        <v>0.16667000000000001</v>
      </c>
      <c r="U14" s="98">
        <v>1</v>
      </c>
      <c r="W14" s="205" t="str">
        <f t="shared" si="2"/>
        <v>A6</v>
      </c>
      <c r="X14" s="205">
        <f t="shared" si="3"/>
        <v>2.7699999999999999E-2</v>
      </c>
      <c r="Y14" s="205">
        <f t="shared" si="3"/>
        <v>1.6389999999999998E-2</v>
      </c>
      <c r="Z14" s="205">
        <f t="shared" si="3"/>
        <v>9.7099999999999999E-3</v>
      </c>
      <c r="AA14" s="205">
        <f t="shared" si="3"/>
        <v>5.0630000000000001E-2</v>
      </c>
      <c r="AB14" s="205">
        <f t="shared" si="3"/>
        <v>9.7099999999999999E-3</v>
      </c>
      <c r="AC14" s="205">
        <f t="shared" si="3"/>
        <v>2.564E-2</v>
      </c>
      <c r="AD14" s="211">
        <f t="shared" si="4"/>
        <v>2.3300000000000001E-2</v>
      </c>
      <c r="AE14" s="106">
        <f t="shared" si="13"/>
        <v>2.3300000000000001E-2</v>
      </c>
      <c r="AI14" s="205">
        <f t="shared" si="5"/>
        <v>2.8750000000000001E-2</v>
      </c>
      <c r="AJ14" s="205">
        <f t="shared" si="6"/>
        <v>2.1690000000000001E-2</v>
      </c>
      <c r="AK14" s="205">
        <f t="shared" si="7"/>
        <v>1.192E-2</v>
      </c>
      <c r="AL14" s="205">
        <f t="shared" si="8"/>
        <v>4.4609999999999997E-2</v>
      </c>
      <c r="AM14" s="205">
        <f t="shared" si="9"/>
        <v>1.192E-2</v>
      </c>
      <c r="AN14" s="205">
        <f t="shared" si="10"/>
        <v>2.3300000000000001E-2</v>
      </c>
      <c r="AO14" s="205">
        <f t="shared" si="14"/>
        <v>0.14219000000000001</v>
      </c>
      <c r="AP14" s="205">
        <f t="shared" si="11"/>
        <v>6.1025799999999997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36.117139999999999</v>
      </c>
      <c r="C15" s="266">
        <v>5</v>
      </c>
      <c r="D15" s="273" t="b">
        <f t="shared" si="15"/>
        <v>1</v>
      </c>
      <c r="E15" s="256" t="s">
        <v>83</v>
      </c>
      <c r="F15" s="115">
        <f>ROUND(100-((C3*100)/C6),5)</f>
        <v>25.48807</v>
      </c>
      <c r="G15" s="266">
        <v>4</v>
      </c>
      <c r="H15" s="268" t="b">
        <f t="shared" si="16"/>
        <v>1</v>
      </c>
      <c r="O15" s="109" t="s">
        <v>55</v>
      </c>
      <c r="P15" s="205">
        <f t="shared" ref="P15:U15" si="17">ROUND(SUM(P9:P14),5)</f>
        <v>4.0111100000000004</v>
      </c>
      <c r="Q15" s="207">
        <f t="shared" si="17"/>
        <v>7.625</v>
      </c>
      <c r="R15" s="207">
        <f t="shared" si="17"/>
        <v>17.166550000000001</v>
      </c>
      <c r="S15" s="207">
        <f t="shared" si="17"/>
        <v>2.1944499999999998</v>
      </c>
      <c r="T15" s="207">
        <f t="shared" si="17"/>
        <v>17.16667</v>
      </c>
      <c r="U15" s="207">
        <f t="shared" si="17"/>
        <v>39</v>
      </c>
      <c r="W15" s="205" t="s">
        <v>55</v>
      </c>
      <c r="X15" s="105">
        <f t="shared" ref="X15:AD15" si="18">ROUND(SUM(X9:X14),5)</f>
        <v>1</v>
      </c>
      <c r="Y15" s="105">
        <f t="shared" si="18"/>
        <v>1.0000100000000001</v>
      </c>
      <c r="Z15" s="105">
        <f t="shared" si="18"/>
        <v>0.99999000000000005</v>
      </c>
      <c r="AA15" s="105">
        <f t="shared" si="18"/>
        <v>1</v>
      </c>
      <c r="AB15" s="105">
        <f t="shared" si="18"/>
        <v>0.99999000000000005</v>
      </c>
      <c r="AC15" s="105">
        <f t="shared" si="18"/>
        <v>1.0000100000000001</v>
      </c>
      <c r="AD15" s="105">
        <f t="shared" si="18"/>
        <v>1</v>
      </c>
      <c r="AE15" s="106">
        <f t="shared" si="13"/>
        <v>1</v>
      </c>
      <c r="AI15" s="309" t="s">
        <v>216</v>
      </c>
      <c r="AJ15" s="309"/>
      <c r="AK15" s="309"/>
      <c r="AL15" s="309"/>
      <c r="AM15" s="309"/>
      <c r="AN15" s="309"/>
      <c r="AO15" s="309"/>
      <c r="AP15" s="211">
        <f>ROUND(AVERAGE(AP9:AP14),5)</f>
        <v>6.4347899999999996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61.198950000000004</v>
      </c>
      <c r="C16" s="266">
        <v>9</v>
      </c>
      <c r="D16" s="277" t="b">
        <f t="shared" si="15"/>
        <v>1</v>
      </c>
      <c r="E16" s="256" t="s">
        <v>84</v>
      </c>
      <c r="F16" s="115">
        <f>ROUND(100-((C3*100)/C7),5)</f>
        <v>54.743079999999999</v>
      </c>
      <c r="G16" s="266">
        <v>8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05" t="s">
        <v>204</v>
      </c>
      <c r="Q17" s="205" t="s">
        <v>205</v>
      </c>
      <c r="R17" s="205" t="s">
        <v>206</v>
      </c>
      <c r="S17" s="205" t="s">
        <v>207</v>
      </c>
      <c r="T17" s="205" t="s">
        <v>208</v>
      </c>
      <c r="U17" s="205" t="s">
        <v>209</v>
      </c>
      <c r="W17" s="234" t="s">
        <v>59</v>
      </c>
      <c r="X17" s="205" t="s">
        <v>204</v>
      </c>
      <c r="Y17" s="205" t="s">
        <v>205</v>
      </c>
      <c r="Z17" s="205" t="s">
        <v>206</v>
      </c>
      <c r="AA17" s="205" t="s">
        <v>207</v>
      </c>
      <c r="AB17" s="205" t="s">
        <v>208</v>
      </c>
      <c r="AC17" s="205" t="s">
        <v>209</v>
      </c>
      <c r="AD17" s="211" t="s">
        <v>62</v>
      </c>
      <c r="AE17" s="212" t="s">
        <v>57</v>
      </c>
      <c r="AF17" s="157" t="s">
        <v>189</v>
      </c>
      <c r="AG17" s="158" t="s">
        <v>2</v>
      </c>
      <c r="AI17" s="205" t="str">
        <f>B2</f>
        <v>A1</v>
      </c>
      <c r="AJ17" s="205" t="str">
        <f>B3</f>
        <v>A2</v>
      </c>
      <c r="AK17" s="205" t="str">
        <f>B4</f>
        <v>A3</v>
      </c>
      <c r="AL17" s="205" t="str">
        <f>B5</f>
        <v>A4</v>
      </c>
      <c r="AM17" s="205" t="str">
        <f>B6</f>
        <v>A5</v>
      </c>
      <c r="AN17" s="205" t="str">
        <f>B7</f>
        <v>A6</v>
      </c>
      <c r="AO17" s="211" t="s">
        <v>55</v>
      </c>
      <c r="AP17" s="211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0.2</v>
      </c>
      <c r="D18" s="273"/>
      <c r="E18" s="308" t="s">
        <v>92</v>
      </c>
      <c r="F18" s="306"/>
      <c r="G18" s="271">
        <f>ROUND(1/C14,5)</f>
        <v>2</v>
      </c>
      <c r="H18" s="268"/>
      <c r="O18" s="205" t="s">
        <v>204</v>
      </c>
      <c r="P18" s="98">
        <v>1</v>
      </c>
      <c r="Q18" s="205">
        <f>ROUND(1/3,5)</f>
        <v>0.33333000000000002</v>
      </c>
      <c r="R18" s="205">
        <f>ROUND(1/2,5)</f>
        <v>0.5</v>
      </c>
      <c r="S18" s="205">
        <f>ROUND(1/2,5)</f>
        <v>0.5</v>
      </c>
      <c r="T18" s="205">
        <f>ROUND(1/2,5)</f>
        <v>0.5</v>
      </c>
      <c r="U18" s="205">
        <f>ROUND(1/9,5)</f>
        <v>0.11111</v>
      </c>
      <c r="W18" s="205" t="s">
        <v>204</v>
      </c>
      <c r="X18" s="207">
        <f t="shared" ref="X18:AC23" si="19">ROUND(P18/P$24,5)</f>
        <v>5.2630000000000003E-2</v>
      </c>
      <c r="Y18" s="207">
        <f t="shared" si="19"/>
        <v>0.04</v>
      </c>
      <c r="Z18" s="207">
        <f t="shared" si="19"/>
        <v>3.7039999999999997E-2</v>
      </c>
      <c r="AA18" s="207">
        <f t="shared" si="19"/>
        <v>3.7039999999999997E-2</v>
      </c>
      <c r="AB18" s="207">
        <f t="shared" si="19"/>
        <v>3.7039999999999997E-2</v>
      </c>
      <c r="AC18" s="207">
        <f t="shared" si="19"/>
        <v>6.5119999999999997E-2</v>
      </c>
      <c r="AD18" s="211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05">
        <f t="shared" ref="AI18:AI23" si="20">ROUND(P18*AD$18,5)</f>
        <v>4.4810000000000003E-2</v>
      </c>
      <c r="AJ18" s="205">
        <f t="shared" ref="AJ18:AJ23" si="21">ROUND(Q18*AD$19,5)</f>
        <v>5.79E-2</v>
      </c>
      <c r="AK18" s="205">
        <f t="shared" ref="AK18:AK23" si="22">ROUND(R18*AD$20,5)</f>
        <v>3.7600000000000001E-2</v>
      </c>
      <c r="AL18" s="205">
        <f t="shared" ref="AL18:AL23" si="23">ROUND(S18*AD$21,5)</f>
        <v>3.7600000000000001E-2</v>
      </c>
      <c r="AM18" s="205">
        <f t="shared" ref="AM18:AM23" si="24">ROUND(T18*AD$22,5)</f>
        <v>3.7600000000000001E-2</v>
      </c>
      <c r="AN18" s="205">
        <f t="shared" ref="AN18:AN23" si="25">ROUND(U18*AD$23,5)</f>
        <v>6.1760000000000002E-2</v>
      </c>
      <c r="AO18" s="205">
        <f>ROUND(SUM(AI18:AN18),5)</f>
        <v>0.27727000000000002</v>
      </c>
      <c r="AP18" s="205">
        <f t="shared" ref="AP18:AP23" si="26">ROUND(AO18/AD18,5)</f>
        <v>6.1876800000000003</v>
      </c>
      <c r="AR18" s="205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0.25</v>
      </c>
      <c r="D19" s="268"/>
      <c r="E19" s="300" t="s">
        <v>93</v>
      </c>
      <c r="F19" s="301"/>
      <c r="G19" s="271">
        <f>ROUND(1/G14,5)</f>
        <v>4</v>
      </c>
      <c r="H19" s="268"/>
      <c r="O19" s="205" t="s">
        <v>205</v>
      </c>
      <c r="P19" s="205">
        <f>ROUND(1/Q18,5)</f>
        <v>3.0000300000000002</v>
      </c>
      <c r="Q19" s="98">
        <v>1</v>
      </c>
      <c r="R19" s="205">
        <v>3</v>
      </c>
      <c r="S19" s="205">
        <v>3</v>
      </c>
      <c r="T19" s="205">
        <v>3</v>
      </c>
      <c r="U19" s="205">
        <f>ROUND(1/6,5)</f>
        <v>0.16667000000000001</v>
      </c>
      <c r="W19" s="205" t="s">
        <v>205</v>
      </c>
      <c r="X19" s="207">
        <f>ROUND(P19/P$24,5)</f>
        <v>0.15790000000000001</v>
      </c>
      <c r="Y19" s="207">
        <f t="shared" si="19"/>
        <v>0.12</v>
      </c>
      <c r="Z19" s="207">
        <f t="shared" si="19"/>
        <v>0.22222</v>
      </c>
      <c r="AA19" s="207">
        <f t="shared" si="19"/>
        <v>0.22222</v>
      </c>
      <c r="AB19" s="207">
        <f t="shared" si="19"/>
        <v>0.22222</v>
      </c>
      <c r="AC19" s="207">
        <f t="shared" si="19"/>
        <v>9.7680000000000003E-2</v>
      </c>
      <c r="AD19" s="211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05">
        <f t="shared" si="20"/>
        <v>0.13442999999999999</v>
      </c>
      <c r="AJ19" s="205">
        <f t="shared" si="21"/>
        <v>0.17371</v>
      </c>
      <c r="AK19" s="205">
        <f t="shared" si="22"/>
        <v>0.22559999999999999</v>
      </c>
      <c r="AL19" s="205">
        <f t="shared" si="23"/>
        <v>0.22559999999999999</v>
      </c>
      <c r="AM19" s="205">
        <f t="shared" si="24"/>
        <v>0.22559999999999999</v>
      </c>
      <c r="AN19" s="205">
        <f t="shared" si="25"/>
        <v>9.2649999999999996E-2</v>
      </c>
      <c r="AO19" s="205">
        <f t="shared" ref="AO19:AO23" si="30">ROUND(SUM(AI19:AN19),5)</f>
        <v>1.07759</v>
      </c>
      <c r="AP19" s="205">
        <f t="shared" si="26"/>
        <v>6.2033800000000001</v>
      </c>
      <c r="AR19" s="205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5.9998800000000001</v>
      </c>
      <c r="H20" s="268"/>
      <c r="O20" s="205" t="s">
        <v>206</v>
      </c>
      <c r="P20" s="205">
        <f>ROUND(1/R18,5)</f>
        <v>2</v>
      </c>
      <c r="Q20" s="205">
        <f>ROUND(1/R19,5)</f>
        <v>0.33333000000000002</v>
      </c>
      <c r="R20" s="98">
        <v>1</v>
      </c>
      <c r="S20" s="205">
        <f>ROUND(1/1,5)</f>
        <v>1</v>
      </c>
      <c r="T20" s="205">
        <f>ROUND(1/1,5)</f>
        <v>1</v>
      </c>
      <c r="U20" s="205">
        <f>ROUND(1/7,5)</f>
        <v>0.14285999999999999</v>
      </c>
      <c r="W20" s="205" t="s">
        <v>206</v>
      </c>
      <c r="X20" s="207">
        <f t="shared" ref="X20:X23" si="31">ROUND(P20/P$24,5)</f>
        <v>0.10526000000000001</v>
      </c>
      <c r="Y20" s="207">
        <f t="shared" si="19"/>
        <v>0.04</v>
      </c>
      <c r="Z20" s="207">
        <f t="shared" si="19"/>
        <v>7.4069999999999997E-2</v>
      </c>
      <c r="AA20" s="207">
        <f t="shared" si="19"/>
        <v>7.4069999999999997E-2</v>
      </c>
      <c r="AB20" s="207">
        <f t="shared" si="19"/>
        <v>7.4069999999999997E-2</v>
      </c>
      <c r="AC20" s="207">
        <f t="shared" si="19"/>
        <v>8.3720000000000003E-2</v>
      </c>
      <c r="AD20" s="211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05">
        <f t="shared" si="20"/>
        <v>8.9620000000000005E-2</v>
      </c>
      <c r="AJ20" s="205">
        <f t="shared" si="21"/>
        <v>5.79E-2</v>
      </c>
      <c r="AK20" s="205">
        <f t="shared" si="22"/>
        <v>7.5200000000000003E-2</v>
      </c>
      <c r="AL20" s="205">
        <f t="shared" si="23"/>
        <v>7.5200000000000003E-2</v>
      </c>
      <c r="AM20" s="205">
        <f t="shared" si="24"/>
        <v>7.5200000000000003E-2</v>
      </c>
      <c r="AN20" s="205">
        <f t="shared" si="25"/>
        <v>7.9409999999999994E-2</v>
      </c>
      <c r="AO20" s="205">
        <f t="shared" si="30"/>
        <v>0.45252999999999999</v>
      </c>
      <c r="AP20" s="205">
        <f t="shared" si="26"/>
        <v>6.01769</v>
      </c>
      <c r="AR20" s="205" t="s">
        <v>66</v>
      </c>
      <c r="AS20" s="309">
        <v>1.25</v>
      </c>
      <c r="AT20" s="309"/>
      <c r="AU20"/>
    </row>
    <row r="21" spans="1:47" x14ac:dyDescent="0.25">
      <c r="A21" s="4" t="s">
        <v>89</v>
      </c>
      <c r="B21" s="4">
        <f>ROUND(100-((C5*100)/C4),5)</f>
        <v>41.749720000000003</v>
      </c>
      <c r="C21" s="266">
        <f>ROUND(1/6,5)</f>
        <v>0.16667000000000001</v>
      </c>
      <c r="D21" s="269" t="b">
        <f t="shared" ref="D21:D23" si="32">OR(C$4=C5,C$4&lt;=C5)</f>
        <v>0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05" t="s">
        <v>207</v>
      </c>
      <c r="P21" s="205">
        <f>ROUND(1/S18,5)</f>
        <v>2</v>
      </c>
      <c r="Q21" s="205">
        <f>ROUND(1/S19,5)</f>
        <v>0.33333000000000002</v>
      </c>
      <c r="R21" s="205">
        <f>ROUND(1/S20,5)</f>
        <v>1</v>
      </c>
      <c r="S21" s="98">
        <v>1</v>
      </c>
      <c r="T21" s="205">
        <v>1</v>
      </c>
      <c r="U21" s="205">
        <f>ROUND(1/7,5)</f>
        <v>0.14285999999999999</v>
      </c>
      <c r="W21" s="205" t="s">
        <v>207</v>
      </c>
      <c r="X21" s="207">
        <f t="shared" si="31"/>
        <v>0.10526000000000001</v>
      </c>
      <c r="Y21" s="207">
        <f t="shared" si="19"/>
        <v>0.04</v>
      </c>
      <c r="Z21" s="207">
        <f t="shared" si="19"/>
        <v>7.4069999999999997E-2</v>
      </c>
      <c r="AA21" s="207">
        <f t="shared" si="19"/>
        <v>7.4069999999999997E-2</v>
      </c>
      <c r="AB21" s="207">
        <f t="shared" si="19"/>
        <v>7.4069999999999997E-2</v>
      </c>
      <c r="AC21" s="207">
        <f t="shared" si="19"/>
        <v>8.3720000000000003E-2</v>
      </c>
      <c r="AD21" s="211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05">
        <f t="shared" si="20"/>
        <v>8.9620000000000005E-2</v>
      </c>
      <c r="AJ21" s="205">
        <f t="shared" si="21"/>
        <v>5.79E-2</v>
      </c>
      <c r="AK21" s="205">
        <f t="shared" si="22"/>
        <v>7.5200000000000003E-2</v>
      </c>
      <c r="AL21" s="205">
        <f t="shared" si="23"/>
        <v>7.5200000000000003E-2</v>
      </c>
      <c r="AM21" s="205">
        <f t="shared" si="24"/>
        <v>7.5200000000000003E-2</v>
      </c>
      <c r="AN21" s="205">
        <f t="shared" si="25"/>
        <v>7.9409999999999994E-2</v>
      </c>
      <c r="AO21" s="205">
        <f t="shared" si="30"/>
        <v>0.45252999999999999</v>
      </c>
      <c r="AP21" s="205">
        <f t="shared" si="26"/>
        <v>6.01769</v>
      </c>
      <c r="AR21" s="205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ROUND(100-((C4*100)/C6),5)</f>
        <v>2.06074</v>
      </c>
      <c r="C22" s="266">
        <f>ROUND(1/1,5)</f>
        <v>1</v>
      </c>
      <c r="D22" s="268" t="b">
        <f t="shared" si="32"/>
        <v>1</v>
      </c>
      <c r="E22" s="258" t="s">
        <v>96</v>
      </c>
      <c r="F22" s="115">
        <f>ROUND(100-((C5*100)/C6),5)</f>
        <v>42.950110000000002</v>
      </c>
      <c r="G22" s="266">
        <v>6</v>
      </c>
      <c r="H22" s="268" t="b">
        <f t="shared" ref="H22:H23" si="33">OR(C$5=C6,C$5&lt;=C6)</f>
        <v>1</v>
      </c>
      <c r="O22" s="205" t="s">
        <v>208</v>
      </c>
      <c r="P22" s="205">
        <f>ROUND(1/T18,5)</f>
        <v>2</v>
      </c>
      <c r="Q22" s="205">
        <f>ROUND(1/T19,5)</f>
        <v>0.33333000000000002</v>
      </c>
      <c r="R22" s="205">
        <f>ROUND(1/T20,5)</f>
        <v>1</v>
      </c>
      <c r="S22" s="205">
        <f>ROUND(1/T21,5)</f>
        <v>1</v>
      </c>
      <c r="T22" s="98">
        <v>1</v>
      </c>
      <c r="U22" s="205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05">
        <f t="shared" si="20"/>
        <v>8.9620000000000005E-2</v>
      </c>
      <c r="AJ22" s="205">
        <f t="shared" si="21"/>
        <v>5.79E-2</v>
      </c>
      <c r="AK22" s="205">
        <f t="shared" si="22"/>
        <v>7.5200000000000003E-2</v>
      </c>
      <c r="AL22" s="205">
        <f t="shared" si="23"/>
        <v>7.5200000000000003E-2</v>
      </c>
      <c r="AM22" s="205">
        <f t="shared" si="24"/>
        <v>7.5200000000000003E-2</v>
      </c>
      <c r="AN22" s="205">
        <f t="shared" si="25"/>
        <v>7.9409999999999994E-2</v>
      </c>
      <c r="AO22" s="205">
        <f t="shared" si="30"/>
        <v>0.45252999999999999</v>
      </c>
      <c r="AP22" s="205">
        <f t="shared" si="26"/>
        <v>6.01769</v>
      </c>
      <c r="AR22" s="205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40.513829999999999</v>
      </c>
      <c r="C23" s="266">
        <v>6</v>
      </c>
      <c r="D23" s="270" t="b">
        <f t="shared" si="32"/>
        <v>1</v>
      </c>
      <c r="E23" s="258" t="s">
        <v>97</v>
      </c>
      <c r="F23" s="115">
        <f>ROUND(100-((C5*100)/C7),5)</f>
        <v>65.349140000000006</v>
      </c>
      <c r="G23" s="266">
        <v>9</v>
      </c>
      <c r="H23" s="270" t="b">
        <f t="shared" si="33"/>
        <v>1</v>
      </c>
      <c r="O23" s="205" t="s">
        <v>209</v>
      </c>
      <c r="P23" s="205">
        <f>ROUND(1/U18,5)</f>
        <v>9.0000900000000001</v>
      </c>
      <c r="Q23" s="205">
        <f>ROUND(1/U19,5)</f>
        <v>5.9998800000000001</v>
      </c>
      <c r="R23" s="205">
        <f>ROUND(1/U20,5)</f>
        <v>6.99986</v>
      </c>
      <c r="S23" s="205">
        <f>ROUND(1/U21,5)</f>
        <v>6.99986</v>
      </c>
      <c r="T23" s="205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10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05">
        <f t="shared" si="20"/>
        <v>0.40328999999999998</v>
      </c>
      <c r="AJ23" s="205">
        <f t="shared" si="21"/>
        <v>1.0422400000000001</v>
      </c>
      <c r="AK23" s="205">
        <f t="shared" si="22"/>
        <v>0.52639000000000002</v>
      </c>
      <c r="AL23" s="205">
        <f t="shared" si="23"/>
        <v>0.52639000000000002</v>
      </c>
      <c r="AM23" s="205">
        <f t="shared" si="24"/>
        <v>0.52639000000000002</v>
      </c>
      <c r="AN23" s="205">
        <f t="shared" si="25"/>
        <v>0.55588000000000004</v>
      </c>
      <c r="AO23" s="205">
        <f t="shared" si="30"/>
        <v>3.5805799999999999</v>
      </c>
      <c r="AP23" s="205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05" t="s">
        <v>55</v>
      </c>
      <c r="P24" s="156">
        <f>ROUND(SUM(P18:P23),5)</f>
        <v>19.000119999999999</v>
      </c>
      <c r="Q24" s="207">
        <f t="shared" ref="Q24:U24" si="34">ROUND(SUM(Q18:Q23),5)</f>
        <v>8.3331999999999997</v>
      </c>
      <c r="R24" s="207">
        <f t="shared" si="34"/>
        <v>13.49986</v>
      </c>
      <c r="S24" s="207">
        <f t="shared" si="34"/>
        <v>13.49986</v>
      </c>
      <c r="T24" s="207">
        <f t="shared" si="34"/>
        <v>13.49986</v>
      </c>
      <c r="U24" s="20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1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0.2</v>
      </c>
      <c r="D25" s="268"/>
      <c r="E25" s="300" t="s">
        <v>104</v>
      </c>
      <c r="F25" s="301"/>
      <c r="G25" s="257">
        <f>ROUND(1/C16,5)</f>
        <v>0.11111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0.25</v>
      </c>
      <c r="D26" s="268"/>
      <c r="E26" s="300" t="s">
        <v>105</v>
      </c>
      <c r="F26" s="301"/>
      <c r="G26" s="257">
        <f>ROUND(1/G16,5)</f>
        <v>0.125</v>
      </c>
      <c r="H26" s="268"/>
      <c r="O26" s="235" t="s">
        <v>204</v>
      </c>
      <c r="P26" s="205" t="s">
        <v>210</v>
      </c>
      <c r="Q26" s="205" t="s">
        <v>211</v>
      </c>
      <c r="R26" s="205" t="s">
        <v>212</v>
      </c>
      <c r="S26" s="205" t="s">
        <v>213</v>
      </c>
      <c r="T26" s="205" t="s">
        <v>214</v>
      </c>
      <c r="U26" s="205" t="s">
        <v>215</v>
      </c>
      <c r="W26" s="235" t="str">
        <f>O26</f>
        <v>GS1</v>
      </c>
      <c r="X26" s="205" t="s">
        <v>210</v>
      </c>
      <c r="Y26" s="205" t="s">
        <v>211</v>
      </c>
      <c r="Z26" s="205" t="s">
        <v>212</v>
      </c>
      <c r="AA26" s="205" t="s">
        <v>213</v>
      </c>
      <c r="AB26" s="205" t="s">
        <v>214</v>
      </c>
      <c r="AC26" s="205" t="s">
        <v>215</v>
      </c>
      <c r="AD26" s="205" t="s">
        <v>62</v>
      </c>
      <c r="AE26" s="205" t="s">
        <v>57</v>
      </c>
      <c r="AI26" s="205" t="s">
        <v>210</v>
      </c>
      <c r="AJ26" s="205" t="s">
        <v>211</v>
      </c>
      <c r="AK26" s="205" t="s">
        <v>212</v>
      </c>
      <c r="AL26" s="205" t="s">
        <v>213</v>
      </c>
      <c r="AM26" s="205" t="s">
        <v>214</v>
      </c>
      <c r="AN26" s="205" t="s">
        <v>215</v>
      </c>
      <c r="AO26" s="205" t="s">
        <v>55</v>
      </c>
      <c r="AP26" s="205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1</v>
      </c>
      <c r="D27" s="268"/>
      <c r="E27" s="300" t="s">
        <v>106</v>
      </c>
      <c r="F27" s="301"/>
      <c r="G27" s="257">
        <f>ROUND(1/C23,5)</f>
        <v>0.16667000000000001</v>
      </c>
      <c r="H27" s="268"/>
      <c r="O27" s="205" t="s">
        <v>210</v>
      </c>
      <c r="P27" s="98">
        <v>1</v>
      </c>
      <c r="Q27" s="205">
        <f>ROUND(1/3,5)</f>
        <v>0.33333000000000002</v>
      </c>
      <c r="R27" s="205">
        <f>ROUND(1/7,5)</f>
        <v>0.14285999999999999</v>
      </c>
      <c r="S27" s="205">
        <v>1</v>
      </c>
      <c r="T27" s="205">
        <f>ROUND(1/7,5)</f>
        <v>0.14285999999999999</v>
      </c>
      <c r="U27" s="205">
        <f>ROUND(1/9,5)</f>
        <v>0.11111</v>
      </c>
      <c r="W27" s="205" t="s">
        <v>210</v>
      </c>
      <c r="X27" s="207">
        <f>ROUND(P27/P$33,5)</f>
        <v>3.5709999999999999E-2</v>
      </c>
      <c r="Y27" s="207">
        <f t="shared" ref="Y27:AC32" si="36">ROUND(Q27/Q$33,5)</f>
        <v>2.1049999999999999E-2</v>
      </c>
      <c r="Z27" s="207">
        <f t="shared" si="36"/>
        <v>3.1329999999999997E-2</v>
      </c>
      <c r="AA27" s="207">
        <f t="shared" si="36"/>
        <v>4.1669999999999999E-2</v>
      </c>
      <c r="AB27" s="207">
        <f t="shared" si="36"/>
        <v>3.1329999999999997E-2</v>
      </c>
      <c r="AC27" s="207">
        <f t="shared" si="36"/>
        <v>4.6240000000000003E-2</v>
      </c>
      <c r="AD27" s="8">
        <f>ROUND(AVERAGE(X27:AC27),5)</f>
        <v>3.456E-2</v>
      </c>
      <c r="AE27" s="206">
        <f>AD27</f>
        <v>3.456E-2</v>
      </c>
      <c r="AI27" s="205">
        <f>ROUND(P27*AD$27,5)</f>
        <v>3.456E-2</v>
      </c>
      <c r="AJ27" s="205">
        <f>ROUND(Q27*AD$28,5)</f>
        <v>2.4039999999999999E-2</v>
      </c>
      <c r="AK27" s="205">
        <f>ROUND(R27*AD$29,5)</f>
        <v>3.3320000000000002E-2</v>
      </c>
      <c r="AL27" s="205">
        <f>ROUND(S27*AD$30,5)</f>
        <v>3.9010000000000003E-2</v>
      </c>
      <c r="AM27" s="205">
        <f>ROUND(T27*AD$31,5)</f>
        <v>3.3320000000000002E-2</v>
      </c>
      <c r="AN27" s="205">
        <f>ROUND(U27*AD$32,5)</f>
        <v>4.3099999999999999E-2</v>
      </c>
      <c r="AO27" s="205">
        <f>ROUND(SUM(AI27:AN27),5)</f>
        <v>0.20735000000000001</v>
      </c>
      <c r="AP27" s="205">
        <f>ROUND(AO27/AD27,5)</f>
        <v>5.9997100000000003</v>
      </c>
      <c r="AR27" s="205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0.16667000000000001</v>
      </c>
      <c r="D28" s="268"/>
      <c r="E28" s="300" t="s">
        <v>107</v>
      </c>
      <c r="F28" s="301"/>
      <c r="G28" s="257">
        <f>ROUND(1/G23,5)</f>
        <v>0.11111</v>
      </c>
      <c r="H28" s="268"/>
      <c r="O28" s="205" t="s">
        <v>211</v>
      </c>
      <c r="P28" s="205">
        <f>ROUND(1/Q27,5)</f>
        <v>3.0000300000000002</v>
      </c>
      <c r="Q28" s="98">
        <v>1</v>
      </c>
      <c r="R28" s="205">
        <f>ROUND(1/4,5)</f>
        <v>0.25</v>
      </c>
      <c r="S28" s="205">
        <v>2</v>
      </c>
      <c r="T28" s="205">
        <f>ROUND(1/4,5)</f>
        <v>0.25</v>
      </c>
      <c r="U28" s="205">
        <f>ROUND(1/6,5)</f>
        <v>0.16667000000000001</v>
      </c>
      <c r="W28" s="205" t="s">
        <v>211</v>
      </c>
      <c r="X28" s="207">
        <f t="shared" ref="X28:X32" si="37">ROUND(P28/P$33,5)</f>
        <v>0.10714</v>
      </c>
      <c r="Y28" s="207">
        <f t="shared" si="36"/>
        <v>6.3159999999999994E-2</v>
      </c>
      <c r="Z28" s="207">
        <f t="shared" si="36"/>
        <v>5.4829999999999997E-2</v>
      </c>
      <c r="AA28" s="207">
        <f t="shared" si="36"/>
        <v>8.3330000000000001E-2</v>
      </c>
      <c r="AB28" s="207">
        <f t="shared" si="36"/>
        <v>5.4829999999999997E-2</v>
      </c>
      <c r="AC28" s="207">
        <f t="shared" si="36"/>
        <v>6.9370000000000001E-2</v>
      </c>
      <c r="AD28" s="8">
        <f t="shared" ref="AD28:AD32" si="38">ROUND(AVERAGE(X28:AC28),5)</f>
        <v>7.2109999999999994E-2</v>
      </c>
      <c r="AE28" s="206">
        <f t="shared" ref="AE28:AE33" si="39">AD28</f>
        <v>7.2109999999999994E-2</v>
      </c>
      <c r="AI28" s="205">
        <f t="shared" ref="AI28:AI32" si="40">ROUND(P28*AD$27,5)</f>
        <v>0.10367999999999999</v>
      </c>
      <c r="AJ28" s="205">
        <f t="shared" ref="AJ28:AJ32" si="41">ROUND(Q28*AD$28,5)</f>
        <v>7.2109999999999994E-2</v>
      </c>
      <c r="AK28" s="205">
        <f t="shared" ref="AK28:AK32" si="42">ROUND(R28*AD$29,5)</f>
        <v>5.8310000000000001E-2</v>
      </c>
      <c r="AL28" s="205">
        <f t="shared" ref="AL28:AL32" si="43">ROUND(S28*AD$30,5)</f>
        <v>7.8020000000000006E-2</v>
      </c>
      <c r="AM28" s="205">
        <f t="shared" ref="AM28:AM32" si="44">ROUND(T28*AD$31,5)</f>
        <v>5.8310000000000001E-2</v>
      </c>
      <c r="AN28" s="205">
        <f t="shared" ref="AN28:AN32" si="45">ROUND(U28*AD$32,5)</f>
        <v>6.4640000000000003E-2</v>
      </c>
      <c r="AO28" s="205">
        <f t="shared" ref="AO28:AO32" si="46">ROUND(SUM(AI28:AN28),5)</f>
        <v>0.43507000000000001</v>
      </c>
      <c r="AP28" s="205">
        <f t="shared" ref="AP28:AP32" si="47">ROUND(AO28/AD28,5)</f>
        <v>6.0334199999999996</v>
      </c>
      <c r="AR28" s="205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0.16667000000000001</v>
      </c>
      <c r="H29" s="268"/>
      <c r="O29" s="205" t="s">
        <v>212</v>
      </c>
      <c r="P29" s="205">
        <f>ROUND(1/R27,5)</f>
        <v>6.99986</v>
      </c>
      <c r="Q29" s="205">
        <f>ROUND(1/R28,5)</f>
        <v>4</v>
      </c>
      <c r="R29" s="98">
        <v>1</v>
      </c>
      <c r="S29" s="205">
        <v>6</v>
      </c>
      <c r="T29" s="205">
        <v>1</v>
      </c>
      <c r="U29" s="205">
        <f>ROUND(1/2,5)</f>
        <v>0.5</v>
      </c>
      <c r="W29" s="205" t="s">
        <v>212</v>
      </c>
      <c r="X29" s="207">
        <f t="shared" si="37"/>
        <v>0.25</v>
      </c>
      <c r="Y29" s="207">
        <f t="shared" si="36"/>
        <v>0.25263000000000002</v>
      </c>
      <c r="Z29" s="207">
        <f t="shared" si="36"/>
        <v>0.21931999999999999</v>
      </c>
      <c r="AA29" s="207">
        <f t="shared" si="36"/>
        <v>0.25</v>
      </c>
      <c r="AB29" s="207">
        <f t="shared" si="36"/>
        <v>0.21931999999999999</v>
      </c>
      <c r="AC29" s="207">
        <f t="shared" si="36"/>
        <v>0.20809</v>
      </c>
      <c r="AD29" s="8">
        <f t="shared" si="38"/>
        <v>0.23322999999999999</v>
      </c>
      <c r="AE29" s="206">
        <f t="shared" si="39"/>
        <v>0.23322999999999999</v>
      </c>
      <c r="AI29" s="205">
        <f t="shared" si="40"/>
        <v>0.24192</v>
      </c>
      <c r="AJ29" s="205">
        <f t="shared" si="41"/>
        <v>0.28843999999999997</v>
      </c>
      <c r="AK29" s="205">
        <f t="shared" si="42"/>
        <v>0.23322999999999999</v>
      </c>
      <c r="AL29" s="205">
        <f t="shared" si="43"/>
        <v>0.23405999999999999</v>
      </c>
      <c r="AM29" s="205">
        <f t="shared" si="44"/>
        <v>0.23322999999999999</v>
      </c>
      <c r="AN29" s="205">
        <f t="shared" si="45"/>
        <v>0.19392999999999999</v>
      </c>
      <c r="AO29" s="205">
        <f t="shared" si="46"/>
        <v>1.4248099999999999</v>
      </c>
      <c r="AP29" s="205">
        <f t="shared" si="47"/>
        <v>6.1090299999999997</v>
      </c>
      <c r="AR29" s="205" t="s">
        <v>66</v>
      </c>
      <c r="AS29" s="309">
        <v>1.25</v>
      </c>
      <c r="AT29" s="309"/>
      <c r="AU29"/>
    </row>
    <row r="30" spans="1:47" ht="15.75" thickBot="1" x14ac:dyDescent="0.3">
      <c r="A30" s="116" t="s">
        <v>103</v>
      </c>
      <c r="B30" s="115">
        <f>ROUND(100-((C6*100)/C7),5)</f>
        <v>39.262189999999997</v>
      </c>
      <c r="C30" s="266">
        <v>6</v>
      </c>
      <c r="D30" s="270" t="b">
        <f>OR(C$6=C7,C$6&lt;=C7)</f>
        <v>1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05" t="s">
        <v>213</v>
      </c>
      <c r="P30" s="205">
        <f>ROUND(1/S27,5)</f>
        <v>1</v>
      </c>
      <c r="Q30" s="205">
        <f>ROUND(1/S28,5)</f>
        <v>0.5</v>
      </c>
      <c r="R30" s="205">
        <f>ROUND(1/S29,5)</f>
        <v>0.16667000000000001</v>
      </c>
      <c r="S30" s="98">
        <v>1</v>
      </c>
      <c r="T30" s="205">
        <f>ROUND(1/6,5)</f>
        <v>0.16667000000000001</v>
      </c>
      <c r="U30" s="205">
        <f>ROUND(1/8,5)</f>
        <v>0.125</v>
      </c>
      <c r="W30" s="205" t="s">
        <v>213</v>
      </c>
      <c r="X30" s="207">
        <f t="shared" si="37"/>
        <v>3.5709999999999999E-2</v>
      </c>
      <c r="Y30" s="207">
        <f t="shared" si="36"/>
        <v>3.1579999999999997E-2</v>
      </c>
      <c r="Z30" s="207">
        <f t="shared" si="36"/>
        <v>3.6549999999999999E-2</v>
      </c>
      <c r="AA30" s="207">
        <f t="shared" si="36"/>
        <v>4.1669999999999999E-2</v>
      </c>
      <c r="AB30" s="207">
        <f t="shared" si="36"/>
        <v>3.6549999999999999E-2</v>
      </c>
      <c r="AC30" s="207">
        <f t="shared" si="36"/>
        <v>5.2019999999999997E-2</v>
      </c>
      <c r="AD30" s="8">
        <f t="shared" si="38"/>
        <v>3.9010000000000003E-2</v>
      </c>
      <c r="AE30" s="206">
        <f t="shared" si="39"/>
        <v>3.9010000000000003E-2</v>
      </c>
      <c r="AI30" s="205">
        <f t="shared" si="40"/>
        <v>3.456E-2</v>
      </c>
      <c r="AJ30" s="205">
        <f t="shared" si="41"/>
        <v>3.6060000000000002E-2</v>
      </c>
      <c r="AK30" s="205">
        <f t="shared" si="42"/>
        <v>3.8870000000000002E-2</v>
      </c>
      <c r="AL30" s="205">
        <f t="shared" si="43"/>
        <v>3.9010000000000003E-2</v>
      </c>
      <c r="AM30" s="205">
        <f t="shared" si="44"/>
        <v>3.8870000000000002E-2</v>
      </c>
      <c r="AN30" s="205">
        <f t="shared" si="45"/>
        <v>4.8480000000000002E-2</v>
      </c>
      <c r="AO30" s="205">
        <f t="shared" si="46"/>
        <v>0.23585</v>
      </c>
      <c r="AP30" s="205">
        <f t="shared" si="47"/>
        <v>6.04589</v>
      </c>
      <c r="AR30" s="205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05" t="s">
        <v>214</v>
      </c>
      <c r="P31" s="205">
        <f>ROUND(1/T27,5)</f>
        <v>6.99986</v>
      </c>
      <c r="Q31" s="205">
        <f>ROUND(1/T28,5)</f>
        <v>4</v>
      </c>
      <c r="R31" s="205">
        <f>ROUND(1/T29,5)</f>
        <v>1</v>
      </c>
      <c r="S31" s="205">
        <f>ROUND(1/T30,5)</f>
        <v>5.9998800000000001</v>
      </c>
      <c r="T31" s="98">
        <v>1</v>
      </c>
      <c r="U31" s="205">
        <f>ROUND(1/2,5)</f>
        <v>0.5</v>
      </c>
      <c r="W31" s="205" t="s">
        <v>214</v>
      </c>
      <c r="X31" s="207">
        <f t="shared" si="37"/>
        <v>0.25</v>
      </c>
      <c r="Y31" s="207">
        <f t="shared" si="36"/>
        <v>0.25263000000000002</v>
      </c>
      <c r="Z31" s="207">
        <f t="shared" si="36"/>
        <v>0.21931999999999999</v>
      </c>
      <c r="AA31" s="207">
        <f t="shared" si="36"/>
        <v>0.25</v>
      </c>
      <c r="AB31" s="207">
        <f t="shared" si="36"/>
        <v>0.21931999999999999</v>
      </c>
      <c r="AC31" s="207">
        <f t="shared" si="36"/>
        <v>0.20809</v>
      </c>
      <c r="AD31" s="8">
        <f t="shared" si="38"/>
        <v>0.23322999999999999</v>
      </c>
      <c r="AE31" s="206">
        <f t="shared" si="39"/>
        <v>0.23322999999999999</v>
      </c>
      <c r="AI31" s="205">
        <f t="shared" si="40"/>
        <v>0.24192</v>
      </c>
      <c r="AJ31" s="205">
        <f t="shared" si="41"/>
        <v>0.28843999999999997</v>
      </c>
      <c r="AK31" s="205">
        <f t="shared" si="42"/>
        <v>0.23322999999999999</v>
      </c>
      <c r="AL31" s="205">
        <f t="shared" si="43"/>
        <v>0.23405999999999999</v>
      </c>
      <c r="AM31" s="205">
        <f t="shared" si="44"/>
        <v>0.23322999999999999</v>
      </c>
      <c r="AN31" s="205">
        <f t="shared" si="45"/>
        <v>0.19392999999999999</v>
      </c>
      <c r="AO31" s="205">
        <f t="shared" si="46"/>
        <v>1.4248099999999999</v>
      </c>
      <c r="AP31" s="205">
        <f t="shared" si="47"/>
        <v>6.1090299999999997</v>
      </c>
      <c r="AR31" s="205" t="s">
        <v>68</v>
      </c>
      <c r="AS31" s="316">
        <f>AS30</f>
        <v>1.132E-2</v>
      </c>
      <c r="AT31" s="316"/>
      <c r="AU31"/>
    </row>
    <row r="32" spans="1:47" ht="15.75" thickBot="1" x14ac:dyDescent="0.3">
      <c r="O32" s="205" t="s">
        <v>215</v>
      </c>
      <c r="P32" s="205">
        <f>ROUND(1/U27,5)</f>
        <v>9.0000900000000001</v>
      </c>
      <c r="Q32" s="205">
        <f>ROUND(1/U28,5)</f>
        <v>5.9998800000000001</v>
      </c>
      <c r="R32" s="205">
        <f>ROUND(1/U29,5)</f>
        <v>2</v>
      </c>
      <c r="S32" s="205">
        <f>ROUND(1/U30,5)</f>
        <v>8</v>
      </c>
      <c r="T32" s="205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05">
        <f t="shared" si="40"/>
        <v>0.31103999999999998</v>
      </c>
      <c r="AJ32" s="205">
        <f t="shared" si="41"/>
        <v>0.43264999999999998</v>
      </c>
      <c r="AK32" s="205">
        <f t="shared" si="42"/>
        <v>0.46645999999999999</v>
      </c>
      <c r="AL32" s="205">
        <f t="shared" si="43"/>
        <v>0.31208000000000002</v>
      </c>
      <c r="AM32" s="205">
        <f t="shared" si="44"/>
        <v>0.46645999999999999</v>
      </c>
      <c r="AN32" s="205">
        <f t="shared" si="45"/>
        <v>0.38785999999999998</v>
      </c>
      <c r="AO32" s="205">
        <f t="shared" si="46"/>
        <v>2.3765499999999999</v>
      </c>
      <c r="AP32" s="205">
        <f t="shared" si="47"/>
        <v>6.1273400000000002</v>
      </c>
      <c r="AS32"/>
      <c r="AT32"/>
      <c r="AU32"/>
    </row>
    <row r="33" spans="15:47" x14ac:dyDescent="0.25">
      <c r="O33" s="211" t="s">
        <v>55</v>
      </c>
      <c r="P33" s="205">
        <f t="shared" ref="P33:U33" si="48">ROUND(SUM(P27:P32),5)</f>
        <v>27.999839999999999</v>
      </c>
      <c r="Q33" s="205">
        <f t="shared" si="48"/>
        <v>15.833209999999999</v>
      </c>
      <c r="R33" s="205">
        <f t="shared" si="48"/>
        <v>4.5595299999999996</v>
      </c>
      <c r="S33" s="205">
        <f t="shared" si="48"/>
        <v>23.999880000000001</v>
      </c>
      <c r="T33" s="205">
        <f t="shared" si="48"/>
        <v>4.5595299999999996</v>
      </c>
      <c r="U33" s="205">
        <f t="shared" si="48"/>
        <v>2.4027799999999999</v>
      </c>
      <c r="W33" s="211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05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05" t="s">
        <v>210</v>
      </c>
      <c r="Q35" s="205" t="s">
        <v>211</v>
      </c>
      <c r="R35" s="205" t="s">
        <v>212</v>
      </c>
      <c r="S35" s="205" t="s">
        <v>213</v>
      </c>
      <c r="T35" s="205" t="s">
        <v>214</v>
      </c>
      <c r="U35" s="205" t="s">
        <v>215</v>
      </c>
      <c r="W35" s="235" t="str">
        <f>O35</f>
        <v>GS2</v>
      </c>
      <c r="X35" s="205" t="s">
        <v>210</v>
      </c>
      <c r="Y35" s="205" t="s">
        <v>211</v>
      </c>
      <c r="Z35" s="205" t="s">
        <v>212</v>
      </c>
      <c r="AA35" s="205" t="s">
        <v>213</v>
      </c>
      <c r="AB35" s="205" t="s">
        <v>214</v>
      </c>
      <c r="AC35" s="205" t="s">
        <v>215</v>
      </c>
      <c r="AD35" s="205" t="s">
        <v>62</v>
      </c>
      <c r="AE35" s="205" t="s">
        <v>57</v>
      </c>
      <c r="AI35" s="205" t="s">
        <v>210</v>
      </c>
      <c r="AJ35" s="205" t="s">
        <v>211</v>
      </c>
      <c r="AK35" s="205" t="s">
        <v>212</v>
      </c>
      <c r="AL35" s="205" t="s">
        <v>213</v>
      </c>
      <c r="AM35" s="205" t="s">
        <v>214</v>
      </c>
      <c r="AN35" s="205" t="s">
        <v>215</v>
      </c>
      <c r="AO35" s="205" t="s">
        <v>55</v>
      </c>
      <c r="AP35" s="205" t="s">
        <v>63</v>
      </c>
      <c r="AR35" s="309" t="s">
        <v>69</v>
      </c>
      <c r="AS35" s="309"/>
      <c r="AT35" s="309"/>
      <c r="AU35"/>
    </row>
    <row r="36" spans="15:47" x14ac:dyDescent="0.25">
      <c r="O36" s="205" t="s">
        <v>210</v>
      </c>
      <c r="P36" s="98">
        <v>1</v>
      </c>
      <c r="Q36" s="205">
        <f>ROUND(1/3,5)</f>
        <v>0.33333000000000002</v>
      </c>
      <c r="R36" s="205">
        <f>ROUND(1/7,5)</f>
        <v>0.14285999999999999</v>
      </c>
      <c r="S36" s="205">
        <v>1</v>
      </c>
      <c r="T36" s="205">
        <f>ROUND(1/7,5)</f>
        <v>0.14285999999999999</v>
      </c>
      <c r="U36" s="205">
        <f>ROUND(1/9,5)</f>
        <v>0.11111</v>
      </c>
      <c r="W36" s="205" t="s">
        <v>210</v>
      </c>
      <c r="X36" s="207">
        <f>ROUND(P36/P$42,5)</f>
        <v>3.5709999999999999E-2</v>
      </c>
      <c r="Y36" s="207">
        <f t="shared" ref="Y36:AC41" si="50">ROUND(Q36/Q$42,5)</f>
        <v>2.1049999999999999E-2</v>
      </c>
      <c r="Z36" s="207">
        <f t="shared" si="50"/>
        <v>3.1329999999999997E-2</v>
      </c>
      <c r="AA36" s="207">
        <f t="shared" si="50"/>
        <v>4.1669999999999999E-2</v>
      </c>
      <c r="AB36" s="207">
        <f t="shared" si="50"/>
        <v>3.1329999999999997E-2</v>
      </c>
      <c r="AC36" s="207">
        <f t="shared" si="50"/>
        <v>4.6240000000000003E-2</v>
      </c>
      <c r="AD36" s="8">
        <f>ROUND(AVERAGE(X36:AC36),5)</f>
        <v>3.456E-2</v>
      </c>
      <c r="AE36" s="206">
        <f>AD36</f>
        <v>3.456E-2</v>
      </c>
      <c r="AI36" s="205">
        <f>ROUND(P36*AD$36,5)</f>
        <v>3.456E-2</v>
      </c>
      <c r="AJ36" s="205">
        <f>ROUND(Q36*AD$37,5)</f>
        <v>2.4039999999999999E-2</v>
      </c>
      <c r="AK36" s="205">
        <f>ROUND(R36*AD$38,5)</f>
        <v>3.3320000000000002E-2</v>
      </c>
      <c r="AL36" s="205">
        <f>ROUND(S36*AD$39,5)</f>
        <v>3.9010000000000003E-2</v>
      </c>
      <c r="AM36" s="205">
        <f>ROUND(T36*AD$40,5)</f>
        <v>3.3320000000000002E-2</v>
      </c>
      <c r="AN36" s="205">
        <f>ROUND(U36*AD$41,5)</f>
        <v>4.3099999999999999E-2</v>
      </c>
      <c r="AO36" s="205">
        <f>ROUND(SUM(AI36:AN36),5)</f>
        <v>0.20735000000000001</v>
      </c>
      <c r="AP36" s="205">
        <f>ROUND(AO36/AD36,5)</f>
        <v>5.9997100000000003</v>
      </c>
      <c r="AR36" s="205" t="s">
        <v>64</v>
      </c>
      <c r="AS36" s="309">
        <v>6</v>
      </c>
      <c r="AT36" s="309"/>
      <c r="AU36"/>
    </row>
    <row r="37" spans="15:47" x14ac:dyDescent="0.25">
      <c r="O37" s="205" t="s">
        <v>211</v>
      </c>
      <c r="P37" s="205">
        <f>ROUND(1/Q36,5)</f>
        <v>3.0000300000000002</v>
      </c>
      <c r="Q37" s="98">
        <v>1</v>
      </c>
      <c r="R37" s="205">
        <f>ROUND(1/4,5)</f>
        <v>0.25</v>
      </c>
      <c r="S37" s="205">
        <v>2</v>
      </c>
      <c r="T37" s="205">
        <f>ROUND(1/4,5)</f>
        <v>0.25</v>
      </c>
      <c r="U37" s="205">
        <f>ROUND(1/6,5)</f>
        <v>0.16667000000000001</v>
      </c>
      <c r="W37" s="205" t="s">
        <v>211</v>
      </c>
      <c r="X37" s="207">
        <f t="shared" ref="X37:X41" si="51">ROUND(P37/P$42,5)</f>
        <v>0.10714</v>
      </c>
      <c r="Y37" s="207">
        <f t="shared" si="50"/>
        <v>6.3159999999999994E-2</v>
      </c>
      <c r="Z37" s="207">
        <f t="shared" si="50"/>
        <v>5.4829999999999997E-2</v>
      </c>
      <c r="AA37" s="207">
        <f t="shared" si="50"/>
        <v>8.3330000000000001E-2</v>
      </c>
      <c r="AB37" s="207">
        <f t="shared" si="50"/>
        <v>5.4829999999999997E-2</v>
      </c>
      <c r="AC37" s="207">
        <f t="shared" si="50"/>
        <v>6.9370000000000001E-2</v>
      </c>
      <c r="AD37" s="8">
        <f t="shared" ref="AD37:AD41" si="52">ROUND(AVERAGE(X37:AC37),5)</f>
        <v>7.2109999999999994E-2</v>
      </c>
      <c r="AE37" s="206">
        <f t="shared" ref="AE37:AE42" si="53">AD37</f>
        <v>7.2109999999999994E-2</v>
      </c>
      <c r="AI37" s="205">
        <f t="shared" ref="AI37:AI41" si="54">ROUND(P37*AD$36,5)</f>
        <v>0.10367999999999999</v>
      </c>
      <c r="AJ37" s="205">
        <f t="shared" ref="AJ37:AJ41" si="55">ROUND(Q37*AD$37,5)</f>
        <v>7.2109999999999994E-2</v>
      </c>
      <c r="AK37" s="205">
        <f t="shared" ref="AK37:AK41" si="56">ROUND(R37*AD$38,5)</f>
        <v>5.8310000000000001E-2</v>
      </c>
      <c r="AL37" s="205">
        <f t="shared" ref="AL37:AL41" si="57">ROUND(S37*AD$39,5)</f>
        <v>7.8020000000000006E-2</v>
      </c>
      <c r="AM37" s="205">
        <f t="shared" ref="AM37:AM41" si="58">ROUND(T37*AD$40,5)</f>
        <v>5.8310000000000001E-2</v>
      </c>
      <c r="AN37" s="205">
        <f t="shared" ref="AN37:AN41" si="59">ROUND(U37*AD$41,5)</f>
        <v>6.4640000000000003E-2</v>
      </c>
      <c r="AO37" s="205">
        <f t="shared" ref="AO37:AO41" si="60">ROUND(SUM(AI37:AN37),5)</f>
        <v>0.43507000000000001</v>
      </c>
      <c r="AP37" s="205">
        <f t="shared" ref="AP37:AP41" si="61">ROUND(AO37/AD37,5)</f>
        <v>6.0334199999999996</v>
      </c>
      <c r="AR37" s="205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05" t="s">
        <v>212</v>
      </c>
      <c r="P38" s="205">
        <f>ROUND(1/R36,5)</f>
        <v>6.99986</v>
      </c>
      <c r="Q38" s="205">
        <f>ROUND(1/R37,5)</f>
        <v>4</v>
      </c>
      <c r="R38" s="98">
        <v>1</v>
      </c>
      <c r="S38" s="205">
        <v>6</v>
      </c>
      <c r="T38" s="205">
        <v>1</v>
      </c>
      <c r="U38" s="205">
        <f>ROUND(1/2,5)</f>
        <v>0.5</v>
      </c>
      <c r="W38" s="205" t="s">
        <v>212</v>
      </c>
      <c r="X38" s="207">
        <f t="shared" si="51"/>
        <v>0.25</v>
      </c>
      <c r="Y38" s="207">
        <f t="shared" si="50"/>
        <v>0.25263000000000002</v>
      </c>
      <c r="Z38" s="207">
        <f t="shared" si="50"/>
        <v>0.21931999999999999</v>
      </c>
      <c r="AA38" s="207">
        <f t="shared" si="50"/>
        <v>0.25</v>
      </c>
      <c r="AB38" s="207">
        <f t="shared" si="50"/>
        <v>0.21931999999999999</v>
      </c>
      <c r="AC38" s="207">
        <f t="shared" si="50"/>
        <v>0.20809</v>
      </c>
      <c r="AD38" s="8">
        <f t="shared" si="52"/>
        <v>0.23322999999999999</v>
      </c>
      <c r="AE38" s="206">
        <f t="shared" si="53"/>
        <v>0.23322999999999999</v>
      </c>
      <c r="AI38" s="205">
        <f t="shared" si="54"/>
        <v>0.24192</v>
      </c>
      <c r="AJ38" s="205">
        <f t="shared" si="55"/>
        <v>0.28843999999999997</v>
      </c>
      <c r="AK38" s="205">
        <f t="shared" si="56"/>
        <v>0.23322999999999999</v>
      </c>
      <c r="AL38" s="205">
        <f t="shared" si="57"/>
        <v>0.23405999999999999</v>
      </c>
      <c r="AM38" s="205">
        <f t="shared" si="58"/>
        <v>0.23322999999999999</v>
      </c>
      <c r="AN38" s="205">
        <f t="shared" si="59"/>
        <v>0.19392999999999999</v>
      </c>
      <c r="AO38" s="205">
        <f t="shared" si="60"/>
        <v>1.4248099999999999</v>
      </c>
      <c r="AP38" s="205">
        <f t="shared" si="61"/>
        <v>6.1090299999999997</v>
      </c>
      <c r="AR38" s="205" t="s">
        <v>66</v>
      </c>
      <c r="AS38" s="309">
        <v>1.25</v>
      </c>
      <c r="AT38" s="309"/>
      <c r="AU38"/>
    </row>
    <row r="39" spans="15:47" x14ac:dyDescent="0.25">
      <c r="O39" s="205" t="s">
        <v>213</v>
      </c>
      <c r="P39" s="205">
        <f>ROUND(1/S36,5)</f>
        <v>1</v>
      </c>
      <c r="Q39" s="205">
        <f>ROUND(1/S37,5)</f>
        <v>0.5</v>
      </c>
      <c r="R39" s="205">
        <f>ROUND(1/S38,5)</f>
        <v>0.16667000000000001</v>
      </c>
      <c r="S39" s="98">
        <v>1</v>
      </c>
      <c r="T39" s="205">
        <f>ROUND(1/6,5)</f>
        <v>0.16667000000000001</v>
      </c>
      <c r="U39" s="213">
        <f>ROUND(1/8,5)</f>
        <v>0.125</v>
      </c>
      <c r="W39" s="205" t="s">
        <v>213</v>
      </c>
      <c r="X39" s="207">
        <f t="shared" si="51"/>
        <v>3.5709999999999999E-2</v>
      </c>
      <c r="Y39" s="207">
        <f t="shared" si="50"/>
        <v>3.1579999999999997E-2</v>
      </c>
      <c r="Z39" s="207">
        <f t="shared" si="50"/>
        <v>3.6549999999999999E-2</v>
      </c>
      <c r="AA39" s="207">
        <f t="shared" si="50"/>
        <v>4.1669999999999999E-2</v>
      </c>
      <c r="AB39" s="207">
        <f t="shared" si="50"/>
        <v>3.6549999999999999E-2</v>
      </c>
      <c r="AC39" s="207">
        <f t="shared" si="50"/>
        <v>5.2019999999999997E-2</v>
      </c>
      <c r="AD39" s="8">
        <f t="shared" si="52"/>
        <v>3.9010000000000003E-2</v>
      </c>
      <c r="AE39" s="206">
        <f t="shared" si="53"/>
        <v>3.9010000000000003E-2</v>
      </c>
      <c r="AI39" s="205">
        <f t="shared" si="54"/>
        <v>3.456E-2</v>
      </c>
      <c r="AJ39" s="205">
        <f t="shared" si="55"/>
        <v>3.6060000000000002E-2</v>
      </c>
      <c r="AK39" s="205">
        <f t="shared" si="56"/>
        <v>3.8870000000000002E-2</v>
      </c>
      <c r="AL39" s="205">
        <f t="shared" si="57"/>
        <v>3.9010000000000003E-2</v>
      </c>
      <c r="AM39" s="205">
        <f t="shared" si="58"/>
        <v>3.8870000000000002E-2</v>
      </c>
      <c r="AN39" s="205">
        <f t="shared" si="59"/>
        <v>4.8480000000000002E-2</v>
      </c>
      <c r="AO39" s="205">
        <f t="shared" si="60"/>
        <v>0.23585</v>
      </c>
      <c r="AP39" s="205">
        <f t="shared" si="61"/>
        <v>6.04589</v>
      </c>
      <c r="AR39" s="205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05" t="s">
        <v>214</v>
      </c>
      <c r="P40" s="205">
        <f>ROUND(1/T36,5)</f>
        <v>6.99986</v>
      </c>
      <c r="Q40" s="205">
        <f>ROUND(1/T37,5)</f>
        <v>4</v>
      </c>
      <c r="R40" s="205">
        <f>ROUND(1/T38,5)</f>
        <v>1</v>
      </c>
      <c r="S40" s="205">
        <f>ROUND(1/T39,5)</f>
        <v>5.9998800000000001</v>
      </c>
      <c r="T40" s="98">
        <v>1</v>
      </c>
      <c r="U40" s="205">
        <f>ROUND(1/2,5)</f>
        <v>0.5</v>
      </c>
      <c r="W40" s="205" t="s">
        <v>214</v>
      </c>
      <c r="X40" s="207">
        <f t="shared" si="51"/>
        <v>0.25</v>
      </c>
      <c r="Y40" s="207">
        <f t="shared" si="50"/>
        <v>0.25263000000000002</v>
      </c>
      <c r="Z40" s="207">
        <f t="shared" si="50"/>
        <v>0.21931999999999999</v>
      </c>
      <c r="AA40" s="207">
        <f t="shared" si="50"/>
        <v>0.25</v>
      </c>
      <c r="AB40" s="207">
        <f t="shared" si="50"/>
        <v>0.21931999999999999</v>
      </c>
      <c r="AC40" s="207">
        <f t="shared" si="50"/>
        <v>0.20809</v>
      </c>
      <c r="AD40" s="8">
        <f t="shared" si="52"/>
        <v>0.23322999999999999</v>
      </c>
      <c r="AE40" s="206">
        <f t="shared" si="53"/>
        <v>0.23322999999999999</v>
      </c>
      <c r="AI40" s="205">
        <f t="shared" si="54"/>
        <v>0.24192</v>
      </c>
      <c r="AJ40" s="205">
        <f t="shared" si="55"/>
        <v>0.28843999999999997</v>
      </c>
      <c r="AK40" s="205">
        <f t="shared" si="56"/>
        <v>0.23322999999999999</v>
      </c>
      <c r="AL40" s="205">
        <f t="shared" si="57"/>
        <v>0.23405999999999999</v>
      </c>
      <c r="AM40" s="205">
        <f t="shared" si="58"/>
        <v>0.23322999999999999</v>
      </c>
      <c r="AN40" s="205">
        <f t="shared" si="59"/>
        <v>0.19392999999999999</v>
      </c>
      <c r="AO40" s="205">
        <f t="shared" si="60"/>
        <v>1.4248099999999999</v>
      </c>
      <c r="AP40" s="205">
        <f t="shared" si="61"/>
        <v>6.1090299999999997</v>
      </c>
      <c r="AR40" s="205" t="s">
        <v>68</v>
      </c>
      <c r="AS40" s="316">
        <f>AS39</f>
        <v>1.132E-2</v>
      </c>
      <c r="AT40" s="316"/>
      <c r="AU40"/>
    </row>
    <row r="41" spans="15:47" ht="15.75" thickBot="1" x14ac:dyDescent="0.3">
      <c r="O41" s="205" t="s">
        <v>215</v>
      </c>
      <c r="P41" s="205">
        <f>ROUND(1/U36,5)</f>
        <v>9.0000900000000001</v>
      </c>
      <c r="Q41" s="205">
        <f>ROUND(1/U37,5)</f>
        <v>5.9998800000000001</v>
      </c>
      <c r="R41" s="205">
        <f>ROUND(1/U38,5)</f>
        <v>2</v>
      </c>
      <c r="S41" s="205">
        <f>ROUND(1/U39,5)</f>
        <v>8</v>
      </c>
      <c r="T41" s="205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05">
        <f t="shared" si="54"/>
        <v>0.31103999999999998</v>
      </c>
      <c r="AJ41" s="205">
        <f t="shared" si="55"/>
        <v>0.43264999999999998</v>
      </c>
      <c r="AK41" s="205">
        <f t="shared" si="56"/>
        <v>0.46645999999999999</v>
      </c>
      <c r="AL41" s="205">
        <f t="shared" si="57"/>
        <v>0.31208000000000002</v>
      </c>
      <c r="AM41" s="205">
        <f t="shared" si="58"/>
        <v>0.46645999999999999</v>
      </c>
      <c r="AN41" s="205">
        <f t="shared" si="59"/>
        <v>0.38785999999999998</v>
      </c>
      <c r="AO41" s="205">
        <f t="shared" si="60"/>
        <v>2.3765499999999999</v>
      </c>
      <c r="AP41" s="205">
        <f t="shared" si="61"/>
        <v>6.1273400000000002</v>
      </c>
      <c r="AS41"/>
      <c r="AT41"/>
      <c r="AU41"/>
    </row>
    <row r="42" spans="15:47" x14ac:dyDescent="0.25">
      <c r="O42" s="211" t="s">
        <v>55</v>
      </c>
      <c r="P42" s="205">
        <f t="shared" ref="P42:U42" si="62">ROUND(SUM(P36:P41),5)</f>
        <v>27.999839999999999</v>
      </c>
      <c r="Q42" s="205">
        <f t="shared" si="62"/>
        <v>15.833209999999999</v>
      </c>
      <c r="R42" s="205">
        <f t="shared" si="62"/>
        <v>4.5595299999999996</v>
      </c>
      <c r="S42" s="205">
        <f t="shared" si="62"/>
        <v>23.999880000000001</v>
      </c>
      <c r="T42" s="205">
        <f t="shared" si="62"/>
        <v>4.5595299999999996</v>
      </c>
      <c r="U42" s="205">
        <f t="shared" si="62"/>
        <v>2.4027799999999999</v>
      </c>
      <c r="W42" s="211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05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05" t="s">
        <v>210</v>
      </c>
      <c r="Q44" s="205" t="s">
        <v>211</v>
      </c>
      <c r="R44" s="205" t="s">
        <v>212</v>
      </c>
      <c r="S44" s="205" t="s">
        <v>213</v>
      </c>
      <c r="T44" s="205" t="s">
        <v>214</v>
      </c>
      <c r="U44" s="205" t="s">
        <v>215</v>
      </c>
      <c r="W44" s="235" t="str">
        <f>O44</f>
        <v>GS3</v>
      </c>
      <c r="X44" s="205" t="s">
        <v>210</v>
      </c>
      <c r="Y44" s="205" t="s">
        <v>211</v>
      </c>
      <c r="Z44" s="205" t="s">
        <v>212</v>
      </c>
      <c r="AA44" s="205" t="s">
        <v>213</v>
      </c>
      <c r="AB44" s="205" t="s">
        <v>214</v>
      </c>
      <c r="AC44" s="205" t="s">
        <v>215</v>
      </c>
      <c r="AD44" s="205" t="s">
        <v>62</v>
      </c>
      <c r="AE44" s="205" t="s">
        <v>57</v>
      </c>
      <c r="AI44" s="205" t="s">
        <v>210</v>
      </c>
      <c r="AJ44" s="205" t="s">
        <v>211</v>
      </c>
      <c r="AK44" s="205" t="s">
        <v>212</v>
      </c>
      <c r="AL44" s="205" t="s">
        <v>213</v>
      </c>
      <c r="AM44" s="205" t="s">
        <v>214</v>
      </c>
      <c r="AN44" s="205" t="s">
        <v>215</v>
      </c>
      <c r="AO44" s="205" t="s">
        <v>55</v>
      </c>
      <c r="AP44" s="205" t="s">
        <v>63</v>
      </c>
      <c r="AR44" s="309" t="s">
        <v>69</v>
      </c>
      <c r="AS44" s="309"/>
      <c r="AT44" s="309"/>
      <c r="AU44"/>
    </row>
    <row r="45" spans="15:47" x14ac:dyDescent="0.25">
      <c r="O45" s="205" t="s">
        <v>210</v>
      </c>
      <c r="P45" s="98">
        <v>1</v>
      </c>
      <c r="Q45" s="205">
        <f>ROUND(1/3,5)</f>
        <v>0.33333000000000002</v>
      </c>
      <c r="R45" s="205">
        <f>ROUND(1/7,5)</f>
        <v>0.14285999999999999</v>
      </c>
      <c r="S45" s="205">
        <v>1</v>
      </c>
      <c r="T45" s="205">
        <f>ROUND(1/7,5)</f>
        <v>0.14285999999999999</v>
      </c>
      <c r="U45" s="205">
        <f>ROUND(1/9,5)</f>
        <v>0.11111</v>
      </c>
      <c r="W45" s="205" t="s">
        <v>210</v>
      </c>
      <c r="X45" s="207">
        <f>ROUND(P45/P$51,5)</f>
        <v>3.5709999999999999E-2</v>
      </c>
      <c r="Y45" s="207">
        <f t="shared" ref="Y45:AC50" si="64">ROUND(Q45/Q$51,5)</f>
        <v>2.1049999999999999E-2</v>
      </c>
      <c r="Z45" s="207">
        <f t="shared" si="64"/>
        <v>3.1329999999999997E-2</v>
      </c>
      <c r="AA45" s="207">
        <f t="shared" si="64"/>
        <v>4.1669999999999999E-2</v>
      </c>
      <c r="AB45" s="207">
        <f t="shared" si="64"/>
        <v>3.1329999999999997E-2</v>
      </c>
      <c r="AC45" s="207">
        <f t="shared" si="64"/>
        <v>4.6240000000000003E-2</v>
      </c>
      <c r="AD45" s="8">
        <f>ROUND(AVERAGE(X45:AC45),5)</f>
        <v>3.456E-2</v>
      </c>
      <c r="AE45" s="206">
        <f>AD45</f>
        <v>3.456E-2</v>
      </c>
      <c r="AI45" s="205">
        <f>ROUND(P45*AD$45,5)</f>
        <v>3.456E-2</v>
      </c>
      <c r="AJ45" s="205">
        <f>ROUND(Q45*AD$46,5)</f>
        <v>2.4039999999999999E-2</v>
      </c>
      <c r="AK45" s="205">
        <f>ROUND(R45*AD$47,5)</f>
        <v>3.3320000000000002E-2</v>
      </c>
      <c r="AL45" s="205">
        <f>ROUND(S45*AD$48,5)</f>
        <v>3.9010000000000003E-2</v>
      </c>
      <c r="AM45" s="205">
        <f>ROUND(T45*AD$49,5)</f>
        <v>3.3320000000000002E-2</v>
      </c>
      <c r="AN45" s="205">
        <f>ROUND(U45*AD$50,5)</f>
        <v>4.3099999999999999E-2</v>
      </c>
      <c r="AO45" s="205">
        <f>ROUND(SUM(AI45:AN45),5)</f>
        <v>0.20735000000000001</v>
      </c>
      <c r="AP45" s="205">
        <f>ROUND(AO45/AD45,5)</f>
        <v>5.9997100000000003</v>
      </c>
      <c r="AR45" s="205" t="s">
        <v>64</v>
      </c>
      <c r="AS45" s="309">
        <v>6</v>
      </c>
      <c r="AT45" s="309"/>
      <c r="AU45"/>
    </row>
    <row r="46" spans="15:47" x14ac:dyDescent="0.25">
      <c r="O46" s="205" t="s">
        <v>211</v>
      </c>
      <c r="P46" s="205">
        <f>ROUND(1/Q45,5)</f>
        <v>3.0000300000000002</v>
      </c>
      <c r="Q46" s="98">
        <v>1</v>
      </c>
      <c r="R46" s="205">
        <f>ROUND(1/4,5)</f>
        <v>0.25</v>
      </c>
      <c r="S46" s="205">
        <v>2</v>
      </c>
      <c r="T46" s="205">
        <f>ROUND(1/4,5)</f>
        <v>0.25</v>
      </c>
      <c r="U46" s="205">
        <f>ROUND(1/6,5)</f>
        <v>0.16667000000000001</v>
      </c>
      <c r="W46" s="205" t="s">
        <v>211</v>
      </c>
      <c r="X46" s="207">
        <f t="shared" ref="X46:X50" si="65">ROUND(P46/P$51,5)</f>
        <v>0.10714</v>
      </c>
      <c r="Y46" s="207">
        <f t="shared" si="64"/>
        <v>6.3159999999999994E-2</v>
      </c>
      <c r="Z46" s="207">
        <f t="shared" si="64"/>
        <v>5.4829999999999997E-2</v>
      </c>
      <c r="AA46" s="207">
        <f t="shared" si="64"/>
        <v>8.3330000000000001E-2</v>
      </c>
      <c r="AB46" s="207">
        <f t="shared" si="64"/>
        <v>5.4829999999999997E-2</v>
      </c>
      <c r="AC46" s="207">
        <f t="shared" si="64"/>
        <v>6.9370000000000001E-2</v>
      </c>
      <c r="AD46" s="8">
        <f t="shared" ref="AD46:AD50" si="66">ROUND(AVERAGE(X46:AC46),5)</f>
        <v>7.2109999999999994E-2</v>
      </c>
      <c r="AE46" s="206">
        <f t="shared" ref="AE46:AE51" si="67">AD46</f>
        <v>7.2109999999999994E-2</v>
      </c>
      <c r="AI46" s="205">
        <f t="shared" ref="AI46:AI50" si="68">ROUND(P46*AD$45,5)</f>
        <v>0.10367999999999999</v>
      </c>
      <c r="AJ46" s="205">
        <f t="shared" ref="AJ46:AJ50" si="69">ROUND(Q46*AD$46,5)</f>
        <v>7.2109999999999994E-2</v>
      </c>
      <c r="AK46" s="205">
        <f t="shared" ref="AK46:AK50" si="70">ROUND(R46*AD$47,5)</f>
        <v>5.8310000000000001E-2</v>
      </c>
      <c r="AL46" s="205">
        <f t="shared" ref="AL46:AL50" si="71">ROUND(S46*AD$48,5)</f>
        <v>7.8020000000000006E-2</v>
      </c>
      <c r="AM46" s="205">
        <f t="shared" ref="AM46:AM50" si="72">ROUND(T46*AD$49,5)</f>
        <v>5.8310000000000001E-2</v>
      </c>
      <c r="AN46" s="205">
        <f t="shared" ref="AN46:AN50" si="73">ROUND(U46*AD$50,5)</f>
        <v>6.4640000000000003E-2</v>
      </c>
      <c r="AO46" s="205">
        <f t="shared" ref="AO46:AO50" si="74">ROUND(SUM(AI46:AN46),5)</f>
        <v>0.43507000000000001</v>
      </c>
      <c r="AP46" s="205">
        <f t="shared" ref="AP46:AP50" si="75">ROUND(AO46/AD46,5)</f>
        <v>6.0334199999999996</v>
      </c>
      <c r="AR46" s="205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05" t="s">
        <v>212</v>
      </c>
      <c r="P47" s="205">
        <f>ROUND(1/R45,5)</f>
        <v>6.99986</v>
      </c>
      <c r="Q47" s="205">
        <f>ROUND(1/R46,5)</f>
        <v>4</v>
      </c>
      <c r="R47" s="98">
        <v>1</v>
      </c>
      <c r="S47" s="205">
        <v>6</v>
      </c>
      <c r="T47" s="205">
        <v>1</v>
      </c>
      <c r="U47" s="205">
        <f>ROUND(1/2,5)</f>
        <v>0.5</v>
      </c>
      <c r="W47" s="205" t="s">
        <v>212</v>
      </c>
      <c r="X47" s="207">
        <f t="shared" si="65"/>
        <v>0.25</v>
      </c>
      <c r="Y47" s="207">
        <f t="shared" si="64"/>
        <v>0.25263000000000002</v>
      </c>
      <c r="Z47" s="207">
        <f t="shared" si="64"/>
        <v>0.21931999999999999</v>
      </c>
      <c r="AA47" s="207">
        <f t="shared" si="64"/>
        <v>0.25</v>
      </c>
      <c r="AB47" s="207">
        <f t="shared" si="64"/>
        <v>0.21931999999999999</v>
      </c>
      <c r="AC47" s="207">
        <f t="shared" si="64"/>
        <v>0.20809</v>
      </c>
      <c r="AD47" s="8">
        <f t="shared" si="66"/>
        <v>0.23322999999999999</v>
      </c>
      <c r="AE47" s="206">
        <f t="shared" si="67"/>
        <v>0.23322999999999999</v>
      </c>
      <c r="AI47" s="205">
        <f t="shared" si="68"/>
        <v>0.24192</v>
      </c>
      <c r="AJ47" s="205">
        <f t="shared" si="69"/>
        <v>0.28843999999999997</v>
      </c>
      <c r="AK47" s="205">
        <f t="shared" si="70"/>
        <v>0.23322999999999999</v>
      </c>
      <c r="AL47" s="205">
        <f t="shared" si="71"/>
        <v>0.23405999999999999</v>
      </c>
      <c r="AM47" s="205">
        <f t="shared" si="72"/>
        <v>0.23322999999999999</v>
      </c>
      <c r="AN47" s="205">
        <f t="shared" si="73"/>
        <v>0.19392999999999999</v>
      </c>
      <c r="AO47" s="205">
        <f t="shared" si="74"/>
        <v>1.4248099999999999</v>
      </c>
      <c r="AP47" s="205">
        <f t="shared" si="75"/>
        <v>6.1090299999999997</v>
      </c>
      <c r="AR47" s="205" t="s">
        <v>66</v>
      </c>
      <c r="AS47" s="309">
        <v>1.25</v>
      </c>
      <c r="AT47" s="309"/>
      <c r="AU47"/>
    </row>
    <row r="48" spans="15:47" x14ac:dyDescent="0.25">
      <c r="O48" s="205" t="s">
        <v>213</v>
      </c>
      <c r="P48" s="205">
        <f>ROUND(1/S45,5)</f>
        <v>1</v>
      </c>
      <c r="Q48" s="205">
        <f>ROUND(1/S46,5)</f>
        <v>0.5</v>
      </c>
      <c r="R48" s="205">
        <f>ROUND(1/S47,5)</f>
        <v>0.16667000000000001</v>
      </c>
      <c r="S48" s="98">
        <v>1</v>
      </c>
      <c r="T48" s="205">
        <f>ROUND(1/6,5)</f>
        <v>0.16667000000000001</v>
      </c>
      <c r="U48" s="205">
        <f>ROUND(1/8,5)</f>
        <v>0.125</v>
      </c>
      <c r="W48" s="205" t="s">
        <v>213</v>
      </c>
      <c r="X48" s="207">
        <f t="shared" si="65"/>
        <v>3.5709999999999999E-2</v>
      </c>
      <c r="Y48" s="207">
        <f t="shared" si="64"/>
        <v>3.1579999999999997E-2</v>
      </c>
      <c r="Z48" s="207">
        <f t="shared" si="64"/>
        <v>3.6549999999999999E-2</v>
      </c>
      <c r="AA48" s="207">
        <f t="shared" si="64"/>
        <v>4.1669999999999999E-2</v>
      </c>
      <c r="AB48" s="207">
        <f t="shared" si="64"/>
        <v>3.6549999999999999E-2</v>
      </c>
      <c r="AC48" s="207">
        <f t="shared" si="64"/>
        <v>5.2019999999999997E-2</v>
      </c>
      <c r="AD48" s="8">
        <f t="shared" si="66"/>
        <v>3.9010000000000003E-2</v>
      </c>
      <c r="AE48" s="206">
        <f t="shared" si="67"/>
        <v>3.9010000000000003E-2</v>
      </c>
      <c r="AI48" s="205">
        <f t="shared" si="68"/>
        <v>3.456E-2</v>
      </c>
      <c r="AJ48" s="205">
        <f t="shared" si="69"/>
        <v>3.6060000000000002E-2</v>
      </c>
      <c r="AK48" s="205">
        <f t="shared" si="70"/>
        <v>3.8870000000000002E-2</v>
      </c>
      <c r="AL48" s="205">
        <f t="shared" si="71"/>
        <v>3.9010000000000003E-2</v>
      </c>
      <c r="AM48" s="205">
        <f t="shared" si="72"/>
        <v>3.8870000000000002E-2</v>
      </c>
      <c r="AN48" s="205">
        <f t="shared" si="73"/>
        <v>4.8480000000000002E-2</v>
      </c>
      <c r="AO48" s="205">
        <f t="shared" si="74"/>
        <v>0.23585</v>
      </c>
      <c r="AP48" s="205">
        <f t="shared" si="75"/>
        <v>6.04589</v>
      </c>
      <c r="AR48" s="205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05" t="s">
        <v>214</v>
      </c>
      <c r="P49" s="205">
        <f>ROUND(1/T45,5)</f>
        <v>6.99986</v>
      </c>
      <c r="Q49" s="205">
        <f>ROUND(1/T46,5)</f>
        <v>4</v>
      </c>
      <c r="R49" s="205">
        <f>ROUND(1/T47,5)</f>
        <v>1</v>
      </c>
      <c r="S49" s="205">
        <f>ROUND(1/T48,5)</f>
        <v>5.9998800000000001</v>
      </c>
      <c r="T49" s="98">
        <v>1</v>
      </c>
      <c r="U49" s="205">
        <f>ROUND(1/2,5)</f>
        <v>0.5</v>
      </c>
      <c r="W49" s="205" t="s">
        <v>214</v>
      </c>
      <c r="X49" s="207">
        <f t="shared" si="65"/>
        <v>0.25</v>
      </c>
      <c r="Y49" s="207">
        <f t="shared" si="64"/>
        <v>0.25263000000000002</v>
      </c>
      <c r="Z49" s="207">
        <f t="shared" si="64"/>
        <v>0.21931999999999999</v>
      </c>
      <c r="AA49" s="207">
        <f t="shared" si="64"/>
        <v>0.25</v>
      </c>
      <c r="AB49" s="207">
        <f t="shared" si="64"/>
        <v>0.21931999999999999</v>
      </c>
      <c r="AC49" s="207">
        <f t="shared" si="64"/>
        <v>0.20809</v>
      </c>
      <c r="AD49" s="8">
        <f t="shared" si="66"/>
        <v>0.23322999999999999</v>
      </c>
      <c r="AE49" s="206">
        <f t="shared" si="67"/>
        <v>0.23322999999999999</v>
      </c>
      <c r="AI49" s="205">
        <f t="shared" si="68"/>
        <v>0.24192</v>
      </c>
      <c r="AJ49" s="205">
        <f t="shared" si="69"/>
        <v>0.28843999999999997</v>
      </c>
      <c r="AK49" s="205">
        <f t="shared" si="70"/>
        <v>0.23322999999999999</v>
      </c>
      <c r="AL49" s="205">
        <f t="shared" si="71"/>
        <v>0.23405999999999999</v>
      </c>
      <c r="AM49" s="205">
        <f t="shared" si="72"/>
        <v>0.23322999999999999</v>
      </c>
      <c r="AN49" s="205">
        <f t="shared" si="73"/>
        <v>0.19392999999999999</v>
      </c>
      <c r="AO49" s="205">
        <f t="shared" si="74"/>
        <v>1.4248099999999999</v>
      </c>
      <c r="AP49" s="205">
        <f t="shared" si="75"/>
        <v>6.1090299999999997</v>
      </c>
      <c r="AR49" s="205" t="s">
        <v>68</v>
      </c>
      <c r="AS49" s="316">
        <f>AS48</f>
        <v>1.132E-2</v>
      </c>
      <c r="AT49" s="316"/>
      <c r="AU49"/>
    </row>
    <row r="50" spans="15:47" ht="15.75" thickBot="1" x14ac:dyDescent="0.3">
      <c r="O50" s="205" t="s">
        <v>215</v>
      </c>
      <c r="P50" s="205">
        <f>ROUND(1/U45,5)</f>
        <v>9.0000900000000001</v>
      </c>
      <c r="Q50" s="205">
        <f>ROUND(1/U46,5)</f>
        <v>5.9998800000000001</v>
      </c>
      <c r="R50" s="205">
        <f>ROUND(1/U47,5)</f>
        <v>2</v>
      </c>
      <c r="S50" s="205">
        <f>ROUND(1/U48,5)</f>
        <v>8</v>
      </c>
      <c r="T50" s="205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05">
        <f t="shared" si="68"/>
        <v>0.31103999999999998</v>
      </c>
      <c r="AJ50" s="205">
        <f t="shared" si="69"/>
        <v>0.43264999999999998</v>
      </c>
      <c r="AK50" s="205">
        <f t="shared" si="70"/>
        <v>0.46645999999999999</v>
      </c>
      <c r="AL50" s="205">
        <f t="shared" si="71"/>
        <v>0.31208000000000002</v>
      </c>
      <c r="AM50" s="205">
        <f t="shared" si="72"/>
        <v>0.46645999999999999</v>
      </c>
      <c r="AN50" s="205">
        <f t="shared" si="73"/>
        <v>0.38785999999999998</v>
      </c>
      <c r="AO50" s="205">
        <f t="shared" si="74"/>
        <v>2.3765499999999999</v>
      </c>
      <c r="AP50" s="205">
        <f t="shared" si="75"/>
        <v>6.1273400000000002</v>
      </c>
      <c r="AS50"/>
      <c r="AT50"/>
      <c r="AU50"/>
    </row>
    <row r="51" spans="15:47" x14ac:dyDescent="0.25">
      <c r="O51" s="211" t="s">
        <v>55</v>
      </c>
      <c r="P51" s="205">
        <f t="shared" ref="P51:U51" si="76">ROUND(SUM(P45:P50),5)</f>
        <v>27.999839999999999</v>
      </c>
      <c r="Q51" s="205">
        <f t="shared" si="76"/>
        <v>15.833209999999999</v>
      </c>
      <c r="R51" s="205">
        <f t="shared" si="76"/>
        <v>4.5595299999999996</v>
      </c>
      <c r="S51" s="205">
        <f t="shared" si="76"/>
        <v>23.999880000000001</v>
      </c>
      <c r="T51" s="205">
        <f t="shared" si="76"/>
        <v>4.5595299999999996</v>
      </c>
      <c r="U51" s="205">
        <f t="shared" si="76"/>
        <v>2.4027799999999999</v>
      </c>
      <c r="W51" s="211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05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05" t="s">
        <v>210</v>
      </c>
      <c r="Q53" s="205" t="s">
        <v>211</v>
      </c>
      <c r="R53" s="205" t="s">
        <v>212</v>
      </c>
      <c r="S53" s="205" t="s">
        <v>213</v>
      </c>
      <c r="T53" s="205" t="s">
        <v>214</v>
      </c>
      <c r="U53" s="205" t="s">
        <v>215</v>
      </c>
      <c r="W53" s="235" t="str">
        <f>O53</f>
        <v>GS4</v>
      </c>
      <c r="X53" s="205" t="s">
        <v>210</v>
      </c>
      <c r="Y53" s="205" t="s">
        <v>211</v>
      </c>
      <c r="Z53" s="205" t="s">
        <v>212</v>
      </c>
      <c r="AA53" s="205" t="s">
        <v>213</v>
      </c>
      <c r="AB53" s="205" t="s">
        <v>214</v>
      </c>
      <c r="AC53" s="205" t="s">
        <v>215</v>
      </c>
      <c r="AD53" s="205" t="s">
        <v>62</v>
      </c>
      <c r="AE53" s="205" t="s">
        <v>57</v>
      </c>
      <c r="AI53" s="205" t="s">
        <v>210</v>
      </c>
      <c r="AJ53" s="205" t="s">
        <v>211</v>
      </c>
      <c r="AK53" s="205" t="s">
        <v>212</v>
      </c>
      <c r="AL53" s="205" t="s">
        <v>213</v>
      </c>
      <c r="AM53" s="205" t="s">
        <v>214</v>
      </c>
      <c r="AN53" s="205" t="s">
        <v>215</v>
      </c>
      <c r="AO53" s="205" t="s">
        <v>55</v>
      </c>
      <c r="AP53" s="205" t="s">
        <v>63</v>
      </c>
      <c r="AR53" s="309" t="s">
        <v>69</v>
      </c>
      <c r="AS53" s="309"/>
      <c r="AT53" s="309"/>
      <c r="AU53"/>
    </row>
    <row r="54" spans="15:47" x14ac:dyDescent="0.25">
      <c r="O54" s="205" t="s">
        <v>210</v>
      </c>
      <c r="P54" s="98">
        <v>1</v>
      </c>
      <c r="Q54" s="205">
        <f>ROUND(1/3,5)</f>
        <v>0.33333000000000002</v>
      </c>
      <c r="R54" s="205">
        <f>ROUND(1/7,5)</f>
        <v>0.14285999999999999</v>
      </c>
      <c r="S54" s="205">
        <v>1</v>
      </c>
      <c r="T54" s="205">
        <f>ROUND(1/7,5)</f>
        <v>0.14285999999999999</v>
      </c>
      <c r="U54" s="205">
        <f>ROUND(1/9,5)</f>
        <v>0.11111</v>
      </c>
      <c r="W54" s="205" t="s">
        <v>210</v>
      </c>
      <c r="X54" s="207">
        <f>ROUND(P54/P$60,5)</f>
        <v>3.5709999999999999E-2</v>
      </c>
      <c r="Y54" s="207">
        <f t="shared" ref="Y54:AC59" si="78">ROUND(Q54/Q$60,5)</f>
        <v>2.1049999999999999E-2</v>
      </c>
      <c r="Z54" s="207">
        <f t="shared" si="78"/>
        <v>3.1329999999999997E-2</v>
      </c>
      <c r="AA54" s="207">
        <f t="shared" si="78"/>
        <v>4.1669999999999999E-2</v>
      </c>
      <c r="AB54" s="207">
        <f t="shared" si="78"/>
        <v>3.1329999999999997E-2</v>
      </c>
      <c r="AC54" s="207">
        <f t="shared" si="78"/>
        <v>4.6240000000000003E-2</v>
      </c>
      <c r="AD54" s="8">
        <f>ROUND(AVERAGE(X54:AC54),5)</f>
        <v>3.456E-2</v>
      </c>
      <c r="AE54" s="206">
        <f>AD54</f>
        <v>3.456E-2</v>
      </c>
      <c r="AI54" s="205">
        <f>ROUND(P54*AD$54,5)</f>
        <v>3.456E-2</v>
      </c>
      <c r="AJ54" s="205">
        <f>ROUND(Q54*AD$55,5)</f>
        <v>2.4039999999999999E-2</v>
      </c>
      <c r="AK54" s="205">
        <f>ROUND(R54*AD$56,5)</f>
        <v>3.3320000000000002E-2</v>
      </c>
      <c r="AL54" s="205">
        <f>ROUND(S54*AD$57,5)</f>
        <v>3.9010000000000003E-2</v>
      </c>
      <c r="AM54" s="205">
        <f>ROUND(T54*AD$58,5)</f>
        <v>3.3320000000000002E-2</v>
      </c>
      <c r="AN54" s="205">
        <f>ROUND(U54*AD$59,5)</f>
        <v>4.3099999999999999E-2</v>
      </c>
      <c r="AO54" s="205">
        <f>ROUND(SUM(AI54:AN54),5)</f>
        <v>0.20735000000000001</v>
      </c>
      <c r="AP54" s="205">
        <f>ROUND(AO54/AD54,5)</f>
        <v>5.9997100000000003</v>
      </c>
      <c r="AR54" s="205" t="s">
        <v>64</v>
      </c>
      <c r="AS54" s="309">
        <v>6</v>
      </c>
      <c r="AT54" s="309"/>
      <c r="AU54"/>
    </row>
    <row r="55" spans="15:47" x14ac:dyDescent="0.25">
      <c r="O55" s="205" t="s">
        <v>211</v>
      </c>
      <c r="P55" s="205">
        <f>ROUND(1/Q54,5)</f>
        <v>3.0000300000000002</v>
      </c>
      <c r="Q55" s="98">
        <v>1</v>
      </c>
      <c r="R55" s="205">
        <f>ROUND(1/4,5)</f>
        <v>0.25</v>
      </c>
      <c r="S55" s="205">
        <v>2</v>
      </c>
      <c r="T55" s="205">
        <f>ROUND(1/4,5)</f>
        <v>0.25</v>
      </c>
      <c r="U55" s="205">
        <f>ROUND(1/6,5)</f>
        <v>0.16667000000000001</v>
      </c>
      <c r="W55" s="205" t="s">
        <v>211</v>
      </c>
      <c r="X55" s="207">
        <f t="shared" ref="X55:X59" si="79">ROUND(P55/P$60,5)</f>
        <v>0.10714</v>
      </c>
      <c r="Y55" s="207">
        <f t="shared" si="78"/>
        <v>6.3159999999999994E-2</v>
      </c>
      <c r="Z55" s="207">
        <f t="shared" si="78"/>
        <v>5.4829999999999997E-2</v>
      </c>
      <c r="AA55" s="207">
        <f t="shared" si="78"/>
        <v>8.3330000000000001E-2</v>
      </c>
      <c r="AB55" s="207">
        <f t="shared" si="78"/>
        <v>5.4829999999999997E-2</v>
      </c>
      <c r="AC55" s="207">
        <f t="shared" si="78"/>
        <v>6.9370000000000001E-2</v>
      </c>
      <c r="AD55" s="8">
        <f t="shared" ref="AD55:AD59" si="80">ROUND(AVERAGE(X55:AC55),5)</f>
        <v>7.2109999999999994E-2</v>
      </c>
      <c r="AE55" s="206">
        <f t="shared" ref="AE55:AE60" si="81">AD55</f>
        <v>7.2109999999999994E-2</v>
      </c>
      <c r="AI55" s="205">
        <f t="shared" ref="AI55:AI59" si="82">ROUND(P55*AD$54,5)</f>
        <v>0.10367999999999999</v>
      </c>
      <c r="AJ55" s="205">
        <f t="shared" ref="AJ55:AJ59" si="83">ROUND(Q55*AD$55,5)</f>
        <v>7.2109999999999994E-2</v>
      </c>
      <c r="AK55" s="205">
        <f t="shared" ref="AK55:AK59" si="84">ROUND(R55*AD$56,5)</f>
        <v>5.8310000000000001E-2</v>
      </c>
      <c r="AL55" s="205">
        <f t="shared" ref="AL55:AL59" si="85">ROUND(S55*AD$57,5)</f>
        <v>7.8020000000000006E-2</v>
      </c>
      <c r="AM55" s="205">
        <f t="shared" ref="AM55:AM59" si="86">ROUND(T55*AD$58,5)</f>
        <v>5.8310000000000001E-2</v>
      </c>
      <c r="AN55" s="205">
        <f t="shared" ref="AN55:AN59" si="87">ROUND(U55*AD$59,5)</f>
        <v>6.4640000000000003E-2</v>
      </c>
      <c r="AO55" s="205">
        <f t="shared" ref="AO55:AO59" si="88">ROUND(SUM(AI55:AN55),5)</f>
        <v>0.43507000000000001</v>
      </c>
      <c r="AP55" s="205">
        <f t="shared" ref="AP55:AP59" si="89">ROUND(AO55/AD55,5)</f>
        <v>6.0334199999999996</v>
      </c>
      <c r="AR55" s="205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05" t="s">
        <v>212</v>
      </c>
      <c r="P56" s="205">
        <f>ROUND(1/R54,5)</f>
        <v>6.99986</v>
      </c>
      <c r="Q56" s="205">
        <f>ROUND(1/R55,5)</f>
        <v>4</v>
      </c>
      <c r="R56" s="98">
        <v>1</v>
      </c>
      <c r="S56" s="205">
        <v>6</v>
      </c>
      <c r="T56" s="205">
        <v>1</v>
      </c>
      <c r="U56" s="205">
        <f>ROUND(1/2,5)</f>
        <v>0.5</v>
      </c>
      <c r="W56" s="205" t="s">
        <v>212</v>
      </c>
      <c r="X56" s="207">
        <f t="shared" si="79"/>
        <v>0.25</v>
      </c>
      <c r="Y56" s="207">
        <f t="shared" si="78"/>
        <v>0.25263000000000002</v>
      </c>
      <c r="Z56" s="207">
        <f t="shared" si="78"/>
        <v>0.21931999999999999</v>
      </c>
      <c r="AA56" s="207">
        <f t="shared" si="78"/>
        <v>0.25</v>
      </c>
      <c r="AB56" s="207">
        <f t="shared" si="78"/>
        <v>0.21931999999999999</v>
      </c>
      <c r="AC56" s="207">
        <f t="shared" si="78"/>
        <v>0.20809</v>
      </c>
      <c r="AD56" s="8">
        <f t="shared" si="80"/>
        <v>0.23322999999999999</v>
      </c>
      <c r="AE56" s="206">
        <f t="shared" si="81"/>
        <v>0.23322999999999999</v>
      </c>
      <c r="AI56" s="205">
        <f t="shared" si="82"/>
        <v>0.24192</v>
      </c>
      <c r="AJ56" s="205">
        <f t="shared" si="83"/>
        <v>0.28843999999999997</v>
      </c>
      <c r="AK56" s="205">
        <f t="shared" si="84"/>
        <v>0.23322999999999999</v>
      </c>
      <c r="AL56" s="205">
        <f t="shared" si="85"/>
        <v>0.23405999999999999</v>
      </c>
      <c r="AM56" s="205">
        <f t="shared" si="86"/>
        <v>0.23322999999999999</v>
      </c>
      <c r="AN56" s="205">
        <f t="shared" si="87"/>
        <v>0.19392999999999999</v>
      </c>
      <c r="AO56" s="205">
        <f t="shared" si="88"/>
        <v>1.4248099999999999</v>
      </c>
      <c r="AP56" s="205">
        <f t="shared" si="89"/>
        <v>6.1090299999999997</v>
      </c>
      <c r="AR56" s="205" t="s">
        <v>66</v>
      </c>
      <c r="AS56" s="309">
        <v>1.25</v>
      </c>
      <c r="AT56" s="309"/>
      <c r="AU56"/>
    </row>
    <row r="57" spans="15:47" x14ac:dyDescent="0.25">
      <c r="O57" s="205" t="s">
        <v>213</v>
      </c>
      <c r="P57" s="205">
        <f>ROUND(1/S54,5)</f>
        <v>1</v>
      </c>
      <c r="Q57" s="205">
        <f>ROUND(1/S55,5)</f>
        <v>0.5</v>
      </c>
      <c r="R57" s="205">
        <f>ROUND(1/S56,5)</f>
        <v>0.16667000000000001</v>
      </c>
      <c r="S57" s="98">
        <v>1</v>
      </c>
      <c r="T57" s="205">
        <f>ROUND(1/6,5)</f>
        <v>0.16667000000000001</v>
      </c>
      <c r="U57" s="205">
        <f>ROUND(1/8,5)</f>
        <v>0.125</v>
      </c>
      <c r="W57" s="205" t="s">
        <v>213</v>
      </c>
      <c r="X57" s="207">
        <f t="shared" si="79"/>
        <v>3.5709999999999999E-2</v>
      </c>
      <c r="Y57" s="207">
        <f t="shared" si="78"/>
        <v>3.1579999999999997E-2</v>
      </c>
      <c r="Z57" s="207">
        <f t="shared" si="78"/>
        <v>3.6549999999999999E-2</v>
      </c>
      <c r="AA57" s="207">
        <f t="shared" si="78"/>
        <v>4.1669999999999999E-2</v>
      </c>
      <c r="AB57" s="207">
        <f t="shared" si="78"/>
        <v>3.6549999999999999E-2</v>
      </c>
      <c r="AC57" s="207">
        <f t="shared" si="78"/>
        <v>5.2019999999999997E-2</v>
      </c>
      <c r="AD57" s="8">
        <f t="shared" si="80"/>
        <v>3.9010000000000003E-2</v>
      </c>
      <c r="AE57" s="206">
        <f t="shared" si="81"/>
        <v>3.9010000000000003E-2</v>
      </c>
      <c r="AI57" s="205">
        <f t="shared" si="82"/>
        <v>3.456E-2</v>
      </c>
      <c r="AJ57" s="205">
        <f t="shared" si="83"/>
        <v>3.6060000000000002E-2</v>
      </c>
      <c r="AK57" s="205">
        <f t="shared" si="84"/>
        <v>3.8870000000000002E-2</v>
      </c>
      <c r="AL57" s="205">
        <f t="shared" si="85"/>
        <v>3.9010000000000003E-2</v>
      </c>
      <c r="AM57" s="205">
        <f t="shared" si="86"/>
        <v>3.8870000000000002E-2</v>
      </c>
      <c r="AN57" s="205">
        <f t="shared" si="87"/>
        <v>4.8480000000000002E-2</v>
      </c>
      <c r="AO57" s="205">
        <f t="shared" si="88"/>
        <v>0.23585</v>
      </c>
      <c r="AP57" s="205">
        <f t="shared" si="89"/>
        <v>6.04589</v>
      </c>
      <c r="AR57" s="205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05" t="s">
        <v>214</v>
      </c>
      <c r="P58" s="205">
        <f>ROUND(1/T54,5)</f>
        <v>6.99986</v>
      </c>
      <c r="Q58" s="205">
        <f>ROUND(1/T55,5)</f>
        <v>4</v>
      </c>
      <c r="R58" s="205">
        <f>ROUND(1/T56,5)</f>
        <v>1</v>
      </c>
      <c r="S58" s="205">
        <f>ROUND(1/T57,5)</f>
        <v>5.9998800000000001</v>
      </c>
      <c r="T58" s="98">
        <v>1</v>
      </c>
      <c r="U58" s="205">
        <f>ROUND(1/2,5)</f>
        <v>0.5</v>
      </c>
      <c r="W58" s="205" t="s">
        <v>214</v>
      </c>
      <c r="X58" s="207">
        <f t="shared" si="79"/>
        <v>0.25</v>
      </c>
      <c r="Y58" s="207">
        <f t="shared" si="78"/>
        <v>0.25263000000000002</v>
      </c>
      <c r="Z58" s="207">
        <f t="shared" si="78"/>
        <v>0.21931999999999999</v>
      </c>
      <c r="AA58" s="207">
        <f t="shared" si="78"/>
        <v>0.25</v>
      </c>
      <c r="AB58" s="207">
        <f t="shared" si="78"/>
        <v>0.21931999999999999</v>
      </c>
      <c r="AC58" s="207">
        <f t="shared" si="78"/>
        <v>0.20809</v>
      </c>
      <c r="AD58" s="8">
        <f t="shared" si="80"/>
        <v>0.23322999999999999</v>
      </c>
      <c r="AE58" s="206">
        <f t="shared" si="81"/>
        <v>0.23322999999999999</v>
      </c>
      <c r="AI58" s="205">
        <f t="shared" si="82"/>
        <v>0.24192</v>
      </c>
      <c r="AJ58" s="205">
        <f t="shared" si="83"/>
        <v>0.28843999999999997</v>
      </c>
      <c r="AK58" s="205">
        <f t="shared" si="84"/>
        <v>0.23322999999999999</v>
      </c>
      <c r="AL58" s="205">
        <f t="shared" si="85"/>
        <v>0.23405999999999999</v>
      </c>
      <c r="AM58" s="205">
        <f t="shared" si="86"/>
        <v>0.23322999999999999</v>
      </c>
      <c r="AN58" s="205">
        <f t="shared" si="87"/>
        <v>0.19392999999999999</v>
      </c>
      <c r="AO58" s="205">
        <f t="shared" si="88"/>
        <v>1.4248099999999999</v>
      </c>
      <c r="AP58" s="205">
        <f t="shared" si="89"/>
        <v>6.1090299999999997</v>
      </c>
      <c r="AR58" s="205" t="s">
        <v>68</v>
      </c>
      <c r="AS58" s="316">
        <f>AS57</f>
        <v>1.132E-2</v>
      </c>
      <c r="AT58" s="316"/>
      <c r="AU58"/>
    </row>
    <row r="59" spans="15:47" ht="15.75" thickBot="1" x14ac:dyDescent="0.3">
      <c r="O59" s="205" t="s">
        <v>215</v>
      </c>
      <c r="P59" s="205">
        <f>ROUND(1/U54,5)</f>
        <v>9.0000900000000001</v>
      </c>
      <c r="Q59" s="205">
        <f>ROUND(1/U55,5)</f>
        <v>5.9998800000000001</v>
      </c>
      <c r="R59" s="205">
        <f>ROUND(1/U56,5)</f>
        <v>2</v>
      </c>
      <c r="S59" s="205">
        <f>ROUND(1/U57,5)</f>
        <v>8</v>
      </c>
      <c r="T59" s="205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05">
        <f t="shared" si="82"/>
        <v>0.31103999999999998</v>
      </c>
      <c r="AJ59" s="205">
        <f t="shared" si="83"/>
        <v>0.43264999999999998</v>
      </c>
      <c r="AK59" s="205">
        <f t="shared" si="84"/>
        <v>0.46645999999999999</v>
      </c>
      <c r="AL59" s="205">
        <f t="shared" si="85"/>
        <v>0.31208000000000002</v>
      </c>
      <c r="AM59" s="205">
        <f t="shared" si="86"/>
        <v>0.46645999999999999</v>
      </c>
      <c r="AN59" s="205">
        <f t="shared" si="87"/>
        <v>0.38785999999999998</v>
      </c>
      <c r="AO59" s="205">
        <f t="shared" si="88"/>
        <v>2.3765499999999999</v>
      </c>
      <c r="AP59" s="205">
        <f t="shared" si="89"/>
        <v>6.1273400000000002</v>
      </c>
      <c r="AS59"/>
      <c r="AT59"/>
      <c r="AU59"/>
    </row>
    <row r="60" spans="15:47" x14ac:dyDescent="0.25">
      <c r="O60" s="211" t="s">
        <v>55</v>
      </c>
      <c r="P60" s="205">
        <f t="shared" ref="P60:U60" si="90">ROUND(SUM(P54:P59),5)</f>
        <v>27.999839999999999</v>
      </c>
      <c r="Q60" s="205">
        <f t="shared" si="90"/>
        <v>15.833209999999999</v>
      </c>
      <c r="R60" s="205">
        <f t="shared" si="90"/>
        <v>4.5595299999999996</v>
      </c>
      <c r="S60" s="205">
        <f t="shared" si="90"/>
        <v>23.999880000000001</v>
      </c>
      <c r="T60" s="205">
        <f t="shared" si="90"/>
        <v>4.5595299999999996</v>
      </c>
      <c r="U60" s="205">
        <f t="shared" si="90"/>
        <v>2.4027799999999999</v>
      </c>
      <c r="W60" s="211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05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05" t="s">
        <v>210</v>
      </c>
      <c r="Q62" s="205" t="s">
        <v>211</v>
      </c>
      <c r="R62" s="205" t="s">
        <v>212</v>
      </c>
      <c r="S62" s="205" t="s">
        <v>213</v>
      </c>
      <c r="T62" s="205" t="s">
        <v>214</v>
      </c>
      <c r="U62" s="205" t="s">
        <v>215</v>
      </c>
      <c r="W62" s="235" t="str">
        <f>O62</f>
        <v>GS5</v>
      </c>
      <c r="X62" s="205" t="s">
        <v>210</v>
      </c>
      <c r="Y62" s="205" t="s">
        <v>211</v>
      </c>
      <c r="Z62" s="205" t="s">
        <v>212</v>
      </c>
      <c r="AA62" s="205" t="s">
        <v>213</v>
      </c>
      <c r="AB62" s="205" t="s">
        <v>214</v>
      </c>
      <c r="AC62" s="205" t="s">
        <v>215</v>
      </c>
      <c r="AD62" s="205" t="s">
        <v>62</v>
      </c>
      <c r="AE62" s="205" t="s">
        <v>57</v>
      </c>
      <c r="AI62" s="205" t="s">
        <v>210</v>
      </c>
      <c r="AJ62" s="205" t="s">
        <v>211</v>
      </c>
      <c r="AK62" s="205" t="s">
        <v>212</v>
      </c>
      <c r="AL62" s="205" t="s">
        <v>213</v>
      </c>
      <c r="AM62" s="205" t="s">
        <v>214</v>
      </c>
      <c r="AN62" s="205" t="s">
        <v>215</v>
      </c>
      <c r="AO62" s="205" t="s">
        <v>55</v>
      </c>
      <c r="AP62" s="205" t="s">
        <v>63</v>
      </c>
      <c r="AR62" s="309" t="s">
        <v>69</v>
      </c>
      <c r="AS62" s="309"/>
      <c r="AT62" s="309"/>
      <c r="AU62"/>
    </row>
    <row r="63" spans="15:47" x14ac:dyDescent="0.25">
      <c r="O63" s="205" t="s">
        <v>210</v>
      </c>
      <c r="P63" s="98">
        <v>1</v>
      </c>
      <c r="Q63" s="205">
        <f>ROUND(1/3,5)</f>
        <v>0.33333000000000002</v>
      </c>
      <c r="R63" s="205">
        <f>ROUND(1/7,5)</f>
        <v>0.14285999999999999</v>
      </c>
      <c r="S63" s="205">
        <v>1</v>
      </c>
      <c r="T63" s="205">
        <f>ROUND(1/7,5)</f>
        <v>0.14285999999999999</v>
      </c>
      <c r="U63" s="205">
        <f>ROUND(1/9,5)</f>
        <v>0.11111</v>
      </c>
      <c r="W63" s="205" t="s">
        <v>210</v>
      </c>
      <c r="X63" s="207">
        <f>ROUND(P63/P$69,5)</f>
        <v>3.5709999999999999E-2</v>
      </c>
      <c r="Y63" s="207">
        <f t="shared" ref="Y63:AC68" si="92">ROUND(Q63/Q$69,5)</f>
        <v>2.1049999999999999E-2</v>
      </c>
      <c r="Z63" s="207">
        <f t="shared" si="92"/>
        <v>3.1329999999999997E-2</v>
      </c>
      <c r="AA63" s="207">
        <f t="shared" si="92"/>
        <v>4.1669999999999999E-2</v>
      </c>
      <c r="AB63" s="207">
        <f t="shared" si="92"/>
        <v>3.1329999999999997E-2</v>
      </c>
      <c r="AC63" s="207">
        <f t="shared" si="92"/>
        <v>4.6240000000000003E-2</v>
      </c>
      <c r="AD63" s="8">
        <f>ROUND(AVERAGE(X63:AC63),5)</f>
        <v>3.456E-2</v>
      </c>
      <c r="AE63" s="206">
        <f>AD63</f>
        <v>3.456E-2</v>
      </c>
      <c r="AI63" s="205">
        <f>ROUND(P63*AD$63,5)</f>
        <v>3.456E-2</v>
      </c>
      <c r="AJ63" s="205">
        <f>ROUND(Q63*AD$64,5)</f>
        <v>2.4039999999999999E-2</v>
      </c>
      <c r="AK63" s="205">
        <f>ROUND(R63*AD$65,5)</f>
        <v>3.3320000000000002E-2</v>
      </c>
      <c r="AL63" s="205">
        <f>ROUND(S63*AD$66,5)</f>
        <v>3.9010000000000003E-2</v>
      </c>
      <c r="AM63" s="205">
        <f>ROUND(T63*AD$67,5)</f>
        <v>3.3320000000000002E-2</v>
      </c>
      <c r="AN63" s="205">
        <f>ROUND(U63*AD$68,5)</f>
        <v>4.3099999999999999E-2</v>
      </c>
      <c r="AO63" s="205">
        <f>ROUND(SUM(AI63:AN63),5)</f>
        <v>0.20735000000000001</v>
      </c>
      <c r="AP63" s="205">
        <f>ROUND(AO63/AD63,5)</f>
        <v>5.9997100000000003</v>
      </c>
      <c r="AR63" s="205" t="s">
        <v>64</v>
      </c>
      <c r="AS63" s="309">
        <v>6</v>
      </c>
      <c r="AT63" s="309"/>
      <c r="AU63"/>
    </row>
    <row r="64" spans="15:47" x14ac:dyDescent="0.25">
      <c r="O64" s="205" t="s">
        <v>211</v>
      </c>
      <c r="P64" s="205">
        <f>ROUND(1/Q63,5)</f>
        <v>3.0000300000000002</v>
      </c>
      <c r="Q64" s="98">
        <v>1</v>
      </c>
      <c r="R64" s="205">
        <f>ROUND(1/4,5)</f>
        <v>0.25</v>
      </c>
      <c r="S64" s="205">
        <v>2</v>
      </c>
      <c r="T64" s="205">
        <f>ROUND(1/4,5)</f>
        <v>0.25</v>
      </c>
      <c r="U64" s="205">
        <f>ROUND(1/6,5)</f>
        <v>0.16667000000000001</v>
      </c>
      <c r="W64" s="205" t="s">
        <v>211</v>
      </c>
      <c r="X64" s="207">
        <f t="shared" ref="X64:X68" si="93">ROUND(P64/P$69,5)</f>
        <v>0.10714</v>
      </c>
      <c r="Y64" s="207">
        <f t="shared" si="92"/>
        <v>6.3159999999999994E-2</v>
      </c>
      <c r="Z64" s="207">
        <f t="shared" si="92"/>
        <v>5.4829999999999997E-2</v>
      </c>
      <c r="AA64" s="207">
        <f t="shared" si="92"/>
        <v>8.3330000000000001E-2</v>
      </c>
      <c r="AB64" s="207">
        <f t="shared" si="92"/>
        <v>5.4829999999999997E-2</v>
      </c>
      <c r="AC64" s="207">
        <f t="shared" si="92"/>
        <v>6.9370000000000001E-2</v>
      </c>
      <c r="AD64" s="8">
        <f t="shared" ref="AD64:AD68" si="94">ROUND(AVERAGE(X64:AC64),5)</f>
        <v>7.2109999999999994E-2</v>
      </c>
      <c r="AE64" s="206">
        <f t="shared" ref="AE64:AE69" si="95">AD64</f>
        <v>7.2109999999999994E-2</v>
      </c>
      <c r="AI64" s="205">
        <f t="shared" ref="AI64:AI68" si="96">ROUND(P64*AD$63,5)</f>
        <v>0.10367999999999999</v>
      </c>
      <c r="AJ64" s="205">
        <f t="shared" ref="AJ64:AJ68" si="97">ROUND(Q64*AD$64,5)</f>
        <v>7.2109999999999994E-2</v>
      </c>
      <c r="AK64" s="205">
        <f t="shared" ref="AK64:AK68" si="98">ROUND(R64*AD$65,5)</f>
        <v>5.8310000000000001E-2</v>
      </c>
      <c r="AL64" s="205">
        <f t="shared" ref="AL64:AL68" si="99">ROUND(S64*AD$66,5)</f>
        <v>7.8020000000000006E-2</v>
      </c>
      <c r="AM64" s="205">
        <f t="shared" ref="AM64:AM68" si="100">ROUND(T64*AD$67,5)</f>
        <v>5.8310000000000001E-2</v>
      </c>
      <c r="AN64" s="205">
        <f t="shared" ref="AN64:AN68" si="101">ROUND(U64*AD$68,5)</f>
        <v>6.4640000000000003E-2</v>
      </c>
      <c r="AO64" s="205">
        <f t="shared" ref="AO64:AO68" si="102">ROUND(SUM(AI64:AN64),5)</f>
        <v>0.43507000000000001</v>
      </c>
      <c r="AP64" s="205">
        <f t="shared" ref="AP64:AP68" si="103">ROUND(AO64/AD64,5)</f>
        <v>6.0334199999999996</v>
      </c>
      <c r="AR64" s="205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05" t="s">
        <v>212</v>
      </c>
      <c r="P65" s="205">
        <f>ROUND(1/R63,5)</f>
        <v>6.99986</v>
      </c>
      <c r="Q65" s="205">
        <f>ROUND(1/R64,5)</f>
        <v>4</v>
      </c>
      <c r="R65" s="98">
        <v>1</v>
      </c>
      <c r="S65" s="205">
        <v>6</v>
      </c>
      <c r="T65" s="205">
        <v>1</v>
      </c>
      <c r="U65" s="205">
        <f>ROUND(1/2,5)</f>
        <v>0.5</v>
      </c>
      <c r="W65" s="205" t="s">
        <v>212</v>
      </c>
      <c r="X65" s="207">
        <f t="shared" si="93"/>
        <v>0.25</v>
      </c>
      <c r="Y65" s="207">
        <f t="shared" si="92"/>
        <v>0.25263000000000002</v>
      </c>
      <c r="Z65" s="207">
        <f t="shared" si="92"/>
        <v>0.21931999999999999</v>
      </c>
      <c r="AA65" s="207">
        <f t="shared" si="92"/>
        <v>0.25</v>
      </c>
      <c r="AB65" s="207">
        <f t="shared" si="92"/>
        <v>0.21931999999999999</v>
      </c>
      <c r="AC65" s="207">
        <f t="shared" si="92"/>
        <v>0.20809</v>
      </c>
      <c r="AD65" s="8">
        <f t="shared" si="94"/>
        <v>0.23322999999999999</v>
      </c>
      <c r="AE65" s="206">
        <f t="shared" si="95"/>
        <v>0.23322999999999999</v>
      </c>
      <c r="AI65" s="205">
        <f t="shared" si="96"/>
        <v>0.24192</v>
      </c>
      <c r="AJ65" s="205">
        <f t="shared" si="97"/>
        <v>0.28843999999999997</v>
      </c>
      <c r="AK65" s="205">
        <f t="shared" si="98"/>
        <v>0.23322999999999999</v>
      </c>
      <c r="AL65" s="205">
        <f t="shared" si="99"/>
        <v>0.23405999999999999</v>
      </c>
      <c r="AM65" s="205">
        <f t="shared" si="100"/>
        <v>0.23322999999999999</v>
      </c>
      <c r="AN65" s="205">
        <f t="shared" si="101"/>
        <v>0.19392999999999999</v>
      </c>
      <c r="AO65" s="205">
        <f t="shared" si="102"/>
        <v>1.4248099999999999</v>
      </c>
      <c r="AP65" s="205">
        <f t="shared" si="103"/>
        <v>6.1090299999999997</v>
      </c>
      <c r="AR65" s="205" t="s">
        <v>66</v>
      </c>
      <c r="AS65" s="309">
        <v>1.25</v>
      </c>
      <c r="AT65" s="309"/>
      <c r="AU65"/>
    </row>
    <row r="66" spans="15:47" x14ac:dyDescent="0.25">
      <c r="O66" s="205" t="s">
        <v>213</v>
      </c>
      <c r="P66" s="205">
        <f>ROUND(1/S63,5)</f>
        <v>1</v>
      </c>
      <c r="Q66" s="205">
        <f>ROUND(1/S64,5)</f>
        <v>0.5</v>
      </c>
      <c r="R66" s="205">
        <f>ROUND(1/S65,5)</f>
        <v>0.16667000000000001</v>
      </c>
      <c r="S66" s="98">
        <v>1</v>
      </c>
      <c r="T66" s="205">
        <f>ROUND(1/6,5)</f>
        <v>0.16667000000000001</v>
      </c>
      <c r="U66" s="205">
        <f>ROUND(1/8,5)</f>
        <v>0.125</v>
      </c>
      <c r="W66" s="205" t="s">
        <v>213</v>
      </c>
      <c r="X66" s="207">
        <f t="shared" si="93"/>
        <v>3.5709999999999999E-2</v>
      </c>
      <c r="Y66" s="207">
        <f t="shared" si="92"/>
        <v>3.1579999999999997E-2</v>
      </c>
      <c r="Z66" s="207">
        <f t="shared" si="92"/>
        <v>3.6549999999999999E-2</v>
      </c>
      <c r="AA66" s="207">
        <f t="shared" si="92"/>
        <v>4.1669999999999999E-2</v>
      </c>
      <c r="AB66" s="207">
        <f t="shared" si="92"/>
        <v>3.6549999999999999E-2</v>
      </c>
      <c r="AC66" s="207">
        <f t="shared" si="92"/>
        <v>5.2019999999999997E-2</v>
      </c>
      <c r="AD66" s="8">
        <f t="shared" si="94"/>
        <v>3.9010000000000003E-2</v>
      </c>
      <c r="AE66" s="206">
        <f t="shared" si="95"/>
        <v>3.9010000000000003E-2</v>
      </c>
      <c r="AI66" s="205">
        <f t="shared" si="96"/>
        <v>3.456E-2</v>
      </c>
      <c r="AJ66" s="205">
        <f t="shared" si="97"/>
        <v>3.6060000000000002E-2</v>
      </c>
      <c r="AK66" s="205">
        <f t="shared" si="98"/>
        <v>3.8870000000000002E-2</v>
      </c>
      <c r="AL66" s="205">
        <f t="shared" si="99"/>
        <v>3.9010000000000003E-2</v>
      </c>
      <c r="AM66" s="205">
        <f t="shared" si="100"/>
        <v>3.8870000000000002E-2</v>
      </c>
      <c r="AN66" s="205">
        <f t="shared" si="101"/>
        <v>4.8480000000000002E-2</v>
      </c>
      <c r="AO66" s="205">
        <f t="shared" si="102"/>
        <v>0.23585</v>
      </c>
      <c r="AP66" s="205">
        <f t="shared" si="103"/>
        <v>6.04589</v>
      </c>
      <c r="AR66" s="205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05" t="s">
        <v>214</v>
      </c>
      <c r="P67" s="205">
        <f>ROUND(1/T63,5)</f>
        <v>6.99986</v>
      </c>
      <c r="Q67" s="205">
        <f>ROUND(1/T64,5)</f>
        <v>4</v>
      </c>
      <c r="R67" s="205">
        <f>ROUND(1/T65,5)</f>
        <v>1</v>
      </c>
      <c r="S67" s="205">
        <f>ROUND(1/T66,5)</f>
        <v>5.9998800000000001</v>
      </c>
      <c r="T67" s="98">
        <v>1</v>
      </c>
      <c r="U67" s="205">
        <f>ROUND(1/2,5)</f>
        <v>0.5</v>
      </c>
      <c r="W67" s="205" t="s">
        <v>214</v>
      </c>
      <c r="X67" s="207">
        <f t="shared" si="93"/>
        <v>0.25</v>
      </c>
      <c r="Y67" s="207">
        <f t="shared" si="92"/>
        <v>0.25263000000000002</v>
      </c>
      <c r="Z67" s="207">
        <f t="shared" si="92"/>
        <v>0.21931999999999999</v>
      </c>
      <c r="AA67" s="207">
        <f t="shared" si="92"/>
        <v>0.25</v>
      </c>
      <c r="AB67" s="207">
        <f t="shared" si="92"/>
        <v>0.21931999999999999</v>
      </c>
      <c r="AC67" s="207">
        <f t="shared" si="92"/>
        <v>0.20809</v>
      </c>
      <c r="AD67" s="8">
        <f t="shared" si="94"/>
        <v>0.23322999999999999</v>
      </c>
      <c r="AE67" s="206">
        <f t="shared" si="95"/>
        <v>0.23322999999999999</v>
      </c>
      <c r="AI67" s="205">
        <f t="shared" si="96"/>
        <v>0.24192</v>
      </c>
      <c r="AJ67" s="205">
        <f t="shared" si="97"/>
        <v>0.28843999999999997</v>
      </c>
      <c r="AK67" s="205">
        <f t="shared" si="98"/>
        <v>0.23322999999999999</v>
      </c>
      <c r="AL67" s="205">
        <f t="shared" si="99"/>
        <v>0.23405999999999999</v>
      </c>
      <c r="AM67" s="205">
        <f t="shared" si="100"/>
        <v>0.23322999999999999</v>
      </c>
      <c r="AN67" s="205">
        <f t="shared" si="101"/>
        <v>0.19392999999999999</v>
      </c>
      <c r="AO67" s="205">
        <f t="shared" si="102"/>
        <v>1.4248099999999999</v>
      </c>
      <c r="AP67" s="205">
        <f t="shared" si="103"/>
        <v>6.1090299999999997</v>
      </c>
      <c r="AR67" s="205" t="s">
        <v>68</v>
      </c>
      <c r="AS67" s="316">
        <f>AS66</f>
        <v>1.132E-2</v>
      </c>
      <c r="AT67" s="316"/>
      <c r="AU67"/>
    </row>
    <row r="68" spans="15:47" ht="15.75" thickBot="1" x14ac:dyDescent="0.3">
      <c r="O68" s="205" t="s">
        <v>215</v>
      </c>
      <c r="P68" s="205">
        <f>ROUND(1/U63,5)</f>
        <v>9.0000900000000001</v>
      </c>
      <c r="Q68" s="205">
        <f>ROUND(1/U64,5)</f>
        <v>5.9998800000000001</v>
      </c>
      <c r="R68" s="205">
        <f>ROUND(1/U65,5)</f>
        <v>2</v>
      </c>
      <c r="S68" s="205">
        <f>ROUND(1/U66,5)</f>
        <v>8</v>
      </c>
      <c r="T68" s="205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05">
        <f t="shared" si="96"/>
        <v>0.31103999999999998</v>
      </c>
      <c r="AJ68" s="205">
        <f t="shared" si="97"/>
        <v>0.43264999999999998</v>
      </c>
      <c r="AK68" s="205">
        <f t="shared" si="98"/>
        <v>0.46645999999999999</v>
      </c>
      <c r="AL68" s="205">
        <f t="shared" si="99"/>
        <v>0.31208000000000002</v>
      </c>
      <c r="AM68" s="205">
        <f t="shared" si="100"/>
        <v>0.46645999999999999</v>
      </c>
      <c r="AN68" s="205">
        <f t="shared" si="101"/>
        <v>0.38785999999999998</v>
      </c>
      <c r="AO68" s="205">
        <f t="shared" si="102"/>
        <v>2.3765499999999999</v>
      </c>
      <c r="AP68" s="205">
        <f t="shared" si="103"/>
        <v>6.1273400000000002</v>
      </c>
      <c r="AS68"/>
      <c r="AT68"/>
      <c r="AU68"/>
    </row>
    <row r="69" spans="15:47" x14ac:dyDescent="0.25">
      <c r="O69" s="211" t="s">
        <v>55</v>
      </c>
      <c r="P69" s="205">
        <f t="shared" ref="P69:U69" si="104">ROUND(SUM(P63:P68),5)</f>
        <v>27.999839999999999</v>
      </c>
      <c r="Q69" s="205">
        <f t="shared" si="104"/>
        <v>15.833209999999999</v>
      </c>
      <c r="R69" s="205">
        <f t="shared" si="104"/>
        <v>4.5595299999999996</v>
      </c>
      <c r="S69" s="205">
        <f t="shared" si="104"/>
        <v>23.999880000000001</v>
      </c>
      <c r="T69" s="205">
        <f t="shared" si="104"/>
        <v>4.5595299999999996</v>
      </c>
      <c r="U69" s="205">
        <f t="shared" si="104"/>
        <v>2.4027799999999999</v>
      </c>
      <c r="W69" s="211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05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05" t="s">
        <v>210</v>
      </c>
      <c r="Q71" s="205" t="s">
        <v>211</v>
      </c>
      <c r="R71" s="205" t="s">
        <v>212</v>
      </c>
      <c r="S71" s="205" t="s">
        <v>213</v>
      </c>
      <c r="T71" s="205" t="s">
        <v>214</v>
      </c>
      <c r="U71" s="205" t="s">
        <v>215</v>
      </c>
      <c r="W71" s="235" t="str">
        <f>O71</f>
        <v>GS6</v>
      </c>
      <c r="X71" s="205" t="s">
        <v>210</v>
      </c>
      <c r="Y71" s="205" t="s">
        <v>211</v>
      </c>
      <c r="Z71" s="205" t="s">
        <v>212</v>
      </c>
      <c r="AA71" s="205" t="s">
        <v>213</v>
      </c>
      <c r="AB71" s="205" t="s">
        <v>214</v>
      </c>
      <c r="AC71" s="205" t="s">
        <v>215</v>
      </c>
      <c r="AD71" s="205" t="s">
        <v>62</v>
      </c>
      <c r="AE71" s="205" t="s">
        <v>57</v>
      </c>
      <c r="AI71" s="205" t="s">
        <v>210</v>
      </c>
      <c r="AJ71" s="205" t="s">
        <v>211</v>
      </c>
      <c r="AK71" s="205" t="s">
        <v>212</v>
      </c>
      <c r="AL71" s="205" t="s">
        <v>213</v>
      </c>
      <c r="AM71" s="205" t="s">
        <v>214</v>
      </c>
      <c r="AN71" s="205" t="s">
        <v>215</v>
      </c>
      <c r="AO71" s="205" t="s">
        <v>55</v>
      </c>
      <c r="AP71" s="205" t="s">
        <v>63</v>
      </c>
      <c r="AR71" s="309" t="s">
        <v>69</v>
      </c>
      <c r="AS71" s="309"/>
      <c r="AT71" s="309"/>
      <c r="AU71"/>
    </row>
    <row r="72" spans="15:47" x14ac:dyDescent="0.25">
      <c r="O72" s="205" t="s">
        <v>210</v>
      </c>
      <c r="P72" s="98">
        <v>1</v>
      </c>
      <c r="Q72" s="205">
        <f>ROUND(1/3,5)</f>
        <v>0.33333000000000002</v>
      </c>
      <c r="R72" s="205">
        <f>ROUND(1/7,5)</f>
        <v>0.14285999999999999</v>
      </c>
      <c r="S72" s="205">
        <v>1</v>
      </c>
      <c r="T72" s="205">
        <f>ROUND(1/7,5)</f>
        <v>0.14285999999999999</v>
      </c>
      <c r="U72" s="205">
        <f>ROUND(1/9,5)</f>
        <v>0.11111</v>
      </c>
      <c r="W72" s="205" t="s">
        <v>210</v>
      </c>
      <c r="X72" s="207">
        <f>ROUND(P72/P$78,5)</f>
        <v>3.5709999999999999E-2</v>
      </c>
      <c r="Y72" s="207">
        <f t="shared" ref="Y72:AC77" si="106">ROUND(Q72/Q$78,5)</f>
        <v>2.1049999999999999E-2</v>
      </c>
      <c r="Z72" s="207">
        <f t="shared" si="106"/>
        <v>3.1329999999999997E-2</v>
      </c>
      <c r="AA72" s="207">
        <f t="shared" si="106"/>
        <v>4.1669999999999999E-2</v>
      </c>
      <c r="AB72" s="207">
        <f t="shared" si="106"/>
        <v>3.1329999999999997E-2</v>
      </c>
      <c r="AC72" s="207">
        <f t="shared" si="106"/>
        <v>4.6240000000000003E-2</v>
      </c>
      <c r="AD72" s="8">
        <f>ROUND(AVERAGE(X72:AC72),5)</f>
        <v>3.456E-2</v>
      </c>
      <c r="AE72" s="206">
        <f>AD72</f>
        <v>3.456E-2</v>
      </c>
      <c r="AI72" s="205">
        <f>ROUND(P72*AD$72,5)</f>
        <v>3.456E-2</v>
      </c>
      <c r="AJ72" s="205">
        <f>ROUND(Q72*AD$73,5)</f>
        <v>2.4039999999999999E-2</v>
      </c>
      <c r="AK72" s="205">
        <f>ROUND(R72*AD$74,5)</f>
        <v>3.3320000000000002E-2</v>
      </c>
      <c r="AL72" s="205">
        <f>ROUND(S72*AD$75,5)</f>
        <v>3.9010000000000003E-2</v>
      </c>
      <c r="AM72" s="205">
        <f>ROUND(T72*AD$76,5)</f>
        <v>3.3320000000000002E-2</v>
      </c>
      <c r="AN72" s="205">
        <f>ROUND(U72*AD$77,5)</f>
        <v>4.3099999999999999E-2</v>
      </c>
      <c r="AO72" s="205">
        <f>ROUND(SUM(AI72:AN72),5)</f>
        <v>0.20735000000000001</v>
      </c>
      <c r="AP72" s="205">
        <f>ROUND(AO72/AD72,5)</f>
        <v>5.9997100000000003</v>
      </c>
      <c r="AR72" s="205" t="s">
        <v>64</v>
      </c>
      <c r="AS72" s="309">
        <v>6</v>
      </c>
      <c r="AT72" s="309"/>
      <c r="AU72"/>
    </row>
    <row r="73" spans="15:47" x14ac:dyDescent="0.25">
      <c r="O73" s="205" t="s">
        <v>211</v>
      </c>
      <c r="P73" s="205">
        <f>ROUND(1/Q72,5)</f>
        <v>3.0000300000000002</v>
      </c>
      <c r="Q73" s="98">
        <v>1</v>
      </c>
      <c r="R73" s="205">
        <f>ROUND(1/4,5)</f>
        <v>0.25</v>
      </c>
      <c r="S73" s="205">
        <v>2</v>
      </c>
      <c r="T73" s="205">
        <f>ROUND(1/4,5)</f>
        <v>0.25</v>
      </c>
      <c r="U73" s="205">
        <f>ROUND(1/6,5)</f>
        <v>0.16667000000000001</v>
      </c>
      <c r="W73" s="205" t="s">
        <v>211</v>
      </c>
      <c r="X73" s="207">
        <f t="shared" ref="X73:X77" si="107">ROUND(P73/P$78,5)</f>
        <v>0.10714</v>
      </c>
      <c r="Y73" s="207">
        <f t="shared" si="106"/>
        <v>6.3159999999999994E-2</v>
      </c>
      <c r="Z73" s="207">
        <f t="shared" si="106"/>
        <v>5.4829999999999997E-2</v>
      </c>
      <c r="AA73" s="207">
        <f t="shared" si="106"/>
        <v>8.3330000000000001E-2</v>
      </c>
      <c r="AB73" s="207">
        <f t="shared" si="106"/>
        <v>5.4829999999999997E-2</v>
      </c>
      <c r="AC73" s="207">
        <f t="shared" si="106"/>
        <v>6.9370000000000001E-2</v>
      </c>
      <c r="AD73" s="8">
        <f t="shared" ref="AD73:AD77" si="108">ROUND(AVERAGE(X73:AC73),5)</f>
        <v>7.2109999999999994E-2</v>
      </c>
      <c r="AE73" s="206">
        <f t="shared" ref="AE73:AE78" si="109">AD73</f>
        <v>7.2109999999999994E-2</v>
      </c>
      <c r="AI73" s="205">
        <f t="shared" ref="AI73:AI77" si="110">ROUND(P73*AD$72,5)</f>
        <v>0.10367999999999999</v>
      </c>
      <c r="AJ73" s="205">
        <f t="shared" ref="AJ73:AJ77" si="111">ROUND(Q73*AD$73,5)</f>
        <v>7.2109999999999994E-2</v>
      </c>
      <c r="AK73" s="205">
        <f t="shared" ref="AK73:AK77" si="112">ROUND(R73*AD$74,5)</f>
        <v>5.8310000000000001E-2</v>
      </c>
      <c r="AL73" s="205">
        <f t="shared" ref="AL73:AL77" si="113">ROUND(S73*AD$75,5)</f>
        <v>7.8020000000000006E-2</v>
      </c>
      <c r="AM73" s="205">
        <f t="shared" ref="AM73:AM77" si="114">ROUND(T73*AD$76,5)</f>
        <v>5.8310000000000001E-2</v>
      </c>
      <c r="AN73" s="205">
        <f t="shared" ref="AN73:AN77" si="115">ROUND(U73*AD$77,5)</f>
        <v>6.4640000000000003E-2</v>
      </c>
      <c r="AO73" s="205">
        <f t="shared" ref="AO73:AO77" si="116">ROUND(SUM(AI73:AN73),5)</f>
        <v>0.43507000000000001</v>
      </c>
      <c r="AP73" s="205">
        <f t="shared" ref="AP73:AP77" si="117">ROUND(AO73/AD73,5)</f>
        <v>6.0334199999999996</v>
      </c>
      <c r="AR73" s="205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05" t="s">
        <v>212</v>
      </c>
      <c r="P74" s="205">
        <f>ROUND(1/R72,5)</f>
        <v>6.99986</v>
      </c>
      <c r="Q74" s="205">
        <f>ROUND(1/R73,5)</f>
        <v>4</v>
      </c>
      <c r="R74" s="98">
        <v>1</v>
      </c>
      <c r="S74" s="205">
        <v>6</v>
      </c>
      <c r="T74" s="205">
        <v>1</v>
      </c>
      <c r="U74" s="205">
        <f>ROUND(1/2,5)</f>
        <v>0.5</v>
      </c>
      <c r="W74" s="205" t="s">
        <v>212</v>
      </c>
      <c r="X74" s="207">
        <f t="shared" si="107"/>
        <v>0.25</v>
      </c>
      <c r="Y74" s="207">
        <f t="shared" si="106"/>
        <v>0.25263000000000002</v>
      </c>
      <c r="Z74" s="207">
        <f t="shared" si="106"/>
        <v>0.21931999999999999</v>
      </c>
      <c r="AA74" s="207">
        <f t="shared" si="106"/>
        <v>0.25</v>
      </c>
      <c r="AB74" s="207">
        <f t="shared" si="106"/>
        <v>0.21931999999999999</v>
      </c>
      <c r="AC74" s="207">
        <f t="shared" si="106"/>
        <v>0.20809</v>
      </c>
      <c r="AD74" s="8">
        <f t="shared" si="108"/>
        <v>0.23322999999999999</v>
      </c>
      <c r="AE74" s="206">
        <f t="shared" si="109"/>
        <v>0.23322999999999999</v>
      </c>
      <c r="AI74" s="205">
        <f t="shared" si="110"/>
        <v>0.24192</v>
      </c>
      <c r="AJ74" s="205">
        <f t="shared" si="111"/>
        <v>0.28843999999999997</v>
      </c>
      <c r="AK74" s="205">
        <f t="shared" si="112"/>
        <v>0.23322999999999999</v>
      </c>
      <c r="AL74" s="205">
        <f t="shared" si="113"/>
        <v>0.23405999999999999</v>
      </c>
      <c r="AM74" s="205">
        <f t="shared" si="114"/>
        <v>0.23322999999999999</v>
      </c>
      <c r="AN74" s="205">
        <f t="shared" si="115"/>
        <v>0.19392999999999999</v>
      </c>
      <c r="AO74" s="205">
        <f t="shared" si="116"/>
        <v>1.4248099999999999</v>
      </c>
      <c r="AP74" s="205">
        <f t="shared" si="117"/>
        <v>6.1090299999999997</v>
      </c>
      <c r="AR74" s="205" t="s">
        <v>66</v>
      </c>
      <c r="AS74" s="309">
        <v>1.25</v>
      </c>
      <c r="AT74" s="309"/>
      <c r="AU74"/>
    </row>
    <row r="75" spans="15:47" x14ac:dyDescent="0.25">
      <c r="O75" s="205" t="s">
        <v>213</v>
      </c>
      <c r="P75" s="205">
        <f>ROUND(1/S72,5)</f>
        <v>1</v>
      </c>
      <c r="Q75" s="205">
        <f>ROUND(1/S73,5)</f>
        <v>0.5</v>
      </c>
      <c r="R75" s="205">
        <f>ROUND(1/S74,5)</f>
        <v>0.16667000000000001</v>
      </c>
      <c r="S75" s="98">
        <v>1</v>
      </c>
      <c r="T75" s="205">
        <f>ROUND(1/6,5)</f>
        <v>0.16667000000000001</v>
      </c>
      <c r="U75" s="205">
        <f>ROUND(1/8,5)</f>
        <v>0.125</v>
      </c>
      <c r="W75" s="205" t="s">
        <v>213</v>
      </c>
      <c r="X75" s="207">
        <f t="shared" si="107"/>
        <v>3.5709999999999999E-2</v>
      </c>
      <c r="Y75" s="207">
        <f t="shared" si="106"/>
        <v>3.1579999999999997E-2</v>
      </c>
      <c r="Z75" s="207">
        <f t="shared" si="106"/>
        <v>3.6549999999999999E-2</v>
      </c>
      <c r="AA75" s="207">
        <f t="shared" si="106"/>
        <v>4.1669999999999999E-2</v>
      </c>
      <c r="AB75" s="207">
        <f t="shared" si="106"/>
        <v>3.6549999999999999E-2</v>
      </c>
      <c r="AC75" s="207">
        <f t="shared" si="106"/>
        <v>5.2019999999999997E-2</v>
      </c>
      <c r="AD75" s="8">
        <f t="shared" si="108"/>
        <v>3.9010000000000003E-2</v>
      </c>
      <c r="AE75" s="206">
        <f t="shared" si="109"/>
        <v>3.9010000000000003E-2</v>
      </c>
      <c r="AI75" s="205">
        <f t="shared" si="110"/>
        <v>3.456E-2</v>
      </c>
      <c r="AJ75" s="205">
        <f t="shared" si="111"/>
        <v>3.6060000000000002E-2</v>
      </c>
      <c r="AK75" s="205">
        <f t="shared" si="112"/>
        <v>3.8870000000000002E-2</v>
      </c>
      <c r="AL75" s="205">
        <f t="shared" si="113"/>
        <v>3.9010000000000003E-2</v>
      </c>
      <c r="AM75" s="205">
        <f t="shared" si="114"/>
        <v>3.8870000000000002E-2</v>
      </c>
      <c r="AN75" s="205">
        <f t="shared" si="115"/>
        <v>4.8480000000000002E-2</v>
      </c>
      <c r="AO75" s="205">
        <f t="shared" si="116"/>
        <v>0.23585</v>
      </c>
      <c r="AP75" s="205">
        <f t="shared" si="117"/>
        <v>6.04589</v>
      </c>
      <c r="AR75" s="205" t="s">
        <v>67</v>
      </c>
      <c r="AS75" s="315">
        <f>ROUND((AS73/AS74),5)</f>
        <v>1.132E-2</v>
      </c>
      <c r="AT75" s="315"/>
      <c r="AU75"/>
    </row>
    <row r="76" spans="15:47" ht="15.75" thickBot="1" x14ac:dyDescent="0.3">
      <c r="O76" s="205" t="s">
        <v>214</v>
      </c>
      <c r="P76" s="205">
        <f>ROUND(1/T72,5)</f>
        <v>6.99986</v>
      </c>
      <c r="Q76" s="205">
        <f>ROUND(1/T73,5)</f>
        <v>4</v>
      </c>
      <c r="R76" s="205">
        <f>ROUND(1/T74,5)</f>
        <v>1</v>
      </c>
      <c r="S76" s="205">
        <f>ROUND(1/T75,5)</f>
        <v>5.9998800000000001</v>
      </c>
      <c r="T76" s="98">
        <v>1</v>
      </c>
      <c r="U76" s="205">
        <f>ROUND(1/2,5)</f>
        <v>0.5</v>
      </c>
      <c r="W76" s="205" t="s">
        <v>214</v>
      </c>
      <c r="X76" s="207">
        <f t="shared" si="107"/>
        <v>0.25</v>
      </c>
      <c r="Y76" s="207">
        <f t="shared" si="106"/>
        <v>0.25263000000000002</v>
      </c>
      <c r="Z76" s="207">
        <f t="shared" si="106"/>
        <v>0.21931999999999999</v>
      </c>
      <c r="AA76" s="207">
        <f t="shared" si="106"/>
        <v>0.25</v>
      </c>
      <c r="AB76" s="207">
        <f t="shared" si="106"/>
        <v>0.21931999999999999</v>
      </c>
      <c r="AC76" s="207">
        <f t="shared" si="106"/>
        <v>0.20809</v>
      </c>
      <c r="AD76" s="8">
        <f t="shared" si="108"/>
        <v>0.23322999999999999</v>
      </c>
      <c r="AE76" s="206">
        <f t="shared" si="109"/>
        <v>0.23322999999999999</v>
      </c>
      <c r="AI76" s="205">
        <f t="shared" si="110"/>
        <v>0.24192</v>
      </c>
      <c r="AJ76" s="205">
        <f t="shared" si="111"/>
        <v>0.28843999999999997</v>
      </c>
      <c r="AK76" s="205">
        <f t="shared" si="112"/>
        <v>0.23322999999999999</v>
      </c>
      <c r="AL76" s="205">
        <f t="shared" si="113"/>
        <v>0.23405999999999999</v>
      </c>
      <c r="AM76" s="205">
        <f t="shared" si="114"/>
        <v>0.23322999999999999</v>
      </c>
      <c r="AN76" s="205">
        <f t="shared" si="115"/>
        <v>0.19392999999999999</v>
      </c>
      <c r="AO76" s="205">
        <f t="shared" si="116"/>
        <v>1.4248099999999999</v>
      </c>
      <c r="AP76" s="205">
        <f t="shared" si="117"/>
        <v>6.1090299999999997</v>
      </c>
      <c r="AR76" s="205" t="s">
        <v>68</v>
      </c>
      <c r="AS76" s="316">
        <f>AS75</f>
        <v>1.132E-2</v>
      </c>
      <c r="AT76" s="316"/>
      <c r="AU76"/>
    </row>
    <row r="77" spans="15:47" ht="15.75" thickBot="1" x14ac:dyDescent="0.3">
      <c r="O77" s="205" t="s">
        <v>215</v>
      </c>
      <c r="P77" s="205">
        <f>ROUND(1/U72,5)</f>
        <v>9.0000900000000001</v>
      </c>
      <c r="Q77" s="205">
        <f>ROUND(1/U73,5)</f>
        <v>5.9998800000000001</v>
      </c>
      <c r="R77" s="205">
        <f>ROUND(1/U74,5)</f>
        <v>2</v>
      </c>
      <c r="S77" s="205">
        <f>ROUND(1/U75,5)</f>
        <v>8</v>
      </c>
      <c r="T77" s="205">
        <f>1/U76</f>
        <v>2</v>
      </c>
      <c r="U77" s="98">
        <v>1</v>
      </c>
      <c r="W77" s="141" t="s">
        <v>215</v>
      </c>
      <c r="X77" s="149">
        <f t="shared" si="107"/>
        <v>0.32142999999999999</v>
      </c>
      <c r="Y77" s="149">
        <f t="shared" si="106"/>
        <v>0.37894</v>
      </c>
      <c r="Z77" s="149">
        <f t="shared" si="106"/>
        <v>0.43863999999999997</v>
      </c>
      <c r="AA77" s="149">
        <f t="shared" si="106"/>
        <v>0.33334000000000003</v>
      </c>
      <c r="AB77" s="149">
        <f t="shared" si="106"/>
        <v>0.43863999999999997</v>
      </c>
      <c r="AC77" s="149">
        <f t="shared" si="106"/>
        <v>0.41617999999999999</v>
      </c>
      <c r="AD77" s="232">
        <f t="shared" si="108"/>
        <v>0.38785999999999998</v>
      </c>
      <c r="AE77" s="236">
        <f t="shared" si="109"/>
        <v>0.38785999999999998</v>
      </c>
      <c r="AI77" s="205">
        <f t="shared" si="110"/>
        <v>0.31103999999999998</v>
      </c>
      <c r="AJ77" s="205">
        <f t="shared" si="111"/>
        <v>0.43264999999999998</v>
      </c>
      <c r="AK77" s="205">
        <f t="shared" si="112"/>
        <v>0.46645999999999999</v>
      </c>
      <c r="AL77" s="205">
        <f t="shared" si="113"/>
        <v>0.31208000000000002</v>
      </c>
      <c r="AM77" s="205">
        <f t="shared" si="114"/>
        <v>0.46645999999999999</v>
      </c>
      <c r="AN77" s="205">
        <f t="shared" si="115"/>
        <v>0.38785999999999998</v>
      </c>
      <c r="AO77" s="205">
        <f t="shared" si="116"/>
        <v>2.3765499999999999</v>
      </c>
      <c r="AP77" s="205">
        <f t="shared" si="117"/>
        <v>6.1273400000000002</v>
      </c>
      <c r="AS77"/>
      <c r="AT77"/>
      <c r="AU77"/>
    </row>
    <row r="78" spans="15:47" x14ac:dyDescent="0.25">
      <c r="O78" s="211" t="s">
        <v>55</v>
      </c>
      <c r="P78" s="205">
        <f t="shared" ref="P78:U78" si="118">ROUND(SUM(P72:P77),5)</f>
        <v>27.999839999999999</v>
      </c>
      <c r="Q78" s="205">
        <f t="shared" si="118"/>
        <v>15.833209999999999</v>
      </c>
      <c r="R78" s="205">
        <f t="shared" si="118"/>
        <v>4.5595299999999996</v>
      </c>
      <c r="S78" s="205">
        <f t="shared" si="118"/>
        <v>23.999880000000001</v>
      </c>
      <c r="T78" s="205">
        <f t="shared" si="118"/>
        <v>4.5595299999999996</v>
      </c>
      <c r="U78" s="205">
        <f t="shared" si="118"/>
        <v>2.4027799999999999</v>
      </c>
      <c r="W78" s="211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05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0.25879000000000002</v>
      </c>
      <c r="R83" s="208" t="s">
        <v>60</v>
      </c>
      <c r="S83" s="209">
        <f>V2</f>
        <v>0.5</v>
      </c>
      <c r="T83" s="192">
        <f>P83</f>
        <v>0.25879000000000002</v>
      </c>
      <c r="U83" s="178">
        <f>ROUND(S83*T83,5)</f>
        <v>0.12939999999999999</v>
      </c>
      <c r="W83" s="154" t="s">
        <v>60</v>
      </c>
      <c r="X83" s="209">
        <f>V2</f>
        <v>0.5</v>
      </c>
      <c r="Y83" s="192">
        <f>P86</f>
        <v>0.40144999999999997</v>
      </c>
      <c r="Z83" s="175">
        <f>ROUND(X83*Y83,5)</f>
        <v>0.20072999999999999</v>
      </c>
      <c r="AC83" s="205">
        <v>5</v>
      </c>
      <c r="AD83" s="205" t="s">
        <v>210</v>
      </c>
      <c r="AE83" s="186">
        <f>ROUND(U$83+R$106,5)</f>
        <v>0.14668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0.17348</v>
      </c>
      <c r="AC84" s="205">
        <v>6</v>
      </c>
      <c r="AD84" s="205" t="s">
        <v>211</v>
      </c>
      <c r="AE84" s="186">
        <f>ROUND(U$86+R$115,5)</f>
        <v>0.12279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7.1489999999999998E-2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05">
        <v>3</v>
      </c>
      <c r="AD85" s="205" t="s">
        <v>212</v>
      </c>
      <c r="AE85" s="186">
        <f>ROUND(U$89+R$124,5)</f>
        <v>0.15237000000000001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0.40144999999999997</v>
      </c>
      <c r="R86" s="154" t="s">
        <v>60</v>
      </c>
      <c r="S86" s="209">
        <f>V2</f>
        <v>0.5</v>
      </c>
      <c r="T86" s="192">
        <f>P84</f>
        <v>0.17348</v>
      </c>
      <c r="U86" s="177">
        <f>ROUND(S86*T86,5)</f>
        <v>8.6739999999999998E-2</v>
      </c>
      <c r="W86" s="154" t="s">
        <v>60</v>
      </c>
      <c r="X86" s="209">
        <f>V2</f>
        <v>0.5</v>
      </c>
      <c r="Y86" s="192">
        <f>P87</f>
        <v>7.1489999999999998E-2</v>
      </c>
      <c r="Z86" s="173">
        <f>ROUND(X86*Y86,5)</f>
        <v>3.5749999999999997E-2</v>
      </c>
      <c r="AC86" s="205">
        <v>1</v>
      </c>
      <c r="AD86" s="205" t="s">
        <v>213</v>
      </c>
      <c r="AE86" s="186">
        <f>ROUND(Z$83+W$106,5)</f>
        <v>0.22023999999999999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7.1489999999999998E-2</v>
      </c>
      <c r="AC87" s="205">
        <v>4</v>
      </c>
      <c r="AD87" s="205" t="s">
        <v>214</v>
      </c>
      <c r="AE87" s="186">
        <f>ROUND(Z$86+W$115,5)</f>
        <v>0.15237000000000001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2.3300000000000001E-2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05">
        <v>2</v>
      </c>
      <c r="AD88" s="205" t="s">
        <v>215</v>
      </c>
      <c r="AE88" s="186">
        <f>ROUND(Z$89+W$124,5)</f>
        <v>0.20557</v>
      </c>
      <c r="AS88"/>
      <c r="AT88"/>
      <c r="AU88"/>
    </row>
    <row r="89" spans="15:47" ht="15.75" thickBot="1" x14ac:dyDescent="0.3">
      <c r="R89" s="154" t="s">
        <v>60</v>
      </c>
      <c r="S89" s="209">
        <f>V2</f>
        <v>0.5</v>
      </c>
      <c r="T89" s="192">
        <f>P85</f>
        <v>7.1489999999999998E-2</v>
      </c>
      <c r="U89" s="174">
        <f>ROUND(S89*T89,5)</f>
        <v>3.5749999999999997E-2</v>
      </c>
      <c r="W89" s="154" t="s">
        <v>60</v>
      </c>
      <c r="X89" s="209">
        <f>V2</f>
        <v>0.5</v>
      </c>
      <c r="Y89" s="192">
        <f>P88</f>
        <v>2.3300000000000001E-2</v>
      </c>
      <c r="Z89" s="176">
        <f>ROUND(X89*Y89,5)</f>
        <v>1.1650000000000001E-2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05" t="s">
        <v>204</v>
      </c>
      <c r="Q91" s="205" t="s">
        <v>205</v>
      </c>
      <c r="R91" s="205" t="s">
        <v>206</v>
      </c>
      <c r="S91" s="205" t="s">
        <v>207</v>
      </c>
      <c r="T91" s="205" t="s">
        <v>208</v>
      </c>
      <c r="U91" s="205" t="s">
        <v>209</v>
      </c>
      <c r="AS91"/>
      <c r="AT91"/>
      <c r="AU91"/>
    </row>
    <row r="92" spans="15:47" x14ac:dyDescent="0.25">
      <c r="O92" s="6" t="s">
        <v>210</v>
      </c>
      <c r="P92" s="205">
        <f>AD27</f>
        <v>3.456E-2</v>
      </c>
      <c r="Q92" s="205">
        <f>AD36</f>
        <v>3.456E-2</v>
      </c>
      <c r="R92" s="205">
        <f>AD45</f>
        <v>3.456E-2</v>
      </c>
      <c r="S92" s="205">
        <f>AD54</f>
        <v>3.456E-2</v>
      </c>
      <c r="T92" s="205">
        <f>AD63</f>
        <v>3.456E-2</v>
      </c>
      <c r="U92" s="205">
        <f>AD72</f>
        <v>3.456E-2</v>
      </c>
      <c r="AS92"/>
      <c r="AT92"/>
      <c r="AU92"/>
    </row>
    <row r="93" spans="15:47" x14ac:dyDescent="0.25">
      <c r="O93" s="7" t="s">
        <v>211</v>
      </c>
      <c r="P93" s="205">
        <f t="shared" ref="P93:P97" si="121">AD28</f>
        <v>7.2109999999999994E-2</v>
      </c>
      <c r="Q93" s="205">
        <f t="shared" ref="Q93:Q97" si="122">AD37</f>
        <v>7.2109999999999994E-2</v>
      </c>
      <c r="R93" s="205">
        <f t="shared" ref="R93:R97" si="123">AD46</f>
        <v>7.2109999999999994E-2</v>
      </c>
      <c r="S93" s="205">
        <f t="shared" ref="S93:S97" si="124">AD55</f>
        <v>7.2109999999999994E-2</v>
      </c>
      <c r="T93" s="205">
        <f t="shared" ref="T93:T97" si="125">AD64</f>
        <v>7.2109999999999994E-2</v>
      </c>
      <c r="U93" s="205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05">
        <f t="shared" si="121"/>
        <v>0.23322999999999999</v>
      </c>
      <c r="Q94" s="205">
        <f t="shared" si="122"/>
        <v>0.23322999999999999</v>
      </c>
      <c r="R94" s="205">
        <f t="shared" si="123"/>
        <v>0.23322999999999999</v>
      </c>
      <c r="S94" s="205">
        <f t="shared" si="124"/>
        <v>0.23322999999999999</v>
      </c>
      <c r="T94" s="205">
        <f t="shared" si="125"/>
        <v>0.23322999999999999</v>
      </c>
      <c r="U94" s="205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05">
        <f t="shared" si="121"/>
        <v>3.9010000000000003E-2</v>
      </c>
      <c r="Q95" s="205">
        <f t="shared" si="122"/>
        <v>3.9010000000000003E-2</v>
      </c>
      <c r="R95" s="205">
        <f t="shared" si="123"/>
        <v>3.9010000000000003E-2</v>
      </c>
      <c r="S95" s="205">
        <f t="shared" si="124"/>
        <v>3.9010000000000003E-2</v>
      </c>
      <c r="T95" s="205">
        <f t="shared" si="125"/>
        <v>3.9010000000000003E-2</v>
      </c>
      <c r="U95" s="205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05">
        <f t="shared" si="121"/>
        <v>0.23322999999999999</v>
      </c>
      <c r="Q96" s="205">
        <f t="shared" si="122"/>
        <v>0.23322999999999999</v>
      </c>
      <c r="R96" s="205">
        <f t="shared" si="123"/>
        <v>0.23322999999999999</v>
      </c>
      <c r="S96" s="205">
        <f t="shared" si="124"/>
        <v>0.23322999999999999</v>
      </c>
      <c r="T96" s="205">
        <f t="shared" si="125"/>
        <v>0.23322999999999999</v>
      </c>
      <c r="U96" s="205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05">
        <f t="shared" si="121"/>
        <v>0.38785999999999998</v>
      </c>
      <c r="Q97" s="205">
        <f t="shared" si="122"/>
        <v>0.38785999999999998</v>
      </c>
      <c r="R97" s="205">
        <f t="shared" si="123"/>
        <v>0.38785999999999998</v>
      </c>
      <c r="S97" s="205">
        <f t="shared" si="124"/>
        <v>0.38785999999999998</v>
      </c>
      <c r="T97" s="205">
        <f t="shared" si="125"/>
        <v>0.38785999999999998</v>
      </c>
      <c r="U97" s="205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05">
        <f>AG18</f>
        <v>2.2409999999999999E-2</v>
      </c>
      <c r="Q100" s="205">
        <f>P92</f>
        <v>3.456E-2</v>
      </c>
      <c r="R100" s="153">
        <f>ROUND(P100*Q100,5)</f>
        <v>7.6999999999999996E-4</v>
      </c>
      <c r="T100" s="152" t="s">
        <v>204</v>
      </c>
      <c r="U100" s="205">
        <f>AG18</f>
        <v>2.2409999999999999E-2</v>
      </c>
      <c r="V100" s="205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05">
        <f t="shared" ref="P101:P105" si="127">AG19</f>
        <v>8.6860000000000007E-2</v>
      </c>
      <c r="Q101" s="205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05">
        <f t="shared" ref="U101:U105" si="129">AG19</f>
        <v>8.6860000000000007E-2</v>
      </c>
      <c r="V101" s="205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05">
        <f t="shared" si="127"/>
        <v>3.7600000000000001E-2</v>
      </c>
      <c r="Q102" s="205">
        <f>R92</f>
        <v>3.456E-2</v>
      </c>
      <c r="R102" s="153">
        <f t="shared" si="128"/>
        <v>1.2999999999999999E-3</v>
      </c>
      <c r="T102" s="152" t="s">
        <v>206</v>
      </c>
      <c r="U102" s="205">
        <f t="shared" si="129"/>
        <v>3.7600000000000001E-2</v>
      </c>
      <c r="V102" s="205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05">
        <f t="shared" si="127"/>
        <v>3.7600000000000001E-2</v>
      </c>
      <c r="Q103" s="205">
        <f>S92</f>
        <v>3.456E-2</v>
      </c>
      <c r="R103" s="153">
        <f t="shared" si="128"/>
        <v>1.2999999999999999E-3</v>
      </c>
      <c r="T103" s="152" t="s">
        <v>207</v>
      </c>
      <c r="U103" s="205">
        <f t="shared" si="129"/>
        <v>3.7600000000000001E-2</v>
      </c>
      <c r="V103" s="205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05">
        <f t="shared" si="127"/>
        <v>3.7600000000000001E-2</v>
      </c>
      <c r="Q104" s="205">
        <f>T92</f>
        <v>3.456E-2</v>
      </c>
      <c r="R104" s="153">
        <f t="shared" si="128"/>
        <v>1.2999999999999999E-3</v>
      </c>
      <c r="T104" s="152" t="s">
        <v>208</v>
      </c>
      <c r="U104" s="205">
        <f t="shared" si="129"/>
        <v>3.7600000000000001E-2</v>
      </c>
      <c r="V104" s="205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05">
        <f>AG18</f>
        <v>2.2409999999999999E-2</v>
      </c>
      <c r="Q109" s="205">
        <f>P93</f>
        <v>7.2109999999999994E-2</v>
      </c>
      <c r="R109" s="153">
        <f>ROUND(P109*Q109,5)</f>
        <v>1.6199999999999999E-3</v>
      </c>
      <c r="T109" s="152" t="s">
        <v>204</v>
      </c>
      <c r="U109" s="205">
        <f>AG18</f>
        <v>2.2409999999999999E-2</v>
      </c>
      <c r="V109" s="205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05">
        <f t="shared" ref="P110:P114" si="131">AG19</f>
        <v>8.6860000000000007E-2</v>
      </c>
      <c r="Q110" s="205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05">
        <f t="shared" ref="U110:U114" si="133">AG19</f>
        <v>8.6860000000000007E-2</v>
      </c>
      <c r="V110" s="205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05">
        <f t="shared" si="131"/>
        <v>3.7600000000000001E-2</v>
      </c>
      <c r="Q111" s="205">
        <f>R93</f>
        <v>7.2109999999999994E-2</v>
      </c>
      <c r="R111" s="153">
        <f t="shared" si="132"/>
        <v>2.7100000000000002E-3</v>
      </c>
      <c r="T111" s="152" t="s">
        <v>206</v>
      </c>
      <c r="U111" s="205">
        <f t="shared" si="133"/>
        <v>3.7600000000000001E-2</v>
      </c>
      <c r="V111" s="205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05">
        <f t="shared" si="131"/>
        <v>3.7600000000000001E-2</v>
      </c>
      <c r="Q112" s="205">
        <f>S93</f>
        <v>7.2109999999999994E-2</v>
      </c>
      <c r="R112" s="153">
        <f t="shared" si="132"/>
        <v>2.7100000000000002E-3</v>
      </c>
      <c r="T112" s="152" t="s">
        <v>207</v>
      </c>
      <c r="U112" s="205">
        <f t="shared" si="133"/>
        <v>3.7600000000000001E-2</v>
      </c>
      <c r="V112" s="205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05">
        <f t="shared" si="131"/>
        <v>3.7600000000000001E-2</v>
      </c>
      <c r="Q113" s="205">
        <f>T93</f>
        <v>7.2109999999999994E-2</v>
      </c>
      <c r="R113" s="153">
        <f t="shared" si="132"/>
        <v>2.7100000000000002E-3</v>
      </c>
      <c r="T113" s="152" t="s">
        <v>208</v>
      </c>
      <c r="U113" s="205">
        <f t="shared" si="133"/>
        <v>3.7600000000000001E-2</v>
      </c>
      <c r="V113" s="205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05">
        <f>AG18</f>
        <v>2.2409999999999999E-2</v>
      </c>
      <c r="Q118" s="205">
        <f>P94</f>
        <v>0.23322999999999999</v>
      </c>
      <c r="R118" s="153">
        <f>ROUND(P118*Q118,5)</f>
        <v>5.2300000000000003E-3</v>
      </c>
      <c r="T118" s="152" t="s">
        <v>204</v>
      </c>
      <c r="U118" s="205">
        <f>AG18</f>
        <v>2.2409999999999999E-2</v>
      </c>
      <c r="V118" s="205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05">
        <f t="shared" ref="P119:P123" si="135">AG19</f>
        <v>8.6860000000000007E-2</v>
      </c>
      <c r="Q119" s="205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05">
        <f t="shared" ref="U119:U123" si="137">AG19</f>
        <v>8.6860000000000007E-2</v>
      </c>
      <c r="V119" s="205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05">
        <f t="shared" si="135"/>
        <v>3.7600000000000001E-2</v>
      </c>
      <c r="Q120" s="205">
        <f>R94</f>
        <v>0.23322999999999999</v>
      </c>
      <c r="R120" s="153">
        <f t="shared" si="136"/>
        <v>8.77E-3</v>
      </c>
      <c r="T120" s="152" t="s">
        <v>206</v>
      </c>
      <c r="U120" s="205">
        <f t="shared" si="137"/>
        <v>3.7600000000000001E-2</v>
      </c>
      <c r="V120" s="205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05">
        <f t="shared" si="135"/>
        <v>3.7600000000000001E-2</v>
      </c>
      <c r="Q121" s="205">
        <f>S94</f>
        <v>0.23322999999999999</v>
      </c>
      <c r="R121" s="153">
        <f t="shared" si="136"/>
        <v>8.77E-3</v>
      </c>
      <c r="T121" s="152" t="s">
        <v>207</v>
      </c>
      <c r="U121" s="205">
        <f t="shared" si="137"/>
        <v>3.7600000000000001E-2</v>
      </c>
      <c r="V121" s="205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05">
        <f t="shared" si="135"/>
        <v>3.7600000000000001E-2</v>
      </c>
      <c r="Q122" s="205">
        <f>T94</f>
        <v>0.23322999999999999</v>
      </c>
      <c r="R122" s="153">
        <f t="shared" si="136"/>
        <v>8.77E-3</v>
      </c>
      <c r="T122" s="152" t="s">
        <v>208</v>
      </c>
      <c r="U122" s="205">
        <f t="shared" si="137"/>
        <v>3.7600000000000001E-2</v>
      </c>
      <c r="V122" s="205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O124:Q124"/>
    <mergeCell ref="T124:V124"/>
    <mergeCell ref="O106:Q106"/>
    <mergeCell ref="T106:V106"/>
    <mergeCell ref="O115:Q115"/>
    <mergeCell ref="T115:V115"/>
    <mergeCell ref="AS76:AT76"/>
    <mergeCell ref="AI78:AO78"/>
    <mergeCell ref="AS72:AT72"/>
    <mergeCell ref="AS73:AT73"/>
    <mergeCell ref="AS74:AT74"/>
    <mergeCell ref="AS75:AT75"/>
    <mergeCell ref="AS67:AT67"/>
    <mergeCell ref="AI69:AO69"/>
    <mergeCell ref="AR71:AT71"/>
    <mergeCell ref="AS63:AT63"/>
    <mergeCell ref="AS64:AT64"/>
    <mergeCell ref="AS65:AT65"/>
    <mergeCell ref="AS66:AT66"/>
    <mergeCell ref="AS58:AT58"/>
    <mergeCell ref="AI60:AO60"/>
    <mergeCell ref="AR62:AT62"/>
    <mergeCell ref="AS54:AT54"/>
    <mergeCell ref="AS55:AT55"/>
    <mergeCell ref="AS56:AT56"/>
    <mergeCell ref="AS57:AT57"/>
    <mergeCell ref="AS49:AT49"/>
    <mergeCell ref="AI51:AO51"/>
    <mergeCell ref="AR53:AT53"/>
    <mergeCell ref="AS45:AT45"/>
    <mergeCell ref="AS46:AT46"/>
    <mergeCell ref="AS47:AT47"/>
    <mergeCell ref="AS48:AT48"/>
    <mergeCell ref="AS40:AT40"/>
    <mergeCell ref="AI42:AO42"/>
    <mergeCell ref="AR44:AT44"/>
    <mergeCell ref="AS36:AT36"/>
    <mergeCell ref="AS37:AT37"/>
    <mergeCell ref="AS38:AT38"/>
    <mergeCell ref="AS39:AT39"/>
    <mergeCell ref="AS31:AT31"/>
    <mergeCell ref="AI33:AO33"/>
    <mergeCell ref="AR35:AT35"/>
    <mergeCell ref="AS28:AT28"/>
    <mergeCell ref="AS29:AT29"/>
    <mergeCell ref="AS30:AT30"/>
    <mergeCell ref="AI24:AO24"/>
    <mergeCell ref="AR26:AT26"/>
    <mergeCell ref="AS27:AT27"/>
    <mergeCell ref="AS20:AT20"/>
    <mergeCell ref="AS21:AT21"/>
    <mergeCell ref="AS22:AT22"/>
    <mergeCell ref="AE5:AG5"/>
    <mergeCell ref="AE6:AG6"/>
    <mergeCell ref="AS13:AT13"/>
    <mergeCell ref="AR8:AT8"/>
    <mergeCell ref="AS9:AT9"/>
    <mergeCell ref="AS10:AT10"/>
    <mergeCell ref="J1:L1"/>
    <mergeCell ref="AD1:AG1"/>
    <mergeCell ref="AE2:AG2"/>
    <mergeCell ref="AE3:AG3"/>
    <mergeCell ref="Y4:AA4"/>
    <mergeCell ref="AE4:AG4"/>
    <mergeCell ref="E29:F29"/>
    <mergeCell ref="A2:A6"/>
    <mergeCell ref="E20:F20"/>
    <mergeCell ref="A25:B25"/>
    <mergeCell ref="A26:B26"/>
    <mergeCell ref="A27:B27"/>
    <mergeCell ref="A28:B28"/>
    <mergeCell ref="E25:F25"/>
    <mergeCell ref="E26:F26"/>
    <mergeCell ref="E27:F27"/>
    <mergeCell ref="E28:F28"/>
    <mergeCell ref="A9:C9"/>
    <mergeCell ref="E11:F11"/>
    <mergeCell ref="A18:B18"/>
    <mergeCell ref="A19:B19"/>
    <mergeCell ref="E18:F18"/>
    <mergeCell ref="E19:F19"/>
    <mergeCell ref="AS11:AT11"/>
    <mergeCell ref="AS12:AT12"/>
    <mergeCell ref="AI15:AO15"/>
    <mergeCell ref="AR17:AT17"/>
    <mergeCell ref="AS18:AT18"/>
    <mergeCell ref="AS19:AT19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{994BAA84-B146-4B48-B144-29AF29E242D1}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4BAA84-B146-4B48-B144-29AF29E242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487"/>
  <sheetViews>
    <sheetView showGridLines="0" zoomScale="80" zoomScaleNormal="80" workbookViewId="0">
      <selection activeCell="J1" sqref="J1:L1"/>
    </sheetView>
  </sheetViews>
  <sheetFormatPr defaultRowHeight="15" x14ac:dyDescent="0.25"/>
  <cols>
    <col min="1" max="1" width="19.28515625" bestFit="1" customWidth="1"/>
    <col min="2" max="2" width="14.7109375" bestFit="1" customWidth="1"/>
    <col min="3" max="3" width="12.140625" bestFit="1" customWidth="1"/>
    <col min="4" max="4" width="10.140625" bestFit="1" customWidth="1"/>
    <col min="5" max="5" width="12.140625" bestFit="1" customWidth="1"/>
    <col min="6" max="6" width="14.7109375" customWidth="1"/>
    <col min="7" max="7" width="14.85546875" customWidth="1"/>
    <col min="8" max="8" width="10.7109375" customWidth="1"/>
    <col min="9" max="9" width="2.85546875" customWidth="1"/>
    <col min="10" max="10" width="2.42578125" bestFit="1" customWidth="1"/>
    <col min="11" max="11" width="9.28515625" bestFit="1" customWidth="1"/>
    <col min="12" max="12" width="10" bestFit="1" customWidth="1"/>
    <col min="13" max="13" width="2.28515625" customWidth="1"/>
    <col min="14" max="14" width="1.28515625" customWidth="1"/>
    <col min="15" max="15" width="12.140625" bestFit="1" customWidth="1"/>
    <col min="16" max="16" width="10.42578125" bestFit="1" customWidth="1"/>
    <col min="17" max="17" width="11.85546875" bestFit="1" customWidth="1"/>
    <col min="18" max="18" width="10.42578125" bestFit="1" customWidth="1"/>
    <col min="19" max="19" width="11.85546875" bestFit="1" customWidth="1"/>
    <col min="20" max="20" width="10.42578125" bestFit="1" customWidth="1"/>
    <col min="21" max="21" width="11.85546875" bestFit="1" customWidth="1"/>
    <col min="22" max="22" width="13.42578125" bestFit="1" customWidth="1"/>
    <col min="23" max="23" width="14.7109375" bestFit="1" customWidth="1"/>
    <col min="24" max="24" width="12.28515625" customWidth="1"/>
    <col min="25" max="26" width="12.140625" bestFit="1" customWidth="1"/>
    <col min="27" max="27" width="12.140625" customWidth="1"/>
    <col min="28" max="28" width="14.7109375" bestFit="1" customWidth="1"/>
    <col min="29" max="29" width="13.5703125" bestFit="1" customWidth="1"/>
    <col min="30" max="30" width="14.85546875" customWidth="1"/>
    <col min="31" max="31" width="9.85546875" bestFit="1" customWidth="1"/>
    <col min="32" max="32" width="16.140625" customWidth="1"/>
    <col min="33" max="33" width="10.42578125" bestFit="1" customWidth="1"/>
    <col min="34" max="34" width="11.140625" bestFit="1" customWidth="1"/>
    <col min="35" max="35" width="11" bestFit="1" customWidth="1"/>
    <col min="36" max="37" width="10.85546875" bestFit="1" customWidth="1"/>
    <col min="38" max="38" width="11" bestFit="1" customWidth="1"/>
    <col min="39" max="39" width="13.5703125" bestFit="1" customWidth="1"/>
    <col min="40" max="40" width="10.42578125" bestFit="1" customWidth="1"/>
    <col min="45" max="45" width="4" style="159" customWidth="1"/>
    <col min="46" max="46" width="7.28515625" style="159" customWidth="1"/>
    <col min="47" max="49" width="4" style="159" customWidth="1"/>
  </cols>
  <sheetData>
    <row r="1" spans="1:47" ht="45.75" customHeight="1" thickBot="1" x14ac:dyDescent="0.3">
      <c r="A1" s="163" t="s">
        <v>190</v>
      </c>
      <c r="B1" s="214" t="s">
        <v>9</v>
      </c>
      <c r="C1" s="46" t="s">
        <v>58</v>
      </c>
      <c r="D1" s="259"/>
      <c r="E1" s="259"/>
      <c r="F1" s="260" t="s">
        <v>70</v>
      </c>
      <c r="G1" s="107" t="s">
        <v>71</v>
      </c>
      <c r="H1" s="46" t="s">
        <v>73</v>
      </c>
      <c r="J1" s="310" t="s">
        <v>223</v>
      </c>
      <c r="K1" s="311"/>
      <c r="L1" s="311"/>
      <c r="O1" s="99" t="s">
        <v>56</v>
      </c>
      <c r="P1" s="214" t="s">
        <v>58</v>
      </c>
      <c r="Q1" s="214" t="s">
        <v>59</v>
      </c>
      <c r="S1" s="99" t="s">
        <v>56</v>
      </c>
      <c r="T1" s="214" t="s">
        <v>58</v>
      </c>
      <c r="U1" s="214" t="s">
        <v>59</v>
      </c>
      <c r="V1" s="214" t="s">
        <v>62</v>
      </c>
      <c r="W1" s="214" t="s">
        <v>57</v>
      </c>
      <c r="Y1" s="214" t="s">
        <v>58</v>
      </c>
      <c r="Z1" s="214" t="s">
        <v>59</v>
      </c>
      <c r="AA1" s="219" t="s">
        <v>61</v>
      </c>
      <c r="AB1" s="219" t="s">
        <v>63</v>
      </c>
      <c r="AD1" s="309" t="s">
        <v>69</v>
      </c>
      <c r="AE1" s="309"/>
      <c r="AF1" s="309"/>
      <c r="AG1" s="309"/>
      <c r="AS1"/>
      <c r="AT1"/>
      <c r="AU1"/>
    </row>
    <row r="2" spans="1:47" ht="16.5" customHeight="1" x14ac:dyDescent="0.25">
      <c r="A2" s="302" t="s">
        <v>185</v>
      </c>
      <c r="B2" s="162" t="str">
        <f>CONCATENATE("A",DADOS!B2)</f>
        <v>A1</v>
      </c>
      <c r="C2" s="214">
        <f>DADOS!G14</f>
        <v>243</v>
      </c>
      <c r="D2" s="103"/>
      <c r="E2" s="103"/>
      <c r="F2" s="261">
        <f>MIN(C2:C7)</f>
        <v>217</v>
      </c>
      <c r="G2" s="8">
        <f>ROUND(100-((F2*100)/F3),5)</f>
        <v>29.545449999999999</v>
      </c>
      <c r="H2" s="214">
        <f>ROUND(G2/9,5)</f>
        <v>3.2828300000000001</v>
      </c>
      <c r="J2" s="108">
        <v>1</v>
      </c>
      <c r="K2" s="226">
        <v>0</v>
      </c>
      <c r="L2" s="227">
        <f t="shared" ref="L2:L9" si="0">ROUND(K2+H$2,5)-D$9</f>
        <v>3.2828200000000001</v>
      </c>
      <c r="O2" s="214" t="s">
        <v>58</v>
      </c>
      <c r="P2" s="98">
        <v>1</v>
      </c>
      <c r="Q2" s="214">
        <v>1</v>
      </c>
      <c r="S2" s="214" t="s">
        <v>58</v>
      </c>
      <c r="T2" s="217">
        <f>ROUND(P2/P$4,5)</f>
        <v>0.5</v>
      </c>
      <c r="U2" s="217">
        <f>ROUND(Q2/Q$4,5)</f>
        <v>0.5</v>
      </c>
      <c r="V2" s="214">
        <f>ROUND(AVERAGE(T2:U2),5)</f>
        <v>0.5</v>
      </c>
      <c r="W2" s="100">
        <f>V2</f>
        <v>0.5</v>
      </c>
      <c r="Y2" s="217">
        <f>ROUND(P2*V$2,5)</f>
        <v>0.5</v>
      </c>
      <c r="Z2" s="217">
        <f>ROUND(Q2*V$3,5)</f>
        <v>0.5</v>
      </c>
      <c r="AA2" s="217">
        <f>ROUND(SUM(Y2:Z2),5)</f>
        <v>1</v>
      </c>
      <c r="AB2" s="217">
        <f>ROUND(AA2/V2,5)</f>
        <v>2</v>
      </c>
      <c r="AD2" s="214" t="s">
        <v>64</v>
      </c>
      <c r="AE2" s="309">
        <v>2</v>
      </c>
      <c r="AF2" s="309"/>
      <c r="AG2" s="309"/>
      <c r="AS2"/>
      <c r="AT2"/>
      <c r="AU2"/>
    </row>
    <row r="3" spans="1:47" ht="16.5" customHeight="1" x14ac:dyDescent="0.25">
      <c r="A3" s="303"/>
      <c r="B3" s="162" t="str">
        <f>CONCATENATE("A",DADOS!B3)</f>
        <v>A2</v>
      </c>
      <c r="C3" s="214">
        <f>DADOS!G15</f>
        <v>217</v>
      </c>
      <c r="D3" s="103"/>
      <c r="E3" s="103"/>
      <c r="F3" s="262">
        <f>MAX(C2:C7)</f>
        <v>308</v>
      </c>
      <c r="G3" s="110"/>
      <c r="J3" s="108">
        <v>2</v>
      </c>
      <c r="K3" s="227">
        <f t="shared" ref="K3:K10" si="1">ROUND(L2+D$9,5)</f>
        <v>3.2828300000000001</v>
      </c>
      <c r="L3" s="226">
        <f t="shared" si="0"/>
        <v>6.5656500000000007</v>
      </c>
      <c r="O3" s="214" t="s">
        <v>59</v>
      </c>
      <c r="P3" s="214">
        <f>1/Q2</f>
        <v>1</v>
      </c>
      <c r="Q3" s="98">
        <v>1</v>
      </c>
      <c r="S3" s="214" t="s">
        <v>59</v>
      </c>
      <c r="T3" s="217">
        <f>ROUND(P3/P$4,5)</f>
        <v>0.5</v>
      </c>
      <c r="U3" s="217">
        <f>ROUND(Q3/Q$4,5)</f>
        <v>0.5</v>
      </c>
      <c r="V3" s="214">
        <f>ROUND(AVERAGE(T3:U3),5)</f>
        <v>0.5</v>
      </c>
      <c r="W3" s="100">
        <f>V3</f>
        <v>0.5</v>
      </c>
      <c r="Y3" s="217">
        <f>ROUND(P3*V$2,5)</f>
        <v>0.5</v>
      </c>
      <c r="Z3" s="217">
        <f>ROUND(Q3*V$3,5)</f>
        <v>0.5</v>
      </c>
      <c r="AA3" s="217">
        <f>ROUND(SUM(Y3:Z3),5)</f>
        <v>1</v>
      </c>
      <c r="AB3" s="217">
        <f>ROUND(AA3/V3,5)</f>
        <v>2</v>
      </c>
      <c r="AD3" s="214" t="s">
        <v>65</v>
      </c>
      <c r="AE3" s="309">
        <f>ROUND((AB4-AE2)/(AE2-1),5)</f>
        <v>0</v>
      </c>
      <c r="AF3" s="309"/>
      <c r="AG3" s="309"/>
      <c r="AS3"/>
      <c r="AT3"/>
      <c r="AU3"/>
    </row>
    <row r="4" spans="1:47" ht="15.75" customHeight="1" x14ac:dyDescent="0.25">
      <c r="A4" s="303"/>
      <c r="B4" s="162" t="str">
        <f>CONCATENATE("A",DADOS!B4)</f>
        <v>A3</v>
      </c>
      <c r="C4" s="214">
        <f>DADOS!G16</f>
        <v>244</v>
      </c>
      <c r="D4" s="103"/>
      <c r="E4" s="103"/>
      <c r="J4" s="108">
        <v>3</v>
      </c>
      <c r="K4" s="226">
        <f t="shared" si="1"/>
        <v>6.5656600000000003</v>
      </c>
      <c r="L4" s="226">
        <f t="shared" si="0"/>
        <v>9.8484800000000003</v>
      </c>
      <c r="O4" s="219" t="s">
        <v>61</v>
      </c>
      <c r="P4" s="217">
        <f>ROUND(SUM(P2:P3),5)</f>
        <v>2</v>
      </c>
      <c r="Q4" s="217">
        <f>ROUND(SUM(Q2:Q3),5)</f>
        <v>2</v>
      </c>
      <c r="S4" s="219" t="s">
        <v>61</v>
      </c>
      <c r="T4" s="217">
        <f>ROUND(SUM(T2:T3),5)</f>
        <v>1</v>
      </c>
      <c r="U4" s="217">
        <f>ROUND(SUM(U2:U3),5)</f>
        <v>1</v>
      </c>
      <c r="V4" s="214">
        <f>ROUND(SUM(V2:V3),5)</f>
        <v>1</v>
      </c>
      <c r="W4" s="100">
        <f>ROUND(SUM(W2:W3),5)</f>
        <v>1</v>
      </c>
      <c r="Y4" s="312" t="s">
        <v>216</v>
      </c>
      <c r="Z4" s="313"/>
      <c r="AA4" s="314"/>
      <c r="AB4" s="217">
        <f>ROUND(AVERAGE(AB2:AB3),5)</f>
        <v>2</v>
      </c>
      <c r="AD4" s="214" t="s">
        <v>66</v>
      </c>
      <c r="AE4" s="309">
        <v>0</v>
      </c>
      <c r="AF4" s="309"/>
      <c r="AG4" s="309"/>
      <c r="AS4"/>
      <c r="AT4"/>
      <c r="AU4"/>
    </row>
    <row r="5" spans="1:47" ht="15.75" customHeight="1" x14ac:dyDescent="0.25">
      <c r="A5" s="303"/>
      <c r="B5" s="162" t="str">
        <f>CONCATENATE("A",DADOS!B5)</f>
        <v>A4</v>
      </c>
      <c r="C5" s="214">
        <f>DADOS!G17</f>
        <v>259</v>
      </c>
      <c r="D5" s="103"/>
      <c r="E5" s="103"/>
      <c r="J5" s="108">
        <v>4</v>
      </c>
      <c r="K5" s="227">
        <f t="shared" si="1"/>
        <v>9.84849</v>
      </c>
      <c r="L5" s="226">
        <f t="shared" si="0"/>
        <v>13.131310000000001</v>
      </c>
      <c r="O5" s="101"/>
      <c r="P5" s="102"/>
      <c r="Q5" s="102"/>
      <c r="S5" s="101"/>
      <c r="T5" s="102"/>
      <c r="U5" s="102"/>
      <c r="V5" s="103"/>
      <c r="W5" s="104"/>
      <c r="Y5" s="102"/>
      <c r="Z5" s="102"/>
      <c r="AA5" s="102"/>
      <c r="AB5" s="102"/>
      <c r="AD5" s="214" t="s">
        <v>67</v>
      </c>
      <c r="AE5" s="309" t="e">
        <f>AE3/AE4</f>
        <v>#DIV/0!</v>
      </c>
      <c r="AF5" s="309"/>
      <c r="AG5" s="309"/>
      <c r="AS5"/>
      <c r="AT5"/>
      <c r="AU5"/>
    </row>
    <row r="6" spans="1:47" ht="15.75" customHeight="1" x14ac:dyDescent="0.25">
      <c r="A6" s="304"/>
      <c r="B6" s="162" t="str">
        <f>CONCATENATE("A",DADOS!B6)</f>
        <v>A5</v>
      </c>
      <c r="C6" s="214">
        <f>DADOS!G18</f>
        <v>308</v>
      </c>
      <c r="D6" s="103"/>
      <c r="E6" s="103"/>
      <c r="J6" s="108">
        <v>5</v>
      </c>
      <c r="K6" s="227">
        <f t="shared" si="1"/>
        <v>13.131320000000001</v>
      </c>
      <c r="L6" s="226">
        <f t="shared" si="0"/>
        <v>16.41414</v>
      </c>
      <c r="O6" s="101"/>
      <c r="P6" s="102"/>
      <c r="Q6" s="102"/>
      <c r="S6" s="101"/>
      <c r="T6" s="102"/>
      <c r="U6" s="102"/>
      <c r="V6" s="103"/>
      <c r="W6" s="104"/>
      <c r="Y6" s="102"/>
      <c r="Z6" s="102"/>
      <c r="AA6" s="102"/>
      <c r="AB6" s="102"/>
      <c r="AD6" s="214" t="s">
        <v>68</v>
      </c>
      <c r="AE6" s="309"/>
      <c r="AF6" s="309"/>
      <c r="AG6" s="309"/>
      <c r="AS6"/>
      <c r="AT6"/>
      <c r="AU6"/>
    </row>
    <row r="7" spans="1:47" ht="24" thickBot="1" x14ac:dyDescent="0.3">
      <c r="A7" s="239" t="s">
        <v>206</v>
      </c>
      <c r="B7" s="252" t="str">
        <f>CONCATENATE("A",DADOS!B7)</f>
        <v>A6</v>
      </c>
      <c r="C7" s="214">
        <f>DADOS!G19</f>
        <v>279</v>
      </c>
      <c r="D7" s="103"/>
      <c r="E7" s="103"/>
      <c r="J7" s="108">
        <v>6</v>
      </c>
      <c r="K7" s="227">
        <f t="shared" si="1"/>
        <v>16.414149999999999</v>
      </c>
      <c r="L7" s="226">
        <f t="shared" si="0"/>
        <v>19.69697</v>
      </c>
      <c r="AS7"/>
      <c r="AT7"/>
      <c r="AU7"/>
    </row>
    <row r="8" spans="1:47" ht="15.75" x14ac:dyDescent="0.25">
      <c r="J8" s="108">
        <v>7</v>
      </c>
      <c r="K8" s="227">
        <f t="shared" si="1"/>
        <v>19.69698</v>
      </c>
      <c r="L8" s="226">
        <f t="shared" si="0"/>
        <v>22.979800000000001</v>
      </c>
      <c r="O8" s="99" t="s">
        <v>60</v>
      </c>
      <c r="P8" s="214" t="str">
        <f>B2</f>
        <v>A1</v>
      </c>
      <c r="Q8" s="214" t="str">
        <f>B3</f>
        <v>A2</v>
      </c>
      <c r="R8" s="214" t="str">
        <f>B4</f>
        <v>A3</v>
      </c>
      <c r="S8" s="214" t="str">
        <f>B5</f>
        <v>A4</v>
      </c>
      <c r="T8" s="214" t="str">
        <f>B6</f>
        <v>A5</v>
      </c>
      <c r="U8" s="214" t="str">
        <f>B7</f>
        <v>A6</v>
      </c>
      <c r="W8" s="99" t="s">
        <v>60</v>
      </c>
      <c r="X8" s="214" t="str">
        <f>B2</f>
        <v>A1</v>
      </c>
      <c r="Y8" s="214" t="str">
        <f>B3</f>
        <v>A2</v>
      </c>
      <c r="Z8" s="214" t="str">
        <f>B4</f>
        <v>A3</v>
      </c>
      <c r="AA8" s="214" t="str">
        <f>B5</f>
        <v>A4</v>
      </c>
      <c r="AB8" s="214" t="str">
        <f>B6</f>
        <v>A5</v>
      </c>
      <c r="AC8" s="214" t="str">
        <f>B7</f>
        <v>A6</v>
      </c>
      <c r="AD8" s="219" t="s">
        <v>62</v>
      </c>
      <c r="AE8" s="219" t="s">
        <v>57</v>
      </c>
      <c r="AI8" s="214" t="str">
        <f>B2</f>
        <v>A1</v>
      </c>
      <c r="AJ8" s="214" t="str">
        <f>B3</f>
        <v>A2</v>
      </c>
      <c r="AK8" s="214" t="str">
        <f>B4</f>
        <v>A3</v>
      </c>
      <c r="AL8" s="214" t="str">
        <f>B5</f>
        <v>A4</v>
      </c>
      <c r="AM8" s="214" t="str">
        <f>B6</f>
        <v>A5</v>
      </c>
      <c r="AN8" s="214" t="str">
        <f>B7</f>
        <v>A6</v>
      </c>
      <c r="AO8" s="219" t="s">
        <v>55</v>
      </c>
      <c r="AP8" s="219" t="s">
        <v>63</v>
      </c>
      <c r="AR8" s="309" t="s">
        <v>69</v>
      </c>
      <c r="AS8" s="309"/>
      <c r="AT8" s="309"/>
      <c r="AU8"/>
    </row>
    <row r="9" spans="1:47" ht="16.5" thickBot="1" x14ac:dyDescent="0.3">
      <c r="A9" s="309" t="s">
        <v>72</v>
      </c>
      <c r="B9" s="309"/>
      <c r="C9" s="309"/>
      <c r="D9" s="214">
        <v>1.0000000000000001E-5</v>
      </c>
      <c r="E9" s="219">
        <v>9</v>
      </c>
      <c r="J9" s="108">
        <v>8</v>
      </c>
      <c r="K9" s="227">
        <f t="shared" si="1"/>
        <v>22.979810000000001</v>
      </c>
      <c r="L9" s="226">
        <f t="shared" si="0"/>
        <v>26.262630000000001</v>
      </c>
      <c r="O9" s="214" t="str">
        <f>B2</f>
        <v>A1</v>
      </c>
      <c r="P9" s="98">
        <v>1</v>
      </c>
      <c r="Q9" s="217">
        <f>C12</f>
        <v>0.25</v>
      </c>
      <c r="R9" s="217">
        <f>C13</f>
        <v>1</v>
      </c>
      <c r="S9" s="217">
        <f>C14</f>
        <v>2</v>
      </c>
      <c r="T9" s="217">
        <f>C15</f>
        <v>7</v>
      </c>
      <c r="U9" s="217">
        <f>C16</f>
        <v>4</v>
      </c>
      <c r="W9" s="117" t="str">
        <f t="shared" ref="W9:W14" si="2">B2</f>
        <v>A1</v>
      </c>
      <c r="X9" s="117">
        <f t="shared" ref="X9:AC14" si="3">ROUND(P9/P$15,5)</f>
        <v>0.14507999999999999</v>
      </c>
      <c r="Y9" s="117">
        <f t="shared" si="3"/>
        <v>0.12794</v>
      </c>
      <c r="Z9" s="117">
        <f t="shared" si="3"/>
        <v>0.14507999999999999</v>
      </c>
      <c r="AA9" s="117">
        <f t="shared" si="3"/>
        <v>0.18987000000000001</v>
      </c>
      <c r="AB9" s="117">
        <f t="shared" si="3"/>
        <v>0.21875</v>
      </c>
      <c r="AC9" s="117">
        <f t="shared" si="3"/>
        <v>0.2069</v>
      </c>
      <c r="AD9" s="137">
        <f t="shared" ref="AD9:AD14" si="4">ROUND(AVERAGE(X9:AC9),5)</f>
        <v>0.17227000000000001</v>
      </c>
      <c r="AE9" s="138">
        <f>AD9</f>
        <v>0.17227000000000001</v>
      </c>
      <c r="AI9" s="214">
        <f t="shared" ref="AI9:AI14" si="5">ROUND(P9*AD$9,5)</f>
        <v>0.17227000000000001</v>
      </c>
      <c r="AJ9" s="214">
        <f t="shared" ref="AJ9:AJ14" si="6">ROUND(Q9*AD$10,5)</f>
        <v>0.11627</v>
      </c>
      <c r="AK9" s="214">
        <f t="shared" ref="AK9:AK14" si="7">ROUND(R9*AD$11,5)</f>
        <v>0.17227000000000001</v>
      </c>
      <c r="AL9" s="214">
        <f t="shared" ref="AL9:AL14" si="8">ROUND(S9*AD$12,5)</f>
        <v>0.21793999999999999</v>
      </c>
      <c r="AM9" s="214">
        <f t="shared" ref="AM9:AM14" si="9">ROUND(T9*AD$13,5)</f>
        <v>0.19341</v>
      </c>
      <c r="AN9" s="214">
        <f t="shared" ref="AN9:AN14" si="10">ROUND(U9*AD$14,5)</f>
        <v>0.2152</v>
      </c>
      <c r="AO9" s="214">
        <f>ROUND(SUM(AI9:AN9),5)</f>
        <v>1.0873600000000001</v>
      </c>
      <c r="AP9" s="214">
        <f t="shared" ref="AP9:AP14" si="11">ROUND(AO9/AD9,5)</f>
        <v>6.3119500000000004</v>
      </c>
      <c r="AR9" s="214" t="s">
        <v>64</v>
      </c>
      <c r="AS9" s="309">
        <v>6</v>
      </c>
      <c r="AT9" s="309"/>
      <c r="AU9"/>
    </row>
    <row r="10" spans="1:47" ht="16.5" thickBot="1" x14ac:dyDescent="0.3">
      <c r="D10" s="274" t="s">
        <v>219</v>
      </c>
      <c r="H10" s="274" t="s">
        <v>219</v>
      </c>
      <c r="J10" s="108">
        <v>9</v>
      </c>
      <c r="K10" s="227">
        <f t="shared" si="1"/>
        <v>26.262640000000001</v>
      </c>
      <c r="L10" s="55">
        <f>G2</f>
        <v>29.545449999999999</v>
      </c>
      <c r="O10" s="214" t="str">
        <f t="shared" ref="O10:O14" si="12">B3</f>
        <v>A2</v>
      </c>
      <c r="P10" s="214">
        <f>ROUND(1/Q9,5)</f>
        <v>4</v>
      </c>
      <c r="Q10" s="98">
        <v>1</v>
      </c>
      <c r="R10" s="226">
        <f>G13</f>
        <v>4</v>
      </c>
      <c r="S10" s="226">
        <f>G14</f>
        <v>5</v>
      </c>
      <c r="T10" s="226">
        <f>G15</f>
        <v>9</v>
      </c>
      <c r="U10" s="226">
        <f>G16</f>
        <v>7</v>
      </c>
      <c r="W10" s="141" t="str">
        <f t="shared" si="2"/>
        <v>A2</v>
      </c>
      <c r="X10" s="142">
        <f t="shared" si="3"/>
        <v>0.58030999999999999</v>
      </c>
      <c r="Y10" s="142">
        <f t="shared" si="3"/>
        <v>0.51178000000000001</v>
      </c>
      <c r="Z10" s="142">
        <f t="shared" si="3"/>
        <v>0.58030999999999999</v>
      </c>
      <c r="AA10" s="142">
        <f t="shared" si="3"/>
        <v>0.47467999999999999</v>
      </c>
      <c r="AB10" s="142">
        <f t="shared" si="3"/>
        <v>0.28125</v>
      </c>
      <c r="AC10" s="142">
        <f t="shared" si="3"/>
        <v>0.36207</v>
      </c>
      <c r="AD10" s="221">
        <f t="shared" si="4"/>
        <v>0.46506999999999998</v>
      </c>
      <c r="AE10" s="144">
        <f t="shared" ref="AE10:AE15" si="13">AD10</f>
        <v>0.46506999999999998</v>
      </c>
      <c r="AI10" s="214">
        <f t="shared" si="5"/>
        <v>0.68908000000000003</v>
      </c>
      <c r="AJ10" s="214">
        <f t="shared" si="6"/>
        <v>0.46506999999999998</v>
      </c>
      <c r="AK10" s="214">
        <f t="shared" si="7"/>
        <v>0.68908000000000003</v>
      </c>
      <c r="AL10" s="214">
        <f t="shared" si="8"/>
        <v>0.54484999999999995</v>
      </c>
      <c r="AM10" s="214">
        <f t="shared" si="9"/>
        <v>0.24867</v>
      </c>
      <c r="AN10" s="214">
        <f t="shared" si="10"/>
        <v>0.37659999999999999</v>
      </c>
      <c r="AO10" s="214">
        <f t="shared" ref="AO10:AO14" si="14">ROUND(SUM(AI10:AN10),5)</f>
        <v>3.01335</v>
      </c>
      <c r="AP10" s="214">
        <f t="shared" si="11"/>
        <v>6.4793500000000002</v>
      </c>
      <c r="AR10" s="214" t="s">
        <v>65</v>
      </c>
      <c r="AS10" s="309">
        <f>ROUND((AP15-AS9)/(AS9-1),5)</f>
        <v>4.759E-2</v>
      </c>
      <c r="AT10" s="309"/>
      <c r="AU10"/>
    </row>
    <row r="11" spans="1:47" ht="15.75" customHeight="1" x14ac:dyDescent="0.25">
      <c r="A11" s="240" t="s">
        <v>74</v>
      </c>
      <c r="B11" s="241">
        <f>ROUND(100-((C2*100)/C2),5)</f>
        <v>0</v>
      </c>
      <c r="C11" s="265">
        <v>1</v>
      </c>
      <c r="D11" s="268" t="b">
        <f>OR(C$2=C2,C$2&lt;=C2)</f>
        <v>1</v>
      </c>
      <c r="E11" s="308" t="s">
        <v>80</v>
      </c>
      <c r="F11" s="306"/>
      <c r="G11" s="271">
        <f>1/C12</f>
        <v>4</v>
      </c>
      <c r="H11" s="268"/>
      <c r="L11" s="283"/>
      <c r="O11" s="214" t="str">
        <f t="shared" si="12"/>
        <v>A3</v>
      </c>
      <c r="P11" s="214">
        <f>ROUND(1/R9,5)</f>
        <v>1</v>
      </c>
      <c r="Q11" s="217">
        <f>ROUND(1/R10,5)</f>
        <v>0.25</v>
      </c>
      <c r="R11" s="98">
        <v>1</v>
      </c>
      <c r="S11" s="217">
        <f>C21</f>
        <v>2</v>
      </c>
      <c r="T11" s="217">
        <f>C22</f>
        <v>7</v>
      </c>
      <c r="U11" s="217">
        <f>C23</f>
        <v>4</v>
      </c>
      <c r="W11" s="109" t="str">
        <f t="shared" si="2"/>
        <v>A3</v>
      </c>
      <c r="X11" s="109">
        <f t="shared" si="3"/>
        <v>0.14507999999999999</v>
      </c>
      <c r="Y11" s="109">
        <f t="shared" si="3"/>
        <v>0.12794</v>
      </c>
      <c r="Z11" s="109">
        <f t="shared" si="3"/>
        <v>0.14507999999999999</v>
      </c>
      <c r="AA11" s="109">
        <f t="shared" si="3"/>
        <v>0.18987000000000001</v>
      </c>
      <c r="AB11" s="109">
        <f t="shared" si="3"/>
        <v>0.21875</v>
      </c>
      <c r="AC11" s="109">
        <f t="shared" si="3"/>
        <v>0.2069</v>
      </c>
      <c r="AD11" s="139">
        <f t="shared" si="4"/>
        <v>0.17227000000000001</v>
      </c>
      <c r="AE11" s="140">
        <f t="shared" si="13"/>
        <v>0.17227000000000001</v>
      </c>
      <c r="AI11" s="214">
        <f t="shared" si="5"/>
        <v>0.17227000000000001</v>
      </c>
      <c r="AJ11" s="214">
        <f t="shared" si="6"/>
        <v>0.11627</v>
      </c>
      <c r="AK11" s="214">
        <f t="shared" si="7"/>
        <v>0.17227000000000001</v>
      </c>
      <c r="AL11" s="214">
        <f t="shared" si="8"/>
        <v>0.21793999999999999</v>
      </c>
      <c r="AM11" s="214">
        <f t="shared" si="9"/>
        <v>0.19341</v>
      </c>
      <c r="AN11" s="214">
        <f t="shared" si="10"/>
        <v>0.2152</v>
      </c>
      <c r="AO11" s="214">
        <f t="shared" si="14"/>
        <v>1.0873600000000001</v>
      </c>
      <c r="AP11" s="214">
        <f t="shared" si="11"/>
        <v>6.3119500000000004</v>
      </c>
      <c r="AR11" s="214" t="s">
        <v>66</v>
      </c>
      <c r="AS11" s="309">
        <v>1.25</v>
      </c>
      <c r="AT11" s="309"/>
      <c r="AU11"/>
    </row>
    <row r="12" spans="1:47" x14ac:dyDescent="0.25">
      <c r="A12" s="225" t="s">
        <v>75</v>
      </c>
      <c r="B12" s="155">
        <f>ROUND(100-((C3*100)/C2),5)</f>
        <v>10.699590000000001</v>
      </c>
      <c r="C12" s="266">
        <f>ROUND(1/4,5)</f>
        <v>0.25</v>
      </c>
      <c r="D12" s="269" t="b">
        <f>OR(C$2=C3,C$2&lt;=C3)</f>
        <v>0</v>
      </c>
      <c r="E12" s="276" t="s">
        <v>85</v>
      </c>
      <c r="F12" s="241">
        <f>ROUND(100-((C3*100)/C3),5)</f>
        <v>0</v>
      </c>
      <c r="G12" s="265">
        <v>1</v>
      </c>
      <c r="H12" s="268" t="b">
        <f>OR(C$3=C3,C$3&lt;=C3)</f>
        <v>1</v>
      </c>
      <c r="O12" s="214" t="str">
        <f t="shared" si="12"/>
        <v>A4</v>
      </c>
      <c r="P12" s="214">
        <f>ROUND(1/S9,5)</f>
        <v>0.5</v>
      </c>
      <c r="Q12" s="217">
        <f>ROUND(1/S10,5)</f>
        <v>0.2</v>
      </c>
      <c r="R12" s="217">
        <f>ROUND(1/S11,5)</f>
        <v>0.5</v>
      </c>
      <c r="S12" s="98">
        <v>1</v>
      </c>
      <c r="T12" s="217">
        <f>G22</f>
        <v>5</v>
      </c>
      <c r="U12" s="217">
        <f>G23</f>
        <v>3</v>
      </c>
      <c r="W12" s="214" t="str">
        <f t="shared" si="2"/>
        <v>A4</v>
      </c>
      <c r="X12" s="214">
        <f t="shared" si="3"/>
        <v>7.2539999999999993E-2</v>
      </c>
      <c r="Y12" s="214">
        <f t="shared" si="3"/>
        <v>0.10236000000000001</v>
      </c>
      <c r="Z12" s="214">
        <f t="shared" si="3"/>
        <v>7.2539999999999993E-2</v>
      </c>
      <c r="AA12" s="214">
        <f t="shared" si="3"/>
        <v>9.4939999999999997E-2</v>
      </c>
      <c r="AB12" s="214">
        <f t="shared" si="3"/>
        <v>0.15625</v>
      </c>
      <c r="AC12" s="214">
        <f t="shared" si="3"/>
        <v>0.15517</v>
      </c>
      <c r="AD12" s="219">
        <f t="shared" si="4"/>
        <v>0.10897</v>
      </c>
      <c r="AE12" s="106">
        <f t="shared" si="13"/>
        <v>0.10897</v>
      </c>
      <c r="AI12" s="214">
        <f t="shared" si="5"/>
        <v>8.6139999999999994E-2</v>
      </c>
      <c r="AJ12" s="214">
        <f t="shared" si="6"/>
        <v>9.3009999999999995E-2</v>
      </c>
      <c r="AK12" s="214">
        <f t="shared" si="7"/>
        <v>8.6139999999999994E-2</v>
      </c>
      <c r="AL12" s="214">
        <f t="shared" si="8"/>
        <v>0.10897</v>
      </c>
      <c r="AM12" s="214">
        <f t="shared" si="9"/>
        <v>0.13815</v>
      </c>
      <c r="AN12" s="214">
        <f t="shared" si="10"/>
        <v>0.16139999999999999</v>
      </c>
      <c r="AO12" s="214">
        <f t="shared" si="14"/>
        <v>0.67381000000000002</v>
      </c>
      <c r="AP12" s="214">
        <f t="shared" si="11"/>
        <v>6.18344</v>
      </c>
      <c r="AR12" s="214" t="s">
        <v>67</v>
      </c>
      <c r="AS12" s="309">
        <f>ROUND((AS10/AS11),5)</f>
        <v>3.807E-2</v>
      </c>
      <c r="AT12" s="309"/>
      <c r="AU12"/>
    </row>
    <row r="13" spans="1:47" x14ac:dyDescent="0.25">
      <c r="A13" s="114" t="s">
        <v>76</v>
      </c>
      <c r="B13" s="115">
        <f>ROUND(100-((C2*100)/C4),5)</f>
        <v>0.40983999999999998</v>
      </c>
      <c r="C13" s="266">
        <v>1</v>
      </c>
      <c r="D13" s="273" t="b">
        <f t="shared" ref="D13:D16" si="15">OR(C$2=C4,C$2&lt;=C4)</f>
        <v>1</v>
      </c>
      <c r="E13" s="256" t="s">
        <v>81</v>
      </c>
      <c r="F13" s="115">
        <f>ROUND(100-((C3*100)/C4),5)</f>
        <v>11.065569999999999</v>
      </c>
      <c r="G13" s="266">
        <v>4</v>
      </c>
      <c r="H13" s="268" t="b">
        <f t="shared" ref="H13:H16" si="16">OR(C$3=C4,C$3&lt;=C4)</f>
        <v>1</v>
      </c>
      <c r="O13" s="214" t="str">
        <f t="shared" si="12"/>
        <v>A5</v>
      </c>
      <c r="P13" s="214">
        <f>ROUND(1/T9,5)</f>
        <v>0.14285999999999999</v>
      </c>
      <c r="Q13" s="217">
        <f>ROUND(1/T10,5)</f>
        <v>0.11111</v>
      </c>
      <c r="R13" s="217">
        <f>ROUND(1/T11,5)</f>
        <v>0.14285999999999999</v>
      </c>
      <c r="S13" s="217">
        <f>ROUND(1/T12,5)</f>
        <v>0.2</v>
      </c>
      <c r="T13" s="98">
        <v>1</v>
      </c>
      <c r="U13" s="217">
        <f>C30</f>
        <v>0.33333000000000002</v>
      </c>
      <c r="W13" s="214" t="str">
        <f t="shared" si="2"/>
        <v>A5</v>
      </c>
      <c r="X13" s="214">
        <f t="shared" si="3"/>
        <v>2.0729999999999998E-2</v>
      </c>
      <c r="Y13" s="214">
        <f t="shared" si="3"/>
        <v>5.6860000000000001E-2</v>
      </c>
      <c r="Z13" s="214">
        <f t="shared" si="3"/>
        <v>2.0729999999999998E-2</v>
      </c>
      <c r="AA13" s="214">
        <f t="shared" si="3"/>
        <v>1.899E-2</v>
      </c>
      <c r="AB13" s="214">
        <f t="shared" si="3"/>
        <v>3.125E-2</v>
      </c>
      <c r="AC13" s="214">
        <f t="shared" si="3"/>
        <v>1.7239999999999998E-2</v>
      </c>
      <c r="AD13" s="219">
        <f t="shared" si="4"/>
        <v>2.7629999999999998E-2</v>
      </c>
      <c r="AE13" s="106">
        <f t="shared" si="13"/>
        <v>2.7629999999999998E-2</v>
      </c>
      <c r="AI13" s="214">
        <f t="shared" si="5"/>
        <v>2.461E-2</v>
      </c>
      <c r="AJ13" s="214">
        <f t="shared" si="6"/>
        <v>5.1670000000000001E-2</v>
      </c>
      <c r="AK13" s="214">
        <f t="shared" si="7"/>
        <v>2.461E-2</v>
      </c>
      <c r="AL13" s="214">
        <f t="shared" si="8"/>
        <v>2.179E-2</v>
      </c>
      <c r="AM13" s="214">
        <f t="shared" si="9"/>
        <v>2.7629999999999998E-2</v>
      </c>
      <c r="AN13" s="214">
        <f t="shared" si="10"/>
        <v>1.7930000000000001E-2</v>
      </c>
      <c r="AO13" s="214">
        <f t="shared" si="14"/>
        <v>0.16824</v>
      </c>
      <c r="AP13" s="214">
        <f t="shared" si="11"/>
        <v>6.0890300000000002</v>
      </c>
      <c r="AR13" s="214" t="s">
        <v>68</v>
      </c>
      <c r="AS13" s="316">
        <f>AS12</f>
        <v>3.807E-2</v>
      </c>
      <c r="AT13" s="316"/>
      <c r="AU13"/>
    </row>
    <row r="14" spans="1:47" x14ac:dyDescent="0.25">
      <c r="A14" s="114" t="s">
        <v>77</v>
      </c>
      <c r="B14" s="115">
        <f>ROUND(100-((C2*100)/C5),5)</f>
        <v>6.1776099999999996</v>
      </c>
      <c r="C14" s="266">
        <v>2</v>
      </c>
      <c r="D14" s="273" t="b">
        <f t="shared" si="15"/>
        <v>1</v>
      </c>
      <c r="E14" s="256" t="s">
        <v>82</v>
      </c>
      <c r="F14" s="115">
        <f>ROUND(100-((C3*100)/C5),5)</f>
        <v>16.21622</v>
      </c>
      <c r="G14" s="266">
        <v>5</v>
      </c>
      <c r="H14" s="268" t="b">
        <f t="shared" si="16"/>
        <v>1</v>
      </c>
      <c r="O14" s="214" t="str">
        <f t="shared" si="12"/>
        <v>A6</v>
      </c>
      <c r="P14" s="214">
        <f>ROUND(1/U9,5)</f>
        <v>0.25</v>
      </c>
      <c r="Q14" s="217">
        <f>ROUND(1/U10,5)</f>
        <v>0.14285999999999999</v>
      </c>
      <c r="R14" s="217">
        <f>ROUND(1/U11,5)</f>
        <v>0.25</v>
      </c>
      <c r="S14" s="217">
        <f>ROUND(1/U12,5)</f>
        <v>0.33333000000000002</v>
      </c>
      <c r="T14" s="217">
        <f>ROUND(1/U13,5)</f>
        <v>3.0000300000000002</v>
      </c>
      <c r="U14" s="98">
        <v>1</v>
      </c>
      <c r="W14" s="214" t="str">
        <f t="shared" si="2"/>
        <v>A6</v>
      </c>
      <c r="X14" s="214">
        <f t="shared" si="3"/>
        <v>3.6269999999999997E-2</v>
      </c>
      <c r="Y14" s="214">
        <f t="shared" si="3"/>
        <v>7.3109999999999994E-2</v>
      </c>
      <c r="Z14" s="214">
        <f t="shared" si="3"/>
        <v>3.6269999999999997E-2</v>
      </c>
      <c r="AA14" s="214">
        <f t="shared" si="3"/>
        <v>3.1649999999999998E-2</v>
      </c>
      <c r="AB14" s="214">
        <f t="shared" si="3"/>
        <v>9.375E-2</v>
      </c>
      <c r="AC14" s="214">
        <f t="shared" si="3"/>
        <v>5.1720000000000002E-2</v>
      </c>
      <c r="AD14" s="219">
        <f t="shared" si="4"/>
        <v>5.3800000000000001E-2</v>
      </c>
      <c r="AE14" s="106">
        <f t="shared" si="13"/>
        <v>5.3800000000000001E-2</v>
      </c>
      <c r="AI14" s="214">
        <f t="shared" si="5"/>
        <v>4.3069999999999997E-2</v>
      </c>
      <c r="AJ14" s="214">
        <f t="shared" si="6"/>
        <v>6.6439999999999999E-2</v>
      </c>
      <c r="AK14" s="214">
        <f t="shared" si="7"/>
        <v>4.3069999999999997E-2</v>
      </c>
      <c r="AL14" s="214">
        <f t="shared" si="8"/>
        <v>3.6319999999999998E-2</v>
      </c>
      <c r="AM14" s="214">
        <f t="shared" si="9"/>
        <v>8.2890000000000005E-2</v>
      </c>
      <c r="AN14" s="214">
        <f t="shared" si="10"/>
        <v>5.3800000000000001E-2</v>
      </c>
      <c r="AO14" s="214">
        <f t="shared" si="14"/>
        <v>0.32558999999999999</v>
      </c>
      <c r="AP14" s="214">
        <f t="shared" si="11"/>
        <v>6.0518599999999996</v>
      </c>
      <c r="AS14"/>
      <c r="AT14"/>
      <c r="AU14"/>
    </row>
    <row r="15" spans="1:47" x14ac:dyDescent="0.25">
      <c r="A15" s="114" t="s">
        <v>78</v>
      </c>
      <c r="B15" s="115">
        <f>ROUND(100-((C2*100)/C6),5)</f>
        <v>21.103899999999999</v>
      </c>
      <c r="C15" s="266">
        <v>7</v>
      </c>
      <c r="D15" s="273" t="b">
        <f t="shared" si="15"/>
        <v>1</v>
      </c>
      <c r="E15" s="256" t="s">
        <v>83</v>
      </c>
      <c r="F15" s="115">
        <f>ROUND(100-((C3*100)/C6),5)</f>
        <v>29.545449999999999</v>
      </c>
      <c r="G15" s="266">
        <v>9</v>
      </c>
      <c r="H15" s="268" t="b">
        <f t="shared" si="16"/>
        <v>1</v>
      </c>
      <c r="O15" s="109" t="s">
        <v>55</v>
      </c>
      <c r="P15" s="214">
        <f t="shared" ref="P15:U15" si="17">ROUND(SUM(P9:P14),5)</f>
        <v>6.8928599999999998</v>
      </c>
      <c r="Q15" s="217">
        <f t="shared" si="17"/>
        <v>1.95397</v>
      </c>
      <c r="R15" s="217">
        <f t="shared" si="17"/>
        <v>6.8928599999999998</v>
      </c>
      <c r="S15" s="217">
        <f t="shared" si="17"/>
        <v>10.533329999999999</v>
      </c>
      <c r="T15" s="217">
        <f t="shared" si="17"/>
        <v>32.000030000000002</v>
      </c>
      <c r="U15" s="217">
        <f t="shared" si="17"/>
        <v>19.33333</v>
      </c>
      <c r="W15" s="214" t="s">
        <v>55</v>
      </c>
      <c r="X15" s="105">
        <f t="shared" ref="X15:AD15" si="18">ROUND(SUM(X9:X14),5)</f>
        <v>1.0000100000000001</v>
      </c>
      <c r="Y15" s="105">
        <f t="shared" si="18"/>
        <v>0.99999000000000005</v>
      </c>
      <c r="Z15" s="105">
        <f t="shared" si="18"/>
        <v>1.0000100000000001</v>
      </c>
      <c r="AA15" s="105">
        <f t="shared" si="18"/>
        <v>1</v>
      </c>
      <c r="AB15" s="105">
        <f t="shared" si="18"/>
        <v>1</v>
      </c>
      <c r="AC15" s="105">
        <f t="shared" si="18"/>
        <v>1</v>
      </c>
      <c r="AD15" s="105">
        <f t="shared" si="18"/>
        <v>1.0000100000000001</v>
      </c>
      <c r="AE15" s="106">
        <f t="shared" si="13"/>
        <v>1.0000100000000001</v>
      </c>
      <c r="AI15" s="309" t="s">
        <v>216</v>
      </c>
      <c r="AJ15" s="309"/>
      <c r="AK15" s="309"/>
      <c r="AL15" s="309"/>
      <c r="AM15" s="309"/>
      <c r="AN15" s="309"/>
      <c r="AO15" s="309"/>
      <c r="AP15" s="219">
        <f>ROUND(AVERAGE(AP9:AP14),5)</f>
        <v>6.2379300000000004</v>
      </c>
      <c r="AS15"/>
      <c r="AT15"/>
      <c r="AU15"/>
    </row>
    <row r="16" spans="1:47" ht="15.75" thickBot="1" x14ac:dyDescent="0.3">
      <c r="A16" s="114" t="s">
        <v>79</v>
      </c>
      <c r="B16" s="115">
        <f>ROUND(100-((C2*100)/C7),5)</f>
        <v>12.903230000000001</v>
      </c>
      <c r="C16" s="266">
        <v>4</v>
      </c>
      <c r="D16" s="277" t="b">
        <f t="shared" si="15"/>
        <v>1</v>
      </c>
      <c r="E16" s="256" t="s">
        <v>84</v>
      </c>
      <c r="F16" s="115">
        <f>ROUND(100-((C3*100)/C7),5)</f>
        <v>22.22222</v>
      </c>
      <c r="G16" s="266">
        <v>7</v>
      </c>
      <c r="H16" s="270" t="b">
        <f t="shared" si="16"/>
        <v>1</v>
      </c>
      <c r="AS16"/>
      <c r="AT16"/>
      <c r="AU16"/>
    </row>
    <row r="17" spans="1:47" ht="30.75" thickBot="1" x14ac:dyDescent="0.3">
      <c r="A17" s="111"/>
      <c r="B17" s="111"/>
      <c r="C17" s="111"/>
      <c r="D17" s="274" t="s">
        <v>219</v>
      </c>
      <c r="E17" s="111"/>
      <c r="F17" s="111"/>
      <c r="H17" s="274" t="s">
        <v>219</v>
      </c>
      <c r="O17" s="234" t="s">
        <v>59</v>
      </c>
      <c r="P17" s="214" t="s">
        <v>204</v>
      </c>
      <c r="Q17" s="214" t="s">
        <v>205</v>
      </c>
      <c r="R17" s="214" t="s">
        <v>206</v>
      </c>
      <c r="S17" s="214" t="s">
        <v>207</v>
      </c>
      <c r="T17" s="214" t="s">
        <v>208</v>
      </c>
      <c r="U17" s="214" t="s">
        <v>209</v>
      </c>
      <c r="W17" s="234" t="s">
        <v>59</v>
      </c>
      <c r="X17" s="214" t="s">
        <v>204</v>
      </c>
      <c r="Y17" s="214" t="s">
        <v>205</v>
      </c>
      <c r="Z17" s="214" t="s">
        <v>206</v>
      </c>
      <c r="AA17" s="214" t="s">
        <v>207</v>
      </c>
      <c r="AB17" s="214" t="s">
        <v>208</v>
      </c>
      <c r="AC17" s="214" t="s">
        <v>209</v>
      </c>
      <c r="AD17" s="219" t="s">
        <v>62</v>
      </c>
      <c r="AE17" s="220" t="s">
        <v>57</v>
      </c>
      <c r="AF17" s="157" t="s">
        <v>189</v>
      </c>
      <c r="AG17" s="158" t="s">
        <v>2</v>
      </c>
      <c r="AI17" s="214" t="str">
        <f>B2</f>
        <v>A1</v>
      </c>
      <c r="AJ17" s="214" t="str">
        <f>B3</f>
        <v>A2</v>
      </c>
      <c r="AK17" s="214" t="str">
        <f>B4</f>
        <v>A3</v>
      </c>
      <c r="AL17" s="214" t="str">
        <f>B5</f>
        <v>A4</v>
      </c>
      <c r="AM17" s="214" t="str">
        <f>B6</f>
        <v>A5</v>
      </c>
      <c r="AN17" s="214" t="str">
        <f>B7</f>
        <v>A6</v>
      </c>
      <c r="AO17" s="219" t="s">
        <v>55</v>
      </c>
      <c r="AP17" s="219" t="s">
        <v>63</v>
      </c>
      <c r="AR17" s="309" t="s">
        <v>69</v>
      </c>
      <c r="AS17" s="309"/>
      <c r="AT17" s="309"/>
      <c r="AU17"/>
    </row>
    <row r="18" spans="1:47" x14ac:dyDescent="0.25">
      <c r="A18" s="305" t="s">
        <v>86</v>
      </c>
      <c r="B18" s="306"/>
      <c r="C18" s="257">
        <f>ROUND(1/C13,5)</f>
        <v>1</v>
      </c>
      <c r="D18" s="273"/>
      <c r="E18" s="308" t="s">
        <v>92</v>
      </c>
      <c r="F18" s="306"/>
      <c r="G18" s="271">
        <f>ROUND(1/C14,5)</f>
        <v>0.5</v>
      </c>
      <c r="H18" s="268"/>
      <c r="O18" s="214" t="s">
        <v>204</v>
      </c>
      <c r="P18" s="98">
        <v>1</v>
      </c>
      <c r="Q18" s="214">
        <f>ROUND(1/3,5)</f>
        <v>0.33333000000000002</v>
      </c>
      <c r="R18" s="214">
        <f>ROUND(1/2,5)</f>
        <v>0.5</v>
      </c>
      <c r="S18" s="214">
        <f>ROUND(1/2,5)</f>
        <v>0.5</v>
      </c>
      <c r="T18" s="214">
        <f>ROUND(1/2,5)</f>
        <v>0.5</v>
      </c>
      <c r="U18" s="214">
        <f>ROUND(1/9,5)</f>
        <v>0.11111</v>
      </c>
      <c r="W18" s="214" t="s">
        <v>204</v>
      </c>
      <c r="X18" s="217">
        <f t="shared" ref="X18:AC23" si="19">ROUND(P18/P$24,5)</f>
        <v>5.2630000000000003E-2</v>
      </c>
      <c r="Y18" s="217">
        <f t="shared" si="19"/>
        <v>0.04</v>
      </c>
      <c r="Z18" s="217">
        <f t="shared" si="19"/>
        <v>3.7039999999999997E-2</v>
      </c>
      <c r="AA18" s="217">
        <f t="shared" si="19"/>
        <v>3.7039999999999997E-2</v>
      </c>
      <c r="AB18" s="217">
        <f t="shared" si="19"/>
        <v>3.7039999999999997E-2</v>
      </c>
      <c r="AC18" s="217">
        <f t="shared" si="19"/>
        <v>6.5119999999999997E-2</v>
      </c>
      <c r="AD18" s="219">
        <f>ROUND(AVERAGE(X18:AC18),5)</f>
        <v>4.4810000000000003E-2</v>
      </c>
      <c r="AE18" s="184">
        <f>AD18</f>
        <v>4.4810000000000003E-2</v>
      </c>
      <c r="AF18" s="185">
        <f>V3</f>
        <v>0.5</v>
      </c>
      <c r="AG18" s="170">
        <f>ROUND(AD18*AF18,5)</f>
        <v>2.2409999999999999E-2</v>
      </c>
      <c r="AI18" s="214">
        <f t="shared" ref="AI18:AI23" si="20">ROUND(P18*AD$18,5)</f>
        <v>4.4810000000000003E-2</v>
      </c>
      <c r="AJ18" s="214">
        <f t="shared" ref="AJ18:AJ23" si="21">ROUND(Q18*AD$19,5)</f>
        <v>5.79E-2</v>
      </c>
      <c r="AK18" s="214">
        <f t="shared" ref="AK18:AK23" si="22">ROUND(R18*AD$20,5)</f>
        <v>3.7600000000000001E-2</v>
      </c>
      <c r="AL18" s="214">
        <f t="shared" ref="AL18:AL23" si="23">ROUND(S18*AD$21,5)</f>
        <v>3.7600000000000001E-2</v>
      </c>
      <c r="AM18" s="214">
        <f t="shared" ref="AM18:AM23" si="24">ROUND(T18*AD$22,5)</f>
        <v>3.7600000000000001E-2</v>
      </c>
      <c r="AN18" s="214">
        <f t="shared" ref="AN18:AN23" si="25">ROUND(U18*AD$23,5)</f>
        <v>6.1760000000000002E-2</v>
      </c>
      <c r="AO18" s="214">
        <f>ROUND(SUM(AI18:AN18),5)</f>
        <v>0.27727000000000002</v>
      </c>
      <c r="AP18" s="214">
        <f t="shared" ref="AP18:AP23" si="26">ROUND(AO18/AD18,5)</f>
        <v>6.1876800000000003</v>
      </c>
      <c r="AR18" s="214" t="s">
        <v>64</v>
      </c>
      <c r="AS18" s="309">
        <v>6</v>
      </c>
      <c r="AT18" s="309"/>
      <c r="AU18"/>
    </row>
    <row r="19" spans="1:47" x14ac:dyDescent="0.25">
      <c r="A19" s="307" t="s">
        <v>87</v>
      </c>
      <c r="B19" s="301"/>
      <c r="C19" s="257">
        <f>ROUND(1/G13,5)</f>
        <v>0.25</v>
      </c>
      <c r="D19" s="268"/>
      <c r="E19" s="300" t="s">
        <v>93</v>
      </c>
      <c r="F19" s="301"/>
      <c r="G19" s="271">
        <f>ROUND(1/G14,5)</f>
        <v>0.2</v>
      </c>
      <c r="H19" s="268"/>
      <c r="O19" s="214" t="s">
        <v>205</v>
      </c>
      <c r="P19" s="214">
        <f>ROUND(1/Q18,5)</f>
        <v>3.0000300000000002</v>
      </c>
      <c r="Q19" s="98">
        <v>1</v>
      </c>
      <c r="R19" s="214">
        <v>3</v>
      </c>
      <c r="S19" s="214">
        <v>3</v>
      </c>
      <c r="T19" s="214">
        <v>3</v>
      </c>
      <c r="U19" s="214">
        <f>ROUND(1/6,5)</f>
        <v>0.16667000000000001</v>
      </c>
      <c r="W19" s="214" t="s">
        <v>205</v>
      </c>
      <c r="X19" s="217">
        <f>ROUND(P19/P$24,5)</f>
        <v>0.15790000000000001</v>
      </c>
      <c r="Y19" s="217">
        <f t="shared" si="19"/>
        <v>0.12</v>
      </c>
      <c r="Z19" s="217">
        <f t="shared" si="19"/>
        <v>0.22222</v>
      </c>
      <c r="AA19" s="217">
        <f t="shared" si="19"/>
        <v>0.22222</v>
      </c>
      <c r="AB19" s="217">
        <f t="shared" si="19"/>
        <v>0.22222</v>
      </c>
      <c r="AC19" s="217">
        <f t="shared" si="19"/>
        <v>9.7680000000000003E-2</v>
      </c>
      <c r="AD19" s="219">
        <f t="shared" ref="AD19:AD23" si="27">ROUND(AVERAGE(X19:AC19),5)</f>
        <v>0.17371</v>
      </c>
      <c r="AE19" s="184">
        <f t="shared" ref="AE19:AE23" si="28">AD19</f>
        <v>0.17371</v>
      </c>
      <c r="AF19" s="185">
        <f>V3</f>
        <v>0.5</v>
      </c>
      <c r="AG19" s="170">
        <f t="shared" ref="AG19:AG23" si="29">ROUND(AD19*AF19,5)</f>
        <v>8.6860000000000007E-2</v>
      </c>
      <c r="AI19" s="214">
        <f t="shared" si="20"/>
        <v>0.13442999999999999</v>
      </c>
      <c r="AJ19" s="214">
        <f t="shared" si="21"/>
        <v>0.17371</v>
      </c>
      <c r="AK19" s="214">
        <f t="shared" si="22"/>
        <v>0.22559999999999999</v>
      </c>
      <c r="AL19" s="214">
        <f t="shared" si="23"/>
        <v>0.22559999999999999</v>
      </c>
      <c r="AM19" s="214">
        <f t="shared" si="24"/>
        <v>0.22559999999999999</v>
      </c>
      <c r="AN19" s="214">
        <f t="shared" si="25"/>
        <v>9.2649999999999996E-2</v>
      </c>
      <c r="AO19" s="214">
        <f t="shared" ref="AO19:AO23" si="30">ROUND(SUM(AI19:AN19),5)</f>
        <v>1.07759</v>
      </c>
      <c r="AP19" s="214">
        <f t="shared" si="26"/>
        <v>6.2033800000000001</v>
      </c>
      <c r="AR19" s="214" t="s">
        <v>65</v>
      </c>
      <c r="AS19" s="309">
        <f>ROUND((AP24-AS18)/(AS18-1),5)</f>
        <v>2.9510000000000002E-2</v>
      </c>
      <c r="AT19" s="309"/>
      <c r="AU19"/>
    </row>
    <row r="20" spans="1:47" x14ac:dyDescent="0.25">
      <c r="A20" s="242" t="s">
        <v>88</v>
      </c>
      <c r="B20" s="242">
        <f>ROUND(100-((C4*100)/C4),5)</f>
        <v>0</v>
      </c>
      <c r="C20" s="265">
        <v>1</v>
      </c>
      <c r="D20" s="268" t="b">
        <f>OR(C$4=C4,C$4&lt;=C4)</f>
        <v>1</v>
      </c>
      <c r="E20" s="300" t="s">
        <v>94</v>
      </c>
      <c r="F20" s="301"/>
      <c r="G20" s="271">
        <f>ROUND(1/C21,5)</f>
        <v>0.5</v>
      </c>
      <c r="H20" s="268"/>
      <c r="O20" s="214" t="s">
        <v>206</v>
      </c>
      <c r="P20" s="214">
        <f>ROUND(1/R18,5)</f>
        <v>2</v>
      </c>
      <c r="Q20" s="214">
        <f>ROUND(1/R19,5)</f>
        <v>0.33333000000000002</v>
      </c>
      <c r="R20" s="98">
        <v>1</v>
      </c>
      <c r="S20" s="214">
        <f>ROUND(1/1,5)</f>
        <v>1</v>
      </c>
      <c r="T20" s="214">
        <f>ROUND(1/1,5)</f>
        <v>1</v>
      </c>
      <c r="U20" s="214">
        <f>ROUND(1/7,5)</f>
        <v>0.14285999999999999</v>
      </c>
      <c r="W20" s="214" t="s">
        <v>206</v>
      </c>
      <c r="X20" s="217">
        <f t="shared" ref="X20:X23" si="31">ROUND(P20/P$24,5)</f>
        <v>0.10526000000000001</v>
      </c>
      <c r="Y20" s="217">
        <f t="shared" si="19"/>
        <v>0.04</v>
      </c>
      <c r="Z20" s="217">
        <f t="shared" si="19"/>
        <v>7.4069999999999997E-2</v>
      </c>
      <c r="AA20" s="217">
        <f t="shared" si="19"/>
        <v>7.4069999999999997E-2</v>
      </c>
      <c r="AB20" s="217">
        <f t="shared" si="19"/>
        <v>7.4069999999999997E-2</v>
      </c>
      <c r="AC20" s="217">
        <f t="shared" si="19"/>
        <v>8.3720000000000003E-2</v>
      </c>
      <c r="AD20" s="219">
        <f t="shared" si="27"/>
        <v>7.5200000000000003E-2</v>
      </c>
      <c r="AE20" s="184">
        <f t="shared" si="28"/>
        <v>7.5200000000000003E-2</v>
      </c>
      <c r="AF20" s="185">
        <f>V3</f>
        <v>0.5</v>
      </c>
      <c r="AG20" s="170">
        <f t="shared" si="29"/>
        <v>3.7600000000000001E-2</v>
      </c>
      <c r="AI20" s="214">
        <f t="shared" si="20"/>
        <v>8.9620000000000005E-2</v>
      </c>
      <c r="AJ20" s="214">
        <f t="shared" si="21"/>
        <v>5.79E-2</v>
      </c>
      <c r="AK20" s="214">
        <f t="shared" si="22"/>
        <v>7.5200000000000003E-2</v>
      </c>
      <c r="AL20" s="214">
        <f t="shared" si="23"/>
        <v>7.5200000000000003E-2</v>
      </c>
      <c r="AM20" s="214">
        <f t="shared" si="24"/>
        <v>7.5200000000000003E-2</v>
      </c>
      <c r="AN20" s="214">
        <f t="shared" si="25"/>
        <v>7.9409999999999994E-2</v>
      </c>
      <c r="AO20" s="214">
        <f t="shared" si="30"/>
        <v>0.45252999999999999</v>
      </c>
      <c r="AP20" s="214">
        <f t="shared" si="26"/>
        <v>6.01769</v>
      </c>
      <c r="AR20" s="214" t="s">
        <v>66</v>
      </c>
      <c r="AS20" s="309">
        <v>1.25</v>
      </c>
      <c r="AT20" s="309"/>
      <c r="AU20"/>
    </row>
    <row r="21" spans="1:47" x14ac:dyDescent="0.25">
      <c r="A21" s="116" t="s">
        <v>89</v>
      </c>
      <c r="B21" s="116">
        <f>ROUND(100-((C4*100)/C5),5)</f>
        <v>5.7915099999999997</v>
      </c>
      <c r="C21" s="266">
        <v>2</v>
      </c>
      <c r="D21" s="268" t="b">
        <f t="shared" ref="D21:D23" si="32">OR(C$4=C5,C$4&lt;=C5)</f>
        <v>1</v>
      </c>
      <c r="E21" s="272" t="s">
        <v>95</v>
      </c>
      <c r="F21" s="241">
        <f>ROUND(100-((C5*100)/C5),5)</f>
        <v>0</v>
      </c>
      <c r="G21" s="265">
        <v>1</v>
      </c>
      <c r="H21" s="268" t="b">
        <f>OR(C$5=C5,C$5&lt;=C5)</f>
        <v>1</v>
      </c>
      <c r="O21" s="214" t="s">
        <v>207</v>
      </c>
      <c r="P21" s="214">
        <f>ROUND(1/S18,5)</f>
        <v>2</v>
      </c>
      <c r="Q21" s="214">
        <f>ROUND(1/S19,5)</f>
        <v>0.33333000000000002</v>
      </c>
      <c r="R21" s="214">
        <f>ROUND(1/S20,5)</f>
        <v>1</v>
      </c>
      <c r="S21" s="98">
        <v>1</v>
      </c>
      <c r="T21" s="214">
        <v>1</v>
      </c>
      <c r="U21" s="214">
        <f>ROUND(1/7,5)</f>
        <v>0.14285999999999999</v>
      </c>
      <c r="W21" s="214" t="s">
        <v>207</v>
      </c>
      <c r="X21" s="217">
        <f t="shared" si="31"/>
        <v>0.10526000000000001</v>
      </c>
      <c r="Y21" s="217">
        <f t="shared" si="19"/>
        <v>0.04</v>
      </c>
      <c r="Z21" s="217">
        <f t="shared" si="19"/>
        <v>7.4069999999999997E-2</v>
      </c>
      <c r="AA21" s="217">
        <f t="shared" si="19"/>
        <v>7.4069999999999997E-2</v>
      </c>
      <c r="AB21" s="217">
        <f t="shared" si="19"/>
        <v>7.4069999999999997E-2</v>
      </c>
      <c r="AC21" s="217">
        <f t="shared" si="19"/>
        <v>8.3720000000000003E-2</v>
      </c>
      <c r="AD21" s="219">
        <f t="shared" si="27"/>
        <v>7.5200000000000003E-2</v>
      </c>
      <c r="AE21" s="184">
        <f t="shared" si="28"/>
        <v>7.5200000000000003E-2</v>
      </c>
      <c r="AF21" s="185">
        <f>V3</f>
        <v>0.5</v>
      </c>
      <c r="AG21" s="170">
        <f t="shared" si="29"/>
        <v>3.7600000000000001E-2</v>
      </c>
      <c r="AI21" s="214">
        <f t="shared" si="20"/>
        <v>8.9620000000000005E-2</v>
      </c>
      <c r="AJ21" s="214">
        <f t="shared" si="21"/>
        <v>5.79E-2</v>
      </c>
      <c r="AK21" s="214">
        <f t="shared" si="22"/>
        <v>7.5200000000000003E-2</v>
      </c>
      <c r="AL21" s="214">
        <f t="shared" si="23"/>
        <v>7.5200000000000003E-2</v>
      </c>
      <c r="AM21" s="214">
        <f t="shared" si="24"/>
        <v>7.5200000000000003E-2</v>
      </c>
      <c r="AN21" s="214">
        <f t="shared" si="25"/>
        <v>7.9409999999999994E-2</v>
      </c>
      <c r="AO21" s="214">
        <f t="shared" si="30"/>
        <v>0.45252999999999999</v>
      </c>
      <c r="AP21" s="214">
        <f t="shared" si="26"/>
        <v>6.01769</v>
      </c>
      <c r="AR21" s="214" t="s">
        <v>67</v>
      </c>
      <c r="AS21" s="315">
        <f>ROUND((AS19/AS20),5)</f>
        <v>2.3609999999999999E-2</v>
      </c>
      <c r="AT21" s="315"/>
      <c r="AU21"/>
    </row>
    <row r="22" spans="1:47" ht="15.75" thickBot="1" x14ac:dyDescent="0.3">
      <c r="A22" s="116" t="s">
        <v>90</v>
      </c>
      <c r="B22" s="116">
        <f>ROUND(100-((C4*100)/C6),5)</f>
        <v>20.779219999999999</v>
      </c>
      <c r="C22" s="266">
        <v>7</v>
      </c>
      <c r="D22" s="268" t="b">
        <f t="shared" si="32"/>
        <v>1</v>
      </c>
      <c r="E22" s="258" t="s">
        <v>96</v>
      </c>
      <c r="F22" s="115">
        <f>ROUND(100-((C5*100)/C6),5)</f>
        <v>15.909090000000001</v>
      </c>
      <c r="G22" s="266">
        <v>5</v>
      </c>
      <c r="H22" s="268" t="b">
        <f t="shared" ref="H22:H23" si="33">OR(C$5=C6,C$5&lt;=C6)</f>
        <v>1</v>
      </c>
      <c r="O22" s="214" t="s">
        <v>208</v>
      </c>
      <c r="P22" s="214">
        <f>ROUND(1/T18,5)</f>
        <v>2</v>
      </c>
      <c r="Q22" s="214">
        <f>ROUND(1/T19,5)</f>
        <v>0.33333000000000002</v>
      </c>
      <c r="R22" s="214">
        <f>ROUND(1/T20,5)</f>
        <v>1</v>
      </c>
      <c r="S22" s="214">
        <f>ROUND(1/T21,5)</f>
        <v>1</v>
      </c>
      <c r="T22" s="98">
        <v>1</v>
      </c>
      <c r="U22" s="214">
        <f>ROUND(1/7,5)</f>
        <v>0.14285999999999999</v>
      </c>
      <c r="W22" s="117" t="s">
        <v>208</v>
      </c>
      <c r="X22" s="145">
        <f t="shared" si="31"/>
        <v>0.10526000000000001</v>
      </c>
      <c r="Y22" s="145">
        <f t="shared" si="19"/>
        <v>0.04</v>
      </c>
      <c r="Z22" s="145">
        <f t="shared" si="19"/>
        <v>7.4069999999999997E-2</v>
      </c>
      <c r="AA22" s="145">
        <f t="shared" si="19"/>
        <v>7.4069999999999997E-2</v>
      </c>
      <c r="AB22" s="145">
        <f t="shared" si="19"/>
        <v>7.4069999999999997E-2</v>
      </c>
      <c r="AC22" s="145">
        <f t="shared" si="19"/>
        <v>8.3720000000000003E-2</v>
      </c>
      <c r="AD22" s="137">
        <f t="shared" si="27"/>
        <v>7.5200000000000003E-2</v>
      </c>
      <c r="AE22" s="146">
        <f t="shared" si="28"/>
        <v>7.5200000000000003E-2</v>
      </c>
      <c r="AF22" s="199">
        <f>V3</f>
        <v>0.5</v>
      </c>
      <c r="AG22" s="200">
        <f t="shared" si="29"/>
        <v>3.7600000000000001E-2</v>
      </c>
      <c r="AI22" s="214">
        <f t="shared" si="20"/>
        <v>8.9620000000000005E-2</v>
      </c>
      <c r="AJ22" s="214">
        <f t="shared" si="21"/>
        <v>5.79E-2</v>
      </c>
      <c r="AK22" s="214">
        <f t="shared" si="22"/>
        <v>7.5200000000000003E-2</v>
      </c>
      <c r="AL22" s="214">
        <f t="shared" si="23"/>
        <v>7.5200000000000003E-2</v>
      </c>
      <c r="AM22" s="214">
        <f t="shared" si="24"/>
        <v>7.5200000000000003E-2</v>
      </c>
      <c r="AN22" s="214">
        <f t="shared" si="25"/>
        <v>7.9409999999999994E-2</v>
      </c>
      <c r="AO22" s="214">
        <f t="shared" si="30"/>
        <v>0.45252999999999999</v>
      </c>
      <c r="AP22" s="214">
        <f t="shared" si="26"/>
        <v>6.01769</v>
      </c>
      <c r="AR22" s="214" t="s">
        <v>68</v>
      </c>
      <c r="AS22" s="316">
        <f>AS21</f>
        <v>2.3609999999999999E-2</v>
      </c>
      <c r="AT22" s="316"/>
      <c r="AU22"/>
    </row>
    <row r="23" spans="1:47" ht="15.75" thickBot="1" x14ac:dyDescent="0.3">
      <c r="A23" s="116" t="s">
        <v>91</v>
      </c>
      <c r="B23" s="116">
        <f>ROUND(100-((C4*100)/C7),5)</f>
        <v>12.5448</v>
      </c>
      <c r="C23" s="266">
        <v>4</v>
      </c>
      <c r="D23" s="270" t="b">
        <f t="shared" si="32"/>
        <v>1</v>
      </c>
      <c r="E23" s="258" t="s">
        <v>97</v>
      </c>
      <c r="F23" s="115">
        <f>ROUND(100-((C5*100)/C7),5)</f>
        <v>7.1684599999999996</v>
      </c>
      <c r="G23" s="266">
        <v>3</v>
      </c>
      <c r="H23" s="270" t="b">
        <f t="shared" si="33"/>
        <v>1</v>
      </c>
      <c r="O23" s="214" t="s">
        <v>209</v>
      </c>
      <c r="P23" s="214">
        <f>ROUND(1/U18,5)</f>
        <v>9.0000900000000001</v>
      </c>
      <c r="Q23" s="214">
        <f>ROUND(1/U19,5)</f>
        <v>5.9998800000000001</v>
      </c>
      <c r="R23" s="214">
        <f>ROUND(1/U20,5)</f>
        <v>6.99986</v>
      </c>
      <c r="S23" s="214">
        <f>ROUND(1/U21,5)</f>
        <v>6.99986</v>
      </c>
      <c r="T23" s="214">
        <f>ROUND(1/U22,5)</f>
        <v>6.99986</v>
      </c>
      <c r="U23" s="98">
        <v>1</v>
      </c>
      <c r="W23" s="141" t="s">
        <v>209</v>
      </c>
      <c r="X23" s="149">
        <f t="shared" si="31"/>
        <v>0.47369</v>
      </c>
      <c r="Y23" s="149">
        <f t="shared" si="19"/>
        <v>0.72</v>
      </c>
      <c r="Z23" s="149">
        <f t="shared" si="19"/>
        <v>0.51851000000000003</v>
      </c>
      <c r="AA23" s="149">
        <f t="shared" si="19"/>
        <v>0.51851000000000003</v>
      </c>
      <c r="AB23" s="149">
        <f t="shared" si="19"/>
        <v>0.51851000000000003</v>
      </c>
      <c r="AC23" s="149">
        <f t="shared" si="19"/>
        <v>0.58604000000000001</v>
      </c>
      <c r="AD23" s="221">
        <f t="shared" si="27"/>
        <v>0.55588000000000004</v>
      </c>
      <c r="AE23" s="202">
        <f t="shared" si="28"/>
        <v>0.55588000000000004</v>
      </c>
      <c r="AF23" s="203">
        <f>V3</f>
        <v>0.5</v>
      </c>
      <c r="AG23" s="204">
        <f t="shared" si="29"/>
        <v>0.27794000000000002</v>
      </c>
      <c r="AI23" s="214">
        <f t="shared" si="20"/>
        <v>0.40328999999999998</v>
      </c>
      <c r="AJ23" s="214">
        <f t="shared" si="21"/>
        <v>1.0422400000000001</v>
      </c>
      <c r="AK23" s="214">
        <f t="shared" si="22"/>
        <v>0.52639000000000002</v>
      </c>
      <c r="AL23" s="214">
        <f t="shared" si="23"/>
        <v>0.52639000000000002</v>
      </c>
      <c r="AM23" s="214">
        <f t="shared" si="24"/>
        <v>0.52639000000000002</v>
      </c>
      <c r="AN23" s="214">
        <f t="shared" si="25"/>
        <v>0.55588000000000004</v>
      </c>
      <c r="AO23" s="214">
        <f t="shared" si="30"/>
        <v>3.5805799999999999</v>
      </c>
      <c r="AP23" s="214">
        <f t="shared" si="26"/>
        <v>6.4412799999999999</v>
      </c>
      <c r="AS23"/>
      <c r="AT23"/>
      <c r="AU23"/>
    </row>
    <row r="24" spans="1:47" ht="15.75" thickBot="1" x14ac:dyDescent="0.3">
      <c r="D24" s="274" t="s">
        <v>219</v>
      </c>
      <c r="H24" s="274" t="s">
        <v>219</v>
      </c>
      <c r="O24" s="214" t="s">
        <v>55</v>
      </c>
      <c r="P24" s="156">
        <f>ROUND(SUM(P18:P23),5)</f>
        <v>19.000119999999999</v>
      </c>
      <c r="Q24" s="217">
        <f t="shared" ref="Q24:U24" si="34">ROUND(SUM(Q18:Q23),5)</f>
        <v>8.3331999999999997</v>
      </c>
      <c r="R24" s="217">
        <f t="shared" si="34"/>
        <v>13.49986</v>
      </c>
      <c r="S24" s="217">
        <f t="shared" si="34"/>
        <v>13.49986</v>
      </c>
      <c r="T24" s="217">
        <f t="shared" si="34"/>
        <v>13.49986</v>
      </c>
      <c r="U24" s="217">
        <f t="shared" si="34"/>
        <v>1.7063600000000001</v>
      </c>
      <c r="W24" s="139" t="s">
        <v>55</v>
      </c>
      <c r="X24" s="147">
        <f t="shared" ref="X24:AD24" si="35">ROUND(SUM(X18:X23),5)</f>
        <v>1</v>
      </c>
      <c r="Y24" s="147">
        <f t="shared" si="35"/>
        <v>1</v>
      </c>
      <c r="Z24" s="147">
        <f t="shared" si="35"/>
        <v>0.99997999999999998</v>
      </c>
      <c r="AA24" s="147">
        <f t="shared" si="35"/>
        <v>0.99997999999999998</v>
      </c>
      <c r="AB24" s="147">
        <f t="shared" si="35"/>
        <v>0.99997999999999998</v>
      </c>
      <c r="AC24" s="147">
        <f t="shared" si="35"/>
        <v>1</v>
      </c>
      <c r="AD24" s="147">
        <f t="shared" si="35"/>
        <v>1</v>
      </c>
      <c r="AE24" s="148">
        <f>AD24</f>
        <v>1</v>
      </c>
      <c r="AF24" s="148"/>
      <c r="AG24" s="201">
        <f>ROUND(SUM(AG18:AG23),5)</f>
        <v>0.50000999999999995</v>
      </c>
      <c r="AI24" s="309" t="s">
        <v>216</v>
      </c>
      <c r="AJ24" s="309"/>
      <c r="AK24" s="309"/>
      <c r="AL24" s="309"/>
      <c r="AM24" s="309"/>
      <c r="AN24" s="309"/>
      <c r="AO24" s="309"/>
      <c r="AP24" s="219">
        <f>ROUND(AVERAGE(AP18:AP23),5)</f>
        <v>6.14757</v>
      </c>
      <c r="AS24"/>
      <c r="AT24"/>
      <c r="AU24"/>
    </row>
    <row r="25" spans="1:47" x14ac:dyDescent="0.25">
      <c r="A25" s="307" t="s">
        <v>98</v>
      </c>
      <c r="B25" s="301"/>
      <c r="C25" s="271">
        <f>ROUND(1/C15,5)</f>
        <v>0.14285999999999999</v>
      </c>
      <c r="D25" s="268"/>
      <c r="E25" s="300" t="s">
        <v>104</v>
      </c>
      <c r="F25" s="301"/>
      <c r="G25" s="257">
        <f>ROUND(1/C16,5)</f>
        <v>0.25</v>
      </c>
      <c r="H25" s="268"/>
      <c r="AS25"/>
      <c r="AT25"/>
      <c r="AU25"/>
    </row>
    <row r="26" spans="1:47" x14ac:dyDescent="0.25">
      <c r="A26" s="307" t="s">
        <v>99</v>
      </c>
      <c r="B26" s="301"/>
      <c r="C26" s="271">
        <f>ROUND(1/G15,5)</f>
        <v>0.11111</v>
      </c>
      <c r="D26" s="268"/>
      <c r="E26" s="300" t="s">
        <v>105</v>
      </c>
      <c r="F26" s="301"/>
      <c r="G26" s="257">
        <f>ROUND(1/G16,5)</f>
        <v>0.14285999999999999</v>
      </c>
      <c r="H26" s="268"/>
      <c r="O26" s="235" t="s">
        <v>204</v>
      </c>
      <c r="P26" s="214" t="s">
        <v>210</v>
      </c>
      <c r="Q26" s="214" t="s">
        <v>211</v>
      </c>
      <c r="R26" s="214" t="s">
        <v>212</v>
      </c>
      <c r="S26" s="214" t="s">
        <v>213</v>
      </c>
      <c r="T26" s="214" t="s">
        <v>214</v>
      </c>
      <c r="U26" s="214" t="s">
        <v>215</v>
      </c>
      <c r="W26" s="235" t="str">
        <f>O26</f>
        <v>GS1</v>
      </c>
      <c r="X26" s="214" t="s">
        <v>210</v>
      </c>
      <c r="Y26" s="214" t="s">
        <v>211</v>
      </c>
      <c r="Z26" s="214" t="s">
        <v>212</v>
      </c>
      <c r="AA26" s="214" t="s">
        <v>213</v>
      </c>
      <c r="AB26" s="214" t="s">
        <v>214</v>
      </c>
      <c r="AC26" s="214" t="s">
        <v>215</v>
      </c>
      <c r="AD26" s="214" t="s">
        <v>62</v>
      </c>
      <c r="AE26" s="214" t="s">
        <v>57</v>
      </c>
      <c r="AI26" s="214" t="s">
        <v>210</v>
      </c>
      <c r="AJ26" s="214" t="s">
        <v>211</v>
      </c>
      <c r="AK26" s="214" t="s">
        <v>212</v>
      </c>
      <c r="AL26" s="214" t="s">
        <v>213</v>
      </c>
      <c r="AM26" s="214" t="s">
        <v>214</v>
      </c>
      <c r="AN26" s="214" t="s">
        <v>215</v>
      </c>
      <c r="AO26" s="214" t="s">
        <v>55</v>
      </c>
      <c r="AP26" s="214" t="s">
        <v>63</v>
      </c>
      <c r="AR26" s="309" t="s">
        <v>69</v>
      </c>
      <c r="AS26" s="309"/>
      <c r="AT26" s="309"/>
      <c r="AU26"/>
    </row>
    <row r="27" spans="1:47" x14ac:dyDescent="0.25">
      <c r="A27" s="307" t="s">
        <v>100</v>
      </c>
      <c r="B27" s="301"/>
      <c r="C27" s="271">
        <f>ROUND(1/C22,5)</f>
        <v>0.14285999999999999</v>
      </c>
      <c r="D27" s="268"/>
      <c r="E27" s="300" t="s">
        <v>106</v>
      </c>
      <c r="F27" s="301"/>
      <c r="G27" s="257">
        <f>ROUND(1/C23,5)</f>
        <v>0.25</v>
      </c>
      <c r="H27" s="268"/>
      <c r="O27" s="214" t="s">
        <v>210</v>
      </c>
      <c r="P27" s="98">
        <v>1</v>
      </c>
      <c r="Q27" s="214">
        <f>ROUND(1/3,5)</f>
        <v>0.33333000000000002</v>
      </c>
      <c r="R27" s="214">
        <f>ROUND(1/7,5)</f>
        <v>0.14285999999999999</v>
      </c>
      <c r="S27" s="214">
        <v>1</v>
      </c>
      <c r="T27" s="214">
        <f>ROUND(1/7,5)</f>
        <v>0.14285999999999999</v>
      </c>
      <c r="U27" s="214">
        <f>ROUND(1/9,5)</f>
        <v>0.11111</v>
      </c>
      <c r="W27" s="214" t="s">
        <v>210</v>
      </c>
      <c r="X27" s="217">
        <f>ROUND(P27/P$33,5)</f>
        <v>3.5709999999999999E-2</v>
      </c>
      <c r="Y27" s="217">
        <f t="shared" ref="Y27:AC32" si="36">ROUND(Q27/Q$33,5)</f>
        <v>2.1049999999999999E-2</v>
      </c>
      <c r="Z27" s="217">
        <f t="shared" si="36"/>
        <v>3.1329999999999997E-2</v>
      </c>
      <c r="AA27" s="217">
        <f t="shared" si="36"/>
        <v>4.1669999999999999E-2</v>
      </c>
      <c r="AB27" s="217">
        <f t="shared" si="36"/>
        <v>3.1329999999999997E-2</v>
      </c>
      <c r="AC27" s="217">
        <f t="shared" si="36"/>
        <v>4.6240000000000003E-2</v>
      </c>
      <c r="AD27" s="8">
        <f>ROUND(AVERAGE(X27:AC27),5)</f>
        <v>3.456E-2</v>
      </c>
      <c r="AE27" s="218">
        <f>AD27</f>
        <v>3.456E-2</v>
      </c>
      <c r="AI27" s="214">
        <f>ROUND(P27*AD$27,5)</f>
        <v>3.456E-2</v>
      </c>
      <c r="AJ27" s="214">
        <f>ROUND(Q27*AD$28,5)</f>
        <v>2.4039999999999999E-2</v>
      </c>
      <c r="AK27" s="214">
        <f>ROUND(R27*AD$29,5)</f>
        <v>3.3320000000000002E-2</v>
      </c>
      <c r="AL27" s="214">
        <f>ROUND(S27*AD$30,5)</f>
        <v>3.9010000000000003E-2</v>
      </c>
      <c r="AM27" s="214">
        <f>ROUND(T27*AD$31,5)</f>
        <v>3.3320000000000002E-2</v>
      </c>
      <c r="AN27" s="214">
        <f>ROUND(U27*AD$32,5)</f>
        <v>4.3099999999999999E-2</v>
      </c>
      <c r="AO27" s="214">
        <f>ROUND(SUM(AI27:AN27),5)</f>
        <v>0.20735000000000001</v>
      </c>
      <c r="AP27" s="214">
        <f>ROUND(AO27/AD27,5)</f>
        <v>5.9997100000000003</v>
      </c>
      <c r="AR27" s="214" t="s">
        <v>64</v>
      </c>
      <c r="AS27" s="309">
        <v>6</v>
      </c>
      <c r="AT27" s="309"/>
      <c r="AU27"/>
    </row>
    <row r="28" spans="1:47" x14ac:dyDescent="0.25">
      <c r="A28" s="307" t="s">
        <v>101</v>
      </c>
      <c r="B28" s="301"/>
      <c r="C28" s="271">
        <f>ROUND(1/G22,5)</f>
        <v>0.2</v>
      </c>
      <c r="D28" s="268"/>
      <c r="E28" s="300" t="s">
        <v>107</v>
      </c>
      <c r="F28" s="301"/>
      <c r="G28" s="257">
        <f>ROUND(1/G23,5)</f>
        <v>0.33333000000000002</v>
      </c>
      <c r="H28" s="268"/>
      <c r="O28" s="214" t="s">
        <v>211</v>
      </c>
      <c r="P28" s="214">
        <f>ROUND(1/Q27,5)</f>
        <v>3.0000300000000002</v>
      </c>
      <c r="Q28" s="98">
        <v>1</v>
      </c>
      <c r="R28" s="214">
        <f>ROUND(1/4,5)</f>
        <v>0.25</v>
      </c>
      <c r="S28" s="214">
        <v>2</v>
      </c>
      <c r="T28" s="214">
        <f>ROUND(1/4,5)</f>
        <v>0.25</v>
      </c>
      <c r="U28" s="214">
        <f>ROUND(1/6,5)</f>
        <v>0.16667000000000001</v>
      </c>
      <c r="W28" s="214" t="s">
        <v>211</v>
      </c>
      <c r="X28" s="217">
        <f t="shared" ref="X28:X32" si="37">ROUND(P28/P$33,5)</f>
        <v>0.10714</v>
      </c>
      <c r="Y28" s="217">
        <f t="shared" si="36"/>
        <v>6.3159999999999994E-2</v>
      </c>
      <c r="Z28" s="217">
        <f t="shared" si="36"/>
        <v>5.4829999999999997E-2</v>
      </c>
      <c r="AA28" s="217">
        <f t="shared" si="36"/>
        <v>8.3330000000000001E-2</v>
      </c>
      <c r="AB28" s="217">
        <f t="shared" si="36"/>
        <v>5.4829999999999997E-2</v>
      </c>
      <c r="AC28" s="217">
        <f t="shared" si="36"/>
        <v>6.9370000000000001E-2</v>
      </c>
      <c r="AD28" s="8">
        <f t="shared" ref="AD28:AD32" si="38">ROUND(AVERAGE(X28:AC28),5)</f>
        <v>7.2109999999999994E-2</v>
      </c>
      <c r="AE28" s="218">
        <f t="shared" ref="AE28:AE33" si="39">AD28</f>
        <v>7.2109999999999994E-2</v>
      </c>
      <c r="AI28" s="214">
        <f t="shared" ref="AI28:AI32" si="40">ROUND(P28*AD$27,5)</f>
        <v>0.10367999999999999</v>
      </c>
      <c r="AJ28" s="214">
        <f t="shared" ref="AJ28:AJ32" si="41">ROUND(Q28*AD$28,5)</f>
        <v>7.2109999999999994E-2</v>
      </c>
      <c r="AK28" s="214">
        <f t="shared" ref="AK28:AK32" si="42">ROUND(R28*AD$29,5)</f>
        <v>5.8310000000000001E-2</v>
      </c>
      <c r="AL28" s="214">
        <f t="shared" ref="AL28:AL32" si="43">ROUND(S28*AD$30,5)</f>
        <v>7.8020000000000006E-2</v>
      </c>
      <c r="AM28" s="214">
        <f t="shared" ref="AM28:AM32" si="44">ROUND(T28*AD$31,5)</f>
        <v>5.8310000000000001E-2</v>
      </c>
      <c r="AN28" s="214">
        <f t="shared" ref="AN28:AN32" si="45">ROUND(U28*AD$32,5)</f>
        <v>6.4640000000000003E-2</v>
      </c>
      <c r="AO28" s="214">
        <f t="shared" ref="AO28:AO32" si="46">ROUND(SUM(AI28:AN28),5)</f>
        <v>0.43507000000000001</v>
      </c>
      <c r="AP28" s="214">
        <f t="shared" ref="AP28:AP32" si="47">ROUND(AO28/AD28,5)</f>
        <v>6.0334199999999996</v>
      </c>
      <c r="AR28" s="214" t="s">
        <v>65</v>
      </c>
      <c r="AS28" s="309">
        <f>ROUND((AP33-AS27)/(AS27-1),5)</f>
        <v>1.4149999999999999E-2</v>
      </c>
      <c r="AT28" s="309"/>
      <c r="AU28"/>
    </row>
    <row r="29" spans="1:47" x14ac:dyDescent="0.25">
      <c r="A29" s="242" t="s">
        <v>102</v>
      </c>
      <c r="B29" s="241">
        <f>ROUND(100-((C6*100)/C6),5)</f>
        <v>0</v>
      </c>
      <c r="C29" s="265">
        <v>1</v>
      </c>
      <c r="D29" s="268" t="b">
        <f>OR(C$6=C6,C$6&lt;=C6)</f>
        <v>1</v>
      </c>
      <c r="E29" s="300" t="s">
        <v>108</v>
      </c>
      <c r="F29" s="301"/>
      <c r="G29" s="257">
        <f>ROUND(1/C30,5)</f>
        <v>3.0000300000000002</v>
      </c>
      <c r="H29" s="268"/>
      <c r="O29" s="214" t="s">
        <v>212</v>
      </c>
      <c r="P29" s="214">
        <f>ROUND(1/R27,5)</f>
        <v>6.99986</v>
      </c>
      <c r="Q29" s="214">
        <f>ROUND(1/R28,5)</f>
        <v>4</v>
      </c>
      <c r="R29" s="98">
        <v>1</v>
      </c>
      <c r="S29" s="214">
        <v>6</v>
      </c>
      <c r="T29" s="214">
        <v>1</v>
      </c>
      <c r="U29" s="214">
        <f>ROUND(1/2,5)</f>
        <v>0.5</v>
      </c>
      <c r="W29" s="214" t="s">
        <v>212</v>
      </c>
      <c r="X29" s="217">
        <f t="shared" si="37"/>
        <v>0.25</v>
      </c>
      <c r="Y29" s="217">
        <f t="shared" si="36"/>
        <v>0.25263000000000002</v>
      </c>
      <c r="Z29" s="217">
        <f t="shared" si="36"/>
        <v>0.21931999999999999</v>
      </c>
      <c r="AA29" s="217">
        <f t="shared" si="36"/>
        <v>0.25</v>
      </c>
      <c r="AB29" s="217">
        <f t="shared" si="36"/>
        <v>0.21931999999999999</v>
      </c>
      <c r="AC29" s="217">
        <f t="shared" si="36"/>
        <v>0.20809</v>
      </c>
      <c r="AD29" s="8">
        <f t="shared" si="38"/>
        <v>0.23322999999999999</v>
      </c>
      <c r="AE29" s="218">
        <f t="shared" si="39"/>
        <v>0.23322999999999999</v>
      </c>
      <c r="AI29" s="214">
        <f t="shared" si="40"/>
        <v>0.24192</v>
      </c>
      <c r="AJ29" s="214">
        <f t="shared" si="41"/>
        <v>0.28843999999999997</v>
      </c>
      <c r="AK29" s="214">
        <f t="shared" si="42"/>
        <v>0.23322999999999999</v>
      </c>
      <c r="AL29" s="214">
        <f t="shared" si="43"/>
        <v>0.23405999999999999</v>
      </c>
      <c r="AM29" s="214">
        <f t="shared" si="44"/>
        <v>0.23322999999999999</v>
      </c>
      <c r="AN29" s="214">
        <f t="shared" si="45"/>
        <v>0.19392999999999999</v>
      </c>
      <c r="AO29" s="214">
        <f t="shared" si="46"/>
        <v>1.4248099999999999</v>
      </c>
      <c r="AP29" s="214">
        <f t="shared" si="47"/>
        <v>6.1090299999999997</v>
      </c>
      <c r="AR29" s="214" t="s">
        <v>66</v>
      </c>
      <c r="AS29" s="309">
        <v>1.25</v>
      </c>
      <c r="AT29" s="309"/>
      <c r="AU29"/>
    </row>
    <row r="30" spans="1:47" ht="15.75" thickBot="1" x14ac:dyDescent="0.3">
      <c r="A30" s="4" t="s">
        <v>103</v>
      </c>
      <c r="B30" s="155">
        <f>ROUND(100-((C7*100)/C6),5)</f>
        <v>9.4155800000000003</v>
      </c>
      <c r="C30" s="266">
        <f>ROUND(1/3,5)</f>
        <v>0.33333000000000002</v>
      </c>
      <c r="D30" s="282" t="b">
        <f>OR(C$6=C7,C$6&lt;=C7)</f>
        <v>0</v>
      </c>
      <c r="E30" s="272" t="s">
        <v>109</v>
      </c>
      <c r="F30" s="241">
        <f>ROUND(100-((C7*100)/C7),5)</f>
        <v>0</v>
      </c>
      <c r="G30" s="265">
        <v>1</v>
      </c>
      <c r="H30" s="270" t="b">
        <f>OR(C$7=C7,C$7&lt;=C7)</f>
        <v>1</v>
      </c>
      <c r="O30" s="214" t="s">
        <v>213</v>
      </c>
      <c r="P30" s="214">
        <f>ROUND(1/S27,5)</f>
        <v>1</v>
      </c>
      <c r="Q30" s="214">
        <f>ROUND(1/S28,5)</f>
        <v>0.5</v>
      </c>
      <c r="R30" s="214">
        <f>ROUND(1/S29,5)</f>
        <v>0.16667000000000001</v>
      </c>
      <c r="S30" s="98">
        <v>1</v>
      </c>
      <c r="T30" s="214">
        <f>ROUND(1/6,5)</f>
        <v>0.16667000000000001</v>
      </c>
      <c r="U30" s="214">
        <f>ROUND(1/8,5)</f>
        <v>0.125</v>
      </c>
      <c r="W30" s="214" t="s">
        <v>213</v>
      </c>
      <c r="X30" s="217">
        <f t="shared" si="37"/>
        <v>3.5709999999999999E-2</v>
      </c>
      <c r="Y30" s="217">
        <f t="shared" si="36"/>
        <v>3.1579999999999997E-2</v>
      </c>
      <c r="Z30" s="217">
        <f t="shared" si="36"/>
        <v>3.6549999999999999E-2</v>
      </c>
      <c r="AA30" s="217">
        <f t="shared" si="36"/>
        <v>4.1669999999999999E-2</v>
      </c>
      <c r="AB30" s="217">
        <f t="shared" si="36"/>
        <v>3.6549999999999999E-2</v>
      </c>
      <c r="AC30" s="217">
        <f t="shared" si="36"/>
        <v>5.2019999999999997E-2</v>
      </c>
      <c r="AD30" s="8">
        <f t="shared" si="38"/>
        <v>3.9010000000000003E-2</v>
      </c>
      <c r="AE30" s="218">
        <f t="shared" si="39"/>
        <v>3.9010000000000003E-2</v>
      </c>
      <c r="AI30" s="214">
        <f t="shared" si="40"/>
        <v>3.456E-2</v>
      </c>
      <c r="AJ30" s="214">
        <f t="shared" si="41"/>
        <v>3.6060000000000002E-2</v>
      </c>
      <c r="AK30" s="214">
        <f t="shared" si="42"/>
        <v>3.8870000000000002E-2</v>
      </c>
      <c r="AL30" s="214">
        <f t="shared" si="43"/>
        <v>3.9010000000000003E-2</v>
      </c>
      <c r="AM30" s="214">
        <f t="shared" si="44"/>
        <v>3.8870000000000002E-2</v>
      </c>
      <c r="AN30" s="214">
        <f t="shared" si="45"/>
        <v>4.8480000000000002E-2</v>
      </c>
      <c r="AO30" s="214">
        <f t="shared" si="46"/>
        <v>0.23585</v>
      </c>
      <c r="AP30" s="214">
        <f t="shared" si="47"/>
        <v>6.04589</v>
      </c>
      <c r="AR30" s="214" t="s">
        <v>67</v>
      </c>
      <c r="AS30" s="315">
        <f>ROUND((AS28/AS29),5)</f>
        <v>1.132E-2</v>
      </c>
      <c r="AT30" s="315"/>
      <c r="AU30"/>
    </row>
    <row r="31" spans="1:47" ht="15.75" thickBot="1" x14ac:dyDescent="0.3">
      <c r="O31" s="214" t="s">
        <v>214</v>
      </c>
      <c r="P31" s="214">
        <f>ROUND(1/T27,5)</f>
        <v>6.99986</v>
      </c>
      <c r="Q31" s="214">
        <f>ROUND(1/T28,5)</f>
        <v>4</v>
      </c>
      <c r="R31" s="214">
        <f>ROUND(1/T29,5)</f>
        <v>1</v>
      </c>
      <c r="S31" s="214">
        <f>ROUND(1/T30,5)</f>
        <v>5.9998800000000001</v>
      </c>
      <c r="T31" s="98">
        <v>1</v>
      </c>
      <c r="U31" s="214">
        <f>ROUND(1/2,5)</f>
        <v>0.5</v>
      </c>
      <c r="W31" s="214" t="s">
        <v>214</v>
      </c>
      <c r="X31" s="217">
        <f t="shared" si="37"/>
        <v>0.25</v>
      </c>
      <c r="Y31" s="217">
        <f t="shared" si="36"/>
        <v>0.25263000000000002</v>
      </c>
      <c r="Z31" s="217">
        <f t="shared" si="36"/>
        <v>0.21931999999999999</v>
      </c>
      <c r="AA31" s="217">
        <f t="shared" si="36"/>
        <v>0.25</v>
      </c>
      <c r="AB31" s="217">
        <f t="shared" si="36"/>
        <v>0.21931999999999999</v>
      </c>
      <c r="AC31" s="217">
        <f t="shared" si="36"/>
        <v>0.20809</v>
      </c>
      <c r="AD31" s="8">
        <f t="shared" si="38"/>
        <v>0.23322999999999999</v>
      </c>
      <c r="AE31" s="218">
        <f t="shared" si="39"/>
        <v>0.23322999999999999</v>
      </c>
      <c r="AI31" s="214">
        <f t="shared" si="40"/>
        <v>0.24192</v>
      </c>
      <c r="AJ31" s="214">
        <f t="shared" si="41"/>
        <v>0.28843999999999997</v>
      </c>
      <c r="AK31" s="214">
        <f t="shared" si="42"/>
        <v>0.23322999999999999</v>
      </c>
      <c r="AL31" s="214">
        <f t="shared" si="43"/>
        <v>0.23405999999999999</v>
      </c>
      <c r="AM31" s="214">
        <f t="shared" si="44"/>
        <v>0.23322999999999999</v>
      </c>
      <c r="AN31" s="214">
        <f t="shared" si="45"/>
        <v>0.19392999999999999</v>
      </c>
      <c r="AO31" s="214">
        <f t="shared" si="46"/>
        <v>1.4248099999999999</v>
      </c>
      <c r="AP31" s="214">
        <f t="shared" si="47"/>
        <v>6.1090299999999997</v>
      </c>
      <c r="AR31" s="214" t="s">
        <v>68</v>
      </c>
      <c r="AS31" s="316">
        <f>AS30</f>
        <v>1.132E-2</v>
      </c>
      <c r="AT31" s="316"/>
      <c r="AU31"/>
    </row>
    <row r="32" spans="1:47" ht="15.75" thickBot="1" x14ac:dyDescent="0.3">
      <c r="O32" s="214" t="s">
        <v>215</v>
      </c>
      <c r="P32" s="214">
        <f>ROUND(1/U27,5)</f>
        <v>9.0000900000000001</v>
      </c>
      <c r="Q32" s="214">
        <f>ROUND(1/U28,5)</f>
        <v>5.9998800000000001</v>
      </c>
      <c r="R32" s="214">
        <f>ROUND(1/U29,5)</f>
        <v>2</v>
      </c>
      <c r="S32" s="214">
        <f>ROUND(1/U30,5)</f>
        <v>8</v>
      </c>
      <c r="T32" s="214">
        <f>1/U31</f>
        <v>2</v>
      </c>
      <c r="U32" s="98">
        <v>1</v>
      </c>
      <c r="W32" s="141" t="s">
        <v>215</v>
      </c>
      <c r="X32" s="149">
        <f t="shared" si="37"/>
        <v>0.32142999999999999</v>
      </c>
      <c r="Y32" s="149">
        <f t="shared" si="36"/>
        <v>0.37894</v>
      </c>
      <c r="Z32" s="149">
        <f t="shared" si="36"/>
        <v>0.43863999999999997</v>
      </c>
      <c r="AA32" s="149">
        <f t="shared" si="36"/>
        <v>0.33334000000000003</v>
      </c>
      <c r="AB32" s="149">
        <f t="shared" si="36"/>
        <v>0.43863999999999997</v>
      </c>
      <c r="AC32" s="149">
        <f t="shared" si="36"/>
        <v>0.41617999999999999</v>
      </c>
      <c r="AD32" s="232">
        <f t="shared" si="38"/>
        <v>0.38785999999999998</v>
      </c>
      <c r="AE32" s="236">
        <f t="shared" si="39"/>
        <v>0.38785999999999998</v>
      </c>
      <c r="AI32" s="214">
        <f t="shared" si="40"/>
        <v>0.31103999999999998</v>
      </c>
      <c r="AJ32" s="214">
        <f t="shared" si="41"/>
        <v>0.43264999999999998</v>
      </c>
      <c r="AK32" s="214">
        <f t="shared" si="42"/>
        <v>0.46645999999999999</v>
      </c>
      <c r="AL32" s="214">
        <f t="shared" si="43"/>
        <v>0.31208000000000002</v>
      </c>
      <c r="AM32" s="214">
        <f t="shared" si="44"/>
        <v>0.46645999999999999</v>
      </c>
      <c r="AN32" s="214">
        <f t="shared" si="45"/>
        <v>0.38785999999999998</v>
      </c>
      <c r="AO32" s="214">
        <f t="shared" si="46"/>
        <v>2.3765499999999999</v>
      </c>
      <c r="AP32" s="214">
        <f t="shared" si="47"/>
        <v>6.1273400000000002</v>
      </c>
      <c r="AS32"/>
      <c r="AT32"/>
      <c r="AU32"/>
    </row>
    <row r="33" spans="15:47" x14ac:dyDescent="0.25">
      <c r="O33" s="219" t="s">
        <v>55</v>
      </c>
      <c r="P33" s="214">
        <f t="shared" ref="P33:U33" si="48">ROUND(SUM(P27:P32),5)</f>
        <v>27.999839999999999</v>
      </c>
      <c r="Q33" s="214">
        <f t="shared" si="48"/>
        <v>15.833209999999999</v>
      </c>
      <c r="R33" s="214">
        <f t="shared" si="48"/>
        <v>4.5595299999999996</v>
      </c>
      <c r="S33" s="214">
        <f t="shared" si="48"/>
        <v>23.999880000000001</v>
      </c>
      <c r="T33" s="214">
        <f t="shared" si="48"/>
        <v>4.5595299999999996</v>
      </c>
      <c r="U33" s="214">
        <f t="shared" si="48"/>
        <v>2.4027799999999999</v>
      </c>
      <c r="W33" s="219" t="s">
        <v>55</v>
      </c>
      <c r="X33" s="105">
        <f t="shared" ref="X33:AD33" si="49">SUM(X27:X32)</f>
        <v>0.99999000000000005</v>
      </c>
      <c r="Y33" s="105">
        <f t="shared" si="49"/>
        <v>0.99999000000000016</v>
      </c>
      <c r="Z33" s="105">
        <f t="shared" si="49"/>
        <v>0.99998999999999993</v>
      </c>
      <c r="AA33" s="105">
        <f t="shared" si="49"/>
        <v>1.0000100000000001</v>
      </c>
      <c r="AB33" s="105">
        <f t="shared" si="49"/>
        <v>0.99998999999999993</v>
      </c>
      <c r="AC33" s="105">
        <f t="shared" si="49"/>
        <v>0.99998999999999993</v>
      </c>
      <c r="AD33" s="105">
        <f t="shared" si="49"/>
        <v>0.99999999999999989</v>
      </c>
      <c r="AE33" s="100">
        <f t="shared" si="39"/>
        <v>0.99999999999999989</v>
      </c>
      <c r="AI33" s="317" t="s">
        <v>216</v>
      </c>
      <c r="AJ33" s="318"/>
      <c r="AK33" s="318"/>
      <c r="AL33" s="318"/>
      <c r="AM33" s="318"/>
      <c r="AN33" s="318"/>
      <c r="AO33" s="319"/>
      <c r="AP33" s="214">
        <f>ROUND(AVERAGE(AP27:AP32),5)</f>
        <v>6.0707399999999998</v>
      </c>
      <c r="AS33"/>
      <c r="AT33"/>
      <c r="AU33"/>
    </row>
    <row r="34" spans="15:47" x14ac:dyDescent="0.25">
      <c r="AS34"/>
      <c r="AT34"/>
      <c r="AU34"/>
    </row>
    <row r="35" spans="15:47" x14ac:dyDescent="0.25">
      <c r="O35" s="235" t="s">
        <v>205</v>
      </c>
      <c r="P35" s="214" t="s">
        <v>210</v>
      </c>
      <c r="Q35" s="214" t="s">
        <v>211</v>
      </c>
      <c r="R35" s="214" t="s">
        <v>212</v>
      </c>
      <c r="S35" s="214" t="s">
        <v>213</v>
      </c>
      <c r="T35" s="214" t="s">
        <v>214</v>
      </c>
      <c r="U35" s="214" t="s">
        <v>215</v>
      </c>
      <c r="W35" s="235" t="str">
        <f>O35</f>
        <v>GS2</v>
      </c>
      <c r="X35" s="214" t="s">
        <v>210</v>
      </c>
      <c r="Y35" s="214" t="s">
        <v>211</v>
      </c>
      <c r="Z35" s="214" t="s">
        <v>212</v>
      </c>
      <c r="AA35" s="214" t="s">
        <v>213</v>
      </c>
      <c r="AB35" s="214" t="s">
        <v>214</v>
      </c>
      <c r="AC35" s="214" t="s">
        <v>215</v>
      </c>
      <c r="AD35" s="214" t="s">
        <v>62</v>
      </c>
      <c r="AE35" s="214" t="s">
        <v>57</v>
      </c>
      <c r="AI35" s="214" t="s">
        <v>210</v>
      </c>
      <c r="AJ35" s="214" t="s">
        <v>211</v>
      </c>
      <c r="AK35" s="214" t="s">
        <v>212</v>
      </c>
      <c r="AL35" s="214" t="s">
        <v>213</v>
      </c>
      <c r="AM35" s="214" t="s">
        <v>214</v>
      </c>
      <c r="AN35" s="214" t="s">
        <v>215</v>
      </c>
      <c r="AO35" s="214" t="s">
        <v>55</v>
      </c>
      <c r="AP35" s="214" t="s">
        <v>63</v>
      </c>
      <c r="AR35" s="309" t="s">
        <v>69</v>
      </c>
      <c r="AS35" s="309"/>
      <c r="AT35" s="309"/>
      <c r="AU35"/>
    </row>
    <row r="36" spans="15:47" x14ac:dyDescent="0.25">
      <c r="O36" s="214" t="s">
        <v>210</v>
      </c>
      <c r="P36" s="98">
        <v>1</v>
      </c>
      <c r="Q36" s="214">
        <f>ROUND(1/3,5)</f>
        <v>0.33333000000000002</v>
      </c>
      <c r="R36" s="214">
        <f>ROUND(1/7,5)</f>
        <v>0.14285999999999999</v>
      </c>
      <c r="S36" s="214">
        <v>1</v>
      </c>
      <c r="T36" s="214">
        <f>ROUND(1/7,5)</f>
        <v>0.14285999999999999</v>
      </c>
      <c r="U36" s="214">
        <f>ROUND(1/9,5)</f>
        <v>0.11111</v>
      </c>
      <c r="W36" s="214" t="s">
        <v>210</v>
      </c>
      <c r="X36" s="217">
        <f>ROUND(P36/P$42,5)</f>
        <v>3.5709999999999999E-2</v>
      </c>
      <c r="Y36" s="217">
        <f t="shared" ref="Y36:AC41" si="50">ROUND(Q36/Q$42,5)</f>
        <v>2.1049999999999999E-2</v>
      </c>
      <c r="Z36" s="217">
        <f t="shared" si="50"/>
        <v>3.1329999999999997E-2</v>
      </c>
      <c r="AA36" s="217">
        <f t="shared" si="50"/>
        <v>4.1669999999999999E-2</v>
      </c>
      <c r="AB36" s="217">
        <f t="shared" si="50"/>
        <v>3.1329999999999997E-2</v>
      </c>
      <c r="AC36" s="217">
        <f t="shared" si="50"/>
        <v>4.6240000000000003E-2</v>
      </c>
      <c r="AD36" s="8">
        <f>ROUND(AVERAGE(X36:AC36),5)</f>
        <v>3.456E-2</v>
      </c>
      <c r="AE36" s="218">
        <f>AD36</f>
        <v>3.456E-2</v>
      </c>
      <c r="AI36" s="214">
        <f>ROUND(P36*AD$36,5)</f>
        <v>3.456E-2</v>
      </c>
      <c r="AJ36" s="214">
        <f>ROUND(Q36*AD$37,5)</f>
        <v>2.4039999999999999E-2</v>
      </c>
      <c r="AK36" s="214">
        <f>ROUND(R36*AD$38,5)</f>
        <v>3.3320000000000002E-2</v>
      </c>
      <c r="AL36" s="214">
        <f>ROUND(S36*AD$39,5)</f>
        <v>3.9010000000000003E-2</v>
      </c>
      <c r="AM36" s="214">
        <f>ROUND(T36*AD$40,5)</f>
        <v>3.3320000000000002E-2</v>
      </c>
      <c r="AN36" s="214">
        <f>ROUND(U36*AD$41,5)</f>
        <v>4.3099999999999999E-2</v>
      </c>
      <c r="AO36" s="214">
        <f>ROUND(SUM(AI36:AN36),5)</f>
        <v>0.20735000000000001</v>
      </c>
      <c r="AP36" s="214">
        <f>ROUND(AO36/AD36,5)</f>
        <v>5.9997100000000003</v>
      </c>
      <c r="AR36" s="214" t="s">
        <v>64</v>
      </c>
      <c r="AS36" s="309">
        <v>6</v>
      </c>
      <c r="AT36" s="309"/>
      <c r="AU36"/>
    </row>
    <row r="37" spans="15:47" x14ac:dyDescent="0.25">
      <c r="O37" s="214" t="s">
        <v>211</v>
      </c>
      <c r="P37" s="214">
        <f>ROUND(1/Q36,5)</f>
        <v>3.0000300000000002</v>
      </c>
      <c r="Q37" s="98">
        <v>1</v>
      </c>
      <c r="R37" s="214">
        <f>ROUND(1/4,5)</f>
        <v>0.25</v>
      </c>
      <c r="S37" s="214">
        <v>2</v>
      </c>
      <c r="T37" s="214">
        <f>ROUND(1/4,5)</f>
        <v>0.25</v>
      </c>
      <c r="U37" s="214">
        <f>ROUND(1/6,5)</f>
        <v>0.16667000000000001</v>
      </c>
      <c r="W37" s="214" t="s">
        <v>211</v>
      </c>
      <c r="X37" s="217">
        <f t="shared" ref="X37:X41" si="51">ROUND(P37/P$42,5)</f>
        <v>0.10714</v>
      </c>
      <c r="Y37" s="217">
        <f t="shared" si="50"/>
        <v>6.3159999999999994E-2</v>
      </c>
      <c r="Z37" s="217">
        <f t="shared" si="50"/>
        <v>5.4829999999999997E-2</v>
      </c>
      <c r="AA37" s="217">
        <f t="shared" si="50"/>
        <v>8.3330000000000001E-2</v>
      </c>
      <c r="AB37" s="217">
        <f t="shared" si="50"/>
        <v>5.4829999999999997E-2</v>
      </c>
      <c r="AC37" s="217">
        <f t="shared" si="50"/>
        <v>6.9370000000000001E-2</v>
      </c>
      <c r="AD37" s="8">
        <f t="shared" ref="AD37:AD41" si="52">ROUND(AVERAGE(X37:AC37),5)</f>
        <v>7.2109999999999994E-2</v>
      </c>
      <c r="AE37" s="218">
        <f t="shared" ref="AE37:AE42" si="53">AD37</f>
        <v>7.2109999999999994E-2</v>
      </c>
      <c r="AI37" s="214">
        <f t="shared" ref="AI37:AI41" si="54">ROUND(P37*AD$36,5)</f>
        <v>0.10367999999999999</v>
      </c>
      <c r="AJ37" s="214">
        <f t="shared" ref="AJ37:AJ41" si="55">ROUND(Q37*AD$37,5)</f>
        <v>7.2109999999999994E-2</v>
      </c>
      <c r="AK37" s="214">
        <f t="shared" ref="AK37:AK41" si="56">ROUND(R37*AD$38,5)</f>
        <v>5.8310000000000001E-2</v>
      </c>
      <c r="AL37" s="214">
        <f t="shared" ref="AL37:AL41" si="57">ROUND(S37*AD$39,5)</f>
        <v>7.8020000000000006E-2</v>
      </c>
      <c r="AM37" s="214">
        <f t="shared" ref="AM37:AM41" si="58">ROUND(T37*AD$40,5)</f>
        <v>5.8310000000000001E-2</v>
      </c>
      <c r="AN37" s="214">
        <f t="shared" ref="AN37:AN41" si="59">ROUND(U37*AD$41,5)</f>
        <v>6.4640000000000003E-2</v>
      </c>
      <c r="AO37" s="214">
        <f t="shared" ref="AO37:AO41" si="60">ROUND(SUM(AI37:AN37),5)</f>
        <v>0.43507000000000001</v>
      </c>
      <c r="AP37" s="214">
        <f t="shared" ref="AP37:AP41" si="61">ROUND(AO37/AD37,5)</f>
        <v>6.0334199999999996</v>
      </c>
      <c r="AR37" s="214" t="s">
        <v>65</v>
      </c>
      <c r="AS37" s="309">
        <f>ROUND((AP42-AS36)/(AS36-1),5)</f>
        <v>1.4149999999999999E-2</v>
      </c>
      <c r="AT37" s="309"/>
      <c r="AU37"/>
    </row>
    <row r="38" spans="15:47" x14ac:dyDescent="0.25">
      <c r="O38" s="214" t="s">
        <v>212</v>
      </c>
      <c r="P38" s="214">
        <f>ROUND(1/R36,5)</f>
        <v>6.99986</v>
      </c>
      <c r="Q38" s="214">
        <f>ROUND(1/R37,5)</f>
        <v>4</v>
      </c>
      <c r="R38" s="98">
        <v>1</v>
      </c>
      <c r="S38" s="214">
        <v>6</v>
      </c>
      <c r="T38" s="214">
        <v>1</v>
      </c>
      <c r="U38" s="214">
        <f>ROUND(1/2,5)</f>
        <v>0.5</v>
      </c>
      <c r="W38" s="214" t="s">
        <v>212</v>
      </c>
      <c r="X38" s="217">
        <f t="shared" si="51"/>
        <v>0.25</v>
      </c>
      <c r="Y38" s="217">
        <f t="shared" si="50"/>
        <v>0.25263000000000002</v>
      </c>
      <c r="Z38" s="217">
        <f t="shared" si="50"/>
        <v>0.21931999999999999</v>
      </c>
      <c r="AA38" s="217">
        <f t="shared" si="50"/>
        <v>0.25</v>
      </c>
      <c r="AB38" s="217">
        <f t="shared" si="50"/>
        <v>0.21931999999999999</v>
      </c>
      <c r="AC38" s="217">
        <f t="shared" si="50"/>
        <v>0.20809</v>
      </c>
      <c r="AD38" s="8">
        <f t="shared" si="52"/>
        <v>0.23322999999999999</v>
      </c>
      <c r="AE38" s="218">
        <f t="shared" si="53"/>
        <v>0.23322999999999999</v>
      </c>
      <c r="AI38" s="214">
        <f t="shared" si="54"/>
        <v>0.24192</v>
      </c>
      <c r="AJ38" s="214">
        <f t="shared" si="55"/>
        <v>0.28843999999999997</v>
      </c>
      <c r="AK38" s="214">
        <f t="shared" si="56"/>
        <v>0.23322999999999999</v>
      </c>
      <c r="AL38" s="214">
        <f t="shared" si="57"/>
        <v>0.23405999999999999</v>
      </c>
      <c r="AM38" s="214">
        <f t="shared" si="58"/>
        <v>0.23322999999999999</v>
      </c>
      <c r="AN38" s="214">
        <f t="shared" si="59"/>
        <v>0.19392999999999999</v>
      </c>
      <c r="AO38" s="214">
        <f t="shared" si="60"/>
        <v>1.4248099999999999</v>
      </c>
      <c r="AP38" s="214">
        <f t="shared" si="61"/>
        <v>6.1090299999999997</v>
      </c>
      <c r="AR38" s="214" t="s">
        <v>66</v>
      </c>
      <c r="AS38" s="309">
        <v>1.25</v>
      </c>
      <c r="AT38" s="309"/>
      <c r="AU38"/>
    </row>
    <row r="39" spans="15:47" x14ac:dyDescent="0.25">
      <c r="O39" s="214" t="s">
        <v>213</v>
      </c>
      <c r="P39" s="214">
        <f>ROUND(1/S36,5)</f>
        <v>1</v>
      </c>
      <c r="Q39" s="214">
        <f>ROUND(1/S37,5)</f>
        <v>0.5</v>
      </c>
      <c r="R39" s="214">
        <f>ROUND(1/S38,5)</f>
        <v>0.16667000000000001</v>
      </c>
      <c r="S39" s="98">
        <v>1</v>
      </c>
      <c r="T39" s="214">
        <f>ROUND(1/6,5)</f>
        <v>0.16667000000000001</v>
      </c>
      <c r="U39" s="213">
        <f>ROUND(1/8,5)</f>
        <v>0.125</v>
      </c>
      <c r="W39" s="214" t="s">
        <v>213</v>
      </c>
      <c r="X39" s="217">
        <f t="shared" si="51"/>
        <v>3.5709999999999999E-2</v>
      </c>
      <c r="Y39" s="217">
        <f t="shared" si="50"/>
        <v>3.1579999999999997E-2</v>
      </c>
      <c r="Z39" s="217">
        <f t="shared" si="50"/>
        <v>3.6549999999999999E-2</v>
      </c>
      <c r="AA39" s="217">
        <f t="shared" si="50"/>
        <v>4.1669999999999999E-2</v>
      </c>
      <c r="AB39" s="217">
        <f t="shared" si="50"/>
        <v>3.6549999999999999E-2</v>
      </c>
      <c r="AC39" s="217">
        <f t="shared" si="50"/>
        <v>5.2019999999999997E-2</v>
      </c>
      <c r="AD39" s="8">
        <f t="shared" si="52"/>
        <v>3.9010000000000003E-2</v>
      </c>
      <c r="AE39" s="218">
        <f t="shared" si="53"/>
        <v>3.9010000000000003E-2</v>
      </c>
      <c r="AI39" s="214">
        <f t="shared" si="54"/>
        <v>3.456E-2</v>
      </c>
      <c r="AJ39" s="214">
        <f t="shared" si="55"/>
        <v>3.6060000000000002E-2</v>
      </c>
      <c r="AK39" s="214">
        <f t="shared" si="56"/>
        <v>3.8870000000000002E-2</v>
      </c>
      <c r="AL39" s="214">
        <f t="shared" si="57"/>
        <v>3.9010000000000003E-2</v>
      </c>
      <c r="AM39" s="214">
        <f t="shared" si="58"/>
        <v>3.8870000000000002E-2</v>
      </c>
      <c r="AN39" s="214">
        <f t="shared" si="59"/>
        <v>4.8480000000000002E-2</v>
      </c>
      <c r="AO39" s="214">
        <f t="shared" si="60"/>
        <v>0.23585</v>
      </c>
      <c r="AP39" s="214">
        <f t="shared" si="61"/>
        <v>6.04589</v>
      </c>
      <c r="AR39" s="214" t="s">
        <v>67</v>
      </c>
      <c r="AS39" s="315">
        <f>ROUND((AS37/AS38),5)</f>
        <v>1.132E-2</v>
      </c>
      <c r="AT39" s="315"/>
      <c r="AU39"/>
    </row>
    <row r="40" spans="15:47" ht="15.75" thickBot="1" x14ac:dyDescent="0.3">
      <c r="O40" s="214" t="s">
        <v>214</v>
      </c>
      <c r="P40" s="214">
        <f>ROUND(1/T36,5)</f>
        <v>6.99986</v>
      </c>
      <c r="Q40" s="214">
        <f>ROUND(1/T37,5)</f>
        <v>4</v>
      </c>
      <c r="R40" s="214">
        <f>ROUND(1/T38,5)</f>
        <v>1</v>
      </c>
      <c r="S40" s="214">
        <f>ROUND(1/T39,5)</f>
        <v>5.9998800000000001</v>
      </c>
      <c r="T40" s="98">
        <v>1</v>
      </c>
      <c r="U40" s="214">
        <f>ROUND(1/2,5)</f>
        <v>0.5</v>
      </c>
      <c r="W40" s="214" t="s">
        <v>214</v>
      </c>
      <c r="X40" s="217">
        <f t="shared" si="51"/>
        <v>0.25</v>
      </c>
      <c r="Y40" s="217">
        <f t="shared" si="50"/>
        <v>0.25263000000000002</v>
      </c>
      <c r="Z40" s="217">
        <f t="shared" si="50"/>
        <v>0.21931999999999999</v>
      </c>
      <c r="AA40" s="217">
        <f t="shared" si="50"/>
        <v>0.25</v>
      </c>
      <c r="AB40" s="217">
        <f t="shared" si="50"/>
        <v>0.21931999999999999</v>
      </c>
      <c r="AC40" s="217">
        <f t="shared" si="50"/>
        <v>0.20809</v>
      </c>
      <c r="AD40" s="8">
        <f t="shared" si="52"/>
        <v>0.23322999999999999</v>
      </c>
      <c r="AE40" s="218">
        <f t="shared" si="53"/>
        <v>0.23322999999999999</v>
      </c>
      <c r="AI40" s="214">
        <f t="shared" si="54"/>
        <v>0.24192</v>
      </c>
      <c r="AJ40" s="214">
        <f t="shared" si="55"/>
        <v>0.28843999999999997</v>
      </c>
      <c r="AK40" s="214">
        <f t="shared" si="56"/>
        <v>0.23322999999999999</v>
      </c>
      <c r="AL40" s="214">
        <f t="shared" si="57"/>
        <v>0.23405999999999999</v>
      </c>
      <c r="AM40" s="214">
        <f t="shared" si="58"/>
        <v>0.23322999999999999</v>
      </c>
      <c r="AN40" s="214">
        <f t="shared" si="59"/>
        <v>0.19392999999999999</v>
      </c>
      <c r="AO40" s="214">
        <f t="shared" si="60"/>
        <v>1.4248099999999999</v>
      </c>
      <c r="AP40" s="214">
        <f t="shared" si="61"/>
        <v>6.1090299999999997</v>
      </c>
      <c r="AR40" s="214" t="s">
        <v>68</v>
      </c>
      <c r="AS40" s="316">
        <f>AS39</f>
        <v>1.132E-2</v>
      </c>
      <c r="AT40" s="316"/>
      <c r="AU40"/>
    </row>
    <row r="41" spans="15:47" ht="15.75" thickBot="1" x14ac:dyDescent="0.3">
      <c r="O41" s="214" t="s">
        <v>215</v>
      </c>
      <c r="P41" s="214">
        <f>ROUND(1/U36,5)</f>
        <v>9.0000900000000001</v>
      </c>
      <c r="Q41" s="214">
        <f>ROUND(1/U37,5)</f>
        <v>5.9998800000000001</v>
      </c>
      <c r="R41" s="214">
        <f>ROUND(1/U38,5)</f>
        <v>2</v>
      </c>
      <c r="S41" s="214">
        <f>ROUND(1/U39,5)</f>
        <v>8</v>
      </c>
      <c r="T41" s="214">
        <f>1/U40</f>
        <v>2</v>
      </c>
      <c r="U41" s="98">
        <v>1</v>
      </c>
      <c r="W41" s="141" t="s">
        <v>215</v>
      </c>
      <c r="X41" s="149">
        <f t="shared" si="51"/>
        <v>0.32142999999999999</v>
      </c>
      <c r="Y41" s="149">
        <f t="shared" si="50"/>
        <v>0.37894</v>
      </c>
      <c r="Z41" s="149">
        <f t="shared" si="50"/>
        <v>0.43863999999999997</v>
      </c>
      <c r="AA41" s="149">
        <f t="shared" si="50"/>
        <v>0.33334000000000003</v>
      </c>
      <c r="AB41" s="149">
        <f t="shared" si="50"/>
        <v>0.43863999999999997</v>
      </c>
      <c r="AC41" s="149">
        <f t="shared" si="50"/>
        <v>0.41617999999999999</v>
      </c>
      <c r="AD41" s="232">
        <f t="shared" si="52"/>
        <v>0.38785999999999998</v>
      </c>
      <c r="AE41" s="236">
        <f t="shared" si="53"/>
        <v>0.38785999999999998</v>
      </c>
      <c r="AI41" s="214">
        <f t="shared" si="54"/>
        <v>0.31103999999999998</v>
      </c>
      <c r="AJ41" s="214">
        <f t="shared" si="55"/>
        <v>0.43264999999999998</v>
      </c>
      <c r="AK41" s="214">
        <f t="shared" si="56"/>
        <v>0.46645999999999999</v>
      </c>
      <c r="AL41" s="214">
        <f t="shared" si="57"/>
        <v>0.31208000000000002</v>
      </c>
      <c r="AM41" s="214">
        <f t="shared" si="58"/>
        <v>0.46645999999999999</v>
      </c>
      <c r="AN41" s="214">
        <f t="shared" si="59"/>
        <v>0.38785999999999998</v>
      </c>
      <c r="AO41" s="214">
        <f t="shared" si="60"/>
        <v>2.3765499999999999</v>
      </c>
      <c r="AP41" s="214">
        <f t="shared" si="61"/>
        <v>6.1273400000000002</v>
      </c>
      <c r="AS41"/>
      <c r="AT41"/>
      <c r="AU41"/>
    </row>
    <row r="42" spans="15:47" x14ac:dyDescent="0.25">
      <c r="O42" s="219" t="s">
        <v>55</v>
      </c>
      <c r="P42" s="214">
        <f t="shared" ref="P42:U42" si="62">ROUND(SUM(P36:P41),5)</f>
        <v>27.999839999999999</v>
      </c>
      <c r="Q42" s="214">
        <f t="shared" si="62"/>
        <v>15.833209999999999</v>
      </c>
      <c r="R42" s="214">
        <f t="shared" si="62"/>
        <v>4.5595299999999996</v>
      </c>
      <c r="S42" s="214">
        <f t="shared" si="62"/>
        <v>23.999880000000001</v>
      </c>
      <c r="T42" s="214">
        <f t="shared" si="62"/>
        <v>4.5595299999999996</v>
      </c>
      <c r="U42" s="214">
        <f t="shared" si="62"/>
        <v>2.4027799999999999</v>
      </c>
      <c r="W42" s="219" t="s">
        <v>55</v>
      </c>
      <c r="X42" s="105">
        <f t="shared" ref="X42:AD42" si="63">SUM(X36:X41)</f>
        <v>0.99999000000000005</v>
      </c>
      <c r="Y42" s="105">
        <f t="shared" si="63"/>
        <v>0.99999000000000016</v>
      </c>
      <c r="Z42" s="105">
        <f t="shared" si="63"/>
        <v>0.99998999999999993</v>
      </c>
      <c r="AA42" s="105">
        <f t="shared" si="63"/>
        <v>1.0000100000000001</v>
      </c>
      <c r="AB42" s="105">
        <f t="shared" si="63"/>
        <v>0.99998999999999993</v>
      </c>
      <c r="AC42" s="105">
        <f t="shared" si="63"/>
        <v>0.99998999999999993</v>
      </c>
      <c r="AD42" s="105">
        <f t="shared" si="63"/>
        <v>0.99999999999999989</v>
      </c>
      <c r="AE42" s="100">
        <f t="shared" si="53"/>
        <v>0.99999999999999989</v>
      </c>
      <c r="AI42" s="317" t="s">
        <v>216</v>
      </c>
      <c r="AJ42" s="318"/>
      <c r="AK42" s="318"/>
      <c r="AL42" s="318"/>
      <c r="AM42" s="318"/>
      <c r="AN42" s="318"/>
      <c r="AO42" s="319"/>
      <c r="AP42" s="214">
        <f>ROUND(AVERAGE(AP36:AP41),5)</f>
        <v>6.0707399999999998</v>
      </c>
      <c r="AS42"/>
      <c r="AT42"/>
      <c r="AU42"/>
    </row>
    <row r="43" spans="15:47" x14ac:dyDescent="0.25">
      <c r="AS43"/>
      <c r="AT43"/>
      <c r="AU43"/>
    </row>
    <row r="44" spans="15:47" x14ac:dyDescent="0.25">
      <c r="O44" s="235" t="s">
        <v>206</v>
      </c>
      <c r="P44" s="214" t="s">
        <v>210</v>
      </c>
      <c r="Q44" s="214" t="s">
        <v>211</v>
      </c>
      <c r="R44" s="214" t="s">
        <v>212</v>
      </c>
      <c r="S44" s="214" t="s">
        <v>213</v>
      </c>
      <c r="T44" s="214" t="s">
        <v>214</v>
      </c>
      <c r="U44" s="214" t="s">
        <v>215</v>
      </c>
      <c r="W44" s="235" t="str">
        <f>O44</f>
        <v>GS3</v>
      </c>
      <c r="X44" s="214" t="s">
        <v>210</v>
      </c>
      <c r="Y44" s="214" t="s">
        <v>211</v>
      </c>
      <c r="Z44" s="214" t="s">
        <v>212</v>
      </c>
      <c r="AA44" s="214" t="s">
        <v>213</v>
      </c>
      <c r="AB44" s="214" t="s">
        <v>214</v>
      </c>
      <c r="AC44" s="214" t="s">
        <v>215</v>
      </c>
      <c r="AD44" s="214" t="s">
        <v>62</v>
      </c>
      <c r="AE44" s="214" t="s">
        <v>57</v>
      </c>
      <c r="AI44" s="214" t="s">
        <v>210</v>
      </c>
      <c r="AJ44" s="214" t="s">
        <v>211</v>
      </c>
      <c r="AK44" s="214" t="s">
        <v>212</v>
      </c>
      <c r="AL44" s="214" t="s">
        <v>213</v>
      </c>
      <c r="AM44" s="214" t="s">
        <v>214</v>
      </c>
      <c r="AN44" s="214" t="s">
        <v>215</v>
      </c>
      <c r="AO44" s="214" t="s">
        <v>55</v>
      </c>
      <c r="AP44" s="214" t="s">
        <v>63</v>
      </c>
      <c r="AR44" s="309" t="s">
        <v>69</v>
      </c>
      <c r="AS44" s="309"/>
      <c r="AT44" s="309"/>
      <c r="AU44"/>
    </row>
    <row r="45" spans="15:47" x14ac:dyDescent="0.25">
      <c r="O45" s="214" t="s">
        <v>210</v>
      </c>
      <c r="P45" s="98">
        <v>1</v>
      </c>
      <c r="Q45" s="214">
        <f>ROUND(1/3,5)</f>
        <v>0.33333000000000002</v>
      </c>
      <c r="R45" s="214">
        <f>ROUND(1/7,5)</f>
        <v>0.14285999999999999</v>
      </c>
      <c r="S45" s="214">
        <v>1</v>
      </c>
      <c r="T45" s="214">
        <f>ROUND(1/7,5)</f>
        <v>0.14285999999999999</v>
      </c>
      <c r="U45" s="214">
        <f>ROUND(1/9,5)</f>
        <v>0.11111</v>
      </c>
      <c r="W45" s="214" t="s">
        <v>210</v>
      </c>
      <c r="X45" s="217">
        <f>ROUND(P45/P$51,5)</f>
        <v>3.5709999999999999E-2</v>
      </c>
      <c r="Y45" s="217">
        <f t="shared" ref="Y45:AC50" si="64">ROUND(Q45/Q$51,5)</f>
        <v>2.1049999999999999E-2</v>
      </c>
      <c r="Z45" s="217">
        <f t="shared" si="64"/>
        <v>3.1329999999999997E-2</v>
      </c>
      <c r="AA45" s="217">
        <f t="shared" si="64"/>
        <v>4.1669999999999999E-2</v>
      </c>
      <c r="AB45" s="217">
        <f t="shared" si="64"/>
        <v>3.1329999999999997E-2</v>
      </c>
      <c r="AC45" s="217">
        <f t="shared" si="64"/>
        <v>4.6240000000000003E-2</v>
      </c>
      <c r="AD45" s="8">
        <f>ROUND(AVERAGE(X45:AC45),5)</f>
        <v>3.456E-2</v>
      </c>
      <c r="AE45" s="218">
        <f>AD45</f>
        <v>3.456E-2</v>
      </c>
      <c r="AI45" s="214">
        <f>ROUND(P45*AD$45,5)</f>
        <v>3.456E-2</v>
      </c>
      <c r="AJ45" s="214">
        <f>ROUND(Q45*AD$46,5)</f>
        <v>2.4039999999999999E-2</v>
      </c>
      <c r="AK45" s="214">
        <f>ROUND(R45*AD$47,5)</f>
        <v>3.3320000000000002E-2</v>
      </c>
      <c r="AL45" s="214">
        <f>ROUND(S45*AD$48,5)</f>
        <v>3.9010000000000003E-2</v>
      </c>
      <c r="AM45" s="214">
        <f>ROUND(T45*AD$49,5)</f>
        <v>3.3320000000000002E-2</v>
      </c>
      <c r="AN45" s="214">
        <f>ROUND(U45*AD$50,5)</f>
        <v>4.3099999999999999E-2</v>
      </c>
      <c r="AO45" s="214">
        <f>ROUND(SUM(AI45:AN45),5)</f>
        <v>0.20735000000000001</v>
      </c>
      <c r="AP45" s="214">
        <f>ROUND(AO45/AD45,5)</f>
        <v>5.9997100000000003</v>
      </c>
      <c r="AR45" s="214" t="s">
        <v>64</v>
      </c>
      <c r="AS45" s="309">
        <v>6</v>
      </c>
      <c r="AT45" s="309"/>
      <c r="AU45"/>
    </row>
    <row r="46" spans="15:47" x14ac:dyDescent="0.25">
      <c r="O46" s="214" t="s">
        <v>211</v>
      </c>
      <c r="P46" s="214">
        <f>ROUND(1/Q45,5)</f>
        <v>3.0000300000000002</v>
      </c>
      <c r="Q46" s="98">
        <v>1</v>
      </c>
      <c r="R46" s="214">
        <f>ROUND(1/4,5)</f>
        <v>0.25</v>
      </c>
      <c r="S46" s="214">
        <v>2</v>
      </c>
      <c r="T46" s="214">
        <f>ROUND(1/4,5)</f>
        <v>0.25</v>
      </c>
      <c r="U46" s="214">
        <f>ROUND(1/6,5)</f>
        <v>0.16667000000000001</v>
      </c>
      <c r="W46" s="214" t="s">
        <v>211</v>
      </c>
      <c r="X46" s="217">
        <f t="shared" ref="X46:X50" si="65">ROUND(P46/P$51,5)</f>
        <v>0.10714</v>
      </c>
      <c r="Y46" s="217">
        <f t="shared" si="64"/>
        <v>6.3159999999999994E-2</v>
      </c>
      <c r="Z46" s="217">
        <f t="shared" si="64"/>
        <v>5.4829999999999997E-2</v>
      </c>
      <c r="AA46" s="217">
        <f t="shared" si="64"/>
        <v>8.3330000000000001E-2</v>
      </c>
      <c r="AB46" s="217">
        <f t="shared" si="64"/>
        <v>5.4829999999999997E-2</v>
      </c>
      <c r="AC46" s="217">
        <f t="shared" si="64"/>
        <v>6.9370000000000001E-2</v>
      </c>
      <c r="AD46" s="8">
        <f t="shared" ref="AD46:AD50" si="66">ROUND(AVERAGE(X46:AC46),5)</f>
        <v>7.2109999999999994E-2</v>
      </c>
      <c r="AE46" s="218">
        <f t="shared" ref="AE46:AE51" si="67">AD46</f>
        <v>7.2109999999999994E-2</v>
      </c>
      <c r="AI46" s="214">
        <f t="shared" ref="AI46:AI50" si="68">ROUND(P46*AD$45,5)</f>
        <v>0.10367999999999999</v>
      </c>
      <c r="AJ46" s="214">
        <f t="shared" ref="AJ46:AJ50" si="69">ROUND(Q46*AD$46,5)</f>
        <v>7.2109999999999994E-2</v>
      </c>
      <c r="AK46" s="214">
        <f t="shared" ref="AK46:AK50" si="70">ROUND(R46*AD$47,5)</f>
        <v>5.8310000000000001E-2</v>
      </c>
      <c r="AL46" s="214">
        <f t="shared" ref="AL46:AL50" si="71">ROUND(S46*AD$48,5)</f>
        <v>7.8020000000000006E-2</v>
      </c>
      <c r="AM46" s="214">
        <f t="shared" ref="AM46:AM50" si="72">ROUND(T46*AD$49,5)</f>
        <v>5.8310000000000001E-2</v>
      </c>
      <c r="AN46" s="214">
        <f t="shared" ref="AN46:AN50" si="73">ROUND(U46*AD$50,5)</f>
        <v>6.4640000000000003E-2</v>
      </c>
      <c r="AO46" s="214">
        <f t="shared" ref="AO46:AO50" si="74">ROUND(SUM(AI46:AN46),5)</f>
        <v>0.43507000000000001</v>
      </c>
      <c r="AP46" s="214">
        <f t="shared" ref="AP46:AP50" si="75">ROUND(AO46/AD46,5)</f>
        <v>6.0334199999999996</v>
      </c>
      <c r="AR46" s="214" t="s">
        <v>65</v>
      </c>
      <c r="AS46" s="309">
        <f>ROUND((AP51-AS45)/(AS45-1),5)</f>
        <v>1.4149999999999999E-2</v>
      </c>
      <c r="AT46" s="309"/>
      <c r="AU46"/>
    </row>
    <row r="47" spans="15:47" x14ac:dyDescent="0.25">
      <c r="O47" s="214" t="s">
        <v>212</v>
      </c>
      <c r="P47" s="214">
        <f>ROUND(1/R45,5)</f>
        <v>6.99986</v>
      </c>
      <c r="Q47" s="214">
        <f>ROUND(1/R46,5)</f>
        <v>4</v>
      </c>
      <c r="R47" s="98">
        <v>1</v>
      </c>
      <c r="S47" s="214">
        <v>6</v>
      </c>
      <c r="T47" s="214">
        <v>1</v>
      </c>
      <c r="U47" s="214">
        <f>ROUND(1/2,5)</f>
        <v>0.5</v>
      </c>
      <c r="W47" s="214" t="s">
        <v>212</v>
      </c>
      <c r="X47" s="217">
        <f t="shared" si="65"/>
        <v>0.25</v>
      </c>
      <c r="Y47" s="217">
        <f t="shared" si="64"/>
        <v>0.25263000000000002</v>
      </c>
      <c r="Z47" s="217">
        <f t="shared" si="64"/>
        <v>0.21931999999999999</v>
      </c>
      <c r="AA47" s="217">
        <f t="shared" si="64"/>
        <v>0.25</v>
      </c>
      <c r="AB47" s="217">
        <f t="shared" si="64"/>
        <v>0.21931999999999999</v>
      </c>
      <c r="AC47" s="217">
        <f t="shared" si="64"/>
        <v>0.20809</v>
      </c>
      <c r="AD47" s="8">
        <f t="shared" si="66"/>
        <v>0.23322999999999999</v>
      </c>
      <c r="AE47" s="218">
        <f t="shared" si="67"/>
        <v>0.23322999999999999</v>
      </c>
      <c r="AI47" s="214">
        <f t="shared" si="68"/>
        <v>0.24192</v>
      </c>
      <c r="AJ47" s="214">
        <f t="shared" si="69"/>
        <v>0.28843999999999997</v>
      </c>
      <c r="AK47" s="214">
        <f t="shared" si="70"/>
        <v>0.23322999999999999</v>
      </c>
      <c r="AL47" s="214">
        <f t="shared" si="71"/>
        <v>0.23405999999999999</v>
      </c>
      <c r="AM47" s="214">
        <f t="shared" si="72"/>
        <v>0.23322999999999999</v>
      </c>
      <c r="AN47" s="214">
        <f t="shared" si="73"/>
        <v>0.19392999999999999</v>
      </c>
      <c r="AO47" s="214">
        <f t="shared" si="74"/>
        <v>1.4248099999999999</v>
      </c>
      <c r="AP47" s="214">
        <f t="shared" si="75"/>
        <v>6.1090299999999997</v>
      </c>
      <c r="AR47" s="214" t="s">
        <v>66</v>
      </c>
      <c r="AS47" s="309">
        <v>1.25</v>
      </c>
      <c r="AT47" s="309"/>
      <c r="AU47"/>
    </row>
    <row r="48" spans="15:47" x14ac:dyDescent="0.25">
      <c r="O48" s="214" t="s">
        <v>213</v>
      </c>
      <c r="P48" s="214">
        <f>ROUND(1/S45,5)</f>
        <v>1</v>
      </c>
      <c r="Q48" s="214">
        <f>ROUND(1/S46,5)</f>
        <v>0.5</v>
      </c>
      <c r="R48" s="214">
        <f>ROUND(1/S47,5)</f>
        <v>0.16667000000000001</v>
      </c>
      <c r="S48" s="98">
        <v>1</v>
      </c>
      <c r="T48" s="214">
        <f>ROUND(1/6,5)</f>
        <v>0.16667000000000001</v>
      </c>
      <c r="U48" s="214">
        <f>ROUND(1/8,5)</f>
        <v>0.125</v>
      </c>
      <c r="W48" s="214" t="s">
        <v>213</v>
      </c>
      <c r="X48" s="217">
        <f t="shared" si="65"/>
        <v>3.5709999999999999E-2</v>
      </c>
      <c r="Y48" s="217">
        <f t="shared" si="64"/>
        <v>3.1579999999999997E-2</v>
      </c>
      <c r="Z48" s="217">
        <f t="shared" si="64"/>
        <v>3.6549999999999999E-2</v>
      </c>
      <c r="AA48" s="217">
        <f t="shared" si="64"/>
        <v>4.1669999999999999E-2</v>
      </c>
      <c r="AB48" s="217">
        <f t="shared" si="64"/>
        <v>3.6549999999999999E-2</v>
      </c>
      <c r="AC48" s="217">
        <f t="shared" si="64"/>
        <v>5.2019999999999997E-2</v>
      </c>
      <c r="AD48" s="8">
        <f t="shared" si="66"/>
        <v>3.9010000000000003E-2</v>
      </c>
      <c r="AE48" s="218">
        <f t="shared" si="67"/>
        <v>3.9010000000000003E-2</v>
      </c>
      <c r="AI48" s="214">
        <f t="shared" si="68"/>
        <v>3.456E-2</v>
      </c>
      <c r="AJ48" s="214">
        <f t="shared" si="69"/>
        <v>3.6060000000000002E-2</v>
      </c>
      <c r="AK48" s="214">
        <f t="shared" si="70"/>
        <v>3.8870000000000002E-2</v>
      </c>
      <c r="AL48" s="214">
        <f t="shared" si="71"/>
        <v>3.9010000000000003E-2</v>
      </c>
      <c r="AM48" s="214">
        <f t="shared" si="72"/>
        <v>3.8870000000000002E-2</v>
      </c>
      <c r="AN48" s="214">
        <f t="shared" si="73"/>
        <v>4.8480000000000002E-2</v>
      </c>
      <c r="AO48" s="214">
        <f t="shared" si="74"/>
        <v>0.23585</v>
      </c>
      <c r="AP48" s="214">
        <f t="shared" si="75"/>
        <v>6.04589</v>
      </c>
      <c r="AR48" s="214" t="s">
        <v>67</v>
      </c>
      <c r="AS48" s="315">
        <f>ROUND((AS46/AS47),5)</f>
        <v>1.132E-2</v>
      </c>
      <c r="AT48" s="315"/>
      <c r="AU48"/>
    </row>
    <row r="49" spans="15:47" ht="15.75" thickBot="1" x14ac:dyDescent="0.3">
      <c r="O49" s="214" t="s">
        <v>214</v>
      </c>
      <c r="P49" s="214">
        <f>ROUND(1/T45,5)</f>
        <v>6.99986</v>
      </c>
      <c r="Q49" s="214">
        <f>ROUND(1/T46,5)</f>
        <v>4</v>
      </c>
      <c r="R49" s="214">
        <f>ROUND(1/T47,5)</f>
        <v>1</v>
      </c>
      <c r="S49" s="214">
        <f>ROUND(1/T48,5)</f>
        <v>5.9998800000000001</v>
      </c>
      <c r="T49" s="98">
        <v>1</v>
      </c>
      <c r="U49" s="214">
        <f>ROUND(1/2,5)</f>
        <v>0.5</v>
      </c>
      <c r="W49" s="214" t="s">
        <v>214</v>
      </c>
      <c r="X49" s="217">
        <f t="shared" si="65"/>
        <v>0.25</v>
      </c>
      <c r="Y49" s="217">
        <f t="shared" si="64"/>
        <v>0.25263000000000002</v>
      </c>
      <c r="Z49" s="217">
        <f t="shared" si="64"/>
        <v>0.21931999999999999</v>
      </c>
      <c r="AA49" s="217">
        <f t="shared" si="64"/>
        <v>0.25</v>
      </c>
      <c r="AB49" s="217">
        <f t="shared" si="64"/>
        <v>0.21931999999999999</v>
      </c>
      <c r="AC49" s="217">
        <f t="shared" si="64"/>
        <v>0.20809</v>
      </c>
      <c r="AD49" s="8">
        <f t="shared" si="66"/>
        <v>0.23322999999999999</v>
      </c>
      <c r="AE49" s="218">
        <f t="shared" si="67"/>
        <v>0.23322999999999999</v>
      </c>
      <c r="AI49" s="214">
        <f t="shared" si="68"/>
        <v>0.24192</v>
      </c>
      <c r="AJ49" s="214">
        <f t="shared" si="69"/>
        <v>0.28843999999999997</v>
      </c>
      <c r="AK49" s="214">
        <f t="shared" si="70"/>
        <v>0.23322999999999999</v>
      </c>
      <c r="AL49" s="214">
        <f t="shared" si="71"/>
        <v>0.23405999999999999</v>
      </c>
      <c r="AM49" s="214">
        <f t="shared" si="72"/>
        <v>0.23322999999999999</v>
      </c>
      <c r="AN49" s="214">
        <f t="shared" si="73"/>
        <v>0.19392999999999999</v>
      </c>
      <c r="AO49" s="214">
        <f t="shared" si="74"/>
        <v>1.4248099999999999</v>
      </c>
      <c r="AP49" s="214">
        <f t="shared" si="75"/>
        <v>6.1090299999999997</v>
      </c>
      <c r="AR49" s="214" t="s">
        <v>68</v>
      </c>
      <c r="AS49" s="316">
        <f>AS48</f>
        <v>1.132E-2</v>
      </c>
      <c r="AT49" s="316"/>
      <c r="AU49"/>
    </row>
    <row r="50" spans="15:47" ht="15.75" thickBot="1" x14ac:dyDescent="0.3">
      <c r="O50" s="214" t="s">
        <v>215</v>
      </c>
      <c r="P50" s="214">
        <f>ROUND(1/U45,5)</f>
        <v>9.0000900000000001</v>
      </c>
      <c r="Q50" s="214">
        <f>ROUND(1/U46,5)</f>
        <v>5.9998800000000001</v>
      </c>
      <c r="R50" s="214">
        <f>ROUND(1/U47,5)</f>
        <v>2</v>
      </c>
      <c r="S50" s="214">
        <f>ROUND(1/U48,5)</f>
        <v>8</v>
      </c>
      <c r="T50" s="214">
        <f>1/U49</f>
        <v>2</v>
      </c>
      <c r="U50" s="98">
        <v>1</v>
      </c>
      <c r="W50" s="141" t="s">
        <v>215</v>
      </c>
      <c r="X50" s="149">
        <f t="shared" si="65"/>
        <v>0.32142999999999999</v>
      </c>
      <c r="Y50" s="149">
        <f t="shared" si="64"/>
        <v>0.37894</v>
      </c>
      <c r="Z50" s="149">
        <f t="shared" si="64"/>
        <v>0.43863999999999997</v>
      </c>
      <c r="AA50" s="149">
        <f t="shared" si="64"/>
        <v>0.33334000000000003</v>
      </c>
      <c r="AB50" s="149">
        <f t="shared" si="64"/>
        <v>0.43863999999999997</v>
      </c>
      <c r="AC50" s="149">
        <f t="shared" si="64"/>
        <v>0.41617999999999999</v>
      </c>
      <c r="AD50" s="232">
        <f t="shared" si="66"/>
        <v>0.38785999999999998</v>
      </c>
      <c r="AE50" s="236">
        <f t="shared" si="67"/>
        <v>0.38785999999999998</v>
      </c>
      <c r="AI50" s="214">
        <f t="shared" si="68"/>
        <v>0.31103999999999998</v>
      </c>
      <c r="AJ50" s="214">
        <f t="shared" si="69"/>
        <v>0.43264999999999998</v>
      </c>
      <c r="AK50" s="214">
        <f t="shared" si="70"/>
        <v>0.46645999999999999</v>
      </c>
      <c r="AL50" s="214">
        <f t="shared" si="71"/>
        <v>0.31208000000000002</v>
      </c>
      <c r="AM50" s="214">
        <f t="shared" si="72"/>
        <v>0.46645999999999999</v>
      </c>
      <c r="AN50" s="214">
        <f t="shared" si="73"/>
        <v>0.38785999999999998</v>
      </c>
      <c r="AO50" s="214">
        <f t="shared" si="74"/>
        <v>2.3765499999999999</v>
      </c>
      <c r="AP50" s="214">
        <f t="shared" si="75"/>
        <v>6.1273400000000002</v>
      </c>
      <c r="AS50"/>
      <c r="AT50"/>
      <c r="AU50"/>
    </row>
    <row r="51" spans="15:47" x14ac:dyDescent="0.25">
      <c r="O51" s="219" t="s">
        <v>55</v>
      </c>
      <c r="P51" s="214">
        <f t="shared" ref="P51:U51" si="76">ROUND(SUM(P45:P50),5)</f>
        <v>27.999839999999999</v>
      </c>
      <c r="Q51" s="214">
        <f t="shared" si="76"/>
        <v>15.833209999999999</v>
      </c>
      <c r="R51" s="214">
        <f t="shared" si="76"/>
        <v>4.5595299999999996</v>
      </c>
      <c r="S51" s="214">
        <f t="shared" si="76"/>
        <v>23.999880000000001</v>
      </c>
      <c r="T51" s="214">
        <f t="shared" si="76"/>
        <v>4.5595299999999996</v>
      </c>
      <c r="U51" s="214">
        <f t="shared" si="76"/>
        <v>2.4027799999999999</v>
      </c>
      <c r="W51" s="219" t="s">
        <v>55</v>
      </c>
      <c r="X51" s="105">
        <f t="shared" ref="X51:AD51" si="77">SUM(X45:X50)</f>
        <v>0.99999000000000005</v>
      </c>
      <c r="Y51" s="105">
        <f t="shared" si="77"/>
        <v>0.99999000000000016</v>
      </c>
      <c r="Z51" s="105">
        <f t="shared" si="77"/>
        <v>0.99998999999999993</v>
      </c>
      <c r="AA51" s="105">
        <f t="shared" si="77"/>
        <v>1.0000100000000001</v>
      </c>
      <c r="AB51" s="105">
        <f t="shared" si="77"/>
        <v>0.99998999999999993</v>
      </c>
      <c r="AC51" s="105">
        <f t="shared" si="77"/>
        <v>0.99998999999999993</v>
      </c>
      <c r="AD51" s="105">
        <f t="shared" si="77"/>
        <v>0.99999999999999989</v>
      </c>
      <c r="AE51" s="100">
        <f t="shared" si="67"/>
        <v>0.99999999999999989</v>
      </c>
      <c r="AI51" s="317" t="s">
        <v>216</v>
      </c>
      <c r="AJ51" s="318"/>
      <c r="AK51" s="318"/>
      <c r="AL51" s="318"/>
      <c r="AM51" s="318"/>
      <c r="AN51" s="318"/>
      <c r="AO51" s="319"/>
      <c r="AP51" s="214">
        <f>ROUND(AVERAGE(AP45:AP50),5)</f>
        <v>6.0707399999999998</v>
      </c>
      <c r="AS51"/>
      <c r="AT51"/>
      <c r="AU51"/>
    </row>
    <row r="52" spans="15:47" x14ac:dyDescent="0.25">
      <c r="AS52"/>
      <c r="AT52"/>
      <c r="AU52"/>
    </row>
    <row r="53" spans="15:47" x14ac:dyDescent="0.25">
      <c r="O53" s="235" t="s">
        <v>207</v>
      </c>
      <c r="P53" s="214" t="s">
        <v>210</v>
      </c>
      <c r="Q53" s="214" t="s">
        <v>211</v>
      </c>
      <c r="R53" s="214" t="s">
        <v>212</v>
      </c>
      <c r="S53" s="214" t="s">
        <v>213</v>
      </c>
      <c r="T53" s="214" t="s">
        <v>214</v>
      </c>
      <c r="U53" s="214" t="s">
        <v>215</v>
      </c>
      <c r="W53" s="235" t="str">
        <f>O53</f>
        <v>GS4</v>
      </c>
      <c r="X53" s="214" t="s">
        <v>210</v>
      </c>
      <c r="Y53" s="214" t="s">
        <v>211</v>
      </c>
      <c r="Z53" s="214" t="s">
        <v>212</v>
      </c>
      <c r="AA53" s="214" t="s">
        <v>213</v>
      </c>
      <c r="AB53" s="214" t="s">
        <v>214</v>
      </c>
      <c r="AC53" s="214" t="s">
        <v>215</v>
      </c>
      <c r="AD53" s="214" t="s">
        <v>62</v>
      </c>
      <c r="AE53" s="214" t="s">
        <v>57</v>
      </c>
      <c r="AI53" s="214" t="s">
        <v>210</v>
      </c>
      <c r="AJ53" s="214" t="s">
        <v>211</v>
      </c>
      <c r="AK53" s="214" t="s">
        <v>212</v>
      </c>
      <c r="AL53" s="214" t="s">
        <v>213</v>
      </c>
      <c r="AM53" s="214" t="s">
        <v>214</v>
      </c>
      <c r="AN53" s="214" t="s">
        <v>215</v>
      </c>
      <c r="AO53" s="214" t="s">
        <v>55</v>
      </c>
      <c r="AP53" s="214" t="s">
        <v>63</v>
      </c>
      <c r="AR53" s="309" t="s">
        <v>69</v>
      </c>
      <c r="AS53" s="309"/>
      <c r="AT53" s="309"/>
      <c r="AU53"/>
    </row>
    <row r="54" spans="15:47" x14ac:dyDescent="0.25">
      <c r="O54" s="214" t="s">
        <v>210</v>
      </c>
      <c r="P54" s="98">
        <v>1</v>
      </c>
      <c r="Q54" s="214">
        <f>ROUND(1/3,5)</f>
        <v>0.33333000000000002</v>
      </c>
      <c r="R54" s="214">
        <f>ROUND(1/7,5)</f>
        <v>0.14285999999999999</v>
      </c>
      <c r="S54" s="214">
        <v>1</v>
      </c>
      <c r="T54" s="214">
        <f>ROUND(1/7,5)</f>
        <v>0.14285999999999999</v>
      </c>
      <c r="U54" s="214">
        <f>ROUND(1/9,5)</f>
        <v>0.11111</v>
      </c>
      <c r="W54" s="214" t="s">
        <v>210</v>
      </c>
      <c r="X54" s="217">
        <f>ROUND(P54/P$60,5)</f>
        <v>3.5709999999999999E-2</v>
      </c>
      <c r="Y54" s="217">
        <f t="shared" ref="Y54:AC59" si="78">ROUND(Q54/Q$60,5)</f>
        <v>2.1049999999999999E-2</v>
      </c>
      <c r="Z54" s="217">
        <f t="shared" si="78"/>
        <v>3.1329999999999997E-2</v>
      </c>
      <c r="AA54" s="217">
        <f t="shared" si="78"/>
        <v>4.1669999999999999E-2</v>
      </c>
      <c r="AB54" s="217">
        <f t="shared" si="78"/>
        <v>3.1329999999999997E-2</v>
      </c>
      <c r="AC54" s="217">
        <f t="shared" si="78"/>
        <v>4.6240000000000003E-2</v>
      </c>
      <c r="AD54" s="8">
        <f>ROUND(AVERAGE(X54:AC54),5)</f>
        <v>3.456E-2</v>
      </c>
      <c r="AE54" s="218">
        <f>AD54</f>
        <v>3.456E-2</v>
      </c>
      <c r="AI54" s="214">
        <f>ROUND(P54*AD$54,5)</f>
        <v>3.456E-2</v>
      </c>
      <c r="AJ54" s="214">
        <f>ROUND(Q54*AD$55,5)</f>
        <v>2.4039999999999999E-2</v>
      </c>
      <c r="AK54" s="214">
        <f>ROUND(R54*AD$56,5)</f>
        <v>3.3320000000000002E-2</v>
      </c>
      <c r="AL54" s="214">
        <f>ROUND(S54*AD$57,5)</f>
        <v>3.9010000000000003E-2</v>
      </c>
      <c r="AM54" s="214">
        <f>ROUND(T54*AD$58,5)</f>
        <v>3.3320000000000002E-2</v>
      </c>
      <c r="AN54" s="214">
        <f>ROUND(U54*AD$59,5)</f>
        <v>4.3099999999999999E-2</v>
      </c>
      <c r="AO54" s="214">
        <f>ROUND(SUM(AI54:AN54),5)</f>
        <v>0.20735000000000001</v>
      </c>
      <c r="AP54" s="214">
        <f>ROUND(AO54/AD54,5)</f>
        <v>5.9997100000000003</v>
      </c>
      <c r="AR54" s="214" t="s">
        <v>64</v>
      </c>
      <c r="AS54" s="309">
        <v>6</v>
      </c>
      <c r="AT54" s="309"/>
      <c r="AU54"/>
    </row>
    <row r="55" spans="15:47" x14ac:dyDescent="0.25">
      <c r="O55" s="214" t="s">
        <v>211</v>
      </c>
      <c r="P55" s="214">
        <f>ROUND(1/Q54,5)</f>
        <v>3.0000300000000002</v>
      </c>
      <c r="Q55" s="98">
        <v>1</v>
      </c>
      <c r="R55" s="214">
        <f>ROUND(1/4,5)</f>
        <v>0.25</v>
      </c>
      <c r="S55" s="214">
        <v>2</v>
      </c>
      <c r="T55" s="214">
        <f>ROUND(1/4,5)</f>
        <v>0.25</v>
      </c>
      <c r="U55" s="214">
        <f>ROUND(1/6,5)</f>
        <v>0.16667000000000001</v>
      </c>
      <c r="W55" s="214" t="s">
        <v>211</v>
      </c>
      <c r="X55" s="217">
        <f t="shared" ref="X55:X59" si="79">ROUND(P55/P$60,5)</f>
        <v>0.10714</v>
      </c>
      <c r="Y55" s="217">
        <f t="shared" si="78"/>
        <v>6.3159999999999994E-2</v>
      </c>
      <c r="Z55" s="217">
        <f t="shared" si="78"/>
        <v>5.4829999999999997E-2</v>
      </c>
      <c r="AA55" s="217">
        <f t="shared" si="78"/>
        <v>8.3330000000000001E-2</v>
      </c>
      <c r="AB55" s="217">
        <f t="shared" si="78"/>
        <v>5.4829999999999997E-2</v>
      </c>
      <c r="AC55" s="217">
        <f t="shared" si="78"/>
        <v>6.9370000000000001E-2</v>
      </c>
      <c r="AD55" s="8">
        <f t="shared" ref="AD55:AD59" si="80">ROUND(AVERAGE(X55:AC55),5)</f>
        <v>7.2109999999999994E-2</v>
      </c>
      <c r="AE55" s="218">
        <f t="shared" ref="AE55:AE60" si="81">AD55</f>
        <v>7.2109999999999994E-2</v>
      </c>
      <c r="AI55" s="214">
        <f t="shared" ref="AI55:AI59" si="82">ROUND(P55*AD$54,5)</f>
        <v>0.10367999999999999</v>
      </c>
      <c r="AJ55" s="214">
        <f t="shared" ref="AJ55:AJ59" si="83">ROUND(Q55*AD$55,5)</f>
        <v>7.2109999999999994E-2</v>
      </c>
      <c r="AK55" s="214">
        <f t="shared" ref="AK55:AK59" si="84">ROUND(R55*AD$56,5)</f>
        <v>5.8310000000000001E-2</v>
      </c>
      <c r="AL55" s="214">
        <f t="shared" ref="AL55:AL59" si="85">ROUND(S55*AD$57,5)</f>
        <v>7.8020000000000006E-2</v>
      </c>
      <c r="AM55" s="214">
        <f t="shared" ref="AM55:AM59" si="86">ROUND(T55*AD$58,5)</f>
        <v>5.8310000000000001E-2</v>
      </c>
      <c r="AN55" s="214">
        <f t="shared" ref="AN55:AN59" si="87">ROUND(U55*AD$59,5)</f>
        <v>6.4640000000000003E-2</v>
      </c>
      <c r="AO55" s="214">
        <f t="shared" ref="AO55:AO59" si="88">ROUND(SUM(AI55:AN55),5)</f>
        <v>0.43507000000000001</v>
      </c>
      <c r="AP55" s="214">
        <f t="shared" ref="AP55:AP59" si="89">ROUND(AO55/AD55,5)</f>
        <v>6.0334199999999996</v>
      </c>
      <c r="AR55" s="214" t="s">
        <v>65</v>
      </c>
      <c r="AS55" s="309">
        <f>ROUND((AP60-AS54)/(AS54-1),5)</f>
        <v>1.4149999999999999E-2</v>
      </c>
      <c r="AT55" s="309"/>
      <c r="AU55"/>
    </row>
    <row r="56" spans="15:47" x14ac:dyDescent="0.25">
      <c r="O56" s="214" t="s">
        <v>212</v>
      </c>
      <c r="P56" s="214">
        <f>ROUND(1/R54,5)</f>
        <v>6.99986</v>
      </c>
      <c r="Q56" s="214">
        <f>ROUND(1/R55,5)</f>
        <v>4</v>
      </c>
      <c r="R56" s="98">
        <v>1</v>
      </c>
      <c r="S56" s="214">
        <v>6</v>
      </c>
      <c r="T56" s="214">
        <v>1</v>
      </c>
      <c r="U56" s="214">
        <f>ROUND(1/2,5)</f>
        <v>0.5</v>
      </c>
      <c r="W56" s="214" t="s">
        <v>212</v>
      </c>
      <c r="X56" s="217">
        <f t="shared" si="79"/>
        <v>0.25</v>
      </c>
      <c r="Y56" s="217">
        <f t="shared" si="78"/>
        <v>0.25263000000000002</v>
      </c>
      <c r="Z56" s="217">
        <f t="shared" si="78"/>
        <v>0.21931999999999999</v>
      </c>
      <c r="AA56" s="217">
        <f t="shared" si="78"/>
        <v>0.25</v>
      </c>
      <c r="AB56" s="217">
        <f t="shared" si="78"/>
        <v>0.21931999999999999</v>
      </c>
      <c r="AC56" s="217">
        <f t="shared" si="78"/>
        <v>0.20809</v>
      </c>
      <c r="AD56" s="8">
        <f t="shared" si="80"/>
        <v>0.23322999999999999</v>
      </c>
      <c r="AE56" s="218">
        <f t="shared" si="81"/>
        <v>0.23322999999999999</v>
      </c>
      <c r="AI56" s="214">
        <f t="shared" si="82"/>
        <v>0.24192</v>
      </c>
      <c r="AJ56" s="214">
        <f t="shared" si="83"/>
        <v>0.28843999999999997</v>
      </c>
      <c r="AK56" s="214">
        <f t="shared" si="84"/>
        <v>0.23322999999999999</v>
      </c>
      <c r="AL56" s="214">
        <f t="shared" si="85"/>
        <v>0.23405999999999999</v>
      </c>
      <c r="AM56" s="214">
        <f t="shared" si="86"/>
        <v>0.23322999999999999</v>
      </c>
      <c r="AN56" s="214">
        <f t="shared" si="87"/>
        <v>0.19392999999999999</v>
      </c>
      <c r="AO56" s="214">
        <f t="shared" si="88"/>
        <v>1.4248099999999999</v>
      </c>
      <c r="AP56" s="214">
        <f t="shared" si="89"/>
        <v>6.1090299999999997</v>
      </c>
      <c r="AR56" s="214" t="s">
        <v>66</v>
      </c>
      <c r="AS56" s="309">
        <v>1.25</v>
      </c>
      <c r="AT56" s="309"/>
      <c r="AU56"/>
    </row>
    <row r="57" spans="15:47" x14ac:dyDescent="0.25">
      <c r="O57" s="214" t="s">
        <v>213</v>
      </c>
      <c r="P57" s="214">
        <f>ROUND(1/S54,5)</f>
        <v>1</v>
      </c>
      <c r="Q57" s="214">
        <f>ROUND(1/S55,5)</f>
        <v>0.5</v>
      </c>
      <c r="R57" s="214">
        <f>ROUND(1/S56,5)</f>
        <v>0.16667000000000001</v>
      </c>
      <c r="S57" s="98">
        <v>1</v>
      </c>
      <c r="T57" s="214">
        <f>ROUND(1/6,5)</f>
        <v>0.16667000000000001</v>
      </c>
      <c r="U57" s="214">
        <f>ROUND(1/8,5)</f>
        <v>0.125</v>
      </c>
      <c r="W57" s="214" t="s">
        <v>213</v>
      </c>
      <c r="X57" s="217">
        <f t="shared" si="79"/>
        <v>3.5709999999999999E-2</v>
      </c>
      <c r="Y57" s="217">
        <f t="shared" si="78"/>
        <v>3.1579999999999997E-2</v>
      </c>
      <c r="Z57" s="217">
        <f t="shared" si="78"/>
        <v>3.6549999999999999E-2</v>
      </c>
      <c r="AA57" s="217">
        <f t="shared" si="78"/>
        <v>4.1669999999999999E-2</v>
      </c>
      <c r="AB57" s="217">
        <f t="shared" si="78"/>
        <v>3.6549999999999999E-2</v>
      </c>
      <c r="AC57" s="217">
        <f t="shared" si="78"/>
        <v>5.2019999999999997E-2</v>
      </c>
      <c r="AD57" s="8">
        <f t="shared" si="80"/>
        <v>3.9010000000000003E-2</v>
      </c>
      <c r="AE57" s="218">
        <f t="shared" si="81"/>
        <v>3.9010000000000003E-2</v>
      </c>
      <c r="AI57" s="214">
        <f t="shared" si="82"/>
        <v>3.456E-2</v>
      </c>
      <c r="AJ57" s="214">
        <f t="shared" si="83"/>
        <v>3.6060000000000002E-2</v>
      </c>
      <c r="AK57" s="214">
        <f t="shared" si="84"/>
        <v>3.8870000000000002E-2</v>
      </c>
      <c r="AL57" s="214">
        <f t="shared" si="85"/>
        <v>3.9010000000000003E-2</v>
      </c>
      <c r="AM57" s="214">
        <f t="shared" si="86"/>
        <v>3.8870000000000002E-2</v>
      </c>
      <c r="AN57" s="214">
        <f t="shared" si="87"/>
        <v>4.8480000000000002E-2</v>
      </c>
      <c r="AO57" s="214">
        <f t="shared" si="88"/>
        <v>0.23585</v>
      </c>
      <c r="AP57" s="214">
        <f t="shared" si="89"/>
        <v>6.04589</v>
      </c>
      <c r="AR57" s="214" t="s">
        <v>67</v>
      </c>
      <c r="AS57" s="315">
        <f>ROUND((AS55/AS56),5)</f>
        <v>1.132E-2</v>
      </c>
      <c r="AT57" s="315"/>
      <c r="AU57"/>
    </row>
    <row r="58" spans="15:47" ht="15.75" thickBot="1" x14ac:dyDescent="0.3">
      <c r="O58" s="214" t="s">
        <v>214</v>
      </c>
      <c r="P58" s="214">
        <f>ROUND(1/T54,5)</f>
        <v>6.99986</v>
      </c>
      <c r="Q58" s="214">
        <f>ROUND(1/T55,5)</f>
        <v>4</v>
      </c>
      <c r="R58" s="214">
        <f>ROUND(1/T56,5)</f>
        <v>1</v>
      </c>
      <c r="S58" s="214">
        <f>ROUND(1/T57,5)</f>
        <v>5.9998800000000001</v>
      </c>
      <c r="T58" s="98">
        <v>1</v>
      </c>
      <c r="U58" s="214">
        <f>ROUND(1/2,5)</f>
        <v>0.5</v>
      </c>
      <c r="W58" s="214" t="s">
        <v>214</v>
      </c>
      <c r="X58" s="217">
        <f t="shared" si="79"/>
        <v>0.25</v>
      </c>
      <c r="Y58" s="217">
        <f t="shared" si="78"/>
        <v>0.25263000000000002</v>
      </c>
      <c r="Z58" s="217">
        <f t="shared" si="78"/>
        <v>0.21931999999999999</v>
      </c>
      <c r="AA58" s="217">
        <f t="shared" si="78"/>
        <v>0.25</v>
      </c>
      <c r="AB58" s="217">
        <f t="shared" si="78"/>
        <v>0.21931999999999999</v>
      </c>
      <c r="AC58" s="217">
        <f t="shared" si="78"/>
        <v>0.20809</v>
      </c>
      <c r="AD58" s="8">
        <f t="shared" si="80"/>
        <v>0.23322999999999999</v>
      </c>
      <c r="AE58" s="218">
        <f t="shared" si="81"/>
        <v>0.23322999999999999</v>
      </c>
      <c r="AI58" s="214">
        <f t="shared" si="82"/>
        <v>0.24192</v>
      </c>
      <c r="AJ58" s="214">
        <f t="shared" si="83"/>
        <v>0.28843999999999997</v>
      </c>
      <c r="AK58" s="214">
        <f t="shared" si="84"/>
        <v>0.23322999999999999</v>
      </c>
      <c r="AL58" s="214">
        <f t="shared" si="85"/>
        <v>0.23405999999999999</v>
      </c>
      <c r="AM58" s="214">
        <f t="shared" si="86"/>
        <v>0.23322999999999999</v>
      </c>
      <c r="AN58" s="214">
        <f t="shared" si="87"/>
        <v>0.19392999999999999</v>
      </c>
      <c r="AO58" s="214">
        <f t="shared" si="88"/>
        <v>1.4248099999999999</v>
      </c>
      <c r="AP58" s="214">
        <f t="shared" si="89"/>
        <v>6.1090299999999997</v>
      </c>
      <c r="AR58" s="214" t="s">
        <v>68</v>
      </c>
      <c r="AS58" s="316">
        <f>AS57</f>
        <v>1.132E-2</v>
      </c>
      <c r="AT58" s="316"/>
      <c r="AU58"/>
    </row>
    <row r="59" spans="15:47" ht="15.75" thickBot="1" x14ac:dyDescent="0.3">
      <c r="O59" s="214" t="s">
        <v>215</v>
      </c>
      <c r="P59" s="214">
        <f>ROUND(1/U54,5)</f>
        <v>9.0000900000000001</v>
      </c>
      <c r="Q59" s="214">
        <f>ROUND(1/U55,5)</f>
        <v>5.9998800000000001</v>
      </c>
      <c r="R59" s="214">
        <f>ROUND(1/U56,5)</f>
        <v>2</v>
      </c>
      <c r="S59" s="214">
        <f>ROUND(1/U57,5)</f>
        <v>8</v>
      </c>
      <c r="T59" s="214">
        <f>1/U58</f>
        <v>2</v>
      </c>
      <c r="U59" s="98">
        <v>1</v>
      </c>
      <c r="W59" s="141" t="s">
        <v>215</v>
      </c>
      <c r="X59" s="149">
        <f t="shared" si="79"/>
        <v>0.32142999999999999</v>
      </c>
      <c r="Y59" s="149">
        <f t="shared" si="78"/>
        <v>0.37894</v>
      </c>
      <c r="Z59" s="149">
        <f t="shared" si="78"/>
        <v>0.43863999999999997</v>
      </c>
      <c r="AA59" s="149">
        <f t="shared" si="78"/>
        <v>0.33334000000000003</v>
      </c>
      <c r="AB59" s="149">
        <f t="shared" si="78"/>
        <v>0.43863999999999997</v>
      </c>
      <c r="AC59" s="149">
        <f t="shared" si="78"/>
        <v>0.41617999999999999</v>
      </c>
      <c r="AD59" s="232">
        <f t="shared" si="80"/>
        <v>0.38785999999999998</v>
      </c>
      <c r="AE59" s="236">
        <f t="shared" si="81"/>
        <v>0.38785999999999998</v>
      </c>
      <c r="AI59" s="214">
        <f t="shared" si="82"/>
        <v>0.31103999999999998</v>
      </c>
      <c r="AJ59" s="214">
        <f t="shared" si="83"/>
        <v>0.43264999999999998</v>
      </c>
      <c r="AK59" s="214">
        <f t="shared" si="84"/>
        <v>0.46645999999999999</v>
      </c>
      <c r="AL59" s="214">
        <f t="shared" si="85"/>
        <v>0.31208000000000002</v>
      </c>
      <c r="AM59" s="214">
        <f t="shared" si="86"/>
        <v>0.46645999999999999</v>
      </c>
      <c r="AN59" s="214">
        <f t="shared" si="87"/>
        <v>0.38785999999999998</v>
      </c>
      <c r="AO59" s="214">
        <f t="shared" si="88"/>
        <v>2.3765499999999999</v>
      </c>
      <c r="AP59" s="214">
        <f t="shared" si="89"/>
        <v>6.1273400000000002</v>
      </c>
      <c r="AS59"/>
      <c r="AT59"/>
      <c r="AU59"/>
    </row>
    <row r="60" spans="15:47" x14ac:dyDescent="0.25">
      <c r="O60" s="219" t="s">
        <v>55</v>
      </c>
      <c r="P60" s="214">
        <f t="shared" ref="P60:U60" si="90">ROUND(SUM(P54:P59),5)</f>
        <v>27.999839999999999</v>
      </c>
      <c r="Q60" s="214">
        <f t="shared" si="90"/>
        <v>15.833209999999999</v>
      </c>
      <c r="R60" s="214">
        <f t="shared" si="90"/>
        <v>4.5595299999999996</v>
      </c>
      <c r="S60" s="214">
        <f t="shared" si="90"/>
        <v>23.999880000000001</v>
      </c>
      <c r="T60" s="214">
        <f t="shared" si="90"/>
        <v>4.5595299999999996</v>
      </c>
      <c r="U60" s="214">
        <f t="shared" si="90"/>
        <v>2.4027799999999999</v>
      </c>
      <c r="W60" s="219" t="s">
        <v>55</v>
      </c>
      <c r="X60" s="105">
        <f t="shared" ref="X60:AD60" si="91">SUM(X54:X59)</f>
        <v>0.99999000000000005</v>
      </c>
      <c r="Y60" s="105">
        <f t="shared" si="91"/>
        <v>0.99999000000000016</v>
      </c>
      <c r="Z60" s="105">
        <f t="shared" si="91"/>
        <v>0.99998999999999993</v>
      </c>
      <c r="AA60" s="105">
        <f t="shared" si="91"/>
        <v>1.0000100000000001</v>
      </c>
      <c r="AB60" s="105">
        <f t="shared" si="91"/>
        <v>0.99998999999999993</v>
      </c>
      <c r="AC60" s="105">
        <f t="shared" si="91"/>
        <v>0.99998999999999993</v>
      </c>
      <c r="AD60" s="105">
        <f t="shared" si="91"/>
        <v>0.99999999999999989</v>
      </c>
      <c r="AE60" s="100">
        <f t="shared" si="81"/>
        <v>0.99999999999999989</v>
      </c>
      <c r="AI60" s="317" t="s">
        <v>216</v>
      </c>
      <c r="AJ60" s="318"/>
      <c r="AK60" s="318"/>
      <c r="AL60" s="318"/>
      <c r="AM60" s="318"/>
      <c r="AN60" s="318"/>
      <c r="AO60" s="319"/>
      <c r="AP60" s="214">
        <f>ROUND(AVERAGE(AP54:AP59),5)</f>
        <v>6.0707399999999998</v>
      </c>
      <c r="AS60"/>
      <c r="AT60"/>
      <c r="AU60"/>
    </row>
    <row r="61" spans="15:47" x14ac:dyDescent="0.25">
      <c r="AS61"/>
      <c r="AT61"/>
      <c r="AU61"/>
    </row>
    <row r="62" spans="15:47" x14ac:dyDescent="0.25">
      <c r="O62" s="235" t="s">
        <v>208</v>
      </c>
      <c r="P62" s="214" t="s">
        <v>210</v>
      </c>
      <c r="Q62" s="214" t="s">
        <v>211</v>
      </c>
      <c r="R62" s="214" t="s">
        <v>212</v>
      </c>
      <c r="S62" s="214" t="s">
        <v>213</v>
      </c>
      <c r="T62" s="214" t="s">
        <v>214</v>
      </c>
      <c r="U62" s="214" t="s">
        <v>215</v>
      </c>
      <c r="W62" s="235" t="str">
        <f>O62</f>
        <v>GS5</v>
      </c>
      <c r="X62" s="214" t="s">
        <v>210</v>
      </c>
      <c r="Y62" s="214" t="s">
        <v>211</v>
      </c>
      <c r="Z62" s="214" t="s">
        <v>212</v>
      </c>
      <c r="AA62" s="214" t="s">
        <v>213</v>
      </c>
      <c r="AB62" s="214" t="s">
        <v>214</v>
      </c>
      <c r="AC62" s="214" t="s">
        <v>215</v>
      </c>
      <c r="AD62" s="214" t="s">
        <v>62</v>
      </c>
      <c r="AE62" s="214" t="s">
        <v>57</v>
      </c>
      <c r="AI62" s="214" t="s">
        <v>210</v>
      </c>
      <c r="AJ62" s="214" t="s">
        <v>211</v>
      </c>
      <c r="AK62" s="214" t="s">
        <v>212</v>
      </c>
      <c r="AL62" s="214" t="s">
        <v>213</v>
      </c>
      <c r="AM62" s="214" t="s">
        <v>214</v>
      </c>
      <c r="AN62" s="214" t="s">
        <v>215</v>
      </c>
      <c r="AO62" s="214" t="s">
        <v>55</v>
      </c>
      <c r="AP62" s="214" t="s">
        <v>63</v>
      </c>
      <c r="AR62" s="309" t="s">
        <v>69</v>
      </c>
      <c r="AS62" s="309"/>
      <c r="AT62" s="309"/>
      <c r="AU62"/>
    </row>
    <row r="63" spans="15:47" x14ac:dyDescent="0.25">
      <c r="O63" s="214" t="s">
        <v>210</v>
      </c>
      <c r="P63" s="98">
        <v>1</v>
      </c>
      <c r="Q63" s="214">
        <f>ROUND(1/3,5)</f>
        <v>0.33333000000000002</v>
      </c>
      <c r="R63" s="214">
        <f>ROUND(1/7,5)</f>
        <v>0.14285999999999999</v>
      </c>
      <c r="S63" s="214">
        <v>1</v>
      </c>
      <c r="T63" s="214">
        <f>ROUND(1/7,5)</f>
        <v>0.14285999999999999</v>
      </c>
      <c r="U63" s="214">
        <f>ROUND(1/9,5)</f>
        <v>0.11111</v>
      </c>
      <c r="W63" s="214" t="s">
        <v>210</v>
      </c>
      <c r="X63" s="217">
        <f>ROUND(P63/P$69,5)</f>
        <v>3.5709999999999999E-2</v>
      </c>
      <c r="Y63" s="217">
        <f t="shared" ref="Y63:AC68" si="92">ROUND(Q63/Q$69,5)</f>
        <v>2.1049999999999999E-2</v>
      </c>
      <c r="Z63" s="217">
        <f t="shared" si="92"/>
        <v>3.1329999999999997E-2</v>
      </c>
      <c r="AA63" s="217">
        <f t="shared" si="92"/>
        <v>4.1669999999999999E-2</v>
      </c>
      <c r="AB63" s="217">
        <f t="shared" si="92"/>
        <v>3.1329999999999997E-2</v>
      </c>
      <c r="AC63" s="217">
        <f t="shared" si="92"/>
        <v>4.6240000000000003E-2</v>
      </c>
      <c r="AD63" s="8">
        <f>ROUND(AVERAGE(X63:AC63),5)</f>
        <v>3.456E-2</v>
      </c>
      <c r="AE63" s="218">
        <f>AD63</f>
        <v>3.456E-2</v>
      </c>
      <c r="AI63" s="214">
        <f>ROUND(P63*AD$63,5)</f>
        <v>3.456E-2</v>
      </c>
      <c r="AJ63" s="214">
        <f>ROUND(Q63*AD$64,5)</f>
        <v>2.4039999999999999E-2</v>
      </c>
      <c r="AK63" s="214">
        <f>ROUND(R63*AD$65,5)</f>
        <v>3.3320000000000002E-2</v>
      </c>
      <c r="AL63" s="214">
        <f>ROUND(S63*AD$66,5)</f>
        <v>3.9010000000000003E-2</v>
      </c>
      <c r="AM63" s="214">
        <f>ROUND(T63*AD$67,5)</f>
        <v>3.3320000000000002E-2</v>
      </c>
      <c r="AN63" s="214">
        <f>ROUND(U63*AD$68,5)</f>
        <v>4.3099999999999999E-2</v>
      </c>
      <c r="AO63" s="214">
        <f>ROUND(SUM(AI63:AN63),5)</f>
        <v>0.20735000000000001</v>
      </c>
      <c r="AP63" s="214">
        <f>ROUND(AO63/AD63,5)</f>
        <v>5.9997100000000003</v>
      </c>
      <c r="AR63" s="214" t="s">
        <v>64</v>
      </c>
      <c r="AS63" s="309">
        <v>6</v>
      </c>
      <c r="AT63" s="309"/>
      <c r="AU63"/>
    </row>
    <row r="64" spans="15:47" x14ac:dyDescent="0.25">
      <c r="O64" s="214" t="s">
        <v>211</v>
      </c>
      <c r="P64" s="214">
        <f>ROUND(1/Q63,5)</f>
        <v>3.0000300000000002</v>
      </c>
      <c r="Q64" s="98">
        <v>1</v>
      </c>
      <c r="R64" s="214">
        <f>ROUND(1/4,5)</f>
        <v>0.25</v>
      </c>
      <c r="S64" s="214">
        <v>2</v>
      </c>
      <c r="T64" s="214">
        <f>ROUND(1/4,5)</f>
        <v>0.25</v>
      </c>
      <c r="U64" s="214">
        <f>ROUND(1/6,5)</f>
        <v>0.16667000000000001</v>
      </c>
      <c r="W64" s="214" t="s">
        <v>211</v>
      </c>
      <c r="X64" s="217">
        <f t="shared" ref="X64:X68" si="93">ROUND(P64/P$69,5)</f>
        <v>0.10714</v>
      </c>
      <c r="Y64" s="217">
        <f t="shared" si="92"/>
        <v>6.3159999999999994E-2</v>
      </c>
      <c r="Z64" s="217">
        <f t="shared" si="92"/>
        <v>5.4829999999999997E-2</v>
      </c>
      <c r="AA64" s="217">
        <f t="shared" si="92"/>
        <v>8.3330000000000001E-2</v>
      </c>
      <c r="AB64" s="217">
        <f t="shared" si="92"/>
        <v>5.4829999999999997E-2</v>
      </c>
      <c r="AC64" s="217">
        <f t="shared" si="92"/>
        <v>6.9370000000000001E-2</v>
      </c>
      <c r="AD64" s="8">
        <f t="shared" ref="AD64:AD68" si="94">ROUND(AVERAGE(X64:AC64),5)</f>
        <v>7.2109999999999994E-2</v>
      </c>
      <c r="AE64" s="218">
        <f t="shared" ref="AE64:AE69" si="95">AD64</f>
        <v>7.2109999999999994E-2</v>
      </c>
      <c r="AI64" s="214">
        <f t="shared" ref="AI64:AI68" si="96">ROUND(P64*AD$63,5)</f>
        <v>0.10367999999999999</v>
      </c>
      <c r="AJ64" s="214">
        <f t="shared" ref="AJ64:AJ68" si="97">ROUND(Q64*AD$64,5)</f>
        <v>7.2109999999999994E-2</v>
      </c>
      <c r="AK64" s="214">
        <f t="shared" ref="AK64:AK68" si="98">ROUND(R64*AD$65,5)</f>
        <v>5.8310000000000001E-2</v>
      </c>
      <c r="AL64" s="214">
        <f t="shared" ref="AL64:AL68" si="99">ROUND(S64*AD$66,5)</f>
        <v>7.8020000000000006E-2</v>
      </c>
      <c r="AM64" s="214">
        <f t="shared" ref="AM64:AM68" si="100">ROUND(T64*AD$67,5)</f>
        <v>5.8310000000000001E-2</v>
      </c>
      <c r="AN64" s="214">
        <f t="shared" ref="AN64:AN68" si="101">ROUND(U64*AD$68,5)</f>
        <v>6.4640000000000003E-2</v>
      </c>
      <c r="AO64" s="214">
        <f t="shared" ref="AO64:AO68" si="102">ROUND(SUM(AI64:AN64),5)</f>
        <v>0.43507000000000001</v>
      </c>
      <c r="AP64" s="214">
        <f t="shared" ref="AP64:AP68" si="103">ROUND(AO64/AD64,5)</f>
        <v>6.0334199999999996</v>
      </c>
      <c r="AR64" s="214" t="s">
        <v>65</v>
      </c>
      <c r="AS64" s="309">
        <f>ROUND((AP69-AS63)/(AS63-1),5)</f>
        <v>1.4149999999999999E-2</v>
      </c>
      <c r="AT64" s="309"/>
      <c r="AU64"/>
    </row>
    <row r="65" spans="15:47" x14ac:dyDescent="0.25">
      <c r="O65" s="214" t="s">
        <v>212</v>
      </c>
      <c r="P65" s="214">
        <f>ROUND(1/R63,5)</f>
        <v>6.99986</v>
      </c>
      <c r="Q65" s="214">
        <f>ROUND(1/R64,5)</f>
        <v>4</v>
      </c>
      <c r="R65" s="98">
        <v>1</v>
      </c>
      <c r="S65" s="214">
        <v>6</v>
      </c>
      <c r="T65" s="214">
        <v>1</v>
      </c>
      <c r="U65" s="214">
        <f>ROUND(1/2,5)</f>
        <v>0.5</v>
      </c>
      <c r="W65" s="214" t="s">
        <v>212</v>
      </c>
      <c r="X65" s="217">
        <f t="shared" si="93"/>
        <v>0.25</v>
      </c>
      <c r="Y65" s="217">
        <f t="shared" si="92"/>
        <v>0.25263000000000002</v>
      </c>
      <c r="Z65" s="217">
        <f t="shared" si="92"/>
        <v>0.21931999999999999</v>
      </c>
      <c r="AA65" s="217">
        <f t="shared" si="92"/>
        <v>0.25</v>
      </c>
      <c r="AB65" s="217">
        <f t="shared" si="92"/>
        <v>0.21931999999999999</v>
      </c>
      <c r="AC65" s="217">
        <f t="shared" si="92"/>
        <v>0.20809</v>
      </c>
      <c r="AD65" s="8">
        <f t="shared" si="94"/>
        <v>0.23322999999999999</v>
      </c>
      <c r="AE65" s="218">
        <f t="shared" si="95"/>
        <v>0.23322999999999999</v>
      </c>
      <c r="AI65" s="214">
        <f t="shared" si="96"/>
        <v>0.24192</v>
      </c>
      <c r="AJ65" s="214">
        <f t="shared" si="97"/>
        <v>0.28843999999999997</v>
      </c>
      <c r="AK65" s="214">
        <f t="shared" si="98"/>
        <v>0.23322999999999999</v>
      </c>
      <c r="AL65" s="214">
        <f t="shared" si="99"/>
        <v>0.23405999999999999</v>
      </c>
      <c r="AM65" s="214">
        <f t="shared" si="100"/>
        <v>0.23322999999999999</v>
      </c>
      <c r="AN65" s="214">
        <f t="shared" si="101"/>
        <v>0.19392999999999999</v>
      </c>
      <c r="AO65" s="214">
        <f t="shared" si="102"/>
        <v>1.4248099999999999</v>
      </c>
      <c r="AP65" s="214">
        <f t="shared" si="103"/>
        <v>6.1090299999999997</v>
      </c>
      <c r="AR65" s="214" t="s">
        <v>66</v>
      </c>
      <c r="AS65" s="309">
        <v>1.25</v>
      </c>
      <c r="AT65" s="309"/>
      <c r="AU65"/>
    </row>
    <row r="66" spans="15:47" x14ac:dyDescent="0.25">
      <c r="O66" s="214" t="s">
        <v>213</v>
      </c>
      <c r="P66" s="214">
        <f>ROUND(1/S63,5)</f>
        <v>1</v>
      </c>
      <c r="Q66" s="214">
        <f>ROUND(1/S64,5)</f>
        <v>0.5</v>
      </c>
      <c r="R66" s="214">
        <f>ROUND(1/S65,5)</f>
        <v>0.16667000000000001</v>
      </c>
      <c r="S66" s="98">
        <v>1</v>
      </c>
      <c r="T66" s="214">
        <f>ROUND(1/6,5)</f>
        <v>0.16667000000000001</v>
      </c>
      <c r="U66" s="214">
        <f>ROUND(1/8,5)</f>
        <v>0.125</v>
      </c>
      <c r="W66" s="214" t="s">
        <v>213</v>
      </c>
      <c r="X66" s="217">
        <f t="shared" si="93"/>
        <v>3.5709999999999999E-2</v>
      </c>
      <c r="Y66" s="217">
        <f t="shared" si="92"/>
        <v>3.1579999999999997E-2</v>
      </c>
      <c r="Z66" s="217">
        <f t="shared" si="92"/>
        <v>3.6549999999999999E-2</v>
      </c>
      <c r="AA66" s="217">
        <f t="shared" si="92"/>
        <v>4.1669999999999999E-2</v>
      </c>
      <c r="AB66" s="217">
        <f t="shared" si="92"/>
        <v>3.6549999999999999E-2</v>
      </c>
      <c r="AC66" s="217">
        <f t="shared" si="92"/>
        <v>5.2019999999999997E-2</v>
      </c>
      <c r="AD66" s="8">
        <f t="shared" si="94"/>
        <v>3.9010000000000003E-2</v>
      </c>
      <c r="AE66" s="218">
        <f t="shared" si="95"/>
        <v>3.9010000000000003E-2</v>
      </c>
      <c r="AI66" s="214">
        <f t="shared" si="96"/>
        <v>3.456E-2</v>
      </c>
      <c r="AJ66" s="214">
        <f t="shared" si="97"/>
        <v>3.6060000000000002E-2</v>
      </c>
      <c r="AK66" s="214">
        <f t="shared" si="98"/>
        <v>3.8870000000000002E-2</v>
      </c>
      <c r="AL66" s="214">
        <f t="shared" si="99"/>
        <v>3.9010000000000003E-2</v>
      </c>
      <c r="AM66" s="214">
        <f t="shared" si="100"/>
        <v>3.8870000000000002E-2</v>
      </c>
      <c r="AN66" s="214">
        <f t="shared" si="101"/>
        <v>4.8480000000000002E-2</v>
      </c>
      <c r="AO66" s="214">
        <f t="shared" si="102"/>
        <v>0.23585</v>
      </c>
      <c r="AP66" s="214">
        <f t="shared" si="103"/>
        <v>6.04589</v>
      </c>
      <c r="AR66" s="214" t="s">
        <v>67</v>
      </c>
      <c r="AS66" s="315">
        <f>ROUND((AS64/AS65),5)</f>
        <v>1.132E-2</v>
      </c>
      <c r="AT66" s="315"/>
      <c r="AU66"/>
    </row>
    <row r="67" spans="15:47" ht="15.75" thickBot="1" x14ac:dyDescent="0.3">
      <c r="O67" s="214" t="s">
        <v>214</v>
      </c>
      <c r="P67" s="214">
        <f>ROUND(1/T63,5)</f>
        <v>6.99986</v>
      </c>
      <c r="Q67" s="214">
        <f>ROUND(1/T64,5)</f>
        <v>4</v>
      </c>
      <c r="R67" s="214">
        <f>ROUND(1/T65,5)</f>
        <v>1</v>
      </c>
      <c r="S67" s="214">
        <f>ROUND(1/T66,5)</f>
        <v>5.9998800000000001</v>
      </c>
      <c r="T67" s="98">
        <v>1</v>
      </c>
      <c r="U67" s="214">
        <f>ROUND(1/2,5)</f>
        <v>0.5</v>
      </c>
      <c r="W67" s="214" t="s">
        <v>214</v>
      </c>
      <c r="X67" s="217">
        <f t="shared" si="93"/>
        <v>0.25</v>
      </c>
      <c r="Y67" s="217">
        <f t="shared" si="92"/>
        <v>0.25263000000000002</v>
      </c>
      <c r="Z67" s="217">
        <f t="shared" si="92"/>
        <v>0.21931999999999999</v>
      </c>
      <c r="AA67" s="217">
        <f t="shared" si="92"/>
        <v>0.25</v>
      </c>
      <c r="AB67" s="217">
        <f t="shared" si="92"/>
        <v>0.21931999999999999</v>
      </c>
      <c r="AC67" s="217">
        <f t="shared" si="92"/>
        <v>0.20809</v>
      </c>
      <c r="AD67" s="8">
        <f t="shared" si="94"/>
        <v>0.23322999999999999</v>
      </c>
      <c r="AE67" s="218">
        <f t="shared" si="95"/>
        <v>0.23322999999999999</v>
      </c>
      <c r="AI67" s="214">
        <f t="shared" si="96"/>
        <v>0.24192</v>
      </c>
      <c r="AJ67" s="214">
        <f t="shared" si="97"/>
        <v>0.28843999999999997</v>
      </c>
      <c r="AK67" s="214">
        <f t="shared" si="98"/>
        <v>0.23322999999999999</v>
      </c>
      <c r="AL67" s="214">
        <f t="shared" si="99"/>
        <v>0.23405999999999999</v>
      </c>
      <c r="AM67" s="214">
        <f t="shared" si="100"/>
        <v>0.23322999999999999</v>
      </c>
      <c r="AN67" s="214">
        <f t="shared" si="101"/>
        <v>0.19392999999999999</v>
      </c>
      <c r="AO67" s="214">
        <f t="shared" si="102"/>
        <v>1.4248099999999999</v>
      </c>
      <c r="AP67" s="214">
        <f t="shared" si="103"/>
        <v>6.1090299999999997</v>
      </c>
      <c r="AR67" s="214" t="s">
        <v>68</v>
      </c>
      <c r="AS67" s="316">
        <f>AS66</f>
        <v>1.132E-2</v>
      </c>
      <c r="AT67" s="316"/>
      <c r="AU67"/>
    </row>
    <row r="68" spans="15:47" ht="15.75" thickBot="1" x14ac:dyDescent="0.3">
      <c r="O68" s="214" t="s">
        <v>215</v>
      </c>
      <c r="P68" s="214">
        <f>ROUND(1/U63,5)</f>
        <v>9.0000900000000001</v>
      </c>
      <c r="Q68" s="214">
        <f>ROUND(1/U64,5)</f>
        <v>5.9998800000000001</v>
      </c>
      <c r="R68" s="214">
        <f>ROUND(1/U65,5)</f>
        <v>2</v>
      </c>
      <c r="S68" s="214">
        <f>ROUND(1/U66,5)</f>
        <v>8</v>
      </c>
      <c r="T68" s="214">
        <f>1/U67</f>
        <v>2</v>
      </c>
      <c r="U68" s="98">
        <v>1</v>
      </c>
      <c r="W68" s="141" t="s">
        <v>215</v>
      </c>
      <c r="X68" s="149">
        <f t="shared" si="93"/>
        <v>0.32142999999999999</v>
      </c>
      <c r="Y68" s="149">
        <f t="shared" si="92"/>
        <v>0.37894</v>
      </c>
      <c r="Z68" s="149">
        <f t="shared" si="92"/>
        <v>0.43863999999999997</v>
      </c>
      <c r="AA68" s="149">
        <f t="shared" si="92"/>
        <v>0.33334000000000003</v>
      </c>
      <c r="AB68" s="149">
        <f t="shared" si="92"/>
        <v>0.43863999999999997</v>
      </c>
      <c r="AC68" s="149">
        <f t="shared" si="92"/>
        <v>0.41617999999999999</v>
      </c>
      <c r="AD68" s="232">
        <f t="shared" si="94"/>
        <v>0.38785999999999998</v>
      </c>
      <c r="AE68" s="236">
        <f t="shared" si="95"/>
        <v>0.38785999999999998</v>
      </c>
      <c r="AI68" s="214">
        <f t="shared" si="96"/>
        <v>0.31103999999999998</v>
      </c>
      <c r="AJ68" s="214">
        <f t="shared" si="97"/>
        <v>0.43264999999999998</v>
      </c>
      <c r="AK68" s="214">
        <f t="shared" si="98"/>
        <v>0.46645999999999999</v>
      </c>
      <c r="AL68" s="214">
        <f t="shared" si="99"/>
        <v>0.31208000000000002</v>
      </c>
      <c r="AM68" s="214">
        <f t="shared" si="100"/>
        <v>0.46645999999999999</v>
      </c>
      <c r="AN68" s="214">
        <f t="shared" si="101"/>
        <v>0.38785999999999998</v>
      </c>
      <c r="AO68" s="214">
        <f t="shared" si="102"/>
        <v>2.3765499999999999</v>
      </c>
      <c r="AP68" s="214">
        <f t="shared" si="103"/>
        <v>6.1273400000000002</v>
      </c>
      <c r="AS68"/>
      <c r="AT68"/>
      <c r="AU68"/>
    </row>
    <row r="69" spans="15:47" x14ac:dyDescent="0.25">
      <c r="O69" s="219" t="s">
        <v>55</v>
      </c>
      <c r="P69" s="214">
        <f t="shared" ref="P69:U69" si="104">ROUND(SUM(P63:P68),5)</f>
        <v>27.999839999999999</v>
      </c>
      <c r="Q69" s="214">
        <f t="shared" si="104"/>
        <v>15.833209999999999</v>
      </c>
      <c r="R69" s="214">
        <f t="shared" si="104"/>
        <v>4.5595299999999996</v>
      </c>
      <c r="S69" s="214">
        <f t="shared" si="104"/>
        <v>23.999880000000001</v>
      </c>
      <c r="T69" s="214">
        <f t="shared" si="104"/>
        <v>4.5595299999999996</v>
      </c>
      <c r="U69" s="214">
        <f t="shared" si="104"/>
        <v>2.4027799999999999</v>
      </c>
      <c r="W69" s="219" t="s">
        <v>55</v>
      </c>
      <c r="X69" s="105">
        <f t="shared" ref="X69:AD69" si="105">SUM(X63:X68)</f>
        <v>0.99999000000000005</v>
      </c>
      <c r="Y69" s="105">
        <f t="shared" si="105"/>
        <v>0.99999000000000016</v>
      </c>
      <c r="Z69" s="105">
        <f t="shared" si="105"/>
        <v>0.99998999999999993</v>
      </c>
      <c r="AA69" s="105">
        <f t="shared" si="105"/>
        <v>1.0000100000000001</v>
      </c>
      <c r="AB69" s="105">
        <f t="shared" si="105"/>
        <v>0.99998999999999993</v>
      </c>
      <c r="AC69" s="105">
        <f t="shared" si="105"/>
        <v>0.99998999999999993</v>
      </c>
      <c r="AD69" s="105">
        <f t="shared" si="105"/>
        <v>0.99999999999999989</v>
      </c>
      <c r="AE69" s="100">
        <f t="shared" si="95"/>
        <v>0.99999999999999989</v>
      </c>
      <c r="AI69" s="317" t="s">
        <v>216</v>
      </c>
      <c r="AJ69" s="318"/>
      <c r="AK69" s="318"/>
      <c r="AL69" s="318"/>
      <c r="AM69" s="318"/>
      <c r="AN69" s="318"/>
      <c r="AO69" s="319"/>
      <c r="AP69" s="214">
        <f>ROUND(AVERAGE(AP63:AP68),5)</f>
        <v>6.0707399999999998</v>
      </c>
      <c r="AS69"/>
      <c r="AT69"/>
      <c r="AU69"/>
    </row>
    <row r="70" spans="15:47" x14ac:dyDescent="0.25">
      <c r="AS70"/>
      <c r="AT70"/>
      <c r="AU70"/>
    </row>
    <row r="71" spans="15:47" x14ac:dyDescent="0.25">
      <c r="O71" s="235" t="s">
        <v>209</v>
      </c>
      <c r="P71" s="214" t="s">
        <v>210</v>
      </c>
      <c r="Q71" s="214" t="s">
        <v>211</v>
      </c>
      <c r="R71" s="214" t="s">
        <v>212</v>
      </c>
      <c r="S71" s="214" t="s">
        <v>213</v>
      </c>
      <c r="T71" s="214" t="s">
        <v>214</v>
      </c>
      <c r="U71" s="214" t="s">
        <v>215</v>
      </c>
      <c r="W71" s="235" t="str">
        <f>O71</f>
        <v>GS6</v>
      </c>
      <c r="X71" s="214" t="s">
        <v>210</v>
      </c>
      <c r="Y71" s="214" t="s">
        <v>211</v>
      </c>
      <c r="Z71" s="214" t="s">
        <v>212</v>
      </c>
      <c r="AA71" s="214" t="s">
        <v>213</v>
      </c>
      <c r="AB71" s="214" t="s">
        <v>214</v>
      </c>
      <c r="AC71" s="214" t="s">
        <v>215</v>
      </c>
      <c r="AD71" s="214" t="s">
        <v>62</v>
      </c>
      <c r="AE71" s="214" t="s">
        <v>57</v>
      </c>
      <c r="AI71" s="214" t="s">
        <v>210</v>
      </c>
      <c r="AJ71" s="214" t="s">
        <v>211</v>
      </c>
      <c r="AK71" s="214" t="s">
        <v>212</v>
      </c>
      <c r="AL71" s="214" t="s">
        <v>213</v>
      </c>
      <c r="AM71" s="214" t="s">
        <v>214</v>
      </c>
      <c r="AN71" s="214" t="s">
        <v>215</v>
      </c>
      <c r="AO71" s="214" t="s">
        <v>55</v>
      </c>
      <c r="AP71" s="214" t="s">
        <v>63</v>
      </c>
      <c r="AR71" s="309" t="s">
        <v>69</v>
      </c>
      <c r="AS71" s="309"/>
      <c r="AT71" s="309"/>
      <c r="AU71"/>
    </row>
    <row r="72" spans="15:47" x14ac:dyDescent="0.25">
      <c r="O72" s="214" t="s">
        <v>210</v>
      </c>
      <c r="P72" s="98">
        <v>1</v>
      </c>
      <c r="Q72" s="214">
        <f>ROUND(1/3,5)</f>
        <v>0.33333000000000002</v>
      </c>
      <c r="R72" s="214">
        <f>ROUND(1/7,5)</f>
        <v>0.14285999999999999</v>
      </c>
      <c r="S72" s="214">
        <v>1</v>
      </c>
      <c r="T72" s="214">
        <f>ROUND(1/7,5)</f>
        <v>0.14285999999999999</v>
      </c>
      <c r="U72" s="214">
        <f>ROUND(1/9,5)</f>
        <v>0.11111</v>
      </c>
      <c r="W72" s="214" t="s">
        <v>210</v>
      </c>
      <c r="X72" s="217">
        <f>ROUND(P72/P$78,5)</f>
        <v>3.5709999999999999E-2</v>
      </c>
      <c r="Y72" s="217">
        <f t="shared" ref="Y72:AC77" si="106">ROUND(Q72/Q$78,5)</f>
        <v>2.1049999999999999E-2</v>
      </c>
      <c r="Z72" s="217">
        <f t="shared" si="106"/>
        <v>3.1329999999999997E-2</v>
      </c>
      <c r="AA72" s="217">
        <f t="shared" si="106"/>
        <v>4.1669999999999999E-2</v>
      </c>
      <c r="AB72" s="217">
        <f t="shared" si="106"/>
        <v>3.1329999999999997E-2</v>
      </c>
      <c r="AC72" s="217">
        <f t="shared" si="106"/>
        <v>4.6240000000000003E-2</v>
      </c>
      <c r="AD72" s="8">
        <f>ROUND(AVERAGE(X72:AC72),5)</f>
        <v>3.456E-2</v>
      </c>
      <c r="AE72" s="218">
        <f>AD72</f>
        <v>3.456E-2</v>
      </c>
      <c r="AI72" s="214">
        <f>ROUND(P72*AD$72,5)</f>
        <v>3.456E-2</v>
      </c>
      <c r="AJ72" s="214">
        <f>ROUND(Q72*AD$73,5)</f>
        <v>2.4039999999999999E-2</v>
      </c>
      <c r="AK72" s="214">
        <f>ROUND(R72*AD$74,5)</f>
        <v>3.3320000000000002E-2</v>
      </c>
      <c r="AL72" s="214">
        <f>ROUND(S72*AD$75,5)</f>
        <v>3.9010000000000003E-2</v>
      </c>
      <c r="AM72" s="214">
        <f>ROUND(T72*AD$76,5)</f>
        <v>3.3320000000000002E-2</v>
      </c>
      <c r="AN72" s="214">
        <f>ROUND(U72*AD$77,5)</f>
        <v>4.3099999999999999E-2</v>
      </c>
      <c r="AO72" s="214">
        <f>ROUND(SUM(AI72:AN72),5)</f>
        <v>0.20735000000000001</v>
      </c>
      <c r="AP72" s="214">
        <f>ROUND(AO72/AD72,5)</f>
        <v>5.9997100000000003</v>
      </c>
      <c r="AR72" s="214" t="s">
        <v>64</v>
      </c>
      <c r="AS72" s="309">
        <v>6</v>
      </c>
      <c r="AT72" s="309"/>
      <c r="AU72"/>
    </row>
    <row r="73" spans="15:47" x14ac:dyDescent="0.25">
      <c r="O73" s="214" t="s">
        <v>211</v>
      </c>
      <c r="P73" s="214">
        <f>ROUND(1/Q72,5)</f>
        <v>3.0000300000000002</v>
      </c>
      <c r="Q73" s="98">
        <v>1</v>
      </c>
      <c r="R73" s="214">
        <f>ROUND(1/4,5)</f>
        <v>0.25</v>
      </c>
      <c r="S73" s="214">
        <v>2</v>
      </c>
      <c r="T73" s="214">
        <f>ROUND(1/4,5)</f>
        <v>0.25</v>
      </c>
      <c r="U73" s="214">
        <f>ROUND(1/6,5)</f>
        <v>0.16667000000000001</v>
      </c>
      <c r="W73" s="214" t="s">
        <v>211</v>
      </c>
      <c r="X73" s="217">
        <f t="shared" ref="X73:X77" si="107">ROUND(P73/P$78,5)</f>
        <v>0.10714</v>
      </c>
      <c r="Y73" s="217">
        <f t="shared" si="106"/>
        <v>6.3159999999999994E-2</v>
      </c>
      <c r="Z73" s="217">
        <f t="shared" si="106"/>
        <v>5.4829999999999997E-2</v>
      </c>
      <c r="AA73" s="217">
        <f t="shared" si="106"/>
        <v>8.3330000000000001E-2</v>
      </c>
      <c r="AB73" s="217">
        <f t="shared" si="106"/>
        <v>5.4829999999999997E-2</v>
      </c>
      <c r="AC73" s="217">
        <f t="shared" si="106"/>
        <v>6.9370000000000001E-2</v>
      </c>
      <c r="AD73" s="8">
        <f t="shared" ref="AD73:AD77" si="108">ROUND(AVERAGE(X73:AC73),5)</f>
        <v>7.2109999999999994E-2</v>
      </c>
      <c r="AE73" s="218">
        <f t="shared" ref="AE73:AE78" si="109">AD73</f>
        <v>7.2109999999999994E-2</v>
      </c>
      <c r="AI73" s="214">
        <f t="shared" ref="AI73:AI77" si="110">ROUND(P73*AD$72,5)</f>
        <v>0.10367999999999999</v>
      </c>
      <c r="AJ73" s="214">
        <f t="shared" ref="AJ73:AJ77" si="111">ROUND(Q73*AD$73,5)</f>
        <v>7.2109999999999994E-2</v>
      </c>
      <c r="AK73" s="214">
        <f t="shared" ref="AK73:AK77" si="112">ROUND(R73*AD$74,5)</f>
        <v>5.8310000000000001E-2</v>
      </c>
      <c r="AL73" s="214">
        <f t="shared" ref="AL73:AL77" si="113">ROUND(S73*AD$75,5)</f>
        <v>7.8020000000000006E-2</v>
      </c>
      <c r="AM73" s="214">
        <f t="shared" ref="AM73:AM77" si="114">ROUND(T73*AD$76,5)</f>
        <v>5.8310000000000001E-2</v>
      </c>
      <c r="AN73" s="214">
        <f t="shared" ref="AN73:AN77" si="115">ROUND(U73*AD$77,5)</f>
        <v>6.4640000000000003E-2</v>
      </c>
      <c r="AO73" s="214">
        <f t="shared" ref="AO73:AO77" si="116">ROUND(SUM(AI73:AN73),5)</f>
        <v>0.43507000000000001</v>
      </c>
      <c r="AP73" s="214">
        <f t="shared" ref="AP73:AP77" si="117">ROUND(AO73/AD73,5)</f>
        <v>6.0334199999999996</v>
      </c>
      <c r="AR73" s="214" t="s">
        <v>65</v>
      </c>
      <c r="AS73" s="309">
        <f>ROUND((AP78-AS72)/(AS72-1),5)</f>
        <v>1.4149999999999999E-2</v>
      </c>
      <c r="AT73" s="309"/>
      <c r="AU73"/>
    </row>
    <row r="74" spans="15:47" x14ac:dyDescent="0.25">
      <c r="O74" s="214" t="s">
        <v>212</v>
      </c>
      <c r="P74" s="214">
        <f>ROUND(1/R72,5)</f>
        <v>6.99986</v>
      </c>
      <c r="Q74" s="214">
        <f>ROUND(1/R73,5)</f>
        <v>4</v>
      </c>
      <c r="R74" s="98">
        <v>1</v>
      </c>
      <c r="S74" s="214">
        <v>6</v>
      </c>
      <c r="T74" s="214">
        <v>1</v>
      </c>
      <c r="U74" s="214">
        <f>ROUND(1/2,5)</f>
        <v>0.5</v>
      </c>
      <c r="W74" s="214" t="s">
        <v>212</v>
      </c>
      <c r="X74" s="217">
        <f t="shared" si="107"/>
        <v>0.25</v>
      </c>
      <c r="Y74" s="217">
        <f t="shared" si="106"/>
        <v>0.25263000000000002</v>
      </c>
      <c r="Z74" s="217">
        <f t="shared" si="106"/>
        <v>0.21931999999999999</v>
      </c>
      <c r="AA74" s="217">
        <f t="shared" si="106"/>
        <v>0.25</v>
      </c>
      <c r="AB74" s="217">
        <f t="shared" si="106"/>
        <v>0.21931999999999999</v>
      </c>
      <c r="AC74" s="217">
        <f t="shared" si="106"/>
        <v>0.20809</v>
      </c>
      <c r="AD74" s="8">
        <f t="shared" si="108"/>
        <v>0.23322999999999999</v>
      </c>
      <c r="AE74" s="218">
        <f t="shared" si="109"/>
        <v>0.23322999999999999</v>
      </c>
      <c r="AI74" s="214">
        <f t="shared" si="110"/>
        <v>0.24192</v>
      </c>
      <c r="AJ74" s="214">
        <f t="shared" si="111"/>
        <v>0.28843999999999997</v>
      </c>
      <c r="AK74" s="214">
        <f t="shared" si="112"/>
        <v>0.23322999999999999</v>
      </c>
      <c r="AL74" s="214">
        <f t="shared" si="113"/>
        <v>0.23405999999999999</v>
      </c>
      <c r="AM74" s="214">
        <f t="shared" si="114"/>
        <v>0.23322999999999999</v>
      </c>
      <c r="AN74" s="214">
        <f t="shared" si="115"/>
        <v>0.19392999999999999</v>
      </c>
      <c r="AO74" s="214">
        <f t="shared" si="116"/>
        <v>1.4248099999999999</v>
      </c>
      <c r="AP74" s="214">
        <f t="shared" si="117"/>
        <v>6.1090299999999997</v>
      </c>
      <c r="AR74" s="214" t="s">
        <v>66</v>
      </c>
      <c r="AS74" s="309">
        <v>1.25</v>
      </c>
      <c r="AT74" s="309"/>
      <c r="AU74"/>
    </row>
    <row r="75" spans="15:47" x14ac:dyDescent="0.25">
      <c r="O75" s="214" t="s">
        <v>213</v>
      </c>
      <c r="P75" s="214">
        <f>ROUND(1/S72,5)</f>
        <v>1</v>
      </c>
      <c r="Q75" s="214">
        <f>ROUND(1/S73,5)</f>
        <v>0.5</v>
      </c>
      <c r="R75" s="214">
        <f>ROUND(1/S74,5)</f>
        <v>0.16667000000000001</v>
      </c>
      <c r="S75" s="98">
        <v>1</v>
      </c>
      <c r="T75" s="214">
        <f>ROUND(1/6,5)</f>
        <v>0.16667000000000001</v>
      </c>
      <c r="U75" s="214">
        <f>ROUND(1/8,5)</f>
        <v>0.125</v>
      </c>
      <c r="W75" s="214" t="s">
        <v>213</v>
      </c>
      <c r="X75" s="217">
        <f t="shared" si="107"/>
        <v>3.5709999999999999E-2</v>
      </c>
      <c r="Y75" s="217">
        <f t="shared" si="106"/>
        <v>3.1579999999999997E-2</v>
      </c>
      <c r="Z75" s="217">
        <f t="shared" si="106"/>
        <v>3.6549999999999999E-2</v>
      </c>
      <c r="AA75" s="217">
        <f t="shared" si="106"/>
        <v>4.1669999999999999E-2</v>
      </c>
      <c r="AB75" s="217">
        <f t="shared" si="106"/>
        <v>3.6549999999999999E-2</v>
      </c>
      <c r="AC75" s="217">
        <f t="shared" si="106"/>
        <v>5.2019999999999997E-2</v>
      </c>
      <c r="AD75" s="8">
        <f t="shared" si="108"/>
        <v>3.9010000000000003E-2</v>
      </c>
      <c r="AE75" s="218">
        <f t="shared" si="109"/>
        <v>3.9010000000000003E-2</v>
      </c>
      <c r="AI75" s="214">
        <f t="shared" si="110"/>
        <v>3.456E-2</v>
      </c>
      <c r="AJ75" s="214">
        <f t="shared" si="111"/>
        <v>3.6060000000000002E-2</v>
      </c>
      <c r="AK75" s="214">
        <f t="shared" si="112"/>
        <v>3.8870000000000002E-2</v>
      </c>
      <c r="AL75" s="214">
        <f t="shared" si="113"/>
        <v>3.9010000000000003E-2</v>
      </c>
      <c r="AM75" s="214">
        <f t="shared" si="114"/>
        <v>3.8870000000000002E-2</v>
      </c>
      <c r="AN75" s="214">
        <f t="shared" si="115"/>
        <v>4.8480000000000002E-2</v>
      </c>
      <c r="AO75" s="214">
        <f t="shared" si="116"/>
        <v>0.23585</v>
      </c>
      <c r="AP75" s="214">
        <f t="shared" si="117"/>
        <v>6.04589</v>
      </c>
      <c r="AR75" s="214" t="s">
        <v>67</v>
      </c>
      <c r="AS75" s="315">
        <f>ROUND((AS73/AS74),5)</f>
        <v>1.132E-2</v>
      </c>
      <c r="AT75" s="315"/>
      <c r="AU75"/>
    </row>
    <row r="76" spans="15:47" x14ac:dyDescent="0.25">
      <c r="O76" s="214" t="s">
        <v>214</v>
      </c>
      <c r="P76" s="214">
        <f>ROUND(1/T72,5)</f>
        <v>6.99986</v>
      </c>
      <c r="Q76" s="214">
        <f>ROUND(1/T73,5)</f>
        <v>4</v>
      </c>
      <c r="R76" s="214">
        <f>ROUND(1/T74,5)</f>
        <v>1</v>
      </c>
      <c r="S76" s="214">
        <f>ROUND(1/T75,5)</f>
        <v>5.9998800000000001</v>
      </c>
      <c r="T76" s="98">
        <v>1</v>
      </c>
      <c r="U76" s="214">
        <f>ROUND(1/2,5)</f>
        <v>0.5</v>
      </c>
      <c r="W76" s="214" t="s">
        <v>214</v>
      </c>
      <c r="X76" s="217">
        <f t="shared" si="107"/>
        <v>0.25</v>
      </c>
      <c r="Y76" s="217">
        <f t="shared" si="106"/>
        <v>0.25263000000000002</v>
      </c>
      <c r="Z76" s="217">
        <f t="shared" si="106"/>
        <v>0.21931999999999999</v>
      </c>
      <c r="AA76" s="217">
        <f t="shared" si="106"/>
        <v>0.25</v>
      </c>
      <c r="AB76" s="217">
        <f t="shared" si="106"/>
        <v>0.21931999999999999</v>
      </c>
      <c r="AC76" s="217">
        <f t="shared" si="106"/>
        <v>0.20809</v>
      </c>
      <c r="AD76" s="8">
        <f t="shared" si="108"/>
        <v>0.23322999999999999</v>
      </c>
      <c r="AE76" s="218">
        <f t="shared" si="109"/>
        <v>0.23322999999999999</v>
      </c>
      <c r="AI76" s="214">
        <f t="shared" si="110"/>
        <v>0.24192</v>
      </c>
      <c r="AJ76" s="214">
        <f t="shared" si="111"/>
        <v>0.28843999999999997</v>
      </c>
      <c r="AK76" s="214">
        <f t="shared" si="112"/>
        <v>0.23322999999999999</v>
      </c>
      <c r="AL76" s="214">
        <f t="shared" si="113"/>
        <v>0.23405999999999999</v>
      </c>
      <c r="AM76" s="214">
        <f t="shared" si="114"/>
        <v>0.23322999999999999</v>
      </c>
      <c r="AN76" s="214">
        <f t="shared" si="115"/>
        <v>0.19392999999999999</v>
      </c>
      <c r="AO76" s="214">
        <f t="shared" si="116"/>
        <v>1.4248099999999999</v>
      </c>
      <c r="AP76" s="214">
        <f t="shared" si="117"/>
        <v>6.1090299999999997</v>
      </c>
      <c r="AR76" s="214" t="s">
        <v>68</v>
      </c>
      <c r="AS76" s="316">
        <f>AS75</f>
        <v>1.132E-2</v>
      </c>
      <c r="AT76" s="316"/>
      <c r="AU76"/>
    </row>
    <row r="77" spans="15:47" x14ac:dyDescent="0.25">
      <c r="O77" s="214" t="s">
        <v>215</v>
      </c>
      <c r="P77" s="214">
        <f>ROUND(1/U72,5)</f>
        <v>9.0000900000000001</v>
      </c>
      <c r="Q77" s="214">
        <f>ROUND(1/U73,5)</f>
        <v>5.9998800000000001</v>
      </c>
      <c r="R77" s="214">
        <f>ROUND(1/U74,5)</f>
        <v>2</v>
      </c>
      <c r="S77" s="214">
        <f>ROUND(1/U75,5)</f>
        <v>8</v>
      </c>
      <c r="T77" s="214">
        <f>1/U76</f>
        <v>2</v>
      </c>
      <c r="U77" s="98">
        <v>1</v>
      </c>
      <c r="W77" s="214" t="s">
        <v>215</v>
      </c>
      <c r="X77" s="217">
        <f t="shared" si="107"/>
        <v>0.32142999999999999</v>
      </c>
      <c r="Y77" s="217">
        <f t="shared" si="106"/>
        <v>0.37894</v>
      </c>
      <c r="Z77" s="217">
        <f t="shared" si="106"/>
        <v>0.43863999999999997</v>
      </c>
      <c r="AA77" s="217">
        <f t="shared" si="106"/>
        <v>0.33334000000000003</v>
      </c>
      <c r="AB77" s="217">
        <f t="shared" si="106"/>
        <v>0.43863999999999997</v>
      </c>
      <c r="AC77" s="217">
        <f t="shared" si="106"/>
        <v>0.41617999999999999</v>
      </c>
      <c r="AD77" s="8">
        <f t="shared" si="108"/>
        <v>0.38785999999999998</v>
      </c>
      <c r="AE77" s="218">
        <f t="shared" si="109"/>
        <v>0.38785999999999998</v>
      </c>
      <c r="AI77" s="214">
        <f t="shared" si="110"/>
        <v>0.31103999999999998</v>
      </c>
      <c r="AJ77" s="214">
        <f t="shared" si="111"/>
        <v>0.43264999999999998</v>
      </c>
      <c r="AK77" s="214">
        <f t="shared" si="112"/>
        <v>0.46645999999999999</v>
      </c>
      <c r="AL77" s="214">
        <f t="shared" si="113"/>
        <v>0.31208000000000002</v>
      </c>
      <c r="AM77" s="214">
        <f t="shared" si="114"/>
        <v>0.46645999999999999</v>
      </c>
      <c r="AN77" s="214">
        <f t="shared" si="115"/>
        <v>0.38785999999999998</v>
      </c>
      <c r="AO77" s="214">
        <f t="shared" si="116"/>
        <v>2.3765499999999999</v>
      </c>
      <c r="AP77" s="214">
        <f t="shared" si="117"/>
        <v>6.1273400000000002</v>
      </c>
      <c r="AS77"/>
      <c r="AT77"/>
      <c r="AU77"/>
    </row>
    <row r="78" spans="15:47" x14ac:dyDescent="0.25">
      <c r="O78" s="219" t="s">
        <v>55</v>
      </c>
      <c r="P78" s="214">
        <f t="shared" ref="P78:U78" si="118">ROUND(SUM(P72:P77),5)</f>
        <v>27.999839999999999</v>
      </c>
      <c r="Q78" s="214">
        <f t="shared" si="118"/>
        <v>15.833209999999999</v>
      </c>
      <c r="R78" s="214">
        <f t="shared" si="118"/>
        <v>4.5595299999999996</v>
      </c>
      <c r="S78" s="214">
        <f t="shared" si="118"/>
        <v>23.999880000000001</v>
      </c>
      <c r="T78" s="214">
        <f t="shared" si="118"/>
        <v>4.5595299999999996</v>
      </c>
      <c r="U78" s="214">
        <f t="shared" si="118"/>
        <v>2.4027799999999999</v>
      </c>
      <c r="W78" s="219" t="s">
        <v>55</v>
      </c>
      <c r="X78" s="105">
        <f t="shared" ref="X78:AD78" si="119">SUM(X72:X77)</f>
        <v>0.99999000000000005</v>
      </c>
      <c r="Y78" s="105">
        <f t="shared" si="119"/>
        <v>0.99999000000000016</v>
      </c>
      <c r="Z78" s="105">
        <f t="shared" si="119"/>
        <v>0.99998999999999993</v>
      </c>
      <c r="AA78" s="105">
        <f t="shared" si="119"/>
        <v>1.0000100000000001</v>
      </c>
      <c r="AB78" s="105">
        <f t="shared" si="119"/>
        <v>0.99998999999999993</v>
      </c>
      <c r="AC78" s="105">
        <f t="shared" si="119"/>
        <v>0.99998999999999993</v>
      </c>
      <c r="AD78" s="105">
        <f t="shared" si="119"/>
        <v>0.99999999999999989</v>
      </c>
      <c r="AE78" s="100">
        <f t="shared" si="109"/>
        <v>0.99999999999999989</v>
      </c>
      <c r="AI78" s="317" t="s">
        <v>216</v>
      </c>
      <c r="AJ78" s="318"/>
      <c r="AK78" s="318"/>
      <c r="AL78" s="318"/>
      <c r="AM78" s="318"/>
      <c r="AN78" s="318"/>
      <c r="AO78" s="319"/>
      <c r="AP78" s="214">
        <f>ROUND(AVERAGE(AP72:AP77),5)</f>
        <v>6.0707399999999998</v>
      </c>
      <c r="AS78"/>
      <c r="AT78"/>
      <c r="AU78"/>
    </row>
    <row r="79" spans="15:47" x14ac:dyDescent="0.25">
      <c r="AS79"/>
      <c r="AT79"/>
      <c r="AU79"/>
    </row>
    <row r="80" spans="15:47" x14ac:dyDescent="0.25">
      <c r="AS80"/>
      <c r="AT80"/>
      <c r="AU80"/>
    </row>
    <row r="81" spans="15:47" ht="15.75" thickBot="1" x14ac:dyDescent="0.3">
      <c r="AS81"/>
      <c r="AT81"/>
      <c r="AU81"/>
    </row>
    <row r="82" spans="15:47" ht="45.75" thickBot="1" x14ac:dyDescent="0.3">
      <c r="O82" s="150" t="s">
        <v>110</v>
      </c>
      <c r="P82" s="187" t="s">
        <v>60</v>
      </c>
      <c r="R82" s="178" t="s">
        <v>210</v>
      </c>
      <c r="S82" s="151" t="s">
        <v>111</v>
      </c>
      <c r="T82" s="151" t="s">
        <v>112</v>
      </c>
      <c r="U82" s="191" t="s">
        <v>2</v>
      </c>
      <c r="W82" s="180" t="s">
        <v>213</v>
      </c>
      <c r="X82" s="190" t="s">
        <v>111</v>
      </c>
      <c r="Y82" s="151" t="s">
        <v>112</v>
      </c>
      <c r="Z82" s="191" t="s">
        <v>2</v>
      </c>
      <c r="AC82" s="9" t="s">
        <v>191</v>
      </c>
      <c r="AD82" s="9" t="s">
        <v>188</v>
      </c>
      <c r="AE82" s="9" t="s">
        <v>57</v>
      </c>
      <c r="AS82"/>
      <c r="AT82"/>
      <c r="AU82"/>
    </row>
    <row r="83" spans="15:47" ht="15.75" thickBot="1" x14ac:dyDescent="0.3">
      <c r="O83" s="193" t="s">
        <v>210</v>
      </c>
      <c r="P83" s="153">
        <f>AD9</f>
        <v>0.17227000000000001</v>
      </c>
      <c r="R83" s="215" t="s">
        <v>60</v>
      </c>
      <c r="S83" s="216">
        <f>V2</f>
        <v>0.5</v>
      </c>
      <c r="T83" s="192">
        <f>P83</f>
        <v>0.17227000000000001</v>
      </c>
      <c r="U83" s="178">
        <f>ROUND(S83*T83,5)</f>
        <v>8.6139999999999994E-2</v>
      </c>
      <c r="W83" s="154" t="s">
        <v>60</v>
      </c>
      <c r="X83" s="216">
        <f>V2</f>
        <v>0.5</v>
      </c>
      <c r="Y83" s="192">
        <f>P86</f>
        <v>0.10897</v>
      </c>
      <c r="Z83" s="175">
        <f>ROUND(X83*Y83,5)</f>
        <v>5.4489999999999997E-2</v>
      </c>
      <c r="AC83" s="214">
        <v>5</v>
      </c>
      <c r="AD83" s="214" t="s">
        <v>210</v>
      </c>
      <c r="AE83" s="186">
        <f>ROUND(U$83+R$106,5)</f>
        <v>0.10342</v>
      </c>
      <c r="AS83"/>
      <c r="AT83"/>
      <c r="AU83"/>
    </row>
    <row r="84" spans="15:47" ht="15.75" thickBot="1" x14ac:dyDescent="0.3">
      <c r="O84" s="194" t="s">
        <v>211</v>
      </c>
      <c r="P84" s="153">
        <f t="shared" ref="P84:P88" si="120">AD10</f>
        <v>0.46506999999999998</v>
      </c>
      <c r="AC84" s="214">
        <v>1</v>
      </c>
      <c r="AD84" s="214" t="s">
        <v>211</v>
      </c>
      <c r="AE84" s="186">
        <f>ROUND(U$86+R$115,5)</f>
        <v>0.26859</v>
      </c>
      <c r="AS84"/>
      <c r="AT84"/>
      <c r="AU84"/>
    </row>
    <row r="85" spans="15:47" ht="45.75" thickBot="1" x14ac:dyDescent="0.3">
      <c r="O85" s="195" t="s">
        <v>212</v>
      </c>
      <c r="P85" s="153">
        <f t="shared" si="120"/>
        <v>0.17227000000000001</v>
      </c>
      <c r="R85" s="179" t="s">
        <v>211</v>
      </c>
      <c r="S85" s="190" t="s">
        <v>111</v>
      </c>
      <c r="T85" s="151" t="s">
        <v>112</v>
      </c>
      <c r="U85" s="191" t="s">
        <v>2</v>
      </c>
      <c r="W85" s="181" t="s">
        <v>214</v>
      </c>
      <c r="X85" s="190" t="s">
        <v>111</v>
      </c>
      <c r="Y85" s="151" t="s">
        <v>112</v>
      </c>
      <c r="Z85" s="191" t="s">
        <v>2</v>
      </c>
      <c r="AC85" s="214">
        <v>3</v>
      </c>
      <c r="AD85" s="214" t="s">
        <v>212</v>
      </c>
      <c r="AE85" s="186">
        <f>ROUND(U$89+R$124,5)</f>
        <v>0.20276</v>
      </c>
      <c r="AS85"/>
      <c r="AT85"/>
      <c r="AU85"/>
    </row>
    <row r="86" spans="15:47" ht="15.75" thickBot="1" x14ac:dyDescent="0.3">
      <c r="O86" s="196" t="s">
        <v>213</v>
      </c>
      <c r="P86" s="153">
        <f t="shared" si="120"/>
        <v>0.10897</v>
      </c>
      <c r="R86" s="154" t="s">
        <v>60</v>
      </c>
      <c r="S86" s="216">
        <f>V2</f>
        <v>0.5</v>
      </c>
      <c r="T86" s="192">
        <f>P84</f>
        <v>0.46506999999999998</v>
      </c>
      <c r="U86" s="177">
        <f>ROUND(S86*T86,5)</f>
        <v>0.23254</v>
      </c>
      <c r="W86" s="154" t="s">
        <v>60</v>
      </c>
      <c r="X86" s="216">
        <f>V2</f>
        <v>0.5</v>
      </c>
      <c r="Y86" s="192">
        <f>P87</f>
        <v>2.7629999999999998E-2</v>
      </c>
      <c r="Z86" s="173">
        <f>ROUND(X86*Y86,5)</f>
        <v>1.3820000000000001E-2</v>
      </c>
      <c r="AC86" s="214">
        <v>6</v>
      </c>
      <c r="AD86" s="214" t="s">
        <v>213</v>
      </c>
      <c r="AE86" s="186">
        <f>ROUND(Z$83+W$106,5)</f>
        <v>7.3999999999999996E-2</v>
      </c>
      <c r="AS86"/>
      <c r="AT86"/>
      <c r="AU86"/>
    </row>
    <row r="87" spans="15:47" ht="15.75" thickBot="1" x14ac:dyDescent="0.3">
      <c r="O87" s="197" t="s">
        <v>214</v>
      </c>
      <c r="P87" s="153">
        <f t="shared" si="120"/>
        <v>2.7629999999999998E-2</v>
      </c>
      <c r="AC87" s="214">
        <v>4</v>
      </c>
      <c r="AD87" s="214" t="s">
        <v>214</v>
      </c>
      <c r="AE87" s="186">
        <f>ROUND(Z$86+W$115,5)</f>
        <v>0.13044</v>
      </c>
      <c r="AS87"/>
      <c r="AT87"/>
      <c r="AU87"/>
    </row>
    <row r="88" spans="15:47" ht="45.75" thickBot="1" x14ac:dyDescent="0.3">
      <c r="O88" s="22" t="s">
        <v>215</v>
      </c>
      <c r="P88" s="198">
        <f t="shared" si="120"/>
        <v>5.3800000000000001E-2</v>
      </c>
      <c r="R88" s="182" t="s">
        <v>212</v>
      </c>
      <c r="S88" s="190" t="s">
        <v>111</v>
      </c>
      <c r="T88" s="151" t="s">
        <v>112</v>
      </c>
      <c r="U88" s="191" t="s">
        <v>2</v>
      </c>
      <c r="W88" s="118" t="s">
        <v>215</v>
      </c>
      <c r="X88" s="190" t="s">
        <v>111</v>
      </c>
      <c r="Y88" s="151" t="s">
        <v>112</v>
      </c>
      <c r="Z88" s="191" t="s">
        <v>2</v>
      </c>
      <c r="AC88" s="214">
        <v>2</v>
      </c>
      <c r="AD88" s="214" t="s">
        <v>215</v>
      </c>
      <c r="AE88" s="186">
        <f>ROUND(Z$89+W$124,5)</f>
        <v>0.22081999999999999</v>
      </c>
      <c r="AS88"/>
      <c r="AT88"/>
      <c r="AU88"/>
    </row>
    <row r="89" spans="15:47" ht="15.75" thickBot="1" x14ac:dyDescent="0.3">
      <c r="R89" s="154" t="s">
        <v>60</v>
      </c>
      <c r="S89" s="216">
        <f>V2</f>
        <v>0.5</v>
      </c>
      <c r="T89" s="192">
        <f>P85</f>
        <v>0.17227000000000001</v>
      </c>
      <c r="U89" s="174">
        <f>ROUND(S89*T89,5)</f>
        <v>8.6139999999999994E-2</v>
      </c>
      <c r="W89" s="154" t="s">
        <v>60</v>
      </c>
      <c r="X89" s="216">
        <f>V2</f>
        <v>0.5</v>
      </c>
      <c r="Y89" s="192">
        <f>P88</f>
        <v>5.3800000000000001E-2</v>
      </c>
      <c r="Z89" s="176">
        <f>ROUND(X89*Y89,5)</f>
        <v>2.69E-2</v>
      </c>
      <c r="AS89"/>
      <c r="AT89"/>
      <c r="AU89"/>
    </row>
    <row r="90" spans="15:47" x14ac:dyDescent="0.25">
      <c r="AS90"/>
      <c r="AT90"/>
      <c r="AU90"/>
    </row>
    <row r="91" spans="15:47" ht="30" x14ac:dyDescent="0.25">
      <c r="O91" s="46" t="s">
        <v>110</v>
      </c>
      <c r="P91" s="214" t="s">
        <v>204</v>
      </c>
      <c r="Q91" s="214" t="s">
        <v>205</v>
      </c>
      <c r="R91" s="214" t="s">
        <v>206</v>
      </c>
      <c r="S91" s="214" t="s">
        <v>207</v>
      </c>
      <c r="T91" s="214" t="s">
        <v>208</v>
      </c>
      <c r="U91" s="214" t="s">
        <v>209</v>
      </c>
      <c r="AS91"/>
      <c r="AT91"/>
      <c r="AU91"/>
    </row>
    <row r="92" spans="15:47" x14ac:dyDescent="0.25">
      <c r="O92" s="6" t="s">
        <v>210</v>
      </c>
      <c r="P92" s="214">
        <f>AD27</f>
        <v>3.456E-2</v>
      </c>
      <c r="Q92" s="214">
        <f>AD36</f>
        <v>3.456E-2</v>
      </c>
      <c r="R92" s="214">
        <f>AD45</f>
        <v>3.456E-2</v>
      </c>
      <c r="S92" s="214">
        <f>AD54</f>
        <v>3.456E-2</v>
      </c>
      <c r="T92" s="214">
        <f>AD63</f>
        <v>3.456E-2</v>
      </c>
      <c r="U92" s="214">
        <f>AD72</f>
        <v>3.456E-2</v>
      </c>
      <c r="AS92"/>
      <c r="AT92"/>
      <c r="AU92"/>
    </row>
    <row r="93" spans="15:47" x14ac:dyDescent="0.25">
      <c r="O93" s="7" t="s">
        <v>211</v>
      </c>
      <c r="P93" s="214">
        <f t="shared" ref="P93:P97" si="121">AD28</f>
        <v>7.2109999999999994E-2</v>
      </c>
      <c r="Q93" s="214">
        <f t="shared" ref="Q93:Q97" si="122">AD37</f>
        <v>7.2109999999999994E-2</v>
      </c>
      <c r="R93" s="214">
        <f t="shared" ref="R93:R97" si="123">AD46</f>
        <v>7.2109999999999994E-2</v>
      </c>
      <c r="S93" s="214">
        <f t="shared" ref="S93:S97" si="124">AD55</f>
        <v>7.2109999999999994E-2</v>
      </c>
      <c r="T93" s="214">
        <f t="shared" ref="T93:T97" si="125">AD64</f>
        <v>7.2109999999999994E-2</v>
      </c>
      <c r="U93" s="214">
        <f t="shared" ref="U93:U97" si="126">AD73</f>
        <v>7.2109999999999994E-2</v>
      </c>
      <c r="AS93"/>
      <c r="AT93"/>
      <c r="AU93"/>
    </row>
    <row r="94" spans="15:47" x14ac:dyDescent="0.25">
      <c r="O94" s="171" t="s">
        <v>212</v>
      </c>
      <c r="P94" s="214">
        <f t="shared" si="121"/>
        <v>0.23322999999999999</v>
      </c>
      <c r="Q94" s="214">
        <f t="shared" si="122"/>
        <v>0.23322999999999999</v>
      </c>
      <c r="R94" s="214">
        <f t="shared" si="123"/>
        <v>0.23322999999999999</v>
      </c>
      <c r="S94" s="214">
        <f t="shared" si="124"/>
        <v>0.23322999999999999</v>
      </c>
      <c r="T94" s="214">
        <f t="shared" si="125"/>
        <v>0.23322999999999999</v>
      </c>
      <c r="U94" s="214">
        <f t="shared" si="126"/>
        <v>0.23322999999999999</v>
      </c>
      <c r="AS94"/>
      <c r="AT94"/>
      <c r="AU94"/>
    </row>
    <row r="95" spans="15:47" x14ac:dyDescent="0.25">
      <c r="O95" s="1" t="s">
        <v>213</v>
      </c>
      <c r="P95" s="214">
        <f t="shared" si="121"/>
        <v>3.9010000000000003E-2</v>
      </c>
      <c r="Q95" s="214">
        <f t="shared" si="122"/>
        <v>3.9010000000000003E-2</v>
      </c>
      <c r="R95" s="214">
        <f t="shared" si="123"/>
        <v>3.9010000000000003E-2</v>
      </c>
      <c r="S95" s="214">
        <f t="shared" si="124"/>
        <v>3.9010000000000003E-2</v>
      </c>
      <c r="T95" s="214">
        <f t="shared" si="125"/>
        <v>3.9010000000000003E-2</v>
      </c>
      <c r="U95" s="214">
        <f t="shared" si="126"/>
        <v>3.9010000000000003E-2</v>
      </c>
      <c r="AS95"/>
      <c r="AT95"/>
      <c r="AU95"/>
    </row>
    <row r="96" spans="15:47" x14ac:dyDescent="0.25">
      <c r="O96" s="172" t="s">
        <v>214</v>
      </c>
      <c r="P96" s="214">
        <f t="shared" si="121"/>
        <v>0.23322999999999999</v>
      </c>
      <c r="Q96" s="214">
        <f t="shared" si="122"/>
        <v>0.23322999999999999</v>
      </c>
      <c r="R96" s="214">
        <f t="shared" si="123"/>
        <v>0.23322999999999999</v>
      </c>
      <c r="S96" s="214">
        <f t="shared" si="124"/>
        <v>0.23322999999999999</v>
      </c>
      <c r="T96" s="214">
        <f t="shared" si="125"/>
        <v>0.23322999999999999</v>
      </c>
      <c r="U96" s="214">
        <f t="shared" si="126"/>
        <v>0.23322999999999999</v>
      </c>
      <c r="AS96"/>
      <c r="AT96"/>
      <c r="AU96"/>
    </row>
    <row r="97" spans="15:47" x14ac:dyDescent="0.25">
      <c r="O97" s="4" t="s">
        <v>215</v>
      </c>
      <c r="P97" s="214">
        <f t="shared" si="121"/>
        <v>0.38785999999999998</v>
      </c>
      <c r="Q97" s="214">
        <f t="shared" si="122"/>
        <v>0.38785999999999998</v>
      </c>
      <c r="R97" s="214">
        <f t="shared" si="123"/>
        <v>0.38785999999999998</v>
      </c>
      <c r="S97" s="214">
        <f t="shared" si="124"/>
        <v>0.38785999999999998</v>
      </c>
      <c r="T97" s="214">
        <f t="shared" si="125"/>
        <v>0.38785999999999998</v>
      </c>
      <c r="U97" s="214">
        <f t="shared" si="126"/>
        <v>0.38785999999999998</v>
      </c>
      <c r="AS97"/>
      <c r="AT97"/>
      <c r="AU97"/>
    </row>
    <row r="98" spans="15:47" ht="15.75" thickBot="1" x14ac:dyDescent="0.3">
      <c r="AS98"/>
      <c r="AT98"/>
      <c r="AU98"/>
    </row>
    <row r="99" spans="15:47" ht="30.75" thickBot="1" x14ac:dyDescent="0.3">
      <c r="O99" s="178" t="s">
        <v>210</v>
      </c>
      <c r="P99" s="151" t="s">
        <v>111</v>
      </c>
      <c r="Q99" s="151" t="s">
        <v>112</v>
      </c>
      <c r="R99" s="187" t="s">
        <v>2</v>
      </c>
      <c r="T99" s="175" t="s">
        <v>213</v>
      </c>
      <c r="U99" s="151" t="s">
        <v>111</v>
      </c>
      <c r="V99" s="151" t="s">
        <v>112</v>
      </c>
      <c r="W99" s="187" t="s">
        <v>2</v>
      </c>
      <c r="AS99"/>
      <c r="AT99"/>
      <c r="AU99"/>
    </row>
    <row r="100" spans="15:47" x14ac:dyDescent="0.25">
      <c r="O100" s="152" t="s">
        <v>204</v>
      </c>
      <c r="P100" s="214">
        <f>AG18</f>
        <v>2.2409999999999999E-2</v>
      </c>
      <c r="Q100" s="214">
        <f>P92</f>
        <v>3.456E-2</v>
      </c>
      <c r="R100" s="153">
        <f>ROUND(P100*Q100,5)</f>
        <v>7.6999999999999996E-4</v>
      </c>
      <c r="T100" s="152" t="s">
        <v>204</v>
      </c>
      <c r="U100" s="214">
        <f>AG18</f>
        <v>2.2409999999999999E-2</v>
      </c>
      <c r="V100" s="214">
        <f>P95</f>
        <v>3.9010000000000003E-2</v>
      </c>
      <c r="W100" s="153">
        <f>ROUND(U100*V100,5)</f>
        <v>8.7000000000000001E-4</v>
      </c>
      <c r="AS100"/>
      <c r="AT100"/>
      <c r="AU100"/>
    </row>
    <row r="101" spans="15:47" x14ac:dyDescent="0.25">
      <c r="O101" s="152" t="s">
        <v>205</v>
      </c>
      <c r="P101" s="214">
        <f t="shared" ref="P101:P105" si="127">AG19</f>
        <v>8.6860000000000007E-2</v>
      </c>
      <c r="Q101" s="214">
        <f>Q92</f>
        <v>3.456E-2</v>
      </c>
      <c r="R101" s="153">
        <f t="shared" ref="R101:R105" si="128">ROUND(P101*Q101,5)</f>
        <v>3.0000000000000001E-3</v>
      </c>
      <c r="T101" s="152" t="s">
        <v>205</v>
      </c>
      <c r="U101" s="214">
        <f t="shared" ref="U101:U105" si="129">AG19</f>
        <v>8.6860000000000007E-2</v>
      </c>
      <c r="V101" s="214">
        <f>Q95</f>
        <v>3.9010000000000003E-2</v>
      </c>
      <c r="W101" s="153">
        <f t="shared" ref="W101:W105" si="130">ROUND(U101*V101,5)</f>
        <v>3.3899999999999998E-3</v>
      </c>
      <c r="AS101"/>
      <c r="AT101"/>
      <c r="AU101"/>
    </row>
    <row r="102" spans="15:47" x14ac:dyDescent="0.25">
      <c r="O102" s="152" t="s">
        <v>206</v>
      </c>
      <c r="P102" s="214">
        <f t="shared" si="127"/>
        <v>3.7600000000000001E-2</v>
      </c>
      <c r="Q102" s="214">
        <f>R92</f>
        <v>3.456E-2</v>
      </c>
      <c r="R102" s="153">
        <f t="shared" si="128"/>
        <v>1.2999999999999999E-3</v>
      </c>
      <c r="T102" s="152" t="s">
        <v>206</v>
      </c>
      <c r="U102" s="214">
        <f t="shared" si="129"/>
        <v>3.7600000000000001E-2</v>
      </c>
      <c r="V102" s="214">
        <f>R95</f>
        <v>3.9010000000000003E-2</v>
      </c>
      <c r="W102" s="153">
        <f t="shared" si="130"/>
        <v>1.47E-3</v>
      </c>
      <c r="AS102"/>
      <c r="AT102"/>
      <c r="AU102"/>
    </row>
    <row r="103" spans="15:47" x14ac:dyDescent="0.25">
      <c r="O103" s="152" t="s">
        <v>207</v>
      </c>
      <c r="P103" s="214">
        <f t="shared" si="127"/>
        <v>3.7600000000000001E-2</v>
      </c>
      <c r="Q103" s="214">
        <f>S92</f>
        <v>3.456E-2</v>
      </c>
      <c r="R103" s="153">
        <f t="shared" si="128"/>
        <v>1.2999999999999999E-3</v>
      </c>
      <c r="T103" s="152" t="s">
        <v>207</v>
      </c>
      <c r="U103" s="214">
        <f t="shared" si="129"/>
        <v>3.7600000000000001E-2</v>
      </c>
      <c r="V103" s="214">
        <f>S95</f>
        <v>3.9010000000000003E-2</v>
      </c>
      <c r="W103" s="153">
        <f t="shared" si="130"/>
        <v>1.47E-3</v>
      </c>
      <c r="AS103"/>
      <c r="AT103"/>
      <c r="AU103"/>
    </row>
    <row r="104" spans="15:47" x14ac:dyDescent="0.25">
      <c r="O104" s="152" t="s">
        <v>208</v>
      </c>
      <c r="P104" s="214">
        <f t="shared" si="127"/>
        <v>3.7600000000000001E-2</v>
      </c>
      <c r="Q104" s="214">
        <f>T92</f>
        <v>3.456E-2</v>
      </c>
      <c r="R104" s="153">
        <f t="shared" si="128"/>
        <v>1.2999999999999999E-3</v>
      </c>
      <c r="T104" s="152" t="s">
        <v>208</v>
      </c>
      <c r="U104" s="214">
        <f t="shared" si="129"/>
        <v>3.7600000000000001E-2</v>
      </c>
      <c r="V104" s="214">
        <f>T95</f>
        <v>3.9010000000000003E-2</v>
      </c>
      <c r="W104" s="153">
        <f t="shared" si="130"/>
        <v>1.47E-3</v>
      </c>
      <c r="AS104"/>
      <c r="AT104"/>
      <c r="AU104"/>
    </row>
    <row r="105" spans="15:47" ht="15.75" thickBot="1" x14ac:dyDescent="0.3">
      <c r="O105" s="189" t="s">
        <v>209</v>
      </c>
      <c r="P105" s="117">
        <f t="shared" si="127"/>
        <v>0.27794000000000002</v>
      </c>
      <c r="Q105" s="117">
        <f>U92</f>
        <v>3.456E-2</v>
      </c>
      <c r="R105" s="188">
        <f t="shared" si="128"/>
        <v>9.6100000000000005E-3</v>
      </c>
      <c r="T105" s="189" t="s">
        <v>209</v>
      </c>
      <c r="U105" s="117">
        <f t="shared" si="129"/>
        <v>0.27794000000000002</v>
      </c>
      <c r="V105" s="117">
        <f>U95</f>
        <v>3.9010000000000003E-2</v>
      </c>
      <c r="W105" s="188">
        <f t="shared" si="130"/>
        <v>1.0840000000000001E-2</v>
      </c>
      <c r="AS105"/>
      <c r="AT105"/>
      <c r="AU105"/>
    </row>
    <row r="106" spans="15:47" ht="15.75" thickBot="1" x14ac:dyDescent="0.3">
      <c r="O106" s="320" t="s">
        <v>55</v>
      </c>
      <c r="P106" s="321"/>
      <c r="Q106" s="322"/>
      <c r="R106" s="178">
        <f>ROUND(SUM(R100:R105),5)</f>
        <v>1.728E-2</v>
      </c>
      <c r="T106" s="320" t="s">
        <v>55</v>
      </c>
      <c r="U106" s="321"/>
      <c r="V106" s="322"/>
      <c r="W106" s="175">
        <f>ROUND(SUM(W100:W105),5)</f>
        <v>1.951E-2</v>
      </c>
      <c r="AS106"/>
      <c r="AT106"/>
      <c r="AU106"/>
    </row>
    <row r="107" spans="15:47" ht="15.75" thickBot="1" x14ac:dyDescent="0.3">
      <c r="AS107"/>
      <c r="AT107"/>
      <c r="AU107"/>
    </row>
    <row r="108" spans="15:47" ht="30.75" thickBot="1" x14ac:dyDescent="0.3">
      <c r="O108" s="177" t="s">
        <v>211</v>
      </c>
      <c r="P108" s="151" t="s">
        <v>111</v>
      </c>
      <c r="Q108" s="151" t="s">
        <v>112</v>
      </c>
      <c r="R108" s="187" t="s">
        <v>2</v>
      </c>
      <c r="T108" s="173" t="s">
        <v>214</v>
      </c>
      <c r="U108" s="151" t="s">
        <v>111</v>
      </c>
      <c r="V108" s="151" t="s">
        <v>112</v>
      </c>
      <c r="W108" s="187" t="s">
        <v>2</v>
      </c>
      <c r="AS108"/>
      <c r="AT108"/>
      <c r="AU108"/>
    </row>
    <row r="109" spans="15:47" x14ac:dyDescent="0.25">
      <c r="O109" s="152" t="s">
        <v>204</v>
      </c>
      <c r="P109" s="214">
        <f>AG18</f>
        <v>2.2409999999999999E-2</v>
      </c>
      <c r="Q109" s="214">
        <f>P93</f>
        <v>7.2109999999999994E-2</v>
      </c>
      <c r="R109" s="153">
        <f>ROUND(P109*Q109,5)</f>
        <v>1.6199999999999999E-3</v>
      </c>
      <c r="T109" s="152" t="s">
        <v>204</v>
      </c>
      <c r="U109" s="214">
        <f>AG18</f>
        <v>2.2409999999999999E-2</v>
      </c>
      <c r="V109" s="214">
        <f>P96</f>
        <v>0.23322999999999999</v>
      </c>
      <c r="W109" s="153">
        <f>ROUND(U109*V109,5)</f>
        <v>5.2300000000000003E-3</v>
      </c>
      <c r="AS109"/>
      <c r="AT109"/>
      <c r="AU109"/>
    </row>
    <row r="110" spans="15:47" x14ac:dyDescent="0.25">
      <c r="O110" s="152" t="s">
        <v>205</v>
      </c>
      <c r="P110" s="214">
        <f t="shared" ref="P110:P114" si="131">AG19</f>
        <v>8.6860000000000007E-2</v>
      </c>
      <c r="Q110" s="214">
        <f>Q93</f>
        <v>7.2109999999999994E-2</v>
      </c>
      <c r="R110" s="153">
        <f t="shared" ref="R110:R114" si="132">ROUND(P110*Q110,5)</f>
        <v>6.2599999999999999E-3</v>
      </c>
      <c r="T110" s="152" t="s">
        <v>205</v>
      </c>
      <c r="U110" s="214">
        <f t="shared" ref="U110:U114" si="133">AG19</f>
        <v>8.6860000000000007E-2</v>
      </c>
      <c r="V110" s="214">
        <f>Q96</f>
        <v>0.23322999999999999</v>
      </c>
      <c r="W110" s="153">
        <f t="shared" ref="W110:W114" si="134">ROUND(U110*V110,5)</f>
        <v>2.026E-2</v>
      </c>
      <c r="AS110"/>
      <c r="AT110"/>
      <c r="AU110"/>
    </row>
    <row r="111" spans="15:47" x14ac:dyDescent="0.25">
      <c r="O111" s="152" t="s">
        <v>206</v>
      </c>
      <c r="P111" s="214">
        <f t="shared" si="131"/>
        <v>3.7600000000000001E-2</v>
      </c>
      <c r="Q111" s="214">
        <f>R93</f>
        <v>7.2109999999999994E-2</v>
      </c>
      <c r="R111" s="153">
        <f t="shared" si="132"/>
        <v>2.7100000000000002E-3</v>
      </c>
      <c r="T111" s="152" t="s">
        <v>206</v>
      </c>
      <c r="U111" s="214">
        <f t="shared" si="133"/>
        <v>3.7600000000000001E-2</v>
      </c>
      <c r="V111" s="214">
        <f>R96</f>
        <v>0.23322999999999999</v>
      </c>
      <c r="W111" s="153">
        <f t="shared" si="134"/>
        <v>8.77E-3</v>
      </c>
      <c r="AS111"/>
      <c r="AT111"/>
      <c r="AU111"/>
    </row>
    <row r="112" spans="15:47" x14ac:dyDescent="0.25">
      <c r="O112" s="152" t="s">
        <v>207</v>
      </c>
      <c r="P112" s="214">
        <f t="shared" si="131"/>
        <v>3.7600000000000001E-2</v>
      </c>
      <c r="Q112" s="214">
        <f>S93</f>
        <v>7.2109999999999994E-2</v>
      </c>
      <c r="R112" s="153">
        <f t="shared" si="132"/>
        <v>2.7100000000000002E-3</v>
      </c>
      <c r="T112" s="152" t="s">
        <v>207</v>
      </c>
      <c r="U112" s="214">
        <f t="shared" si="133"/>
        <v>3.7600000000000001E-2</v>
      </c>
      <c r="V112" s="214">
        <f>S96</f>
        <v>0.23322999999999999</v>
      </c>
      <c r="W112" s="153">
        <f t="shared" si="134"/>
        <v>8.77E-3</v>
      </c>
      <c r="AS112"/>
      <c r="AT112"/>
      <c r="AU112"/>
    </row>
    <row r="113" spans="15:47" x14ac:dyDescent="0.25">
      <c r="O113" s="152" t="s">
        <v>208</v>
      </c>
      <c r="P113" s="214">
        <f t="shared" si="131"/>
        <v>3.7600000000000001E-2</v>
      </c>
      <c r="Q113" s="214">
        <f>T93</f>
        <v>7.2109999999999994E-2</v>
      </c>
      <c r="R113" s="153">
        <f t="shared" si="132"/>
        <v>2.7100000000000002E-3</v>
      </c>
      <c r="T113" s="152" t="s">
        <v>208</v>
      </c>
      <c r="U113" s="214">
        <f t="shared" si="133"/>
        <v>3.7600000000000001E-2</v>
      </c>
      <c r="V113" s="214">
        <f>T96</f>
        <v>0.23322999999999999</v>
      </c>
      <c r="W113" s="153">
        <f t="shared" si="134"/>
        <v>8.77E-3</v>
      </c>
      <c r="AS113"/>
      <c r="AT113"/>
      <c r="AU113"/>
    </row>
    <row r="114" spans="15:47" ht="15.75" thickBot="1" x14ac:dyDescent="0.3">
      <c r="O114" s="189" t="s">
        <v>209</v>
      </c>
      <c r="P114" s="117">
        <f t="shared" si="131"/>
        <v>0.27794000000000002</v>
      </c>
      <c r="Q114" s="117">
        <f>U93</f>
        <v>7.2109999999999994E-2</v>
      </c>
      <c r="R114" s="188">
        <f t="shared" si="132"/>
        <v>2.0039999999999999E-2</v>
      </c>
      <c r="T114" s="189" t="s">
        <v>209</v>
      </c>
      <c r="U114" s="117">
        <f t="shared" si="133"/>
        <v>0.27794000000000002</v>
      </c>
      <c r="V114" s="117">
        <f>U96</f>
        <v>0.23322999999999999</v>
      </c>
      <c r="W114" s="188">
        <f t="shared" si="134"/>
        <v>6.4820000000000003E-2</v>
      </c>
      <c r="AS114"/>
      <c r="AT114"/>
      <c r="AU114"/>
    </row>
    <row r="115" spans="15:47" ht="15.75" thickBot="1" x14ac:dyDescent="0.3">
      <c r="O115" s="320" t="s">
        <v>55</v>
      </c>
      <c r="P115" s="321"/>
      <c r="Q115" s="322"/>
      <c r="R115" s="177">
        <f>ROUND(SUM(R109:R114),5)</f>
        <v>3.6049999999999999E-2</v>
      </c>
      <c r="T115" s="320" t="s">
        <v>55</v>
      </c>
      <c r="U115" s="321"/>
      <c r="V115" s="322"/>
      <c r="W115" s="173">
        <f>ROUND(SUM(W109:W114),5)</f>
        <v>0.11662</v>
      </c>
      <c r="AS115"/>
      <c r="AT115"/>
      <c r="AU115"/>
    </row>
    <row r="116" spans="15:47" ht="15.75" thickBot="1" x14ac:dyDescent="0.3">
      <c r="AS116"/>
      <c r="AT116"/>
      <c r="AU116"/>
    </row>
    <row r="117" spans="15:47" ht="30.75" thickBot="1" x14ac:dyDescent="0.3">
      <c r="O117" s="174" t="s">
        <v>212</v>
      </c>
      <c r="P117" s="151" t="s">
        <v>111</v>
      </c>
      <c r="Q117" s="151" t="s">
        <v>112</v>
      </c>
      <c r="R117" s="187" t="s">
        <v>2</v>
      </c>
      <c r="T117" s="176" t="s">
        <v>215</v>
      </c>
      <c r="U117" s="151" t="s">
        <v>111</v>
      </c>
      <c r="V117" s="151" t="s">
        <v>112</v>
      </c>
      <c r="W117" s="187" t="s">
        <v>2</v>
      </c>
      <c r="AS117"/>
      <c r="AT117"/>
      <c r="AU117"/>
    </row>
    <row r="118" spans="15:47" x14ac:dyDescent="0.25">
      <c r="O118" s="152" t="s">
        <v>204</v>
      </c>
      <c r="P118" s="214">
        <f>AG18</f>
        <v>2.2409999999999999E-2</v>
      </c>
      <c r="Q118" s="214">
        <f>P94</f>
        <v>0.23322999999999999</v>
      </c>
      <c r="R118" s="153">
        <f>ROUND(P118*Q118,5)</f>
        <v>5.2300000000000003E-3</v>
      </c>
      <c r="T118" s="152" t="s">
        <v>204</v>
      </c>
      <c r="U118" s="214">
        <f>AG18</f>
        <v>2.2409999999999999E-2</v>
      </c>
      <c r="V118" s="214">
        <f>P97</f>
        <v>0.38785999999999998</v>
      </c>
      <c r="W118" s="153">
        <f>ROUND(U118*V118,5)</f>
        <v>8.6899999999999998E-3</v>
      </c>
      <c r="AS118"/>
      <c r="AT118"/>
      <c r="AU118"/>
    </row>
    <row r="119" spans="15:47" x14ac:dyDescent="0.25">
      <c r="O119" s="152" t="s">
        <v>205</v>
      </c>
      <c r="P119" s="214">
        <f t="shared" ref="P119:P123" si="135">AG19</f>
        <v>8.6860000000000007E-2</v>
      </c>
      <c r="Q119" s="214">
        <f>Q94</f>
        <v>0.23322999999999999</v>
      </c>
      <c r="R119" s="153">
        <f t="shared" ref="R119:R123" si="136">ROUND(P119*Q119,5)</f>
        <v>2.026E-2</v>
      </c>
      <c r="T119" s="152" t="s">
        <v>205</v>
      </c>
      <c r="U119" s="214">
        <f t="shared" ref="U119:U123" si="137">AG19</f>
        <v>8.6860000000000007E-2</v>
      </c>
      <c r="V119" s="214">
        <f>Q97</f>
        <v>0.38785999999999998</v>
      </c>
      <c r="W119" s="153">
        <f t="shared" ref="W119:W123" si="138">ROUND(U119*V119,5)</f>
        <v>3.3689999999999998E-2</v>
      </c>
      <c r="AS119"/>
      <c r="AT119"/>
      <c r="AU119"/>
    </row>
    <row r="120" spans="15:47" x14ac:dyDescent="0.25">
      <c r="O120" s="152" t="s">
        <v>206</v>
      </c>
      <c r="P120" s="214">
        <f t="shared" si="135"/>
        <v>3.7600000000000001E-2</v>
      </c>
      <c r="Q120" s="214">
        <f>R94</f>
        <v>0.23322999999999999</v>
      </c>
      <c r="R120" s="153">
        <f t="shared" si="136"/>
        <v>8.77E-3</v>
      </c>
      <c r="T120" s="152" t="s">
        <v>206</v>
      </c>
      <c r="U120" s="214">
        <f t="shared" si="137"/>
        <v>3.7600000000000001E-2</v>
      </c>
      <c r="V120" s="214">
        <f>R97</f>
        <v>0.38785999999999998</v>
      </c>
      <c r="W120" s="153">
        <f t="shared" si="138"/>
        <v>1.4579999999999999E-2</v>
      </c>
      <c r="AS120"/>
      <c r="AT120"/>
      <c r="AU120"/>
    </row>
    <row r="121" spans="15:47" x14ac:dyDescent="0.25">
      <c r="O121" s="152" t="s">
        <v>207</v>
      </c>
      <c r="P121" s="214">
        <f t="shared" si="135"/>
        <v>3.7600000000000001E-2</v>
      </c>
      <c r="Q121" s="214">
        <f>S94</f>
        <v>0.23322999999999999</v>
      </c>
      <c r="R121" s="153">
        <f t="shared" si="136"/>
        <v>8.77E-3</v>
      </c>
      <c r="T121" s="152" t="s">
        <v>207</v>
      </c>
      <c r="U121" s="214">
        <f t="shared" si="137"/>
        <v>3.7600000000000001E-2</v>
      </c>
      <c r="V121" s="214">
        <f>S97</f>
        <v>0.38785999999999998</v>
      </c>
      <c r="W121" s="153">
        <f t="shared" si="138"/>
        <v>1.4579999999999999E-2</v>
      </c>
      <c r="AS121"/>
      <c r="AT121"/>
      <c r="AU121"/>
    </row>
    <row r="122" spans="15:47" x14ac:dyDescent="0.25">
      <c r="O122" s="152" t="s">
        <v>208</v>
      </c>
      <c r="P122" s="214">
        <f t="shared" si="135"/>
        <v>3.7600000000000001E-2</v>
      </c>
      <c r="Q122" s="214">
        <f>T94</f>
        <v>0.23322999999999999</v>
      </c>
      <c r="R122" s="153">
        <f t="shared" si="136"/>
        <v>8.77E-3</v>
      </c>
      <c r="T122" s="152" t="s">
        <v>208</v>
      </c>
      <c r="U122" s="214">
        <f t="shared" si="137"/>
        <v>3.7600000000000001E-2</v>
      </c>
      <c r="V122" s="214">
        <f>T97</f>
        <v>0.38785999999999998</v>
      </c>
      <c r="W122" s="153">
        <f t="shared" si="138"/>
        <v>1.4579999999999999E-2</v>
      </c>
      <c r="AS122"/>
      <c r="AT122"/>
      <c r="AU122"/>
    </row>
    <row r="123" spans="15:47" ht="15.75" thickBot="1" x14ac:dyDescent="0.3">
      <c r="O123" s="189" t="s">
        <v>209</v>
      </c>
      <c r="P123" s="117">
        <f t="shared" si="135"/>
        <v>0.27794000000000002</v>
      </c>
      <c r="Q123" s="117">
        <f>U94</f>
        <v>0.23322999999999999</v>
      </c>
      <c r="R123" s="188">
        <f t="shared" si="136"/>
        <v>6.4820000000000003E-2</v>
      </c>
      <c r="T123" s="189" t="s">
        <v>209</v>
      </c>
      <c r="U123" s="117">
        <f t="shared" si="137"/>
        <v>0.27794000000000002</v>
      </c>
      <c r="V123" s="117">
        <f>U97</f>
        <v>0.38785999999999998</v>
      </c>
      <c r="W123" s="188">
        <f t="shared" si="138"/>
        <v>0.10780000000000001</v>
      </c>
      <c r="AS123"/>
      <c r="AT123"/>
      <c r="AU123"/>
    </row>
    <row r="124" spans="15:47" ht="15.75" thickBot="1" x14ac:dyDescent="0.3">
      <c r="O124" s="320" t="s">
        <v>55</v>
      </c>
      <c r="P124" s="321"/>
      <c r="Q124" s="322"/>
      <c r="R124" s="174">
        <f>ROUND(SUM(R118:R123),5)</f>
        <v>0.11662</v>
      </c>
      <c r="T124" s="320" t="s">
        <v>55</v>
      </c>
      <c r="U124" s="321"/>
      <c r="V124" s="322"/>
      <c r="W124" s="176">
        <f>ROUND(SUM(W118:W123),5)</f>
        <v>0.19392000000000001</v>
      </c>
      <c r="AS124"/>
      <c r="AT124"/>
      <c r="AU124"/>
    </row>
    <row r="125" spans="15:47" x14ac:dyDescent="0.25">
      <c r="AS125"/>
      <c r="AT125"/>
      <c r="AU125"/>
    </row>
    <row r="126" spans="15:47" x14ac:dyDescent="0.25">
      <c r="AS126"/>
      <c r="AT126"/>
      <c r="AU126"/>
    </row>
    <row r="127" spans="15:47" x14ac:dyDescent="0.25">
      <c r="AS127"/>
      <c r="AT127"/>
      <c r="AU127"/>
    </row>
    <row r="128" spans="15:47" x14ac:dyDescent="0.25">
      <c r="AS128"/>
      <c r="AT128"/>
      <c r="AU128"/>
    </row>
    <row r="129" spans="45:47" x14ac:dyDescent="0.25">
      <c r="AS129"/>
      <c r="AT129"/>
      <c r="AU129"/>
    </row>
    <row r="130" spans="45:47" x14ac:dyDescent="0.25">
      <c r="AS130"/>
      <c r="AT130"/>
      <c r="AU130"/>
    </row>
    <row r="131" spans="45:47" x14ac:dyDescent="0.25">
      <c r="AS131"/>
      <c r="AT131"/>
      <c r="AU131"/>
    </row>
    <row r="132" spans="45:47" x14ac:dyDescent="0.25">
      <c r="AS132"/>
      <c r="AT132"/>
      <c r="AU132"/>
    </row>
    <row r="133" spans="45:47" x14ac:dyDescent="0.25">
      <c r="AS133"/>
      <c r="AT133"/>
      <c r="AU133"/>
    </row>
    <row r="134" spans="45:47" x14ac:dyDescent="0.25">
      <c r="AS134"/>
      <c r="AT134"/>
      <c r="AU134"/>
    </row>
    <row r="135" spans="45:47" x14ac:dyDescent="0.25">
      <c r="AS135"/>
      <c r="AT135"/>
      <c r="AU135"/>
    </row>
    <row r="136" spans="45:47" x14ac:dyDescent="0.25">
      <c r="AS136"/>
      <c r="AT136"/>
      <c r="AU136"/>
    </row>
    <row r="137" spans="45:47" x14ac:dyDescent="0.25">
      <c r="AS137"/>
      <c r="AT137"/>
      <c r="AU137"/>
    </row>
    <row r="138" spans="45:47" x14ac:dyDescent="0.25">
      <c r="AS138"/>
      <c r="AT138"/>
      <c r="AU138"/>
    </row>
    <row r="139" spans="45:47" x14ac:dyDescent="0.25">
      <c r="AS139"/>
      <c r="AT139"/>
      <c r="AU139"/>
    </row>
    <row r="140" spans="45:47" x14ac:dyDescent="0.25">
      <c r="AS140"/>
      <c r="AT140"/>
      <c r="AU140"/>
    </row>
    <row r="141" spans="45:47" x14ac:dyDescent="0.25">
      <c r="AS141"/>
      <c r="AT141"/>
      <c r="AU141"/>
    </row>
    <row r="142" spans="45:47" x14ac:dyDescent="0.25">
      <c r="AS142"/>
      <c r="AT142"/>
      <c r="AU142"/>
    </row>
    <row r="143" spans="45:47" x14ac:dyDescent="0.25">
      <c r="AS143"/>
      <c r="AT143"/>
      <c r="AU143"/>
    </row>
    <row r="144" spans="45:47" x14ac:dyDescent="0.25">
      <c r="AS144"/>
      <c r="AT144"/>
      <c r="AU144"/>
    </row>
    <row r="145" spans="45:47" x14ac:dyDescent="0.25">
      <c r="AS145"/>
      <c r="AT145"/>
      <c r="AU145"/>
    </row>
    <row r="146" spans="45:47" x14ac:dyDescent="0.25">
      <c r="AS146"/>
      <c r="AT146"/>
      <c r="AU146"/>
    </row>
    <row r="147" spans="45:47" x14ac:dyDescent="0.25">
      <c r="AS147"/>
      <c r="AT147"/>
      <c r="AU147"/>
    </row>
    <row r="148" spans="45:47" x14ac:dyDescent="0.25">
      <c r="AS148"/>
      <c r="AT148"/>
      <c r="AU148"/>
    </row>
    <row r="149" spans="45:47" x14ac:dyDescent="0.25">
      <c r="AS149"/>
      <c r="AT149"/>
      <c r="AU149"/>
    </row>
    <row r="150" spans="45:47" x14ac:dyDescent="0.25">
      <c r="AS150"/>
      <c r="AT150"/>
      <c r="AU150"/>
    </row>
    <row r="151" spans="45:47" x14ac:dyDescent="0.25">
      <c r="AS151"/>
      <c r="AT151"/>
      <c r="AU151"/>
    </row>
    <row r="152" spans="45:47" x14ac:dyDescent="0.25">
      <c r="AS152"/>
      <c r="AT152"/>
      <c r="AU152"/>
    </row>
    <row r="153" spans="45:47" x14ac:dyDescent="0.25">
      <c r="AS153"/>
      <c r="AT153"/>
      <c r="AU153"/>
    </row>
    <row r="154" spans="45:47" x14ac:dyDescent="0.25">
      <c r="AS154"/>
      <c r="AT154"/>
      <c r="AU154"/>
    </row>
    <row r="155" spans="45:47" x14ac:dyDescent="0.25">
      <c r="AS155"/>
      <c r="AT155"/>
      <c r="AU155"/>
    </row>
    <row r="156" spans="45:47" x14ac:dyDescent="0.25">
      <c r="AS156"/>
      <c r="AT156"/>
      <c r="AU156"/>
    </row>
    <row r="157" spans="45:47" x14ac:dyDescent="0.25">
      <c r="AS157"/>
      <c r="AT157"/>
      <c r="AU157"/>
    </row>
    <row r="158" spans="45:47" x14ac:dyDescent="0.25">
      <c r="AS158"/>
      <c r="AT158"/>
      <c r="AU158"/>
    </row>
    <row r="159" spans="45:47" x14ac:dyDescent="0.25">
      <c r="AS159"/>
      <c r="AT159"/>
      <c r="AU159"/>
    </row>
    <row r="160" spans="45:47" x14ac:dyDescent="0.25">
      <c r="AS160"/>
      <c r="AT160"/>
      <c r="AU160"/>
    </row>
    <row r="161" spans="45:47" x14ac:dyDescent="0.25">
      <c r="AS161"/>
      <c r="AT161"/>
      <c r="AU161"/>
    </row>
    <row r="162" spans="45:47" x14ac:dyDescent="0.25">
      <c r="AS162"/>
      <c r="AT162"/>
      <c r="AU162"/>
    </row>
    <row r="163" spans="45:47" x14ac:dyDescent="0.25">
      <c r="AS163"/>
      <c r="AT163"/>
      <c r="AU163"/>
    </row>
    <row r="164" spans="45:47" x14ac:dyDescent="0.25">
      <c r="AS164"/>
      <c r="AT164"/>
      <c r="AU164"/>
    </row>
    <row r="165" spans="45:47" x14ac:dyDescent="0.25">
      <c r="AS165"/>
      <c r="AT165"/>
      <c r="AU165"/>
    </row>
    <row r="166" spans="45:47" x14ac:dyDescent="0.25">
      <c r="AS166"/>
      <c r="AT166"/>
      <c r="AU166"/>
    </row>
    <row r="167" spans="45:47" x14ac:dyDescent="0.25">
      <c r="AS167"/>
      <c r="AT167"/>
      <c r="AU167"/>
    </row>
    <row r="168" spans="45:47" x14ac:dyDescent="0.25">
      <c r="AS168"/>
      <c r="AT168"/>
      <c r="AU168"/>
    </row>
    <row r="169" spans="45:47" x14ac:dyDescent="0.25">
      <c r="AS169"/>
      <c r="AT169"/>
      <c r="AU169"/>
    </row>
    <row r="170" spans="45:47" x14ac:dyDescent="0.25">
      <c r="AS170"/>
      <c r="AT170"/>
      <c r="AU170"/>
    </row>
    <row r="171" spans="45:47" x14ac:dyDescent="0.25">
      <c r="AS171"/>
      <c r="AT171"/>
      <c r="AU171"/>
    </row>
    <row r="172" spans="45:47" x14ac:dyDescent="0.25">
      <c r="AS172"/>
      <c r="AT172"/>
      <c r="AU172"/>
    </row>
    <row r="173" spans="45:47" x14ac:dyDescent="0.25">
      <c r="AS173"/>
      <c r="AT173"/>
      <c r="AU173"/>
    </row>
    <row r="174" spans="45:47" x14ac:dyDescent="0.25">
      <c r="AS174"/>
      <c r="AT174"/>
      <c r="AU174"/>
    </row>
    <row r="175" spans="45:47" x14ac:dyDescent="0.25">
      <c r="AS175"/>
      <c r="AT175"/>
      <c r="AU175"/>
    </row>
    <row r="176" spans="45:47" x14ac:dyDescent="0.25">
      <c r="AS176"/>
      <c r="AT176"/>
      <c r="AU176"/>
    </row>
    <row r="177" spans="45:47" x14ac:dyDescent="0.25">
      <c r="AS177"/>
      <c r="AT177"/>
      <c r="AU177"/>
    </row>
    <row r="178" spans="45:47" x14ac:dyDescent="0.25">
      <c r="AS178"/>
      <c r="AT178"/>
      <c r="AU178"/>
    </row>
    <row r="179" spans="45:47" x14ac:dyDescent="0.25">
      <c r="AS179"/>
      <c r="AT179"/>
      <c r="AU179"/>
    </row>
    <row r="180" spans="45:47" x14ac:dyDescent="0.25">
      <c r="AS180"/>
      <c r="AT180"/>
      <c r="AU180"/>
    </row>
    <row r="181" spans="45:47" x14ac:dyDescent="0.25">
      <c r="AS181"/>
      <c r="AT181"/>
      <c r="AU181"/>
    </row>
    <row r="182" spans="45:47" x14ac:dyDescent="0.25">
      <c r="AS182"/>
      <c r="AT182"/>
      <c r="AU182"/>
    </row>
    <row r="183" spans="45:47" x14ac:dyDescent="0.25">
      <c r="AS183"/>
      <c r="AT183"/>
      <c r="AU183"/>
    </row>
    <row r="184" spans="45:47" x14ac:dyDescent="0.25">
      <c r="AS184"/>
      <c r="AT184"/>
      <c r="AU184"/>
    </row>
    <row r="185" spans="45:47" x14ac:dyDescent="0.25">
      <c r="AS185"/>
      <c r="AT185"/>
      <c r="AU185"/>
    </row>
    <row r="186" spans="45:47" x14ac:dyDescent="0.25">
      <c r="AS186"/>
      <c r="AT186"/>
      <c r="AU186"/>
    </row>
    <row r="187" spans="45:47" x14ac:dyDescent="0.25">
      <c r="AS187"/>
      <c r="AT187"/>
      <c r="AU187"/>
    </row>
    <row r="188" spans="45:47" x14ac:dyDescent="0.25">
      <c r="AS188"/>
      <c r="AT188"/>
      <c r="AU188"/>
    </row>
    <row r="189" spans="45:47" x14ac:dyDescent="0.25">
      <c r="AS189"/>
      <c r="AT189"/>
      <c r="AU189"/>
    </row>
    <row r="190" spans="45:47" x14ac:dyDescent="0.25">
      <c r="AS190"/>
      <c r="AT190"/>
      <c r="AU190"/>
    </row>
    <row r="191" spans="45:47" x14ac:dyDescent="0.25">
      <c r="AS191"/>
      <c r="AT191"/>
      <c r="AU191"/>
    </row>
    <row r="192" spans="45:47" x14ac:dyDescent="0.25">
      <c r="AS192"/>
      <c r="AT192"/>
      <c r="AU192"/>
    </row>
    <row r="193" spans="45:47" x14ac:dyDescent="0.25">
      <c r="AS193"/>
      <c r="AT193"/>
      <c r="AU193"/>
    </row>
    <row r="194" spans="45:47" x14ac:dyDescent="0.25">
      <c r="AS194"/>
      <c r="AT194"/>
      <c r="AU194"/>
    </row>
    <row r="195" spans="45:47" x14ac:dyDescent="0.25">
      <c r="AS195"/>
      <c r="AT195"/>
      <c r="AU195"/>
    </row>
    <row r="196" spans="45:47" x14ac:dyDescent="0.25">
      <c r="AS196"/>
      <c r="AT196"/>
      <c r="AU196"/>
    </row>
    <row r="197" spans="45:47" x14ac:dyDescent="0.25">
      <c r="AS197"/>
      <c r="AT197"/>
      <c r="AU197"/>
    </row>
    <row r="198" spans="45:47" x14ac:dyDescent="0.25">
      <c r="AS198"/>
      <c r="AT198"/>
      <c r="AU198"/>
    </row>
    <row r="199" spans="45:47" x14ac:dyDescent="0.25">
      <c r="AS199"/>
      <c r="AT199"/>
      <c r="AU199"/>
    </row>
    <row r="200" spans="45:47" x14ac:dyDescent="0.25">
      <c r="AS200"/>
      <c r="AT200"/>
      <c r="AU200"/>
    </row>
    <row r="201" spans="45:47" x14ac:dyDescent="0.25">
      <c r="AS201"/>
      <c r="AT201"/>
      <c r="AU201"/>
    </row>
    <row r="202" spans="45:47" x14ac:dyDescent="0.25">
      <c r="AS202"/>
      <c r="AT202"/>
      <c r="AU202"/>
    </row>
    <row r="203" spans="45:47" x14ac:dyDescent="0.25">
      <c r="AS203"/>
      <c r="AT203"/>
      <c r="AU203"/>
    </row>
    <row r="204" spans="45:47" x14ac:dyDescent="0.25">
      <c r="AS204"/>
      <c r="AT204"/>
      <c r="AU204"/>
    </row>
    <row r="205" spans="45:47" x14ac:dyDescent="0.25">
      <c r="AS205"/>
      <c r="AT205"/>
      <c r="AU205"/>
    </row>
    <row r="206" spans="45:47" x14ac:dyDescent="0.25">
      <c r="AS206"/>
      <c r="AT206"/>
      <c r="AU206"/>
    </row>
    <row r="207" spans="45:47" x14ac:dyDescent="0.25">
      <c r="AS207"/>
      <c r="AT207"/>
      <c r="AU207"/>
    </row>
    <row r="208" spans="45:47" x14ac:dyDescent="0.25">
      <c r="AS208"/>
      <c r="AT208"/>
      <c r="AU208"/>
    </row>
    <row r="209" spans="45:47" x14ac:dyDescent="0.25">
      <c r="AS209"/>
      <c r="AT209"/>
      <c r="AU209"/>
    </row>
    <row r="210" spans="45:47" x14ac:dyDescent="0.25">
      <c r="AS210"/>
      <c r="AT210"/>
      <c r="AU210"/>
    </row>
    <row r="211" spans="45:47" x14ac:dyDescent="0.25">
      <c r="AS211"/>
      <c r="AT211"/>
      <c r="AU211"/>
    </row>
    <row r="212" spans="45:47" x14ac:dyDescent="0.25">
      <c r="AS212"/>
      <c r="AT212"/>
      <c r="AU212"/>
    </row>
    <row r="213" spans="45:47" x14ac:dyDescent="0.25">
      <c r="AS213"/>
      <c r="AT213"/>
      <c r="AU213"/>
    </row>
    <row r="214" spans="45:47" x14ac:dyDescent="0.25">
      <c r="AS214"/>
      <c r="AT214"/>
      <c r="AU214"/>
    </row>
    <row r="215" spans="45:47" x14ac:dyDescent="0.25">
      <c r="AS215"/>
      <c r="AT215"/>
      <c r="AU215"/>
    </row>
    <row r="216" spans="45:47" x14ac:dyDescent="0.25">
      <c r="AS216"/>
      <c r="AT216"/>
      <c r="AU216"/>
    </row>
    <row r="217" spans="45:47" x14ac:dyDescent="0.25">
      <c r="AS217"/>
      <c r="AT217"/>
      <c r="AU217"/>
    </row>
    <row r="218" spans="45:47" x14ac:dyDescent="0.25">
      <c r="AS218"/>
      <c r="AT218"/>
      <c r="AU218"/>
    </row>
    <row r="219" spans="45:47" x14ac:dyDescent="0.25">
      <c r="AS219"/>
      <c r="AT219"/>
      <c r="AU219"/>
    </row>
    <row r="220" spans="45:47" x14ac:dyDescent="0.25">
      <c r="AS220"/>
      <c r="AT220"/>
      <c r="AU220"/>
    </row>
    <row r="221" spans="45:47" x14ac:dyDescent="0.25">
      <c r="AS221"/>
      <c r="AT221"/>
      <c r="AU221"/>
    </row>
    <row r="222" spans="45:47" x14ac:dyDescent="0.25">
      <c r="AS222"/>
      <c r="AT222"/>
      <c r="AU222"/>
    </row>
    <row r="223" spans="45:47" x14ac:dyDescent="0.25">
      <c r="AS223"/>
      <c r="AT223"/>
      <c r="AU223"/>
    </row>
    <row r="224" spans="45:47" x14ac:dyDescent="0.25">
      <c r="AS224"/>
      <c r="AT224"/>
      <c r="AU224"/>
    </row>
    <row r="225" spans="45:47" x14ac:dyDescent="0.25">
      <c r="AS225"/>
      <c r="AT225"/>
      <c r="AU225"/>
    </row>
    <row r="226" spans="45:47" x14ac:dyDescent="0.25">
      <c r="AS226"/>
      <c r="AT226"/>
      <c r="AU226"/>
    </row>
    <row r="227" spans="45:47" x14ac:dyDescent="0.25">
      <c r="AS227"/>
      <c r="AT227"/>
      <c r="AU227"/>
    </row>
    <row r="228" spans="45:47" x14ac:dyDescent="0.25">
      <c r="AS228"/>
      <c r="AT228"/>
      <c r="AU228"/>
    </row>
    <row r="229" spans="45:47" x14ac:dyDescent="0.25">
      <c r="AS229"/>
      <c r="AT229"/>
      <c r="AU229"/>
    </row>
    <row r="230" spans="45:47" x14ac:dyDescent="0.25">
      <c r="AS230"/>
      <c r="AT230"/>
      <c r="AU230"/>
    </row>
    <row r="231" spans="45:47" x14ac:dyDescent="0.25">
      <c r="AS231"/>
      <c r="AT231"/>
      <c r="AU231"/>
    </row>
    <row r="232" spans="45:47" x14ac:dyDescent="0.25">
      <c r="AS232"/>
      <c r="AT232"/>
      <c r="AU232"/>
    </row>
    <row r="233" spans="45:47" x14ac:dyDescent="0.25">
      <c r="AS233"/>
      <c r="AT233"/>
      <c r="AU233"/>
    </row>
    <row r="234" spans="45:47" x14ac:dyDescent="0.25">
      <c r="AS234"/>
      <c r="AT234"/>
      <c r="AU234"/>
    </row>
    <row r="235" spans="45:47" x14ac:dyDescent="0.25">
      <c r="AS235"/>
      <c r="AT235"/>
      <c r="AU235"/>
    </row>
    <row r="236" spans="45:47" x14ac:dyDescent="0.25">
      <c r="AS236"/>
      <c r="AT236"/>
      <c r="AU236"/>
    </row>
    <row r="237" spans="45:47" x14ac:dyDescent="0.25">
      <c r="AS237"/>
      <c r="AT237"/>
      <c r="AU237"/>
    </row>
    <row r="238" spans="45:47" x14ac:dyDescent="0.25">
      <c r="AS238"/>
      <c r="AT238"/>
      <c r="AU238"/>
    </row>
    <row r="239" spans="45:47" x14ac:dyDescent="0.25">
      <c r="AS239"/>
      <c r="AT239"/>
      <c r="AU239"/>
    </row>
    <row r="240" spans="45:47" x14ac:dyDescent="0.25">
      <c r="AS240"/>
      <c r="AT240"/>
      <c r="AU240"/>
    </row>
    <row r="241" spans="45:47" x14ac:dyDescent="0.25">
      <c r="AS241"/>
      <c r="AT241"/>
      <c r="AU241"/>
    </row>
    <row r="242" spans="45:47" x14ac:dyDescent="0.25">
      <c r="AS242"/>
      <c r="AT242"/>
      <c r="AU242"/>
    </row>
    <row r="243" spans="45:47" x14ac:dyDescent="0.25">
      <c r="AS243"/>
      <c r="AT243"/>
      <c r="AU243"/>
    </row>
    <row r="244" spans="45:47" x14ac:dyDescent="0.25">
      <c r="AS244"/>
      <c r="AT244"/>
      <c r="AU244"/>
    </row>
    <row r="245" spans="45:47" x14ac:dyDescent="0.25">
      <c r="AS245"/>
      <c r="AT245"/>
      <c r="AU245"/>
    </row>
    <row r="246" spans="45:47" x14ac:dyDescent="0.25">
      <c r="AS246"/>
      <c r="AT246"/>
      <c r="AU246"/>
    </row>
    <row r="247" spans="45:47" x14ac:dyDescent="0.25">
      <c r="AS247"/>
      <c r="AT247"/>
      <c r="AU247"/>
    </row>
    <row r="248" spans="45:47" x14ac:dyDescent="0.25">
      <c r="AS248"/>
      <c r="AT248"/>
      <c r="AU248"/>
    </row>
    <row r="249" spans="45:47" x14ac:dyDescent="0.25">
      <c r="AS249"/>
      <c r="AT249"/>
      <c r="AU249"/>
    </row>
    <row r="250" spans="45:47" x14ac:dyDescent="0.25">
      <c r="AS250"/>
      <c r="AT250"/>
      <c r="AU250"/>
    </row>
    <row r="251" spans="45:47" x14ac:dyDescent="0.25">
      <c r="AS251"/>
      <c r="AT251"/>
      <c r="AU251"/>
    </row>
    <row r="252" spans="45:47" x14ac:dyDescent="0.25">
      <c r="AS252"/>
      <c r="AT252"/>
      <c r="AU252"/>
    </row>
    <row r="253" spans="45:47" x14ac:dyDescent="0.25">
      <c r="AS253"/>
      <c r="AT253"/>
      <c r="AU253"/>
    </row>
    <row r="254" spans="45:47" x14ac:dyDescent="0.25">
      <c r="AS254"/>
      <c r="AT254"/>
      <c r="AU254"/>
    </row>
    <row r="255" spans="45:47" x14ac:dyDescent="0.25">
      <c r="AS255"/>
      <c r="AT255"/>
      <c r="AU255"/>
    </row>
    <row r="256" spans="45:47" x14ac:dyDescent="0.25">
      <c r="AS256"/>
      <c r="AT256"/>
      <c r="AU256"/>
    </row>
    <row r="257" spans="45:47" x14ac:dyDescent="0.25">
      <c r="AS257"/>
      <c r="AT257"/>
      <c r="AU257"/>
    </row>
    <row r="258" spans="45:47" x14ac:dyDescent="0.25">
      <c r="AS258"/>
      <c r="AT258"/>
      <c r="AU258"/>
    </row>
    <row r="259" spans="45:47" x14ac:dyDescent="0.25">
      <c r="AS259"/>
      <c r="AT259"/>
      <c r="AU259"/>
    </row>
    <row r="260" spans="45:47" x14ac:dyDescent="0.25">
      <c r="AS260"/>
      <c r="AT260"/>
      <c r="AU260"/>
    </row>
    <row r="261" spans="45:47" x14ac:dyDescent="0.25">
      <c r="AS261"/>
      <c r="AT261"/>
      <c r="AU261"/>
    </row>
    <row r="262" spans="45:47" x14ac:dyDescent="0.25">
      <c r="AS262"/>
      <c r="AT262"/>
      <c r="AU262"/>
    </row>
    <row r="263" spans="45:47" x14ac:dyDescent="0.25">
      <c r="AS263"/>
      <c r="AT263"/>
      <c r="AU263"/>
    </row>
    <row r="264" spans="45:47" x14ac:dyDescent="0.25">
      <c r="AS264"/>
      <c r="AT264"/>
      <c r="AU264"/>
    </row>
    <row r="265" spans="45:47" x14ac:dyDescent="0.25">
      <c r="AS265"/>
      <c r="AT265"/>
      <c r="AU265"/>
    </row>
    <row r="266" spans="45:47" x14ac:dyDescent="0.25">
      <c r="AS266"/>
      <c r="AT266"/>
      <c r="AU266"/>
    </row>
    <row r="267" spans="45:47" x14ac:dyDescent="0.25">
      <c r="AS267"/>
      <c r="AT267"/>
      <c r="AU267"/>
    </row>
    <row r="268" spans="45:47" x14ac:dyDescent="0.25">
      <c r="AS268"/>
      <c r="AT268"/>
      <c r="AU268"/>
    </row>
    <row r="269" spans="45:47" x14ac:dyDescent="0.25">
      <c r="AS269"/>
      <c r="AT269"/>
      <c r="AU269"/>
    </row>
    <row r="270" spans="45:47" x14ac:dyDescent="0.25">
      <c r="AS270"/>
      <c r="AT270"/>
      <c r="AU270"/>
    </row>
    <row r="271" spans="45:47" x14ac:dyDescent="0.25">
      <c r="AS271"/>
      <c r="AT271"/>
      <c r="AU271"/>
    </row>
    <row r="272" spans="45:47" x14ac:dyDescent="0.25">
      <c r="AS272"/>
      <c r="AT272"/>
      <c r="AU272"/>
    </row>
    <row r="273" spans="45:47" x14ac:dyDescent="0.25">
      <c r="AS273"/>
      <c r="AT273"/>
      <c r="AU273"/>
    </row>
    <row r="274" spans="45:47" x14ac:dyDescent="0.25">
      <c r="AS274"/>
      <c r="AT274"/>
      <c r="AU274"/>
    </row>
    <row r="275" spans="45:47" x14ac:dyDescent="0.25">
      <c r="AS275"/>
      <c r="AT275"/>
      <c r="AU275"/>
    </row>
    <row r="276" spans="45:47" x14ac:dyDescent="0.25">
      <c r="AS276"/>
      <c r="AT276"/>
      <c r="AU276"/>
    </row>
    <row r="277" spans="45:47" x14ac:dyDescent="0.25">
      <c r="AS277"/>
      <c r="AT277"/>
      <c r="AU277"/>
    </row>
    <row r="278" spans="45:47" x14ac:dyDescent="0.25">
      <c r="AS278"/>
      <c r="AT278"/>
      <c r="AU278"/>
    </row>
    <row r="279" spans="45:47" x14ac:dyDescent="0.25">
      <c r="AS279"/>
      <c r="AT279"/>
      <c r="AU279"/>
    </row>
    <row r="280" spans="45:47" x14ac:dyDescent="0.25">
      <c r="AS280"/>
      <c r="AT280"/>
      <c r="AU280"/>
    </row>
    <row r="281" spans="45:47" x14ac:dyDescent="0.25">
      <c r="AS281"/>
      <c r="AT281"/>
      <c r="AU281"/>
    </row>
    <row r="282" spans="45:47" x14ac:dyDescent="0.25">
      <c r="AS282"/>
      <c r="AT282"/>
      <c r="AU282"/>
    </row>
    <row r="283" spans="45:47" x14ac:dyDescent="0.25">
      <c r="AS283"/>
      <c r="AT283"/>
      <c r="AU283"/>
    </row>
    <row r="284" spans="45:47" x14ac:dyDescent="0.25">
      <c r="AS284"/>
      <c r="AT284"/>
      <c r="AU284"/>
    </row>
    <row r="285" spans="45:47" x14ac:dyDescent="0.25">
      <c r="AS285"/>
      <c r="AT285"/>
      <c r="AU285"/>
    </row>
    <row r="286" spans="45:47" x14ac:dyDescent="0.25">
      <c r="AS286"/>
      <c r="AT286"/>
      <c r="AU286"/>
    </row>
    <row r="287" spans="45:47" x14ac:dyDescent="0.25">
      <c r="AS287"/>
      <c r="AT287"/>
      <c r="AU287"/>
    </row>
    <row r="288" spans="45:47" x14ac:dyDescent="0.25">
      <c r="AS288"/>
      <c r="AT288"/>
      <c r="AU288"/>
    </row>
    <row r="289" spans="45:47" x14ac:dyDescent="0.25">
      <c r="AS289"/>
      <c r="AT289"/>
      <c r="AU289"/>
    </row>
    <row r="290" spans="45:47" x14ac:dyDescent="0.25">
      <c r="AS290"/>
      <c r="AT290"/>
      <c r="AU290"/>
    </row>
    <row r="291" spans="45:47" x14ac:dyDescent="0.25">
      <c r="AS291"/>
      <c r="AT291"/>
      <c r="AU291"/>
    </row>
    <row r="292" spans="45:47" x14ac:dyDescent="0.25">
      <c r="AS292"/>
      <c r="AT292"/>
      <c r="AU292"/>
    </row>
    <row r="293" spans="45:47" x14ac:dyDescent="0.25">
      <c r="AS293"/>
      <c r="AT293"/>
      <c r="AU293"/>
    </row>
    <row r="294" spans="45:47" x14ac:dyDescent="0.25">
      <c r="AS294"/>
      <c r="AT294"/>
      <c r="AU294"/>
    </row>
    <row r="295" spans="45:47" x14ac:dyDescent="0.25">
      <c r="AS295"/>
      <c r="AT295"/>
      <c r="AU295"/>
    </row>
    <row r="296" spans="45:47" x14ac:dyDescent="0.25">
      <c r="AS296"/>
      <c r="AT296"/>
      <c r="AU296"/>
    </row>
    <row r="297" spans="45:47" x14ac:dyDescent="0.25">
      <c r="AS297"/>
      <c r="AT297"/>
      <c r="AU297"/>
    </row>
    <row r="298" spans="45:47" x14ac:dyDescent="0.25">
      <c r="AS298"/>
      <c r="AT298"/>
      <c r="AU298"/>
    </row>
    <row r="299" spans="45:47" x14ac:dyDescent="0.25">
      <c r="AS299"/>
      <c r="AT299"/>
      <c r="AU299"/>
    </row>
    <row r="300" spans="45:47" x14ac:dyDescent="0.25">
      <c r="AS300"/>
      <c r="AT300"/>
      <c r="AU300"/>
    </row>
    <row r="301" spans="45:47" x14ac:dyDescent="0.25">
      <c r="AS301"/>
      <c r="AT301"/>
      <c r="AU301"/>
    </row>
    <row r="302" spans="45:47" x14ac:dyDescent="0.25">
      <c r="AS302"/>
      <c r="AT302"/>
      <c r="AU302"/>
    </row>
    <row r="303" spans="45:47" x14ac:dyDescent="0.25">
      <c r="AS303"/>
      <c r="AT303"/>
      <c r="AU303"/>
    </row>
    <row r="304" spans="45:47" x14ac:dyDescent="0.25">
      <c r="AS304"/>
      <c r="AT304"/>
      <c r="AU304"/>
    </row>
    <row r="305" spans="45:47" x14ac:dyDescent="0.25">
      <c r="AS305"/>
      <c r="AT305"/>
      <c r="AU305"/>
    </row>
    <row r="306" spans="45:47" x14ac:dyDescent="0.25">
      <c r="AS306"/>
      <c r="AT306"/>
      <c r="AU306"/>
    </row>
    <row r="307" spans="45:47" x14ac:dyDescent="0.25">
      <c r="AS307"/>
      <c r="AT307"/>
      <c r="AU307"/>
    </row>
    <row r="308" spans="45:47" x14ac:dyDescent="0.25">
      <c r="AS308"/>
      <c r="AT308"/>
      <c r="AU308"/>
    </row>
    <row r="309" spans="45:47" x14ac:dyDescent="0.25">
      <c r="AS309"/>
      <c r="AT309"/>
      <c r="AU309"/>
    </row>
    <row r="310" spans="45:47" x14ac:dyDescent="0.25">
      <c r="AS310"/>
      <c r="AT310"/>
      <c r="AU310"/>
    </row>
    <row r="311" spans="45:47" x14ac:dyDescent="0.25">
      <c r="AS311"/>
      <c r="AT311"/>
      <c r="AU311"/>
    </row>
    <row r="312" spans="45:47" x14ac:dyDescent="0.25">
      <c r="AS312"/>
      <c r="AT312"/>
      <c r="AU312"/>
    </row>
    <row r="313" spans="45:47" x14ac:dyDescent="0.25">
      <c r="AS313"/>
      <c r="AT313"/>
      <c r="AU313"/>
    </row>
    <row r="314" spans="45:47" x14ac:dyDescent="0.25">
      <c r="AS314"/>
      <c r="AT314"/>
      <c r="AU314"/>
    </row>
    <row r="315" spans="45:47" x14ac:dyDescent="0.25">
      <c r="AS315"/>
      <c r="AT315"/>
      <c r="AU315"/>
    </row>
    <row r="316" spans="45:47" x14ac:dyDescent="0.25">
      <c r="AS316"/>
      <c r="AT316"/>
      <c r="AU316"/>
    </row>
    <row r="317" spans="45:47" x14ac:dyDescent="0.25">
      <c r="AS317"/>
      <c r="AT317"/>
      <c r="AU317"/>
    </row>
    <row r="318" spans="45:47" x14ac:dyDescent="0.25">
      <c r="AS318"/>
      <c r="AT318"/>
      <c r="AU318"/>
    </row>
    <row r="319" spans="45:47" x14ac:dyDescent="0.25">
      <c r="AS319"/>
      <c r="AT319"/>
      <c r="AU319"/>
    </row>
    <row r="320" spans="45:47" x14ac:dyDescent="0.25">
      <c r="AS320"/>
      <c r="AT320"/>
      <c r="AU320"/>
    </row>
    <row r="321" spans="45:47" x14ac:dyDescent="0.25">
      <c r="AS321"/>
      <c r="AT321"/>
      <c r="AU321"/>
    </row>
    <row r="322" spans="45:47" x14ac:dyDescent="0.25">
      <c r="AS322"/>
      <c r="AT322"/>
      <c r="AU322"/>
    </row>
    <row r="323" spans="45:47" x14ac:dyDescent="0.25">
      <c r="AS323"/>
      <c r="AT323"/>
      <c r="AU323"/>
    </row>
    <row r="324" spans="45:47" x14ac:dyDescent="0.25">
      <c r="AS324"/>
      <c r="AT324"/>
      <c r="AU324"/>
    </row>
    <row r="325" spans="45:47" x14ac:dyDescent="0.25">
      <c r="AS325"/>
      <c r="AT325"/>
      <c r="AU325"/>
    </row>
    <row r="326" spans="45:47" x14ac:dyDescent="0.25">
      <c r="AS326"/>
      <c r="AT326"/>
      <c r="AU326"/>
    </row>
    <row r="327" spans="45:47" x14ac:dyDescent="0.25">
      <c r="AS327"/>
      <c r="AT327"/>
      <c r="AU327"/>
    </row>
    <row r="328" spans="45:47" x14ac:dyDescent="0.25">
      <c r="AS328"/>
      <c r="AT328"/>
      <c r="AU328"/>
    </row>
    <row r="329" spans="45:47" x14ac:dyDescent="0.25">
      <c r="AS329"/>
      <c r="AT329"/>
      <c r="AU329"/>
    </row>
    <row r="330" spans="45:47" x14ac:dyDescent="0.25">
      <c r="AS330"/>
      <c r="AT330"/>
      <c r="AU330"/>
    </row>
    <row r="331" spans="45:47" x14ac:dyDescent="0.25">
      <c r="AS331"/>
      <c r="AT331"/>
      <c r="AU331"/>
    </row>
    <row r="332" spans="45:47" x14ac:dyDescent="0.25">
      <c r="AS332"/>
      <c r="AT332"/>
      <c r="AU332"/>
    </row>
    <row r="333" spans="45:47" x14ac:dyDescent="0.25">
      <c r="AS333"/>
      <c r="AT333"/>
      <c r="AU333"/>
    </row>
    <row r="334" spans="45:47" x14ac:dyDescent="0.25">
      <c r="AS334"/>
      <c r="AT334"/>
      <c r="AU334"/>
    </row>
    <row r="335" spans="45:47" x14ac:dyDescent="0.25">
      <c r="AS335"/>
      <c r="AT335"/>
      <c r="AU335"/>
    </row>
    <row r="336" spans="45:47" x14ac:dyDescent="0.25">
      <c r="AS336"/>
      <c r="AT336"/>
      <c r="AU336"/>
    </row>
    <row r="337" spans="45:47" x14ac:dyDescent="0.25">
      <c r="AS337"/>
      <c r="AT337"/>
      <c r="AU337"/>
    </row>
    <row r="338" spans="45:47" x14ac:dyDescent="0.25">
      <c r="AS338"/>
      <c r="AT338"/>
      <c r="AU338"/>
    </row>
    <row r="339" spans="45:47" x14ac:dyDescent="0.25">
      <c r="AS339"/>
      <c r="AT339"/>
      <c r="AU339"/>
    </row>
    <row r="340" spans="45:47" x14ac:dyDescent="0.25">
      <c r="AS340"/>
      <c r="AT340"/>
      <c r="AU340"/>
    </row>
    <row r="341" spans="45:47" x14ac:dyDescent="0.25">
      <c r="AS341"/>
      <c r="AT341"/>
      <c r="AU341"/>
    </row>
    <row r="342" spans="45:47" x14ac:dyDescent="0.25">
      <c r="AS342"/>
      <c r="AT342"/>
      <c r="AU342"/>
    </row>
    <row r="343" spans="45:47" x14ac:dyDescent="0.25">
      <c r="AS343"/>
      <c r="AT343"/>
      <c r="AU343"/>
    </row>
    <row r="344" spans="45:47" x14ac:dyDescent="0.25">
      <c r="AS344"/>
      <c r="AT344"/>
      <c r="AU344"/>
    </row>
    <row r="345" spans="45:47" x14ac:dyDescent="0.25">
      <c r="AS345"/>
      <c r="AT345"/>
      <c r="AU345"/>
    </row>
    <row r="346" spans="45:47" x14ac:dyDescent="0.25">
      <c r="AS346"/>
      <c r="AT346"/>
      <c r="AU346"/>
    </row>
    <row r="347" spans="45:47" x14ac:dyDescent="0.25">
      <c r="AS347"/>
      <c r="AT347"/>
      <c r="AU347"/>
    </row>
    <row r="348" spans="45:47" x14ac:dyDescent="0.25">
      <c r="AS348"/>
      <c r="AT348"/>
      <c r="AU348"/>
    </row>
    <row r="349" spans="45:47" x14ac:dyDescent="0.25">
      <c r="AS349"/>
      <c r="AT349"/>
      <c r="AU349"/>
    </row>
    <row r="350" spans="45:47" x14ac:dyDescent="0.25">
      <c r="AS350"/>
      <c r="AT350"/>
      <c r="AU350"/>
    </row>
    <row r="351" spans="45:47" x14ac:dyDescent="0.25">
      <c r="AS351"/>
      <c r="AT351"/>
      <c r="AU351"/>
    </row>
    <row r="352" spans="45:47" x14ac:dyDescent="0.25">
      <c r="AS352"/>
      <c r="AT352"/>
      <c r="AU352"/>
    </row>
    <row r="353" spans="45:47" x14ac:dyDescent="0.25">
      <c r="AS353"/>
      <c r="AT353"/>
      <c r="AU353"/>
    </row>
    <row r="354" spans="45:47" x14ac:dyDescent="0.25">
      <c r="AS354"/>
      <c r="AT354"/>
      <c r="AU354"/>
    </row>
    <row r="355" spans="45:47" x14ac:dyDescent="0.25">
      <c r="AS355"/>
      <c r="AT355"/>
      <c r="AU355"/>
    </row>
    <row r="356" spans="45:47" x14ac:dyDescent="0.25">
      <c r="AS356"/>
      <c r="AT356"/>
      <c r="AU356"/>
    </row>
    <row r="357" spans="45:47" x14ac:dyDescent="0.25">
      <c r="AS357"/>
      <c r="AT357"/>
      <c r="AU357"/>
    </row>
    <row r="358" spans="45:47" x14ac:dyDescent="0.25">
      <c r="AS358"/>
      <c r="AT358"/>
      <c r="AU358"/>
    </row>
    <row r="359" spans="45:47" x14ac:dyDescent="0.25">
      <c r="AS359"/>
      <c r="AT359"/>
      <c r="AU359"/>
    </row>
    <row r="360" spans="45:47" x14ac:dyDescent="0.25">
      <c r="AS360"/>
      <c r="AT360"/>
      <c r="AU360"/>
    </row>
    <row r="361" spans="45:47" x14ac:dyDescent="0.25">
      <c r="AS361"/>
      <c r="AT361"/>
      <c r="AU361"/>
    </row>
    <row r="362" spans="45:47" x14ac:dyDescent="0.25">
      <c r="AS362"/>
      <c r="AT362"/>
      <c r="AU362"/>
    </row>
    <row r="363" spans="45:47" x14ac:dyDescent="0.25">
      <c r="AS363"/>
      <c r="AT363"/>
      <c r="AU363"/>
    </row>
    <row r="364" spans="45:47" x14ac:dyDescent="0.25">
      <c r="AS364"/>
      <c r="AT364"/>
      <c r="AU364"/>
    </row>
    <row r="365" spans="45:47" x14ac:dyDescent="0.25">
      <c r="AS365"/>
      <c r="AT365"/>
      <c r="AU365"/>
    </row>
    <row r="366" spans="45:47" x14ac:dyDescent="0.25">
      <c r="AS366"/>
      <c r="AT366"/>
      <c r="AU366"/>
    </row>
    <row r="367" spans="45:47" x14ac:dyDescent="0.25">
      <c r="AS367"/>
      <c r="AT367"/>
      <c r="AU367"/>
    </row>
    <row r="368" spans="45:47" x14ac:dyDescent="0.25">
      <c r="AS368"/>
      <c r="AT368"/>
      <c r="AU368"/>
    </row>
    <row r="369" spans="45:47" x14ac:dyDescent="0.25">
      <c r="AS369"/>
      <c r="AT369"/>
      <c r="AU369"/>
    </row>
    <row r="370" spans="45:47" x14ac:dyDescent="0.25">
      <c r="AS370"/>
      <c r="AT370"/>
      <c r="AU370"/>
    </row>
    <row r="371" spans="45:47" x14ac:dyDescent="0.25">
      <c r="AS371"/>
      <c r="AT371"/>
      <c r="AU371"/>
    </row>
    <row r="372" spans="45:47" x14ac:dyDescent="0.25">
      <c r="AS372"/>
      <c r="AT372"/>
      <c r="AU372"/>
    </row>
    <row r="373" spans="45:47" x14ac:dyDescent="0.25">
      <c r="AS373"/>
      <c r="AT373"/>
      <c r="AU373"/>
    </row>
    <row r="374" spans="45:47" x14ac:dyDescent="0.25">
      <c r="AS374"/>
      <c r="AT374"/>
      <c r="AU374"/>
    </row>
    <row r="375" spans="45:47" x14ac:dyDescent="0.25">
      <c r="AS375"/>
      <c r="AT375"/>
      <c r="AU375"/>
    </row>
    <row r="376" spans="45:47" x14ac:dyDescent="0.25">
      <c r="AS376"/>
      <c r="AT376"/>
      <c r="AU376"/>
    </row>
    <row r="377" spans="45:47" x14ac:dyDescent="0.25">
      <c r="AS377"/>
      <c r="AT377"/>
      <c r="AU377"/>
    </row>
    <row r="378" spans="45:47" x14ac:dyDescent="0.25">
      <c r="AS378"/>
      <c r="AT378"/>
      <c r="AU378"/>
    </row>
    <row r="379" spans="45:47" x14ac:dyDescent="0.25">
      <c r="AS379"/>
      <c r="AT379"/>
      <c r="AU379"/>
    </row>
    <row r="380" spans="45:47" x14ac:dyDescent="0.25">
      <c r="AS380"/>
      <c r="AT380"/>
      <c r="AU380"/>
    </row>
    <row r="381" spans="45:47" x14ac:dyDescent="0.25">
      <c r="AS381"/>
      <c r="AT381"/>
      <c r="AU381"/>
    </row>
    <row r="382" spans="45:47" x14ac:dyDescent="0.25">
      <c r="AS382"/>
      <c r="AT382"/>
      <c r="AU382"/>
    </row>
    <row r="383" spans="45:47" x14ac:dyDescent="0.25">
      <c r="AS383"/>
      <c r="AT383"/>
      <c r="AU383"/>
    </row>
    <row r="384" spans="45:47" x14ac:dyDescent="0.25">
      <c r="AS384"/>
      <c r="AT384"/>
      <c r="AU384"/>
    </row>
    <row r="385" spans="45:47" x14ac:dyDescent="0.25">
      <c r="AS385"/>
      <c r="AT385"/>
      <c r="AU385"/>
    </row>
    <row r="386" spans="45:47" x14ac:dyDescent="0.25">
      <c r="AS386"/>
      <c r="AT386"/>
      <c r="AU386"/>
    </row>
    <row r="387" spans="45:47" x14ac:dyDescent="0.25">
      <c r="AS387"/>
      <c r="AT387"/>
      <c r="AU387"/>
    </row>
    <row r="388" spans="45:47" x14ac:dyDescent="0.25">
      <c r="AS388"/>
      <c r="AT388"/>
      <c r="AU388"/>
    </row>
    <row r="389" spans="45:47" x14ac:dyDescent="0.25">
      <c r="AS389"/>
      <c r="AT389"/>
      <c r="AU389"/>
    </row>
    <row r="390" spans="45:47" x14ac:dyDescent="0.25">
      <c r="AS390"/>
      <c r="AT390"/>
      <c r="AU390"/>
    </row>
    <row r="391" spans="45:47" x14ac:dyDescent="0.25">
      <c r="AS391"/>
      <c r="AT391"/>
      <c r="AU391"/>
    </row>
    <row r="392" spans="45:47" x14ac:dyDescent="0.25">
      <c r="AS392"/>
      <c r="AT392"/>
      <c r="AU392"/>
    </row>
    <row r="393" spans="45:47" x14ac:dyDescent="0.25">
      <c r="AS393"/>
      <c r="AT393"/>
      <c r="AU393"/>
    </row>
    <row r="394" spans="45:47" x14ac:dyDescent="0.25">
      <c r="AS394"/>
      <c r="AT394"/>
      <c r="AU394"/>
    </row>
    <row r="395" spans="45:47" x14ac:dyDescent="0.25">
      <c r="AS395"/>
      <c r="AT395"/>
      <c r="AU395"/>
    </row>
    <row r="396" spans="45:47" x14ac:dyDescent="0.25">
      <c r="AS396"/>
      <c r="AT396"/>
      <c r="AU396"/>
    </row>
    <row r="397" spans="45:47" x14ac:dyDescent="0.25">
      <c r="AS397"/>
      <c r="AT397"/>
      <c r="AU397"/>
    </row>
    <row r="398" spans="45:47" x14ac:dyDescent="0.25">
      <c r="AS398"/>
      <c r="AT398"/>
      <c r="AU398"/>
    </row>
    <row r="399" spans="45:47" x14ac:dyDescent="0.25">
      <c r="AS399"/>
      <c r="AT399"/>
      <c r="AU399"/>
    </row>
    <row r="400" spans="45:47" x14ac:dyDescent="0.25">
      <c r="AS400"/>
      <c r="AT400"/>
      <c r="AU400"/>
    </row>
    <row r="401" spans="45:47" x14ac:dyDescent="0.25">
      <c r="AS401"/>
      <c r="AT401"/>
      <c r="AU401"/>
    </row>
    <row r="402" spans="45:47" x14ac:dyDescent="0.25">
      <c r="AS402"/>
      <c r="AT402"/>
      <c r="AU402"/>
    </row>
    <row r="403" spans="45:47" x14ac:dyDescent="0.25">
      <c r="AS403"/>
      <c r="AT403"/>
      <c r="AU403"/>
    </row>
    <row r="404" spans="45:47" x14ac:dyDescent="0.25">
      <c r="AS404"/>
      <c r="AT404"/>
      <c r="AU404"/>
    </row>
    <row r="405" spans="45:47" x14ac:dyDescent="0.25">
      <c r="AS405"/>
      <c r="AT405"/>
      <c r="AU405"/>
    </row>
    <row r="406" spans="45:47" x14ac:dyDescent="0.25">
      <c r="AS406"/>
      <c r="AT406"/>
      <c r="AU406"/>
    </row>
    <row r="407" spans="45:47" x14ac:dyDescent="0.25">
      <c r="AS407"/>
      <c r="AT407"/>
      <c r="AU407"/>
    </row>
    <row r="408" spans="45:47" x14ac:dyDescent="0.25">
      <c r="AS408"/>
      <c r="AT408"/>
      <c r="AU408"/>
    </row>
    <row r="409" spans="45:47" x14ac:dyDescent="0.25">
      <c r="AS409"/>
      <c r="AT409"/>
      <c r="AU409"/>
    </row>
    <row r="410" spans="45:47" x14ac:dyDescent="0.25">
      <c r="AS410"/>
      <c r="AT410"/>
      <c r="AU410"/>
    </row>
    <row r="411" spans="45:47" x14ac:dyDescent="0.25">
      <c r="AS411"/>
      <c r="AT411"/>
      <c r="AU411"/>
    </row>
    <row r="412" spans="45:47" x14ac:dyDescent="0.25">
      <c r="AS412"/>
      <c r="AT412"/>
      <c r="AU412"/>
    </row>
    <row r="413" spans="45:47" x14ac:dyDescent="0.25">
      <c r="AS413"/>
      <c r="AT413"/>
      <c r="AU413"/>
    </row>
    <row r="414" spans="45:47" x14ac:dyDescent="0.25">
      <c r="AS414"/>
      <c r="AT414"/>
      <c r="AU414"/>
    </row>
    <row r="415" spans="45:47" x14ac:dyDescent="0.25">
      <c r="AS415"/>
      <c r="AT415"/>
      <c r="AU415"/>
    </row>
    <row r="416" spans="45:47" x14ac:dyDescent="0.25">
      <c r="AS416"/>
      <c r="AT416"/>
      <c r="AU416"/>
    </row>
    <row r="417" spans="45:47" x14ac:dyDescent="0.25">
      <c r="AS417"/>
      <c r="AT417"/>
      <c r="AU417"/>
    </row>
    <row r="418" spans="45:47" x14ac:dyDescent="0.25">
      <c r="AS418"/>
      <c r="AT418"/>
      <c r="AU418"/>
    </row>
    <row r="419" spans="45:47" x14ac:dyDescent="0.25">
      <c r="AS419"/>
      <c r="AT419"/>
      <c r="AU419"/>
    </row>
    <row r="420" spans="45:47" x14ac:dyDescent="0.25">
      <c r="AS420"/>
      <c r="AT420"/>
      <c r="AU420"/>
    </row>
    <row r="421" spans="45:47" x14ac:dyDescent="0.25">
      <c r="AS421"/>
      <c r="AT421"/>
      <c r="AU421"/>
    </row>
    <row r="422" spans="45:47" x14ac:dyDescent="0.25">
      <c r="AS422"/>
      <c r="AT422"/>
      <c r="AU422"/>
    </row>
    <row r="423" spans="45:47" x14ac:dyDescent="0.25">
      <c r="AS423"/>
      <c r="AT423"/>
      <c r="AU423"/>
    </row>
    <row r="424" spans="45:47" x14ac:dyDescent="0.25">
      <c r="AS424"/>
      <c r="AT424"/>
      <c r="AU424"/>
    </row>
    <row r="425" spans="45:47" x14ac:dyDescent="0.25">
      <c r="AS425"/>
      <c r="AT425"/>
      <c r="AU425"/>
    </row>
    <row r="426" spans="45:47" x14ac:dyDescent="0.25">
      <c r="AS426"/>
      <c r="AT426"/>
      <c r="AU426"/>
    </row>
    <row r="427" spans="45:47" x14ac:dyDescent="0.25">
      <c r="AS427"/>
      <c r="AT427"/>
      <c r="AU427"/>
    </row>
    <row r="428" spans="45:47" x14ac:dyDescent="0.25">
      <c r="AS428"/>
      <c r="AT428"/>
      <c r="AU428"/>
    </row>
    <row r="429" spans="45:47" x14ac:dyDescent="0.25">
      <c r="AS429"/>
      <c r="AT429"/>
      <c r="AU429"/>
    </row>
    <row r="430" spans="45:47" x14ac:dyDescent="0.25">
      <c r="AS430"/>
      <c r="AT430"/>
      <c r="AU430"/>
    </row>
    <row r="431" spans="45:47" x14ac:dyDescent="0.25">
      <c r="AS431"/>
      <c r="AT431"/>
      <c r="AU431"/>
    </row>
    <row r="432" spans="45:47" x14ac:dyDescent="0.25">
      <c r="AS432"/>
      <c r="AT432"/>
      <c r="AU432"/>
    </row>
    <row r="433" spans="45:47" x14ac:dyDescent="0.25">
      <c r="AS433"/>
      <c r="AT433"/>
      <c r="AU433"/>
    </row>
    <row r="434" spans="45:47" x14ac:dyDescent="0.25">
      <c r="AS434"/>
      <c r="AT434"/>
      <c r="AU434"/>
    </row>
    <row r="435" spans="45:47" x14ac:dyDescent="0.25">
      <c r="AS435"/>
      <c r="AT435"/>
      <c r="AU435"/>
    </row>
    <row r="436" spans="45:47" x14ac:dyDescent="0.25">
      <c r="AS436"/>
      <c r="AT436"/>
      <c r="AU436"/>
    </row>
    <row r="437" spans="45:47" x14ac:dyDescent="0.25">
      <c r="AS437"/>
      <c r="AT437"/>
      <c r="AU437"/>
    </row>
    <row r="438" spans="45:47" x14ac:dyDescent="0.25">
      <c r="AS438"/>
      <c r="AT438"/>
      <c r="AU438"/>
    </row>
    <row r="439" spans="45:47" x14ac:dyDescent="0.25">
      <c r="AS439"/>
      <c r="AT439"/>
      <c r="AU439"/>
    </row>
    <row r="440" spans="45:47" x14ac:dyDescent="0.25">
      <c r="AS440"/>
      <c r="AT440"/>
      <c r="AU440"/>
    </row>
    <row r="441" spans="45:47" x14ac:dyDescent="0.25">
      <c r="AS441"/>
      <c r="AT441"/>
      <c r="AU441"/>
    </row>
    <row r="442" spans="45:47" x14ac:dyDescent="0.25">
      <c r="AS442"/>
      <c r="AT442"/>
      <c r="AU442"/>
    </row>
    <row r="443" spans="45:47" x14ac:dyDescent="0.25">
      <c r="AS443"/>
      <c r="AT443"/>
      <c r="AU443"/>
    </row>
    <row r="444" spans="45:47" x14ac:dyDescent="0.25">
      <c r="AS444"/>
      <c r="AT444"/>
      <c r="AU444"/>
    </row>
    <row r="445" spans="45:47" x14ac:dyDescent="0.25">
      <c r="AS445"/>
      <c r="AT445"/>
      <c r="AU445"/>
    </row>
    <row r="446" spans="45:47" x14ac:dyDescent="0.25">
      <c r="AS446"/>
      <c r="AT446"/>
      <c r="AU446"/>
    </row>
    <row r="447" spans="45:47" x14ac:dyDescent="0.25">
      <c r="AS447"/>
      <c r="AT447"/>
      <c r="AU447"/>
    </row>
    <row r="448" spans="45:47" x14ac:dyDescent="0.25">
      <c r="AS448"/>
      <c r="AT448"/>
      <c r="AU448"/>
    </row>
    <row r="449" spans="45:47" x14ac:dyDescent="0.25">
      <c r="AS449"/>
      <c r="AT449"/>
      <c r="AU449"/>
    </row>
    <row r="450" spans="45:47" x14ac:dyDescent="0.25">
      <c r="AS450"/>
      <c r="AT450"/>
      <c r="AU450"/>
    </row>
    <row r="451" spans="45:47" x14ac:dyDescent="0.25">
      <c r="AS451"/>
      <c r="AT451"/>
      <c r="AU451"/>
    </row>
    <row r="452" spans="45:47" x14ac:dyDescent="0.25">
      <c r="AS452"/>
      <c r="AT452"/>
      <c r="AU452"/>
    </row>
    <row r="453" spans="45:47" x14ac:dyDescent="0.25">
      <c r="AS453"/>
      <c r="AT453"/>
      <c r="AU453"/>
    </row>
    <row r="454" spans="45:47" x14ac:dyDescent="0.25">
      <c r="AS454"/>
      <c r="AT454"/>
      <c r="AU454"/>
    </row>
    <row r="455" spans="45:47" x14ac:dyDescent="0.25">
      <c r="AS455"/>
      <c r="AT455"/>
      <c r="AU455"/>
    </row>
    <row r="456" spans="45:47" x14ac:dyDescent="0.25">
      <c r="AS456"/>
      <c r="AT456"/>
      <c r="AU456"/>
    </row>
    <row r="457" spans="45:47" x14ac:dyDescent="0.25">
      <c r="AS457"/>
      <c r="AT457"/>
      <c r="AU457"/>
    </row>
    <row r="458" spans="45:47" x14ac:dyDescent="0.25">
      <c r="AS458"/>
      <c r="AT458"/>
      <c r="AU458"/>
    </row>
    <row r="459" spans="45:47" x14ac:dyDescent="0.25">
      <c r="AS459"/>
      <c r="AT459"/>
      <c r="AU459"/>
    </row>
    <row r="460" spans="45:47" x14ac:dyDescent="0.25">
      <c r="AS460"/>
      <c r="AT460"/>
      <c r="AU460"/>
    </row>
    <row r="461" spans="45:47" x14ac:dyDescent="0.25">
      <c r="AS461"/>
      <c r="AT461"/>
      <c r="AU461"/>
    </row>
    <row r="462" spans="45:47" x14ac:dyDescent="0.25">
      <c r="AS462"/>
      <c r="AT462"/>
      <c r="AU462"/>
    </row>
    <row r="463" spans="45:47" x14ac:dyDescent="0.25">
      <c r="AS463"/>
      <c r="AT463"/>
      <c r="AU463"/>
    </row>
    <row r="464" spans="45:47" x14ac:dyDescent="0.25">
      <c r="AS464"/>
      <c r="AT464"/>
      <c r="AU464"/>
    </row>
    <row r="465" spans="45:47" x14ac:dyDescent="0.25">
      <c r="AS465"/>
      <c r="AT465"/>
      <c r="AU465"/>
    </row>
    <row r="466" spans="45:47" x14ac:dyDescent="0.25">
      <c r="AS466"/>
      <c r="AT466"/>
      <c r="AU466"/>
    </row>
    <row r="467" spans="45:47" x14ac:dyDescent="0.25">
      <c r="AS467"/>
      <c r="AT467"/>
      <c r="AU467"/>
    </row>
    <row r="468" spans="45:47" x14ac:dyDescent="0.25">
      <c r="AS468"/>
      <c r="AT468"/>
      <c r="AU468"/>
    </row>
    <row r="469" spans="45:47" x14ac:dyDescent="0.25">
      <c r="AS469"/>
      <c r="AT469"/>
      <c r="AU469"/>
    </row>
    <row r="470" spans="45:47" x14ac:dyDescent="0.25">
      <c r="AS470"/>
      <c r="AT470"/>
      <c r="AU470"/>
    </row>
    <row r="471" spans="45:47" x14ac:dyDescent="0.25">
      <c r="AS471"/>
      <c r="AT471"/>
      <c r="AU471"/>
    </row>
    <row r="472" spans="45:47" x14ac:dyDescent="0.25">
      <c r="AS472"/>
      <c r="AT472"/>
      <c r="AU472"/>
    </row>
    <row r="473" spans="45:47" x14ac:dyDescent="0.25">
      <c r="AS473"/>
      <c r="AT473"/>
      <c r="AU473"/>
    </row>
    <row r="474" spans="45:47" x14ac:dyDescent="0.25">
      <c r="AS474"/>
      <c r="AT474"/>
      <c r="AU474"/>
    </row>
    <row r="475" spans="45:47" x14ac:dyDescent="0.25">
      <c r="AS475"/>
      <c r="AT475"/>
      <c r="AU475"/>
    </row>
    <row r="476" spans="45:47" x14ac:dyDescent="0.25">
      <c r="AS476"/>
      <c r="AT476"/>
      <c r="AU476"/>
    </row>
    <row r="477" spans="45:47" x14ac:dyDescent="0.25">
      <c r="AS477"/>
      <c r="AT477"/>
      <c r="AU477"/>
    </row>
    <row r="478" spans="45:47" x14ac:dyDescent="0.25">
      <c r="AS478"/>
      <c r="AT478"/>
      <c r="AU478"/>
    </row>
    <row r="479" spans="45:47" x14ac:dyDescent="0.25">
      <c r="AS479"/>
      <c r="AT479"/>
      <c r="AU479"/>
    </row>
    <row r="480" spans="45:47" x14ac:dyDescent="0.25">
      <c r="AS480"/>
      <c r="AT480"/>
      <c r="AU480"/>
    </row>
    <row r="481" spans="45:47" x14ac:dyDescent="0.25">
      <c r="AS481"/>
      <c r="AT481"/>
      <c r="AU481"/>
    </row>
    <row r="482" spans="45:47" x14ac:dyDescent="0.25">
      <c r="AS482"/>
      <c r="AT482"/>
      <c r="AU482"/>
    </row>
    <row r="483" spans="45:47" x14ac:dyDescent="0.25">
      <c r="AS483"/>
      <c r="AT483"/>
      <c r="AU483"/>
    </row>
    <row r="484" spans="45:47" x14ac:dyDescent="0.25">
      <c r="AS484"/>
      <c r="AT484"/>
      <c r="AU484"/>
    </row>
    <row r="485" spans="45:47" x14ac:dyDescent="0.25">
      <c r="AS485"/>
      <c r="AT485"/>
      <c r="AU485"/>
    </row>
    <row r="486" spans="45:47" x14ac:dyDescent="0.25">
      <c r="AS486"/>
      <c r="AT486"/>
      <c r="AU486"/>
    </row>
    <row r="487" spans="45:47" x14ac:dyDescent="0.25">
      <c r="AS487"/>
      <c r="AT487"/>
      <c r="AU487"/>
    </row>
  </sheetData>
  <sortState xmlns:xlrd2="http://schemas.microsoft.com/office/spreadsheetml/2017/richdata2" ref="AC83:AE88">
    <sortCondition ref="AD83:AD88"/>
  </sortState>
  <mergeCells count="87">
    <mergeCell ref="J1:L1"/>
    <mergeCell ref="AD1:AG1"/>
    <mergeCell ref="AE2:AG2"/>
    <mergeCell ref="AE3:AG3"/>
    <mergeCell ref="Y4:AA4"/>
    <mergeCell ref="AE4:AG4"/>
    <mergeCell ref="AE5:AG5"/>
    <mergeCell ref="AE6:AG6"/>
    <mergeCell ref="AS13:AT13"/>
    <mergeCell ref="AI15:AO15"/>
    <mergeCell ref="AR17:AT17"/>
    <mergeCell ref="AS18:AT18"/>
    <mergeCell ref="AS19:AT19"/>
    <mergeCell ref="AR8:AT8"/>
    <mergeCell ref="A9:C9"/>
    <mergeCell ref="AS9:AT9"/>
    <mergeCell ref="AS10:AT10"/>
    <mergeCell ref="AS11:AT11"/>
    <mergeCell ref="AS12:AT12"/>
    <mergeCell ref="E11:F11"/>
    <mergeCell ref="A18:B18"/>
    <mergeCell ref="A19:B19"/>
    <mergeCell ref="E18:F18"/>
    <mergeCell ref="E19:F19"/>
    <mergeCell ref="AI24:AO24"/>
    <mergeCell ref="AR26:AT26"/>
    <mergeCell ref="AS27:AT27"/>
    <mergeCell ref="AS20:AT20"/>
    <mergeCell ref="AS21:AT21"/>
    <mergeCell ref="AS22:AT22"/>
    <mergeCell ref="AS31:AT31"/>
    <mergeCell ref="AI33:AO33"/>
    <mergeCell ref="AR35:AT35"/>
    <mergeCell ref="AS28:AT28"/>
    <mergeCell ref="AS29:AT29"/>
    <mergeCell ref="AS30:AT30"/>
    <mergeCell ref="AS40:AT40"/>
    <mergeCell ref="AI42:AO42"/>
    <mergeCell ref="AR44:AT44"/>
    <mergeCell ref="AS36:AT36"/>
    <mergeCell ref="AS37:AT37"/>
    <mergeCell ref="AS38:AT38"/>
    <mergeCell ref="AS39:AT39"/>
    <mergeCell ref="AS49:AT49"/>
    <mergeCell ref="AI51:AO51"/>
    <mergeCell ref="AR53:AT53"/>
    <mergeCell ref="AS45:AT45"/>
    <mergeCell ref="AS46:AT46"/>
    <mergeCell ref="AS47:AT47"/>
    <mergeCell ref="AS48:AT48"/>
    <mergeCell ref="AS58:AT58"/>
    <mergeCell ref="AI60:AO60"/>
    <mergeCell ref="AR62:AT62"/>
    <mergeCell ref="AS54:AT54"/>
    <mergeCell ref="AS55:AT55"/>
    <mergeCell ref="AS56:AT56"/>
    <mergeCell ref="AS57:AT57"/>
    <mergeCell ref="AS67:AT67"/>
    <mergeCell ref="AI69:AO69"/>
    <mergeCell ref="AR71:AT71"/>
    <mergeCell ref="AS63:AT63"/>
    <mergeCell ref="AS64:AT64"/>
    <mergeCell ref="AS65:AT65"/>
    <mergeCell ref="AS66:AT66"/>
    <mergeCell ref="AS76:AT76"/>
    <mergeCell ref="AI78:AO78"/>
    <mergeCell ref="AS72:AT72"/>
    <mergeCell ref="AS73:AT73"/>
    <mergeCell ref="AS74:AT74"/>
    <mergeCell ref="AS75:AT75"/>
    <mergeCell ref="O124:Q124"/>
    <mergeCell ref="T124:V124"/>
    <mergeCell ref="O106:Q106"/>
    <mergeCell ref="T106:V106"/>
    <mergeCell ref="O115:Q115"/>
    <mergeCell ref="T115:V115"/>
    <mergeCell ref="E29:F29"/>
    <mergeCell ref="A2:A6"/>
    <mergeCell ref="E20:F20"/>
    <mergeCell ref="A25:B25"/>
    <mergeCell ref="A26:B26"/>
    <mergeCell ref="A27:B27"/>
    <mergeCell ref="A28:B28"/>
    <mergeCell ref="E25:F25"/>
    <mergeCell ref="E26:F26"/>
    <mergeCell ref="E27:F27"/>
    <mergeCell ref="E28:F28"/>
  </mergeCells>
  <conditionalFormatting sqref="AE83:AE8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{CA85DE47-A4A2-43CE-8E72-9C1AE1F078A5}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85DE47-A4A2-43CE-8E72-9C1AE1F078A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AE83:AE88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DADOS</vt:lpstr>
      <vt:lpstr>RESULTADOS</vt:lpstr>
      <vt:lpstr>MP_GS1</vt:lpstr>
      <vt:lpstr>MM_GS1</vt:lpstr>
      <vt:lpstr>MG_GS1</vt:lpstr>
      <vt:lpstr>MP_GS2</vt:lpstr>
      <vt:lpstr>MM_GS2</vt:lpstr>
      <vt:lpstr>MG_GS2</vt:lpstr>
      <vt:lpstr>MP_GS3</vt:lpstr>
      <vt:lpstr>MM_GS3</vt:lpstr>
      <vt:lpstr>MG_GS3</vt:lpstr>
      <vt:lpstr>MP_GS4</vt:lpstr>
      <vt:lpstr>MM_GS4</vt:lpstr>
      <vt:lpstr>MG_GS4</vt:lpstr>
      <vt:lpstr>MP_GS5</vt:lpstr>
      <vt:lpstr>MM_GS5</vt:lpstr>
      <vt:lpstr>MG_GS5</vt:lpstr>
      <vt:lpstr>MP_GS6</vt:lpstr>
      <vt:lpstr>MM_GS6</vt:lpstr>
      <vt:lpstr>MG_GS6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</dc:creator>
  <cp:lastModifiedBy>assarto@hotmail.com</cp:lastModifiedBy>
  <dcterms:created xsi:type="dcterms:W3CDTF">2020-08-07T02:09:07Z</dcterms:created>
  <dcterms:modified xsi:type="dcterms:W3CDTF">2021-01-03T15:54:21Z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T549712@santander.com.br</vt:lpwstr>
  </property>
  <property fmtid="{D5CDD505-2E9C-101B-9397-08002B2CF9AE}" pid="5" name="MSIP_Label_41b88ec2-a72b-4523-9e84-0458a1764731_SetDate">
    <vt:lpwstr>2020-09-17T16:16:18.4323875Z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61084012-1e3c-45b8-8dae-ac18c1103dcf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