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lexandre\Documents\Alexandre\IMF - International Monetary Fund\"/>
    </mc:Choice>
  </mc:AlternateContent>
  <xr:revisionPtr revIDLastSave="0" documentId="13_ncr:1_{4DAE4373-B2B0-4414-BE4D-BFEF1371996F}" xr6:coauthVersionLast="45" xr6:coauthVersionMax="45" xr10:uidLastSave="{00000000-0000-0000-0000-000000000000}"/>
  <bookViews>
    <workbookView xWindow="-120" yWindow="-120" windowWidth="29040" windowHeight="15840" tabRatio="712" xr2:uid="{00000000-000D-0000-FFFF-FFFF00000000}"/>
  </bookViews>
  <sheets>
    <sheet name="Internacional" sheetId="10" r:id="rId1"/>
    <sheet name="Data" sheetId="16" r:id="rId2"/>
  </sheets>
  <externalReferences>
    <externalReference r:id="rId3"/>
  </externalReferences>
  <definedNames>
    <definedName name="_xlnm.Print_Area" localSheetId="0">Internacional!$A$1:$P$38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4" i="10" l="1"/>
  <c r="N34" i="10"/>
  <c r="O30" i="10"/>
  <c r="N30" i="10"/>
  <c r="O21" i="10"/>
  <c r="N21" i="10"/>
  <c r="O12" i="10"/>
  <c r="N12" i="10"/>
  <c r="O5" i="10"/>
  <c r="N5" i="10"/>
  <c r="O3" i="10"/>
  <c r="O10" i="10" s="1"/>
  <c r="N3" i="10"/>
  <c r="N10" i="10" s="1"/>
  <c r="N2" i="10"/>
  <c r="A1" i="16" s="1"/>
  <c r="A3" i="16" s="1"/>
  <c r="A2" i="16" l="1"/>
  <c r="K5" i="10" l="1"/>
  <c r="Y11" i="10" l="1"/>
  <c r="Z11" i="10"/>
  <c r="AA11" i="10"/>
  <c r="AB11" i="10"/>
  <c r="AC11" i="10"/>
  <c r="AD11" i="10"/>
  <c r="AE11" i="10"/>
  <c r="AF11" i="10"/>
  <c r="AG11" i="10"/>
  <c r="AH11" i="10"/>
  <c r="AI11" i="10"/>
  <c r="Y12" i="10"/>
  <c r="Z12" i="10"/>
  <c r="AA12" i="10"/>
  <c r="AB12" i="10"/>
  <c r="AC12" i="10"/>
  <c r="AD12" i="10"/>
  <c r="AE12" i="10"/>
  <c r="AF12" i="10"/>
  <c r="AG12" i="10"/>
  <c r="AH12" i="10"/>
  <c r="AI12" i="10"/>
  <c r="Y13" i="10"/>
  <c r="Z13" i="10"/>
  <c r="AA13" i="10"/>
  <c r="AB13" i="10"/>
  <c r="AC13" i="10"/>
  <c r="AD13" i="10"/>
  <c r="AE13" i="10"/>
  <c r="AF13" i="10"/>
  <c r="AG13" i="10"/>
  <c r="AH13" i="10"/>
  <c r="AI13" i="10"/>
  <c r="Y14" i="10"/>
  <c r="Z14" i="10"/>
  <c r="AA14" i="10"/>
  <c r="AB14" i="10"/>
  <c r="AC14" i="10"/>
  <c r="AD14" i="10"/>
  <c r="AE14" i="10"/>
  <c r="AF14" i="10"/>
  <c r="AG14" i="10"/>
  <c r="AH14" i="10"/>
  <c r="AI14" i="10"/>
  <c r="AI10" i="10"/>
  <c r="Z10" i="10"/>
  <c r="AA10" i="10"/>
  <c r="AB10" i="10"/>
  <c r="AC10" i="10"/>
  <c r="AD10" i="10"/>
  <c r="AE10" i="10"/>
  <c r="AF10" i="10"/>
  <c r="AG10" i="10"/>
  <c r="AH10" i="10"/>
  <c r="Y10" i="10"/>
  <c r="AB29" i="10" l="1"/>
  <c r="AC29" i="10"/>
  <c r="AD29" i="10"/>
  <c r="AE29" i="10"/>
  <c r="AF29" i="10"/>
  <c r="AB30" i="10"/>
  <c r="AC30" i="10"/>
  <c r="AD30" i="10"/>
  <c r="AE30" i="10"/>
  <c r="AF30" i="10"/>
  <c r="AB31" i="10"/>
  <c r="AC31" i="10"/>
  <c r="AD31" i="10"/>
  <c r="AE31" i="10"/>
  <c r="AF31" i="10"/>
  <c r="AB32" i="10"/>
  <c r="AC32" i="10"/>
  <c r="AD32" i="10"/>
  <c r="AE32" i="10"/>
  <c r="AF32" i="10"/>
  <c r="AB33" i="10"/>
  <c r="AC33" i="10"/>
  <c r="AD33" i="10"/>
  <c r="AE33" i="10"/>
  <c r="AF33" i="10"/>
  <c r="AB34" i="10"/>
  <c r="AC34" i="10"/>
  <c r="AD34" i="10"/>
  <c r="AE34" i="10"/>
  <c r="AF34" i="10"/>
  <c r="AA34" i="10"/>
  <c r="AA30" i="10"/>
  <c r="AA31" i="10"/>
  <c r="AA32" i="10"/>
  <c r="AA33" i="10"/>
  <c r="AA29" i="10"/>
  <c r="Y17" i="10" l="1"/>
  <c r="Z17" i="10"/>
  <c r="AA17" i="10"/>
  <c r="U17" i="10"/>
  <c r="V17" i="10"/>
  <c r="W17" i="10"/>
  <c r="X17" i="10"/>
  <c r="T17" i="10"/>
</calcChain>
</file>

<file path=xl/sharedStrings.xml><?xml version="1.0" encoding="utf-8"?>
<sst xmlns="http://schemas.openxmlformats.org/spreadsheetml/2006/main" count="93" uniqueCount="55">
  <si>
    <t/>
  </si>
  <si>
    <t>Contas Nacionais</t>
  </si>
  <si>
    <t>EUA - PIB</t>
  </si>
  <si>
    <t xml:space="preserve">   Consumo das Famílias</t>
  </si>
  <si>
    <t xml:space="preserve">   Consumo da Administração Pública</t>
  </si>
  <si>
    <t xml:space="preserve">   Investimento</t>
  </si>
  <si>
    <t xml:space="preserve">   Exportações de Bens e Serviços</t>
  </si>
  <si>
    <t xml:space="preserve">   Importações de Bens e Serviços (-)</t>
  </si>
  <si>
    <t>Produção Industrial</t>
  </si>
  <si>
    <t>Desemprego (% da Força de Trabalho)</t>
  </si>
  <si>
    <t>Inflação Preços ao Consumidor</t>
  </si>
  <si>
    <t>União Européia - PIB</t>
  </si>
  <si>
    <t>Japão - PIB</t>
  </si>
  <si>
    <t>China - PIB</t>
  </si>
  <si>
    <t>Mundo</t>
  </si>
  <si>
    <t xml:space="preserve">   Economias Desenvolvidas</t>
  </si>
  <si>
    <t xml:space="preserve">   Economias Emergentes e em Desenvolvimento</t>
  </si>
  <si>
    <t xml:space="preserve">   América Latina e Caribe</t>
  </si>
  <si>
    <t>Comércio Internacional de Bens e Serviços</t>
  </si>
  <si>
    <t>dados da FMI, OCDE, Eurostat, NBSC e METI</t>
  </si>
  <si>
    <t>Economia Mundial - PIB</t>
  </si>
  <si>
    <t>var. IV trim/16 -  IV trim/15</t>
  </si>
  <si>
    <t>dados do FMI</t>
  </si>
  <si>
    <t>var. IV trim/15 -  IV trim/14</t>
  </si>
  <si>
    <t>Subject Descriptor</t>
  </si>
  <si>
    <t>Units</t>
  </si>
  <si>
    <t>Scale</t>
  </si>
  <si>
    <t>Series-specific Notes</t>
  </si>
  <si>
    <t>World</t>
  </si>
  <si>
    <t>Gross domestic product, constant prices</t>
  </si>
  <si>
    <t>Percent change</t>
  </si>
  <si>
    <t>Advanced economies</t>
  </si>
  <si>
    <t>Emerging market and developing economies</t>
  </si>
  <si>
    <t>Latin America and the Caribbean</t>
  </si>
  <si>
    <t>var. IV trim/17 -  IV trim/16</t>
  </si>
  <si>
    <t>       Shaded cells indicate IMF staff estimates</t>
  </si>
  <si>
    <t>Country</t>
  </si>
  <si>
    <t>Country/Series-specific Notes</t>
  </si>
  <si>
    <t>China</t>
  </si>
  <si>
    <t>Inflation, average consumer prices</t>
  </si>
  <si>
    <t>Unemployment rate</t>
  </si>
  <si>
    <t>Percent of total labor force</t>
  </si>
  <si>
    <t>Japan</t>
  </si>
  <si>
    <t>United States</t>
  </si>
  <si>
    <t>ountry Group Name</t>
  </si>
  <si>
    <t>European Union</t>
  </si>
  <si>
    <t>IV trim. 2018</t>
  </si>
  <si>
    <t>2018 (estim.FMI)</t>
  </si>
  <si>
    <t>IV trim/18 var.acumul. 4 trimestres</t>
  </si>
  <si>
    <t>var. IV trim/18 -  IV trim/17</t>
  </si>
  <si>
    <t>I trim/19 var.acumul. 4 trimestres</t>
  </si>
  <si>
    <t>var. I trim/19 -  I trim/18</t>
  </si>
  <si>
    <t>I trim. 2019</t>
  </si>
  <si>
    <t>III trim/18 var.acumul. 4 trimestres</t>
  </si>
  <si>
    <t>https://pt.tradingeconomics.com/country-list/industrial-production-mom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</si>
</sst>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mmmm\-yy"/>
    <numFmt numFmtId="166" formatCode="0.0%"/>
    <numFmt numFmtId="169" formatCode="0.0\ \p\p"/>
    <numFmt numFmtId="175" formatCode="[$-416]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color theme="0"/>
      <name val="Arial"/>
      <family val="2"/>
    </font>
    <font>
      <i/>
      <sz val="11"/>
      <color theme="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u/>
      <sz val="11"/>
      <color theme="10"/>
      <name val="Calibri"/>
      <family val="2"/>
      <scheme val="minor"/>
    </font>
    <font>
      <sz val="10"/>
      <color rgb="FF505050"/>
      <name val="Arial"/>
      <family val="2"/>
    </font>
    <font>
      <b/>
      <sz val="9"/>
      <color rgb="FF505050"/>
      <name val="Arial"/>
      <family val="2"/>
    </font>
    <font>
      <u/>
      <sz val="10"/>
      <color rgb="FF66669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CCDDDD"/>
        <bgColor indexed="64"/>
      </patternFill>
    </fill>
    <fill>
      <patternFill patternType="solid">
        <fgColor rgb="FFDDE7D6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000000"/>
      </right>
      <top style="medium">
        <color rgb="FFDDDDDD"/>
      </top>
      <bottom style="medium">
        <color rgb="FFDDDDDD"/>
      </bottom>
      <diagonal/>
    </border>
    <border>
      <left style="medium">
        <color rgb="FF000000"/>
      </left>
      <right style="medium">
        <color rgb="FFDDDDDD"/>
      </right>
      <top style="medium">
        <color rgb="FFDDDDDD"/>
      </top>
      <bottom style="medium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000000"/>
      </bottom>
      <diagonal/>
    </border>
    <border>
      <left style="medium">
        <color rgb="FFDDDDDD"/>
      </left>
      <right style="medium">
        <color rgb="FF000000"/>
      </right>
      <top style="medium">
        <color rgb="FFDDDDDD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DDDDDD"/>
      </bottom>
      <diagonal/>
    </border>
    <border>
      <left/>
      <right/>
      <top style="medium">
        <color rgb="FF000000"/>
      </top>
      <bottom style="medium">
        <color rgb="FFDDDDDD"/>
      </bottom>
      <diagonal/>
    </border>
    <border>
      <left/>
      <right style="medium">
        <color rgb="FF000000"/>
      </right>
      <top style="medium">
        <color rgb="FF000000"/>
      </top>
      <bottom style="medium">
        <color rgb="FFDDDDDD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4" fillId="0" borderId="0"/>
  </cellStyleXfs>
  <cellXfs count="64">
    <xf numFmtId="0" fontId="0" fillId="0" borderId="0" xfId="0"/>
    <xf numFmtId="166" fontId="3" fillId="0" borderId="5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166" fontId="5" fillId="2" borderId="11" xfId="1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169" fontId="2" fillId="0" borderId="11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left" vertical="center"/>
    </xf>
    <xf numFmtId="166" fontId="3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166" fontId="2" fillId="0" borderId="11" xfId="1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165" fontId="6" fillId="3" borderId="7" xfId="0" applyNumberFormat="1" applyFont="1" applyFill="1" applyBorder="1" applyAlignment="1">
      <alignment horizontal="right" vertical="center"/>
    </xf>
    <xf numFmtId="166" fontId="2" fillId="0" borderId="8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indent="1"/>
    </xf>
    <xf numFmtId="164" fontId="9" fillId="0" borderId="0" xfId="0" applyNumberFormat="1" applyFont="1" applyFill="1" applyBorder="1" applyAlignment="1">
      <alignment vertical="center"/>
    </xf>
    <xf numFmtId="0" fontId="10" fillId="0" borderId="0" xfId="0" quotePrefix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166" fontId="3" fillId="0" borderId="3" xfId="1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right" vertical="center" wrapText="1"/>
    </xf>
    <xf numFmtId="0" fontId="12" fillId="5" borderId="13" xfId="0" applyFont="1" applyFill="1" applyBorder="1" applyAlignment="1">
      <alignment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right" vertical="center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right" vertical="center" wrapText="1"/>
    </xf>
    <xf numFmtId="0" fontId="13" fillId="6" borderId="17" xfId="0" applyFont="1" applyFill="1" applyBorder="1" applyAlignment="1">
      <alignment horizontal="right" vertical="center" wrapText="1"/>
    </xf>
    <xf numFmtId="0" fontId="12" fillId="5" borderId="18" xfId="0" applyFont="1" applyFill="1" applyBorder="1" applyAlignment="1">
      <alignment vertical="center"/>
    </xf>
    <xf numFmtId="0" fontId="12" fillId="5" borderId="19" xfId="0" applyFont="1" applyFill="1" applyBorder="1" applyAlignment="1">
      <alignment horizontal="right" vertical="center"/>
    </xf>
    <xf numFmtId="0" fontId="12" fillId="5" borderId="20" xfId="0" applyFont="1" applyFill="1" applyBorder="1" applyAlignment="1">
      <alignment vertical="center"/>
    </xf>
    <xf numFmtId="0" fontId="12" fillId="5" borderId="21" xfId="0" applyFont="1" applyFill="1" applyBorder="1" applyAlignment="1">
      <alignment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right" vertical="center"/>
    </xf>
    <xf numFmtId="0" fontId="12" fillId="5" borderId="22" xfId="0" applyFont="1" applyFill="1" applyBorder="1" applyAlignment="1">
      <alignment horizontal="right" vertical="center"/>
    </xf>
    <xf numFmtId="0" fontId="14" fillId="5" borderId="13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right" vertical="center"/>
    </xf>
    <xf numFmtId="0" fontId="13" fillId="6" borderId="26" xfId="0" applyFont="1" applyFill="1" applyBorder="1" applyAlignment="1">
      <alignment horizontal="center" vertical="center" wrapText="1"/>
    </xf>
    <xf numFmtId="0" fontId="0" fillId="5" borderId="27" xfId="0" applyFill="1" applyBorder="1"/>
    <xf numFmtId="0" fontId="14" fillId="5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right" vertical="center"/>
    </xf>
    <xf numFmtId="0" fontId="0" fillId="5" borderId="28" xfId="0" applyFill="1" applyBorder="1"/>
    <xf numFmtId="0" fontId="3" fillId="2" borderId="9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11" fillId="0" borderId="0" xfId="3"/>
    <xf numFmtId="175" fontId="0" fillId="0" borderId="0" xfId="0" applyNumberFormat="1"/>
    <xf numFmtId="0" fontId="6" fillId="4" borderId="5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right" vertical="center" wrapText="1"/>
    </xf>
    <xf numFmtId="0" fontId="12" fillId="5" borderId="24" xfId="0" applyFont="1" applyFill="1" applyBorder="1" applyAlignment="1">
      <alignment horizontal="right" vertical="center" wrapText="1"/>
    </xf>
    <xf numFmtId="0" fontId="12" fillId="5" borderId="25" xfId="0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</cellXfs>
  <cellStyles count="5">
    <cellStyle name="Hiperlink" xfId="3" builtinId="8"/>
    <cellStyle name="Normal" xfId="0" builtinId="0"/>
    <cellStyle name="Normal 2" xfId="2" xr:uid="{00000000-0005-0000-0000-000002000000}"/>
    <cellStyle name="Normal 4" xfId="4" xr:uid="{00000000-0005-0000-0000-000003000000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mf.org/external/pubs/ft/weo/2017/02/weodata/weorept.aspx?sy=2015&amp;ey=2022&amp;scsm=1&amp;ssd=1&amp;sort=country&amp;ds=,&amp;br=1&amp;pr1.x=92&amp;pr1.y=13&amp;c=924,158,111&amp;s=PCPIPCH,LUR&amp;grp=0&amp;a=#cs2" TargetMode="External"/><Relationship Id="rId7" Type="http://schemas.openxmlformats.org/officeDocument/2006/relationships/hyperlink" Target="http://www.imf.org/external/pubs/ft/weo/2017/02/weodata/weorept.aspx?sy=2015&amp;ey=2022&amp;scsm=1&amp;ssd=1&amp;sort=country&amp;ds=,&amp;br=1&amp;pr1.x=92&amp;pr1.y=13&amp;c=924,158,111&amp;s=PCPIPCH,LUR&amp;grp=0&amp;a=#cs6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imf.org/external/pubs/ft/weo/2017/02/weodata/weorept.aspx?sy=2015&amp;ey=2022&amp;scsm=1&amp;ssd=1&amp;sort=country&amp;ds=,&amp;br=1&amp;pr1.x=92&amp;pr1.y=13&amp;c=924,158,111&amp;s=PCPIPCH,LUR&amp;grp=0&amp;a=#cs1" TargetMode="External"/><Relationship Id="rId6" Type="http://schemas.openxmlformats.org/officeDocument/2006/relationships/hyperlink" Target="http://www.imf.org/external/pubs/ft/weo/2017/02/weodata/weorept.aspx?sy=2015&amp;ey=2022&amp;scsm=1&amp;ssd=1&amp;sort=country&amp;ds=,&amp;br=1&amp;pr1.x=92&amp;pr1.y=13&amp;c=924,158,111&amp;s=PCPIPCH,LUR&amp;grp=0&amp;a=#cs5" TargetMode="External"/><Relationship Id="rId5" Type="http://schemas.openxmlformats.org/officeDocument/2006/relationships/hyperlink" Target="http://www.imf.org/external/pubs/ft/weo/2017/02/weodata/weorept.aspx?sy=2015&amp;ey=2022&amp;scsm=1&amp;ssd=1&amp;sort=country&amp;ds=,&amp;br=1&amp;pr1.x=92&amp;pr1.y=13&amp;c=924,158,111&amp;s=PCPIPCH,LUR&amp;grp=0&amp;a=#cs4" TargetMode="External"/><Relationship Id="rId4" Type="http://schemas.openxmlformats.org/officeDocument/2006/relationships/hyperlink" Target="http://www.imf.org/external/pubs/ft/weo/2017/02/weodata/weorept.aspx?sy=2015&amp;ey=2022&amp;scsm=1&amp;ssd=1&amp;sort=country&amp;ds=,&amp;br=1&amp;pr1.x=92&amp;pr1.y=13&amp;c=924,158,111&amp;s=PCPIPCH,LUR&amp;grp=0&amp;a=#cs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21</xdr:row>
      <xdr:rowOff>0</xdr:rowOff>
    </xdr:from>
    <xdr:to>
      <xdr:col>23</xdr:col>
      <xdr:colOff>95250</xdr:colOff>
      <xdr:row>21</xdr:row>
      <xdr:rowOff>104775</xdr:rowOff>
    </xdr:to>
    <xdr:pic>
      <xdr:nvPicPr>
        <xdr:cNvPr id="2" name="Imagem 1" descr="See notes for: &#10;Inflation, average consumer prices (Index).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31175" y="5343525"/>
          <a:ext cx="952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95250</xdr:colOff>
      <xdr:row>22</xdr:row>
      <xdr:rowOff>104775</xdr:rowOff>
    </xdr:to>
    <xdr:pic>
      <xdr:nvPicPr>
        <xdr:cNvPr id="3" name="Imagem 2" descr="Source: National Statistics Office. Data retrieved from CEIC&#10;Latest actual data: 2016&#10;Notes: Reported total employment data has a definitional change from 1990 onwards&#10;Employment type: National definition&#10;Primary domestic currency: Chinese yuan&#10;Data last updated: 09/20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31175" y="5572125"/>
          <a:ext cx="952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95250</xdr:colOff>
      <xdr:row>23</xdr:row>
      <xdr:rowOff>104775</xdr:rowOff>
    </xdr:to>
    <xdr:pic>
      <xdr:nvPicPr>
        <xdr:cNvPr id="4" name="Imagem 3" descr="See notes for: &#10;Inflation, average consumer prices (Index).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31175" y="5800725"/>
          <a:ext cx="952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95250</xdr:colOff>
      <xdr:row>24</xdr:row>
      <xdr:rowOff>104775</xdr:rowOff>
    </xdr:to>
    <xdr:pic>
      <xdr:nvPicPr>
        <xdr:cNvPr id="5" name="Imagem 4" descr="Source: Cabinet Office of Japan via Haver database.&#10;Latest actual data: 2016&#10;Employment type: National definition&#10;Primary domestic currency: Japanese yen&#10;Data last updated: 09/20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31175" y="6029325"/>
          <a:ext cx="952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95250</xdr:colOff>
      <xdr:row>25</xdr:row>
      <xdr:rowOff>104775</xdr:rowOff>
    </xdr:to>
    <xdr:pic>
      <xdr:nvPicPr>
        <xdr:cNvPr id="6" name="Imagem 5" descr="See notes for: &#10;Inflation, average consumer prices (Index)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31175" y="6257925"/>
          <a:ext cx="952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95250</xdr:colOff>
      <xdr:row>26</xdr:row>
      <xdr:rowOff>104775</xdr:rowOff>
    </xdr:to>
    <xdr:pic>
      <xdr:nvPicPr>
        <xdr:cNvPr id="7" name="Imagem 6" descr="Source: National Statistics Office&#10;Latest actual data: 2016&#10;Employment type: National definition&#10;Primary domestic currency: U.S. dollar&#10;Data last updated: 09/20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31175" y="6486525"/>
          <a:ext cx="952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4397028109/Documents/Arquivos/World%20Economic%20Outlook/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B1" t="str">
            <v>2019</v>
          </cell>
          <cell r="C1" t="str">
            <v>2020</v>
          </cell>
        </row>
        <row r="2">
          <cell r="B2">
            <v>3.3279999999999998</v>
          </cell>
          <cell r="C2">
            <v>3.609</v>
          </cell>
        </row>
        <row r="3">
          <cell r="B3">
            <v>1.2789999999999999</v>
          </cell>
          <cell r="C3">
            <v>1.548</v>
          </cell>
        </row>
        <row r="4">
          <cell r="B4">
            <v>6.2670000000000003</v>
          </cell>
          <cell r="C4">
            <v>6.1189999999999998</v>
          </cell>
        </row>
        <row r="5">
          <cell r="B5">
            <v>0.97699999999999998</v>
          </cell>
          <cell r="C5">
            <v>0.45</v>
          </cell>
        </row>
        <row r="6">
          <cell r="B6">
            <v>2.331</v>
          </cell>
          <cell r="C6">
            <v>1.871</v>
          </cell>
        </row>
        <row r="7">
          <cell r="A7" t="str">
            <v>Projeções FMI: World Economic Outlook Abril/2019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t.tradingeconomics.com/country-list/industrial-production-m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1">
    <pageSetUpPr fitToPage="1"/>
  </sheetPr>
  <dimension ref="B1:EC47"/>
  <sheetViews>
    <sheetView showGridLines="0" tabSelected="1" zoomScale="78" zoomScaleNormal="78" workbookViewId="0">
      <selection activeCell="O3" sqref="O3:O4"/>
    </sheetView>
  </sheetViews>
  <sheetFormatPr defaultColWidth="7.85546875" defaultRowHeight="14.25" x14ac:dyDescent="0.25"/>
  <cols>
    <col min="1" max="1" width="1.7109375" style="11" customWidth="1"/>
    <col min="2" max="2" width="45.140625" style="11" customWidth="1"/>
    <col min="3" max="3" width="14.7109375" style="11" customWidth="1"/>
    <col min="4" max="8" width="12.7109375" style="11" customWidth="1"/>
    <col min="9" max="12" width="15.7109375" style="11" customWidth="1"/>
    <col min="13" max="13" width="14.7109375" style="11" customWidth="1"/>
    <col min="14" max="14" width="15.7109375" style="11" customWidth="1"/>
    <col min="15" max="15" width="16.7109375" style="11" customWidth="1"/>
    <col min="16" max="16" width="1.7109375" style="11" customWidth="1"/>
    <col min="17" max="17" width="7.85546875" style="11"/>
    <col min="18" max="19" width="9.28515625" style="11" bestFit="1" customWidth="1"/>
    <col min="20" max="26" width="7.85546875" style="11"/>
    <col min="27" max="27" width="9.28515625" style="11" bestFit="1" customWidth="1"/>
    <col min="28" max="92" width="7.85546875" style="11"/>
    <col min="93" max="93" width="8" style="11" bestFit="1" customWidth="1"/>
    <col min="94" max="94" width="7.85546875" style="11"/>
    <col min="95" max="102" width="8" style="11" bestFit="1" customWidth="1"/>
    <col min="103" max="103" width="7.85546875" style="11"/>
    <col min="104" max="104" width="8" style="11" bestFit="1" customWidth="1"/>
    <col min="105" max="105" width="7.85546875" style="11"/>
    <col min="106" max="108" width="8" style="11" bestFit="1" customWidth="1"/>
    <col min="109" max="113" width="7.85546875" style="11"/>
    <col min="114" max="116" width="8" style="11" bestFit="1" customWidth="1"/>
    <col min="117" max="117" width="7.85546875" style="11"/>
    <col min="118" max="123" width="8" style="11" bestFit="1" customWidth="1"/>
    <col min="124" max="124" width="7.85546875" style="11"/>
    <col min="125" max="125" width="8" style="11" bestFit="1" customWidth="1"/>
    <col min="126" max="126" width="7.85546875" style="11"/>
    <col min="127" max="127" width="8" style="11" bestFit="1" customWidth="1"/>
    <col min="128" max="129" width="7.85546875" style="11"/>
    <col min="130" max="130" width="8" style="11" bestFit="1" customWidth="1"/>
    <col min="131" max="132" width="7.85546875" style="11"/>
    <col min="133" max="133" width="9" style="11" bestFit="1" customWidth="1"/>
    <col min="134" max="248" width="7.85546875" style="11"/>
    <col min="249" max="249" width="45.140625" style="11" customWidth="1"/>
    <col min="250" max="250" width="20.42578125" style="11" customWidth="1"/>
    <col min="251" max="252" width="16" style="11" customWidth="1"/>
    <col min="253" max="258" width="15.140625" style="11" customWidth="1"/>
    <col min="259" max="269" width="15.85546875" style="11" customWidth="1"/>
    <col min="270" max="271" width="7.85546875" style="11"/>
    <col min="272" max="273" width="9.28515625" style="11" bestFit="1" customWidth="1"/>
    <col min="274" max="504" width="7.85546875" style="11"/>
    <col min="505" max="505" width="45.140625" style="11" customWidth="1"/>
    <col min="506" max="506" width="20.42578125" style="11" customWidth="1"/>
    <col min="507" max="508" width="16" style="11" customWidth="1"/>
    <col min="509" max="514" width="15.140625" style="11" customWidth="1"/>
    <col min="515" max="525" width="15.85546875" style="11" customWidth="1"/>
    <col min="526" max="527" width="7.85546875" style="11"/>
    <col min="528" max="529" width="9.28515625" style="11" bestFit="1" customWidth="1"/>
    <col min="530" max="760" width="7.85546875" style="11"/>
    <col min="761" max="761" width="45.140625" style="11" customWidth="1"/>
    <col min="762" max="762" width="20.42578125" style="11" customWidth="1"/>
    <col min="763" max="764" width="16" style="11" customWidth="1"/>
    <col min="765" max="770" width="15.140625" style="11" customWidth="1"/>
    <col min="771" max="781" width="15.85546875" style="11" customWidth="1"/>
    <col min="782" max="783" width="7.85546875" style="11"/>
    <col min="784" max="785" width="9.28515625" style="11" bestFit="1" customWidth="1"/>
    <col min="786" max="1016" width="7.85546875" style="11"/>
    <col min="1017" max="1017" width="45.140625" style="11" customWidth="1"/>
    <col min="1018" max="1018" width="20.42578125" style="11" customWidth="1"/>
    <col min="1019" max="1020" width="16" style="11" customWidth="1"/>
    <col min="1021" max="1026" width="15.140625" style="11" customWidth="1"/>
    <col min="1027" max="1037" width="15.85546875" style="11" customWidth="1"/>
    <col min="1038" max="1039" width="7.85546875" style="11"/>
    <col min="1040" max="1041" width="9.28515625" style="11" bestFit="1" customWidth="1"/>
    <col min="1042" max="1272" width="7.85546875" style="11"/>
    <col min="1273" max="1273" width="45.140625" style="11" customWidth="1"/>
    <col min="1274" max="1274" width="20.42578125" style="11" customWidth="1"/>
    <col min="1275" max="1276" width="16" style="11" customWidth="1"/>
    <col min="1277" max="1282" width="15.140625" style="11" customWidth="1"/>
    <col min="1283" max="1293" width="15.85546875" style="11" customWidth="1"/>
    <col min="1294" max="1295" width="7.85546875" style="11"/>
    <col min="1296" max="1297" width="9.28515625" style="11" bestFit="1" customWidth="1"/>
    <col min="1298" max="1528" width="7.85546875" style="11"/>
    <col min="1529" max="1529" width="45.140625" style="11" customWidth="1"/>
    <col min="1530" max="1530" width="20.42578125" style="11" customWidth="1"/>
    <col min="1531" max="1532" width="16" style="11" customWidth="1"/>
    <col min="1533" max="1538" width="15.140625" style="11" customWidth="1"/>
    <col min="1539" max="1549" width="15.85546875" style="11" customWidth="1"/>
    <col min="1550" max="1551" width="7.85546875" style="11"/>
    <col min="1552" max="1553" width="9.28515625" style="11" bestFit="1" customWidth="1"/>
    <col min="1554" max="1784" width="7.85546875" style="11"/>
    <col min="1785" max="1785" width="45.140625" style="11" customWidth="1"/>
    <col min="1786" max="1786" width="20.42578125" style="11" customWidth="1"/>
    <col min="1787" max="1788" width="16" style="11" customWidth="1"/>
    <col min="1789" max="1794" width="15.140625" style="11" customWidth="1"/>
    <col min="1795" max="1805" width="15.85546875" style="11" customWidth="1"/>
    <col min="1806" max="1807" width="7.85546875" style="11"/>
    <col min="1808" max="1809" width="9.28515625" style="11" bestFit="1" customWidth="1"/>
    <col min="1810" max="2040" width="7.85546875" style="11"/>
    <col min="2041" max="2041" width="45.140625" style="11" customWidth="1"/>
    <col min="2042" max="2042" width="20.42578125" style="11" customWidth="1"/>
    <col min="2043" max="2044" width="16" style="11" customWidth="1"/>
    <col min="2045" max="2050" width="15.140625" style="11" customWidth="1"/>
    <col min="2051" max="2061" width="15.85546875" style="11" customWidth="1"/>
    <col min="2062" max="2063" width="7.85546875" style="11"/>
    <col min="2064" max="2065" width="9.28515625" style="11" bestFit="1" customWidth="1"/>
    <col min="2066" max="2296" width="7.85546875" style="11"/>
    <col min="2297" max="2297" width="45.140625" style="11" customWidth="1"/>
    <col min="2298" max="2298" width="20.42578125" style="11" customWidth="1"/>
    <col min="2299" max="2300" width="16" style="11" customWidth="1"/>
    <col min="2301" max="2306" width="15.140625" style="11" customWidth="1"/>
    <col min="2307" max="2317" width="15.85546875" style="11" customWidth="1"/>
    <col min="2318" max="2319" width="7.85546875" style="11"/>
    <col min="2320" max="2321" width="9.28515625" style="11" bestFit="1" customWidth="1"/>
    <col min="2322" max="2552" width="7.85546875" style="11"/>
    <col min="2553" max="2553" width="45.140625" style="11" customWidth="1"/>
    <col min="2554" max="2554" width="20.42578125" style="11" customWidth="1"/>
    <col min="2555" max="2556" width="16" style="11" customWidth="1"/>
    <col min="2557" max="2562" width="15.140625" style="11" customWidth="1"/>
    <col min="2563" max="2573" width="15.85546875" style="11" customWidth="1"/>
    <col min="2574" max="2575" width="7.85546875" style="11"/>
    <col min="2576" max="2577" width="9.28515625" style="11" bestFit="1" customWidth="1"/>
    <col min="2578" max="2808" width="7.85546875" style="11"/>
    <col min="2809" max="2809" width="45.140625" style="11" customWidth="1"/>
    <col min="2810" max="2810" width="20.42578125" style="11" customWidth="1"/>
    <col min="2811" max="2812" width="16" style="11" customWidth="1"/>
    <col min="2813" max="2818" width="15.140625" style="11" customWidth="1"/>
    <col min="2819" max="2829" width="15.85546875" style="11" customWidth="1"/>
    <col min="2830" max="2831" width="7.85546875" style="11"/>
    <col min="2832" max="2833" width="9.28515625" style="11" bestFit="1" customWidth="1"/>
    <col min="2834" max="3064" width="7.85546875" style="11"/>
    <col min="3065" max="3065" width="45.140625" style="11" customWidth="1"/>
    <col min="3066" max="3066" width="20.42578125" style="11" customWidth="1"/>
    <col min="3067" max="3068" width="16" style="11" customWidth="1"/>
    <col min="3069" max="3074" width="15.140625" style="11" customWidth="1"/>
    <col min="3075" max="3085" width="15.85546875" style="11" customWidth="1"/>
    <col min="3086" max="3087" width="7.85546875" style="11"/>
    <col min="3088" max="3089" width="9.28515625" style="11" bestFit="1" customWidth="1"/>
    <col min="3090" max="3320" width="7.85546875" style="11"/>
    <col min="3321" max="3321" width="45.140625" style="11" customWidth="1"/>
    <col min="3322" max="3322" width="20.42578125" style="11" customWidth="1"/>
    <col min="3323" max="3324" width="16" style="11" customWidth="1"/>
    <col min="3325" max="3330" width="15.140625" style="11" customWidth="1"/>
    <col min="3331" max="3341" width="15.85546875" style="11" customWidth="1"/>
    <col min="3342" max="3343" width="7.85546875" style="11"/>
    <col min="3344" max="3345" width="9.28515625" style="11" bestFit="1" customWidth="1"/>
    <col min="3346" max="3576" width="7.85546875" style="11"/>
    <col min="3577" max="3577" width="45.140625" style="11" customWidth="1"/>
    <col min="3578" max="3578" width="20.42578125" style="11" customWidth="1"/>
    <col min="3579" max="3580" width="16" style="11" customWidth="1"/>
    <col min="3581" max="3586" width="15.140625" style="11" customWidth="1"/>
    <col min="3587" max="3597" width="15.85546875" style="11" customWidth="1"/>
    <col min="3598" max="3599" width="7.85546875" style="11"/>
    <col min="3600" max="3601" width="9.28515625" style="11" bestFit="1" customWidth="1"/>
    <col min="3602" max="3832" width="7.85546875" style="11"/>
    <col min="3833" max="3833" width="45.140625" style="11" customWidth="1"/>
    <col min="3834" max="3834" width="20.42578125" style="11" customWidth="1"/>
    <col min="3835" max="3836" width="16" style="11" customWidth="1"/>
    <col min="3837" max="3842" width="15.140625" style="11" customWidth="1"/>
    <col min="3843" max="3853" width="15.85546875" style="11" customWidth="1"/>
    <col min="3854" max="3855" width="7.85546875" style="11"/>
    <col min="3856" max="3857" width="9.28515625" style="11" bestFit="1" customWidth="1"/>
    <col min="3858" max="4088" width="7.85546875" style="11"/>
    <col min="4089" max="4089" width="45.140625" style="11" customWidth="1"/>
    <col min="4090" max="4090" width="20.42578125" style="11" customWidth="1"/>
    <col min="4091" max="4092" width="16" style="11" customWidth="1"/>
    <col min="4093" max="4098" width="15.140625" style="11" customWidth="1"/>
    <col min="4099" max="4109" width="15.85546875" style="11" customWidth="1"/>
    <col min="4110" max="4111" width="7.85546875" style="11"/>
    <col min="4112" max="4113" width="9.28515625" style="11" bestFit="1" customWidth="1"/>
    <col min="4114" max="4344" width="7.85546875" style="11"/>
    <col min="4345" max="4345" width="45.140625" style="11" customWidth="1"/>
    <col min="4346" max="4346" width="20.42578125" style="11" customWidth="1"/>
    <col min="4347" max="4348" width="16" style="11" customWidth="1"/>
    <col min="4349" max="4354" width="15.140625" style="11" customWidth="1"/>
    <col min="4355" max="4365" width="15.85546875" style="11" customWidth="1"/>
    <col min="4366" max="4367" width="7.85546875" style="11"/>
    <col min="4368" max="4369" width="9.28515625" style="11" bestFit="1" customWidth="1"/>
    <col min="4370" max="4600" width="7.85546875" style="11"/>
    <col min="4601" max="4601" width="45.140625" style="11" customWidth="1"/>
    <col min="4602" max="4602" width="20.42578125" style="11" customWidth="1"/>
    <col min="4603" max="4604" width="16" style="11" customWidth="1"/>
    <col min="4605" max="4610" width="15.140625" style="11" customWidth="1"/>
    <col min="4611" max="4621" width="15.85546875" style="11" customWidth="1"/>
    <col min="4622" max="4623" width="7.85546875" style="11"/>
    <col min="4624" max="4625" width="9.28515625" style="11" bestFit="1" customWidth="1"/>
    <col min="4626" max="4856" width="7.85546875" style="11"/>
    <col min="4857" max="4857" width="45.140625" style="11" customWidth="1"/>
    <col min="4858" max="4858" width="20.42578125" style="11" customWidth="1"/>
    <col min="4859" max="4860" width="16" style="11" customWidth="1"/>
    <col min="4861" max="4866" width="15.140625" style="11" customWidth="1"/>
    <col min="4867" max="4877" width="15.85546875" style="11" customWidth="1"/>
    <col min="4878" max="4879" width="7.85546875" style="11"/>
    <col min="4880" max="4881" width="9.28515625" style="11" bestFit="1" customWidth="1"/>
    <col min="4882" max="5112" width="7.85546875" style="11"/>
    <col min="5113" max="5113" width="45.140625" style="11" customWidth="1"/>
    <col min="5114" max="5114" width="20.42578125" style="11" customWidth="1"/>
    <col min="5115" max="5116" width="16" style="11" customWidth="1"/>
    <col min="5117" max="5122" width="15.140625" style="11" customWidth="1"/>
    <col min="5123" max="5133" width="15.85546875" style="11" customWidth="1"/>
    <col min="5134" max="5135" width="7.85546875" style="11"/>
    <col min="5136" max="5137" width="9.28515625" style="11" bestFit="1" customWidth="1"/>
    <col min="5138" max="5368" width="7.85546875" style="11"/>
    <col min="5369" max="5369" width="45.140625" style="11" customWidth="1"/>
    <col min="5370" max="5370" width="20.42578125" style="11" customWidth="1"/>
    <col min="5371" max="5372" width="16" style="11" customWidth="1"/>
    <col min="5373" max="5378" width="15.140625" style="11" customWidth="1"/>
    <col min="5379" max="5389" width="15.85546875" style="11" customWidth="1"/>
    <col min="5390" max="5391" width="7.85546875" style="11"/>
    <col min="5392" max="5393" width="9.28515625" style="11" bestFit="1" customWidth="1"/>
    <col min="5394" max="5624" width="7.85546875" style="11"/>
    <col min="5625" max="5625" width="45.140625" style="11" customWidth="1"/>
    <col min="5626" max="5626" width="20.42578125" style="11" customWidth="1"/>
    <col min="5627" max="5628" width="16" style="11" customWidth="1"/>
    <col min="5629" max="5634" width="15.140625" style="11" customWidth="1"/>
    <col min="5635" max="5645" width="15.85546875" style="11" customWidth="1"/>
    <col min="5646" max="5647" width="7.85546875" style="11"/>
    <col min="5648" max="5649" width="9.28515625" style="11" bestFit="1" customWidth="1"/>
    <col min="5650" max="5880" width="7.85546875" style="11"/>
    <col min="5881" max="5881" width="45.140625" style="11" customWidth="1"/>
    <col min="5882" max="5882" width="20.42578125" style="11" customWidth="1"/>
    <col min="5883" max="5884" width="16" style="11" customWidth="1"/>
    <col min="5885" max="5890" width="15.140625" style="11" customWidth="1"/>
    <col min="5891" max="5901" width="15.85546875" style="11" customWidth="1"/>
    <col min="5902" max="5903" width="7.85546875" style="11"/>
    <col min="5904" max="5905" width="9.28515625" style="11" bestFit="1" customWidth="1"/>
    <col min="5906" max="6136" width="7.85546875" style="11"/>
    <col min="6137" max="6137" width="45.140625" style="11" customWidth="1"/>
    <col min="6138" max="6138" width="20.42578125" style="11" customWidth="1"/>
    <col min="6139" max="6140" width="16" style="11" customWidth="1"/>
    <col min="6141" max="6146" width="15.140625" style="11" customWidth="1"/>
    <col min="6147" max="6157" width="15.85546875" style="11" customWidth="1"/>
    <col min="6158" max="6159" width="7.85546875" style="11"/>
    <col min="6160" max="6161" width="9.28515625" style="11" bestFit="1" customWidth="1"/>
    <col min="6162" max="6392" width="7.85546875" style="11"/>
    <col min="6393" max="6393" width="45.140625" style="11" customWidth="1"/>
    <col min="6394" max="6394" width="20.42578125" style="11" customWidth="1"/>
    <col min="6395" max="6396" width="16" style="11" customWidth="1"/>
    <col min="6397" max="6402" width="15.140625" style="11" customWidth="1"/>
    <col min="6403" max="6413" width="15.85546875" style="11" customWidth="1"/>
    <col min="6414" max="6415" width="7.85546875" style="11"/>
    <col min="6416" max="6417" width="9.28515625" style="11" bestFit="1" customWidth="1"/>
    <col min="6418" max="6648" width="7.85546875" style="11"/>
    <col min="6649" max="6649" width="45.140625" style="11" customWidth="1"/>
    <col min="6650" max="6650" width="20.42578125" style="11" customWidth="1"/>
    <col min="6651" max="6652" width="16" style="11" customWidth="1"/>
    <col min="6653" max="6658" width="15.140625" style="11" customWidth="1"/>
    <col min="6659" max="6669" width="15.85546875" style="11" customWidth="1"/>
    <col min="6670" max="6671" width="7.85546875" style="11"/>
    <col min="6672" max="6673" width="9.28515625" style="11" bestFit="1" customWidth="1"/>
    <col min="6674" max="6904" width="7.85546875" style="11"/>
    <col min="6905" max="6905" width="45.140625" style="11" customWidth="1"/>
    <col min="6906" max="6906" width="20.42578125" style="11" customWidth="1"/>
    <col min="6907" max="6908" width="16" style="11" customWidth="1"/>
    <col min="6909" max="6914" width="15.140625" style="11" customWidth="1"/>
    <col min="6915" max="6925" width="15.85546875" style="11" customWidth="1"/>
    <col min="6926" max="6927" width="7.85546875" style="11"/>
    <col min="6928" max="6929" width="9.28515625" style="11" bestFit="1" customWidth="1"/>
    <col min="6930" max="7160" width="7.85546875" style="11"/>
    <col min="7161" max="7161" width="45.140625" style="11" customWidth="1"/>
    <col min="7162" max="7162" width="20.42578125" style="11" customWidth="1"/>
    <col min="7163" max="7164" width="16" style="11" customWidth="1"/>
    <col min="7165" max="7170" width="15.140625" style="11" customWidth="1"/>
    <col min="7171" max="7181" width="15.85546875" style="11" customWidth="1"/>
    <col min="7182" max="7183" width="7.85546875" style="11"/>
    <col min="7184" max="7185" width="9.28515625" style="11" bestFit="1" customWidth="1"/>
    <col min="7186" max="7416" width="7.85546875" style="11"/>
    <col min="7417" max="7417" width="45.140625" style="11" customWidth="1"/>
    <col min="7418" max="7418" width="20.42578125" style="11" customWidth="1"/>
    <col min="7419" max="7420" width="16" style="11" customWidth="1"/>
    <col min="7421" max="7426" width="15.140625" style="11" customWidth="1"/>
    <col min="7427" max="7437" width="15.85546875" style="11" customWidth="1"/>
    <col min="7438" max="7439" width="7.85546875" style="11"/>
    <col min="7440" max="7441" width="9.28515625" style="11" bestFit="1" customWidth="1"/>
    <col min="7442" max="7672" width="7.85546875" style="11"/>
    <col min="7673" max="7673" width="45.140625" style="11" customWidth="1"/>
    <col min="7674" max="7674" width="20.42578125" style="11" customWidth="1"/>
    <col min="7675" max="7676" width="16" style="11" customWidth="1"/>
    <col min="7677" max="7682" width="15.140625" style="11" customWidth="1"/>
    <col min="7683" max="7693" width="15.85546875" style="11" customWidth="1"/>
    <col min="7694" max="7695" width="7.85546875" style="11"/>
    <col min="7696" max="7697" width="9.28515625" style="11" bestFit="1" customWidth="1"/>
    <col min="7698" max="7928" width="7.85546875" style="11"/>
    <col min="7929" max="7929" width="45.140625" style="11" customWidth="1"/>
    <col min="7930" max="7930" width="20.42578125" style="11" customWidth="1"/>
    <col min="7931" max="7932" width="16" style="11" customWidth="1"/>
    <col min="7933" max="7938" width="15.140625" style="11" customWidth="1"/>
    <col min="7939" max="7949" width="15.85546875" style="11" customWidth="1"/>
    <col min="7950" max="7951" width="7.85546875" style="11"/>
    <col min="7952" max="7953" width="9.28515625" style="11" bestFit="1" customWidth="1"/>
    <col min="7954" max="8184" width="7.85546875" style="11"/>
    <col min="8185" max="8185" width="45.140625" style="11" customWidth="1"/>
    <col min="8186" max="8186" width="20.42578125" style="11" customWidth="1"/>
    <col min="8187" max="8188" width="16" style="11" customWidth="1"/>
    <col min="8189" max="8194" width="15.140625" style="11" customWidth="1"/>
    <col min="8195" max="8205" width="15.85546875" style="11" customWidth="1"/>
    <col min="8206" max="8207" width="7.85546875" style="11"/>
    <col min="8208" max="8209" width="9.28515625" style="11" bestFit="1" customWidth="1"/>
    <col min="8210" max="8440" width="7.85546875" style="11"/>
    <col min="8441" max="8441" width="45.140625" style="11" customWidth="1"/>
    <col min="8442" max="8442" width="20.42578125" style="11" customWidth="1"/>
    <col min="8443" max="8444" width="16" style="11" customWidth="1"/>
    <col min="8445" max="8450" width="15.140625" style="11" customWidth="1"/>
    <col min="8451" max="8461" width="15.85546875" style="11" customWidth="1"/>
    <col min="8462" max="8463" width="7.85546875" style="11"/>
    <col min="8464" max="8465" width="9.28515625" style="11" bestFit="1" customWidth="1"/>
    <col min="8466" max="8696" width="7.85546875" style="11"/>
    <col min="8697" max="8697" width="45.140625" style="11" customWidth="1"/>
    <col min="8698" max="8698" width="20.42578125" style="11" customWidth="1"/>
    <col min="8699" max="8700" width="16" style="11" customWidth="1"/>
    <col min="8701" max="8706" width="15.140625" style="11" customWidth="1"/>
    <col min="8707" max="8717" width="15.85546875" style="11" customWidth="1"/>
    <col min="8718" max="8719" width="7.85546875" style="11"/>
    <col min="8720" max="8721" width="9.28515625" style="11" bestFit="1" customWidth="1"/>
    <col min="8722" max="8952" width="7.85546875" style="11"/>
    <col min="8953" max="8953" width="45.140625" style="11" customWidth="1"/>
    <col min="8954" max="8954" width="20.42578125" style="11" customWidth="1"/>
    <col min="8955" max="8956" width="16" style="11" customWidth="1"/>
    <col min="8957" max="8962" width="15.140625" style="11" customWidth="1"/>
    <col min="8963" max="8973" width="15.85546875" style="11" customWidth="1"/>
    <col min="8974" max="8975" width="7.85546875" style="11"/>
    <col min="8976" max="8977" width="9.28515625" style="11" bestFit="1" customWidth="1"/>
    <col min="8978" max="9208" width="7.85546875" style="11"/>
    <col min="9209" max="9209" width="45.140625" style="11" customWidth="1"/>
    <col min="9210" max="9210" width="20.42578125" style="11" customWidth="1"/>
    <col min="9211" max="9212" width="16" style="11" customWidth="1"/>
    <col min="9213" max="9218" width="15.140625" style="11" customWidth="1"/>
    <col min="9219" max="9229" width="15.85546875" style="11" customWidth="1"/>
    <col min="9230" max="9231" width="7.85546875" style="11"/>
    <col min="9232" max="9233" width="9.28515625" style="11" bestFit="1" customWidth="1"/>
    <col min="9234" max="9464" width="7.85546875" style="11"/>
    <col min="9465" max="9465" width="45.140625" style="11" customWidth="1"/>
    <col min="9466" max="9466" width="20.42578125" style="11" customWidth="1"/>
    <col min="9467" max="9468" width="16" style="11" customWidth="1"/>
    <col min="9469" max="9474" width="15.140625" style="11" customWidth="1"/>
    <col min="9475" max="9485" width="15.85546875" style="11" customWidth="1"/>
    <col min="9486" max="9487" width="7.85546875" style="11"/>
    <col min="9488" max="9489" width="9.28515625" style="11" bestFit="1" customWidth="1"/>
    <col min="9490" max="9720" width="7.85546875" style="11"/>
    <col min="9721" max="9721" width="45.140625" style="11" customWidth="1"/>
    <col min="9722" max="9722" width="20.42578125" style="11" customWidth="1"/>
    <col min="9723" max="9724" width="16" style="11" customWidth="1"/>
    <col min="9725" max="9730" width="15.140625" style="11" customWidth="1"/>
    <col min="9731" max="9741" width="15.85546875" style="11" customWidth="1"/>
    <col min="9742" max="9743" width="7.85546875" style="11"/>
    <col min="9744" max="9745" width="9.28515625" style="11" bestFit="1" customWidth="1"/>
    <col min="9746" max="9976" width="7.85546875" style="11"/>
    <col min="9977" max="9977" width="45.140625" style="11" customWidth="1"/>
    <col min="9978" max="9978" width="20.42578125" style="11" customWidth="1"/>
    <col min="9979" max="9980" width="16" style="11" customWidth="1"/>
    <col min="9981" max="9986" width="15.140625" style="11" customWidth="1"/>
    <col min="9987" max="9997" width="15.85546875" style="11" customWidth="1"/>
    <col min="9998" max="9999" width="7.85546875" style="11"/>
    <col min="10000" max="10001" width="9.28515625" style="11" bestFit="1" customWidth="1"/>
    <col min="10002" max="10232" width="7.85546875" style="11"/>
    <col min="10233" max="10233" width="45.140625" style="11" customWidth="1"/>
    <col min="10234" max="10234" width="20.42578125" style="11" customWidth="1"/>
    <col min="10235" max="10236" width="16" style="11" customWidth="1"/>
    <col min="10237" max="10242" width="15.140625" style="11" customWidth="1"/>
    <col min="10243" max="10253" width="15.85546875" style="11" customWidth="1"/>
    <col min="10254" max="10255" width="7.85546875" style="11"/>
    <col min="10256" max="10257" width="9.28515625" style="11" bestFit="1" customWidth="1"/>
    <col min="10258" max="10488" width="7.85546875" style="11"/>
    <col min="10489" max="10489" width="45.140625" style="11" customWidth="1"/>
    <col min="10490" max="10490" width="20.42578125" style="11" customWidth="1"/>
    <col min="10491" max="10492" width="16" style="11" customWidth="1"/>
    <col min="10493" max="10498" width="15.140625" style="11" customWidth="1"/>
    <col min="10499" max="10509" width="15.85546875" style="11" customWidth="1"/>
    <col min="10510" max="10511" width="7.85546875" style="11"/>
    <col min="10512" max="10513" width="9.28515625" style="11" bestFit="1" customWidth="1"/>
    <col min="10514" max="10744" width="7.85546875" style="11"/>
    <col min="10745" max="10745" width="45.140625" style="11" customWidth="1"/>
    <col min="10746" max="10746" width="20.42578125" style="11" customWidth="1"/>
    <col min="10747" max="10748" width="16" style="11" customWidth="1"/>
    <col min="10749" max="10754" width="15.140625" style="11" customWidth="1"/>
    <col min="10755" max="10765" width="15.85546875" style="11" customWidth="1"/>
    <col min="10766" max="10767" width="7.85546875" style="11"/>
    <col min="10768" max="10769" width="9.28515625" style="11" bestFit="1" customWidth="1"/>
    <col min="10770" max="11000" width="7.85546875" style="11"/>
    <col min="11001" max="11001" width="45.140625" style="11" customWidth="1"/>
    <col min="11002" max="11002" width="20.42578125" style="11" customWidth="1"/>
    <col min="11003" max="11004" width="16" style="11" customWidth="1"/>
    <col min="11005" max="11010" width="15.140625" style="11" customWidth="1"/>
    <col min="11011" max="11021" width="15.85546875" style="11" customWidth="1"/>
    <col min="11022" max="11023" width="7.85546875" style="11"/>
    <col min="11024" max="11025" width="9.28515625" style="11" bestFit="1" customWidth="1"/>
    <col min="11026" max="11256" width="7.85546875" style="11"/>
    <col min="11257" max="11257" width="45.140625" style="11" customWidth="1"/>
    <col min="11258" max="11258" width="20.42578125" style="11" customWidth="1"/>
    <col min="11259" max="11260" width="16" style="11" customWidth="1"/>
    <col min="11261" max="11266" width="15.140625" style="11" customWidth="1"/>
    <col min="11267" max="11277" width="15.85546875" style="11" customWidth="1"/>
    <col min="11278" max="11279" width="7.85546875" style="11"/>
    <col min="11280" max="11281" width="9.28515625" style="11" bestFit="1" customWidth="1"/>
    <col min="11282" max="11512" width="7.85546875" style="11"/>
    <col min="11513" max="11513" width="45.140625" style="11" customWidth="1"/>
    <col min="11514" max="11514" width="20.42578125" style="11" customWidth="1"/>
    <col min="11515" max="11516" width="16" style="11" customWidth="1"/>
    <col min="11517" max="11522" width="15.140625" style="11" customWidth="1"/>
    <col min="11523" max="11533" width="15.85546875" style="11" customWidth="1"/>
    <col min="11534" max="11535" width="7.85546875" style="11"/>
    <col min="11536" max="11537" width="9.28515625" style="11" bestFit="1" customWidth="1"/>
    <col min="11538" max="11768" width="7.85546875" style="11"/>
    <col min="11769" max="11769" width="45.140625" style="11" customWidth="1"/>
    <col min="11770" max="11770" width="20.42578125" style="11" customWidth="1"/>
    <col min="11771" max="11772" width="16" style="11" customWidth="1"/>
    <col min="11773" max="11778" width="15.140625" style="11" customWidth="1"/>
    <col min="11779" max="11789" width="15.85546875" style="11" customWidth="1"/>
    <col min="11790" max="11791" width="7.85546875" style="11"/>
    <col min="11792" max="11793" width="9.28515625" style="11" bestFit="1" customWidth="1"/>
    <col min="11794" max="12024" width="7.85546875" style="11"/>
    <col min="12025" max="12025" width="45.140625" style="11" customWidth="1"/>
    <col min="12026" max="12026" width="20.42578125" style="11" customWidth="1"/>
    <col min="12027" max="12028" width="16" style="11" customWidth="1"/>
    <col min="12029" max="12034" width="15.140625" style="11" customWidth="1"/>
    <col min="12035" max="12045" width="15.85546875" style="11" customWidth="1"/>
    <col min="12046" max="12047" width="7.85546875" style="11"/>
    <col min="12048" max="12049" width="9.28515625" style="11" bestFit="1" customWidth="1"/>
    <col min="12050" max="12280" width="7.85546875" style="11"/>
    <col min="12281" max="12281" width="45.140625" style="11" customWidth="1"/>
    <col min="12282" max="12282" width="20.42578125" style="11" customWidth="1"/>
    <col min="12283" max="12284" width="16" style="11" customWidth="1"/>
    <col min="12285" max="12290" width="15.140625" style="11" customWidth="1"/>
    <col min="12291" max="12301" width="15.85546875" style="11" customWidth="1"/>
    <col min="12302" max="12303" width="7.85546875" style="11"/>
    <col min="12304" max="12305" width="9.28515625" style="11" bestFit="1" customWidth="1"/>
    <col min="12306" max="12536" width="7.85546875" style="11"/>
    <col min="12537" max="12537" width="45.140625" style="11" customWidth="1"/>
    <col min="12538" max="12538" width="20.42578125" style="11" customWidth="1"/>
    <col min="12539" max="12540" width="16" style="11" customWidth="1"/>
    <col min="12541" max="12546" width="15.140625" style="11" customWidth="1"/>
    <col min="12547" max="12557" width="15.85546875" style="11" customWidth="1"/>
    <col min="12558" max="12559" width="7.85546875" style="11"/>
    <col min="12560" max="12561" width="9.28515625" style="11" bestFit="1" customWidth="1"/>
    <col min="12562" max="12792" width="7.85546875" style="11"/>
    <col min="12793" max="12793" width="45.140625" style="11" customWidth="1"/>
    <col min="12794" max="12794" width="20.42578125" style="11" customWidth="1"/>
    <col min="12795" max="12796" width="16" style="11" customWidth="1"/>
    <col min="12797" max="12802" width="15.140625" style="11" customWidth="1"/>
    <col min="12803" max="12813" width="15.85546875" style="11" customWidth="1"/>
    <col min="12814" max="12815" width="7.85546875" style="11"/>
    <col min="12816" max="12817" width="9.28515625" style="11" bestFit="1" customWidth="1"/>
    <col min="12818" max="13048" width="7.85546875" style="11"/>
    <col min="13049" max="13049" width="45.140625" style="11" customWidth="1"/>
    <col min="13050" max="13050" width="20.42578125" style="11" customWidth="1"/>
    <col min="13051" max="13052" width="16" style="11" customWidth="1"/>
    <col min="13053" max="13058" width="15.140625" style="11" customWidth="1"/>
    <col min="13059" max="13069" width="15.85546875" style="11" customWidth="1"/>
    <col min="13070" max="13071" width="7.85546875" style="11"/>
    <col min="13072" max="13073" width="9.28515625" style="11" bestFit="1" customWidth="1"/>
    <col min="13074" max="13304" width="7.85546875" style="11"/>
    <col min="13305" max="13305" width="45.140625" style="11" customWidth="1"/>
    <col min="13306" max="13306" width="20.42578125" style="11" customWidth="1"/>
    <col min="13307" max="13308" width="16" style="11" customWidth="1"/>
    <col min="13309" max="13314" width="15.140625" style="11" customWidth="1"/>
    <col min="13315" max="13325" width="15.85546875" style="11" customWidth="1"/>
    <col min="13326" max="13327" width="7.85546875" style="11"/>
    <col min="13328" max="13329" width="9.28515625" style="11" bestFit="1" customWidth="1"/>
    <col min="13330" max="13560" width="7.85546875" style="11"/>
    <col min="13561" max="13561" width="45.140625" style="11" customWidth="1"/>
    <col min="13562" max="13562" width="20.42578125" style="11" customWidth="1"/>
    <col min="13563" max="13564" width="16" style="11" customWidth="1"/>
    <col min="13565" max="13570" width="15.140625" style="11" customWidth="1"/>
    <col min="13571" max="13581" width="15.85546875" style="11" customWidth="1"/>
    <col min="13582" max="13583" width="7.85546875" style="11"/>
    <col min="13584" max="13585" width="9.28515625" style="11" bestFit="1" customWidth="1"/>
    <col min="13586" max="13816" width="7.85546875" style="11"/>
    <col min="13817" max="13817" width="45.140625" style="11" customWidth="1"/>
    <col min="13818" max="13818" width="20.42578125" style="11" customWidth="1"/>
    <col min="13819" max="13820" width="16" style="11" customWidth="1"/>
    <col min="13821" max="13826" width="15.140625" style="11" customWidth="1"/>
    <col min="13827" max="13837" width="15.85546875" style="11" customWidth="1"/>
    <col min="13838" max="13839" width="7.85546875" style="11"/>
    <col min="13840" max="13841" width="9.28515625" style="11" bestFit="1" customWidth="1"/>
    <col min="13842" max="14072" width="7.85546875" style="11"/>
    <col min="14073" max="14073" width="45.140625" style="11" customWidth="1"/>
    <col min="14074" max="14074" width="20.42578125" style="11" customWidth="1"/>
    <col min="14075" max="14076" width="16" style="11" customWidth="1"/>
    <col min="14077" max="14082" width="15.140625" style="11" customWidth="1"/>
    <col min="14083" max="14093" width="15.85546875" style="11" customWidth="1"/>
    <col min="14094" max="14095" width="7.85546875" style="11"/>
    <col min="14096" max="14097" width="9.28515625" style="11" bestFit="1" customWidth="1"/>
    <col min="14098" max="14328" width="7.85546875" style="11"/>
    <col min="14329" max="14329" width="45.140625" style="11" customWidth="1"/>
    <col min="14330" max="14330" width="20.42578125" style="11" customWidth="1"/>
    <col min="14331" max="14332" width="16" style="11" customWidth="1"/>
    <col min="14333" max="14338" width="15.140625" style="11" customWidth="1"/>
    <col min="14339" max="14349" width="15.85546875" style="11" customWidth="1"/>
    <col min="14350" max="14351" width="7.85546875" style="11"/>
    <col min="14352" max="14353" width="9.28515625" style="11" bestFit="1" customWidth="1"/>
    <col min="14354" max="14584" width="7.85546875" style="11"/>
    <col min="14585" max="14585" width="45.140625" style="11" customWidth="1"/>
    <col min="14586" max="14586" width="20.42578125" style="11" customWidth="1"/>
    <col min="14587" max="14588" width="16" style="11" customWidth="1"/>
    <col min="14589" max="14594" width="15.140625" style="11" customWidth="1"/>
    <col min="14595" max="14605" width="15.85546875" style="11" customWidth="1"/>
    <col min="14606" max="14607" width="7.85546875" style="11"/>
    <col min="14608" max="14609" width="9.28515625" style="11" bestFit="1" customWidth="1"/>
    <col min="14610" max="14840" width="7.85546875" style="11"/>
    <col min="14841" max="14841" width="45.140625" style="11" customWidth="1"/>
    <col min="14842" max="14842" width="20.42578125" style="11" customWidth="1"/>
    <col min="14843" max="14844" width="16" style="11" customWidth="1"/>
    <col min="14845" max="14850" width="15.140625" style="11" customWidth="1"/>
    <col min="14851" max="14861" width="15.85546875" style="11" customWidth="1"/>
    <col min="14862" max="14863" width="7.85546875" style="11"/>
    <col min="14864" max="14865" width="9.28515625" style="11" bestFit="1" customWidth="1"/>
    <col min="14866" max="15096" width="7.85546875" style="11"/>
    <col min="15097" max="15097" width="45.140625" style="11" customWidth="1"/>
    <col min="15098" max="15098" width="20.42578125" style="11" customWidth="1"/>
    <col min="15099" max="15100" width="16" style="11" customWidth="1"/>
    <col min="15101" max="15106" width="15.140625" style="11" customWidth="1"/>
    <col min="15107" max="15117" width="15.85546875" style="11" customWidth="1"/>
    <col min="15118" max="15119" width="7.85546875" style="11"/>
    <col min="15120" max="15121" width="9.28515625" style="11" bestFit="1" customWidth="1"/>
    <col min="15122" max="15352" width="7.85546875" style="11"/>
    <col min="15353" max="15353" width="45.140625" style="11" customWidth="1"/>
    <col min="15354" max="15354" width="20.42578125" style="11" customWidth="1"/>
    <col min="15355" max="15356" width="16" style="11" customWidth="1"/>
    <col min="15357" max="15362" width="15.140625" style="11" customWidth="1"/>
    <col min="15363" max="15373" width="15.85546875" style="11" customWidth="1"/>
    <col min="15374" max="15375" width="7.85546875" style="11"/>
    <col min="15376" max="15377" width="9.28515625" style="11" bestFit="1" customWidth="1"/>
    <col min="15378" max="15608" width="7.85546875" style="11"/>
    <col min="15609" max="15609" width="45.140625" style="11" customWidth="1"/>
    <col min="15610" max="15610" width="20.42578125" style="11" customWidth="1"/>
    <col min="15611" max="15612" width="16" style="11" customWidth="1"/>
    <col min="15613" max="15618" width="15.140625" style="11" customWidth="1"/>
    <col min="15619" max="15629" width="15.85546875" style="11" customWidth="1"/>
    <col min="15630" max="15631" width="7.85546875" style="11"/>
    <col min="15632" max="15633" width="9.28515625" style="11" bestFit="1" customWidth="1"/>
    <col min="15634" max="15864" width="7.85546875" style="11"/>
    <col min="15865" max="15865" width="45.140625" style="11" customWidth="1"/>
    <col min="15866" max="15866" width="20.42578125" style="11" customWidth="1"/>
    <col min="15867" max="15868" width="16" style="11" customWidth="1"/>
    <col min="15869" max="15874" width="15.140625" style="11" customWidth="1"/>
    <col min="15875" max="15885" width="15.85546875" style="11" customWidth="1"/>
    <col min="15886" max="15887" width="7.85546875" style="11"/>
    <col min="15888" max="15889" width="9.28515625" style="11" bestFit="1" customWidth="1"/>
    <col min="15890" max="16120" width="7.85546875" style="11"/>
    <col min="16121" max="16121" width="45.140625" style="11" customWidth="1"/>
    <col min="16122" max="16122" width="20.42578125" style="11" customWidth="1"/>
    <col min="16123" max="16124" width="16" style="11" customWidth="1"/>
    <col min="16125" max="16130" width="15.140625" style="11" customWidth="1"/>
    <col min="16131" max="16141" width="15.85546875" style="11" customWidth="1"/>
    <col min="16142" max="16143" width="7.85546875" style="11"/>
    <col min="16144" max="16145" width="9.28515625" style="11" bestFit="1" customWidth="1"/>
    <col min="16146" max="16384" width="7.85546875" style="11"/>
  </cols>
  <sheetData>
    <row r="1" spans="2:133" ht="9.9499999999999993" customHeight="1" x14ac:dyDescent="0.25"/>
    <row r="2" spans="2:133" ht="39.950000000000003" customHeight="1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62" t="str">
        <f>'[1]Sheet 1'!$A$7</f>
        <v>Projeções FMI: World Economic Outlook Abril/2019</v>
      </c>
      <c r="O2" s="63"/>
      <c r="R2" s="20"/>
      <c r="CO2" s="11">
        <v>-324</v>
      </c>
      <c r="CQ2" s="11">
        <v>-2029.4</v>
      </c>
      <c r="CR2" s="11">
        <v>-2.69</v>
      </c>
      <c r="CS2" s="11">
        <v>-1060.8</v>
      </c>
      <c r="CT2" s="11">
        <v>2951.7</v>
      </c>
      <c r="CU2" s="11">
        <v>-4012.5</v>
      </c>
      <c r="CV2" s="11">
        <v>-419.2</v>
      </c>
      <c r="CW2" s="11">
        <v>-824.5</v>
      </c>
      <c r="CX2" s="11">
        <v>275.2</v>
      </c>
      <c r="CZ2" s="11">
        <v>1331.3</v>
      </c>
      <c r="DB2" s="11">
        <v>95.9</v>
      </c>
      <c r="DC2" s="11">
        <v>-35.200000000000003</v>
      </c>
      <c r="DD2" s="11">
        <v>131.1</v>
      </c>
      <c r="DJ2" s="11">
        <v>-70.7</v>
      </c>
      <c r="DK2" s="11">
        <v>26.5</v>
      </c>
      <c r="DL2" s="11">
        <v>-97.2</v>
      </c>
      <c r="DN2" s="11">
        <v>-28</v>
      </c>
      <c r="DO2" s="11">
        <v>-142.9</v>
      </c>
      <c r="DP2" s="11">
        <v>66.5</v>
      </c>
      <c r="DQ2" s="11">
        <v>48.4</v>
      </c>
      <c r="DR2" s="11">
        <v>35.1</v>
      </c>
      <c r="DS2" s="11">
        <v>13.3</v>
      </c>
      <c r="DU2" s="11">
        <v>1311.5</v>
      </c>
      <c r="DW2" s="11">
        <v>-869.7</v>
      </c>
      <c r="DZ2" s="11">
        <v>37998</v>
      </c>
      <c r="EC2" s="11">
        <v>582703</v>
      </c>
    </row>
    <row r="3" spans="2:133" s="2" customFormat="1" ht="21.95" customHeight="1" thickBot="1" x14ac:dyDescent="0.25">
      <c r="B3" s="12" t="s">
        <v>14</v>
      </c>
      <c r="C3" s="8" t="s">
        <v>46</v>
      </c>
      <c r="D3" s="58">
        <v>2014</v>
      </c>
      <c r="E3" s="58">
        <v>2015</v>
      </c>
      <c r="F3" s="58">
        <v>2016</v>
      </c>
      <c r="G3" s="58">
        <v>2017</v>
      </c>
      <c r="H3" s="58" t="s">
        <v>47</v>
      </c>
      <c r="I3" s="58" t="s">
        <v>23</v>
      </c>
      <c r="J3" s="58" t="s">
        <v>21</v>
      </c>
      <c r="K3" s="58" t="s">
        <v>34</v>
      </c>
      <c r="L3" s="58" t="s">
        <v>49</v>
      </c>
      <c r="M3" s="58"/>
      <c r="N3" s="55" t="str">
        <f>'[1]Sheet 1'!$B$1</f>
        <v>2019</v>
      </c>
      <c r="O3" s="55" t="str">
        <f>'[1]Sheet 1'!$C$1</f>
        <v>2020</v>
      </c>
      <c r="P3" s="6"/>
      <c r="Q3" s="6"/>
      <c r="R3" s="6"/>
      <c r="S3" s="6"/>
      <c r="CO3" s="2">
        <v>2222.9</v>
      </c>
      <c r="CQ3" s="2">
        <v>-657.1</v>
      </c>
      <c r="CR3" s="2">
        <v>-2.17</v>
      </c>
      <c r="CS3" s="2">
        <v>-30.1</v>
      </c>
      <c r="CT3" s="2">
        <v>3404.7</v>
      </c>
      <c r="CU3" s="2">
        <v>-3434.8</v>
      </c>
      <c r="CV3" s="2">
        <v>-479.4</v>
      </c>
      <c r="CW3" s="2">
        <v>-387.3</v>
      </c>
      <c r="CX3" s="2">
        <v>239.6</v>
      </c>
      <c r="CZ3" s="2">
        <v>3779.6</v>
      </c>
      <c r="DB3" s="2">
        <v>305.39999999999998</v>
      </c>
      <c r="DC3" s="2">
        <v>-41.7</v>
      </c>
      <c r="DD3" s="2">
        <v>347.2</v>
      </c>
      <c r="DJ3" s="2">
        <v>-4.9000000000000004</v>
      </c>
      <c r="DK3" s="2">
        <v>-3.6</v>
      </c>
      <c r="DL3" s="2">
        <v>-1.3</v>
      </c>
      <c r="DN3" s="2">
        <v>1679.4</v>
      </c>
      <c r="DO3" s="2">
        <v>441.7</v>
      </c>
      <c r="DP3" s="2">
        <v>196.9</v>
      </c>
      <c r="DQ3" s="2">
        <v>1040.8</v>
      </c>
      <c r="DR3" s="2">
        <v>-23.6</v>
      </c>
      <c r="DS3" s="2">
        <v>1064.4000000000001</v>
      </c>
      <c r="DU3" s="2">
        <v>1773.1</v>
      </c>
      <c r="DW3" s="2">
        <v>-737.64499999999998</v>
      </c>
      <c r="DZ3" s="2">
        <v>55794</v>
      </c>
      <c r="EC3" s="2">
        <v>777919</v>
      </c>
    </row>
    <row r="4" spans="2:133" s="2" customFormat="1" ht="21.95" customHeight="1" thickBot="1" x14ac:dyDescent="0.25">
      <c r="B4" s="9" t="s">
        <v>22</v>
      </c>
      <c r="C4" s="17"/>
      <c r="D4" s="57"/>
      <c r="E4" s="57"/>
      <c r="F4" s="57"/>
      <c r="G4" s="57"/>
      <c r="H4" s="57"/>
      <c r="I4" s="57"/>
      <c r="J4" s="57"/>
      <c r="K4" s="57"/>
      <c r="L4" s="57"/>
      <c r="M4" s="57"/>
      <c r="N4" s="56"/>
      <c r="O4" s="56"/>
      <c r="P4" s="6"/>
      <c r="Q4" s="6"/>
      <c r="R4" s="6"/>
      <c r="S4" s="6"/>
      <c r="T4" s="33" t="s">
        <v>44</v>
      </c>
      <c r="U4" s="34" t="s">
        <v>24</v>
      </c>
      <c r="V4" s="34" t="s">
        <v>25</v>
      </c>
      <c r="W4" s="34" t="s">
        <v>26</v>
      </c>
      <c r="X4" s="34" t="s">
        <v>27</v>
      </c>
      <c r="Y4" s="35">
        <v>2013</v>
      </c>
      <c r="Z4" s="35">
        <v>2014</v>
      </c>
      <c r="AA4" s="35">
        <v>2015</v>
      </c>
      <c r="AB4" s="35">
        <v>2016</v>
      </c>
      <c r="AC4" s="35">
        <v>2017</v>
      </c>
      <c r="AD4" s="35">
        <v>2018</v>
      </c>
      <c r="AE4" s="35">
        <v>2019</v>
      </c>
      <c r="AF4" s="35">
        <v>2020</v>
      </c>
      <c r="AG4" s="35">
        <v>2021</v>
      </c>
      <c r="AH4" s="35">
        <v>2022</v>
      </c>
      <c r="AI4" s="36">
        <v>2023</v>
      </c>
      <c r="CO4" s="2">
        <v>122.7</v>
      </c>
      <c r="CQ4" s="2">
        <v>-1533.1</v>
      </c>
      <c r="CR4" s="2">
        <v>-2.0699999999999998</v>
      </c>
      <c r="CS4" s="2">
        <v>-468.3</v>
      </c>
      <c r="CT4" s="2">
        <v>3408.1</v>
      </c>
      <c r="CU4" s="2">
        <v>-3876.4</v>
      </c>
      <c r="CV4" s="2">
        <v>-449.3</v>
      </c>
      <c r="CW4" s="2">
        <v>-892.4</v>
      </c>
      <c r="CX4" s="2">
        <v>276.89999999999998</v>
      </c>
      <c r="CZ4" s="2">
        <v>1574.6</v>
      </c>
      <c r="DB4" s="2">
        <v>2026.8</v>
      </c>
      <c r="DC4" s="2">
        <v>1432.7</v>
      </c>
      <c r="DD4" s="2">
        <v>594.20000000000005</v>
      </c>
      <c r="DJ4" s="2">
        <v>-19.8</v>
      </c>
      <c r="DK4" s="2">
        <v>-3.4</v>
      </c>
      <c r="DL4" s="2">
        <v>-16.399999999999999</v>
      </c>
      <c r="DN4" s="2">
        <v>760.7</v>
      </c>
      <c r="DO4" s="2">
        <v>-138.1</v>
      </c>
      <c r="DP4" s="2">
        <v>23.9</v>
      </c>
      <c r="DQ4" s="2">
        <v>874.9</v>
      </c>
      <c r="DR4" s="2">
        <v>32.200000000000003</v>
      </c>
      <c r="DS4" s="2">
        <v>842.8</v>
      </c>
      <c r="DU4" s="2">
        <v>-1212.8</v>
      </c>
      <c r="DW4" s="2">
        <v>-2498.8150000000001</v>
      </c>
      <c r="DZ4" s="2">
        <v>55753</v>
      </c>
      <c r="EC4" s="2">
        <v>780726</v>
      </c>
    </row>
    <row r="5" spans="2:133" ht="20.100000000000001" customHeight="1" thickBot="1" x14ac:dyDescent="0.3">
      <c r="B5" s="3" t="s">
        <v>20</v>
      </c>
      <c r="C5" s="4"/>
      <c r="D5" s="5">
        <v>3.5790000000000002E-2</v>
      </c>
      <c r="E5" s="5">
        <v>3.4529999999999998E-2</v>
      </c>
      <c r="F5" s="5">
        <v>3.4000000000000002E-2</v>
      </c>
      <c r="G5" s="5">
        <v>3.7999999999999999E-2</v>
      </c>
      <c r="H5" s="5">
        <v>3.5999999999999997E-2</v>
      </c>
      <c r="I5" s="5">
        <v>3.2000000000000001E-2</v>
      </c>
      <c r="J5" s="5">
        <v>3.2000000000000001E-2</v>
      </c>
      <c r="K5" s="5">
        <f>H5</f>
        <v>3.5999999999999997E-2</v>
      </c>
      <c r="L5" s="5">
        <v>3.5999999999999997E-2</v>
      </c>
      <c r="M5" s="5"/>
      <c r="N5" s="5">
        <f>'[1]Sheet 1'!$B$2/100</f>
        <v>3.3279999999999997E-2</v>
      </c>
      <c r="O5" s="5">
        <f>'[1]Sheet 1'!$C$2/100</f>
        <v>3.6089999999999997E-2</v>
      </c>
      <c r="R5" s="20"/>
      <c r="T5" s="37" t="s">
        <v>28</v>
      </c>
      <c r="U5" s="30" t="s">
        <v>29</v>
      </c>
      <c r="V5" s="30" t="s">
        <v>30</v>
      </c>
      <c r="W5" s="30"/>
      <c r="X5" s="31"/>
      <c r="Y5" s="32">
        <v>3.472</v>
      </c>
      <c r="Z5" s="32">
        <v>3.5790000000000002</v>
      </c>
      <c r="AA5" s="32">
        <v>3.4529999999999998</v>
      </c>
      <c r="AB5" s="32">
        <v>3.234</v>
      </c>
      <c r="AC5" s="32">
        <v>3.7610000000000001</v>
      </c>
      <c r="AD5" s="32">
        <v>3.9390000000000001</v>
      </c>
      <c r="AE5" s="32">
        <v>3.9430000000000001</v>
      </c>
      <c r="AF5" s="32">
        <v>3.7639999999999998</v>
      </c>
      <c r="AG5" s="32">
        <v>3.75</v>
      </c>
      <c r="AH5" s="32">
        <v>3.7010000000000001</v>
      </c>
      <c r="AI5" s="38">
        <v>3.7050000000000001</v>
      </c>
      <c r="CO5" s="11">
        <v>942.2</v>
      </c>
      <c r="CQ5" s="11">
        <v>-1714.7</v>
      </c>
      <c r="CR5" s="11">
        <v>-1.92</v>
      </c>
      <c r="CS5" s="11">
        <v>197.5</v>
      </c>
      <c r="CT5" s="11">
        <v>4271.3</v>
      </c>
      <c r="CU5" s="11">
        <v>-4073.8</v>
      </c>
      <c r="CV5" s="11">
        <v>-583.1</v>
      </c>
      <c r="CW5" s="11">
        <v>-1574.6</v>
      </c>
      <c r="CX5" s="11">
        <v>245.4</v>
      </c>
      <c r="CZ5" s="11">
        <v>2624.4</v>
      </c>
      <c r="DB5" s="11">
        <v>584.4</v>
      </c>
      <c r="DC5" s="11">
        <v>-15.8</v>
      </c>
      <c r="DD5" s="11">
        <v>600.29999999999995</v>
      </c>
      <c r="DJ5" s="11">
        <v>-46.7</v>
      </c>
      <c r="DK5" s="11">
        <v>-19.2</v>
      </c>
      <c r="DL5" s="11">
        <v>-27.5</v>
      </c>
      <c r="DN5" s="11">
        <v>1195.5</v>
      </c>
      <c r="DO5" s="11">
        <v>442.6</v>
      </c>
      <c r="DP5" s="11">
        <v>129.19999999999999</v>
      </c>
      <c r="DQ5" s="11">
        <v>623.6</v>
      </c>
      <c r="DR5" s="11">
        <v>3</v>
      </c>
      <c r="DS5" s="11">
        <v>620.6</v>
      </c>
      <c r="DU5" s="11">
        <v>858.3</v>
      </c>
      <c r="DW5" s="11">
        <v>-1077.703</v>
      </c>
      <c r="DZ5" s="11">
        <v>56769</v>
      </c>
      <c r="EC5" s="11">
        <v>784897</v>
      </c>
    </row>
    <row r="6" spans="2:133" ht="18" customHeight="1" thickBot="1" x14ac:dyDescent="0.3">
      <c r="B6" s="13" t="s">
        <v>15</v>
      </c>
      <c r="C6" s="14"/>
      <c r="D6" s="15">
        <v>2.0930000000000001E-2</v>
      </c>
      <c r="E6" s="15">
        <v>2.3019999999999999E-2</v>
      </c>
      <c r="F6" s="15">
        <v>1.67E-2</v>
      </c>
      <c r="G6" s="15">
        <v>2.4E-2</v>
      </c>
      <c r="H6" s="15">
        <v>2.1999999999999999E-2</v>
      </c>
      <c r="I6" s="15">
        <v>1.7999999999999999E-2</v>
      </c>
      <c r="J6" s="15">
        <v>0.02</v>
      </c>
      <c r="K6" s="15">
        <v>2.3359999999999999E-2</v>
      </c>
      <c r="L6" s="15">
        <v>0.02</v>
      </c>
      <c r="M6" s="15"/>
      <c r="N6" s="15">
        <v>1.7999999999999999E-2</v>
      </c>
      <c r="O6" s="15">
        <v>1.7000000000000001E-2</v>
      </c>
      <c r="R6" s="20"/>
      <c r="T6" s="37" t="s">
        <v>31</v>
      </c>
      <c r="U6" s="30" t="s">
        <v>29</v>
      </c>
      <c r="V6" s="30" t="s">
        <v>30</v>
      </c>
      <c r="W6" s="30"/>
      <c r="X6" s="31"/>
      <c r="Y6" s="32">
        <v>1.3380000000000001</v>
      </c>
      <c r="Z6" s="32">
        <v>2.093</v>
      </c>
      <c r="AA6" s="32">
        <v>2.302</v>
      </c>
      <c r="AB6" s="32">
        <v>1.67</v>
      </c>
      <c r="AC6" s="32">
        <v>2.3359999999999999</v>
      </c>
      <c r="AD6" s="32">
        <v>2.48</v>
      </c>
      <c r="AE6" s="32">
        <v>2.2189999999999999</v>
      </c>
      <c r="AF6" s="32">
        <v>1.7390000000000001</v>
      </c>
      <c r="AG6" s="32">
        <v>1.667</v>
      </c>
      <c r="AH6" s="32">
        <v>1.544</v>
      </c>
      <c r="AI6" s="38">
        <v>1.502</v>
      </c>
      <c r="CO6" s="11">
        <v>1241.0999999999999</v>
      </c>
      <c r="CQ6" s="11">
        <v>-542.79999999999995</v>
      </c>
      <c r="CR6" s="11">
        <v>-2.92</v>
      </c>
      <c r="CS6" s="11">
        <v>479.4</v>
      </c>
      <c r="CT6" s="11">
        <v>4166.8999999999996</v>
      </c>
      <c r="CU6" s="11">
        <v>-3687.4</v>
      </c>
      <c r="CV6" s="11">
        <v>-650.20000000000005</v>
      </c>
      <c r="CW6" s="11">
        <v>-624.5</v>
      </c>
      <c r="CX6" s="11">
        <v>252.5</v>
      </c>
      <c r="CZ6" s="11">
        <v>1708.1</v>
      </c>
      <c r="DB6" s="11">
        <v>476.8</v>
      </c>
      <c r="DC6" s="11">
        <v>-155.6</v>
      </c>
      <c r="DD6" s="11">
        <v>632.4</v>
      </c>
      <c r="DJ6" s="11">
        <v>-160.6</v>
      </c>
      <c r="DK6" s="11">
        <v>-0.3</v>
      </c>
      <c r="DL6" s="11">
        <v>-160.30000000000001</v>
      </c>
      <c r="DN6" s="11">
        <v>333.4</v>
      </c>
      <c r="DO6" s="11">
        <v>438.5</v>
      </c>
      <c r="DP6" s="11">
        <v>-65</v>
      </c>
      <c r="DQ6" s="11">
        <v>-40.200000000000003</v>
      </c>
      <c r="DR6" s="11">
        <v>-69.3</v>
      </c>
      <c r="DS6" s="11">
        <v>29.1</v>
      </c>
      <c r="DU6" s="11">
        <v>1036.0999999999999</v>
      </c>
      <c r="DW6" s="11">
        <v>-1066</v>
      </c>
      <c r="DZ6" s="11">
        <v>48713</v>
      </c>
      <c r="EC6" s="11">
        <v>720886</v>
      </c>
    </row>
    <row r="7" spans="2:133" ht="18" customHeight="1" thickBot="1" x14ac:dyDescent="0.3">
      <c r="B7" s="13" t="s">
        <v>16</v>
      </c>
      <c r="C7" s="14"/>
      <c r="D7" s="15">
        <v>4.6959999999999995E-2</v>
      </c>
      <c r="E7" s="15">
        <v>4.3029999999999999E-2</v>
      </c>
      <c r="F7" s="15">
        <v>4.5999999999999999E-2</v>
      </c>
      <c r="G7" s="15">
        <v>4.8000000000000001E-2</v>
      </c>
      <c r="H7" s="15">
        <v>4.4999999999999998E-2</v>
      </c>
      <c r="I7" s="15">
        <v>4.3999999999999997E-2</v>
      </c>
      <c r="J7" s="15">
        <v>4.3999999999999997E-2</v>
      </c>
      <c r="K7" s="15">
        <v>4.7640000000000002E-2</v>
      </c>
      <c r="L7" s="15">
        <v>4.5999999999999999E-2</v>
      </c>
      <c r="M7" s="15"/>
      <c r="N7" s="15">
        <v>4.3999999999999997E-2</v>
      </c>
      <c r="O7" s="15">
        <v>4.8000000000000001E-2</v>
      </c>
      <c r="R7" s="20"/>
      <c r="T7" s="37" t="s">
        <v>45</v>
      </c>
      <c r="U7" s="30" t="s">
        <v>29</v>
      </c>
      <c r="V7" s="30" t="s">
        <v>30</v>
      </c>
      <c r="W7" s="30"/>
      <c r="X7" s="31"/>
      <c r="Y7" s="32">
        <v>0.33100000000000002</v>
      </c>
      <c r="Z7" s="32">
        <v>1.821</v>
      </c>
      <c r="AA7" s="32">
        <v>2.423</v>
      </c>
      <c r="AB7" s="32">
        <v>2.0259999999999998</v>
      </c>
      <c r="AC7" s="32">
        <v>2.653</v>
      </c>
      <c r="AD7" s="32">
        <v>2.5179999999999998</v>
      </c>
      <c r="AE7" s="32">
        <v>2.1150000000000002</v>
      </c>
      <c r="AF7" s="32">
        <v>1.8149999999999999</v>
      </c>
      <c r="AG7" s="32">
        <v>1.7070000000000001</v>
      </c>
      <c r="AH7" s="32">
        <v>1.6659999999999999</v>
      </c>
      <c r="AI7" s="38">
        <v>1.657</v>
      </c>
      <c r="CO7" s="11">
        <v>1241.0999999999999</v>
      </c>
      <c r="CQ7" s="11">
        <v>-542.79999999999995</v>
      </c>
      <c r="CR7" s="11">
        <v>-2.92</v>
      </c>
      <c r="CS7" s="11">
        <v>479.4</v>
      </c>
      <c r="CT7" s="11">
        <v>4166.8999999999996</v>
      </c>
      <c r="CU7" s="11">
        <v>-3687.4</v>
      </c>
      <c r="CV7" s="11">
        <v>-650.20000000000005</v>
      </c>
      <c r="CW7" s="11">
        <v>-624.5</v>
      </c>
      <c r="CX7" s="11">
        <v>252.5</v>
      </c>
      <c r="CZ7" s="11">
        <v>1708.1</v>
      </c>
      <c r="DB7" s="11">
        <v>476.8</v>
      </c>
      <c r="DC7" s="11">
        <v>-155.6</v>
      </c>
      <c r="DD7" s="11">
        <v>632.4</v>
      </c>
      <c r="DJ7" s="11">
        <v>-160.6</v>
      </c>
      <c r="DK7" s="11">
        <v>-0.3</v>
      </c>
      <c r="DL7" s="11">
        <v>-160.30000000000001</v>
      </c>
      <c r="DN7" s="11">
        <v>333.4</v>
      </c>
      <c r="DO7" s="11">
        <v>438.5</v>
      </c>
      <c r="DP7" s="11">
        <v>-65</v>
      </c>
      <c r="DQ7" s="11">
        <v>-40.200000000000003</v>
      </c>
      <c r="DR7" s="11">
        <v>-69.3</v>
      </c>
      <c r="DS7" s="11">
        <v>29.1</v>
      </c>
      <c r="DU7" s="11">
        <v>1036.0999999999999</v>
      </c>
      <c r="DW7" s="11">
        <v>-1066</v>
      </c>
      <c r="DZ7" s="11">
        <v>48713</v>
      </c>
      <c r="EC7" s="11">
        <v>720886</v>
      </c>
    </row>
    <row r="8" spans="2:133" ht="18" customHeight="1" thickBot="1" x14ac:dyDescent="0.3">
      <c r="B8" s="13" t="s">
        <v>17</v>
      </c>
      <c r="C8" s="14"/>
      <c r="D8" s="15">
        <v>1.328E-2</v>
      </c>
      <c r="E8" s="15">
        <v>3.16E-3</v>
      </c>
      <c r="F8" s="15">
        <v>-6.4900000000000001E-3</v>
      </c>
      <c r="G8" s="15">
        <v>1.2E-2</v>
      </c>
      <c r="H8" s="15">
        <v>0.01</v>
      </c>
      <c r="I8" s="15">
        <v>-1.0999999999999999E-2</v>
      </c>
      <c r="J8" s="15">
        <v>-1.0999999999999999E-2</v>
      </c>
      <c r="K8" s="15">
        <v>1.2669999999999999E-2</v>
      </c>
      <c r="L8" s="15">
        <v>1.0999999999999999E-2</v>
      </c>
      <c r="M8" s="15"/>
      <c r="N8" s="15">
        <v>1.4E-2</v>
      </c>
      <c r="O8" s="15">
        <v>2.4E-2</v>
      </c>
      <c r="R8" s="20"/>
      <c r="T8" s="37" t="s">
        <v>32</v>
      </c>
      <c r="U8" s="30" t="s">
        <v>29</v>
      </c>
      <c r="V8" s="30" t="s">
        <v>30</v>
      </c>
      <c r="W8" s="30"/>
      <c r="X8" s="31"/>
      <c r="Y8" s="32">
        <v>5.1139999999999999</v>
      </c>
      <c r="Z8" s="32">
        <v>4.6959999999999997</v>
      </c>
      <c r="AA8" s="32">
        <v>4.3029999999999999</v>
      </c>
      <c r="AB8" s="32">
        <v>4.359</v>
      </c>
      <c r="AC8" s="32">
        <v>4.7640000000000002</v>
      </c>
      <c r="AD8" s="32">
        <v>4.9420000000000002</v>
      </c>
      <c r="AE8" s="32">
        <v>5.0970000000000004</v>
      </c>
      <c r="AF8" s="32">
        <v>5.077</v>
      </c>
      <c r="AG8" s="32">
        <v>5.0570000000000004</v>
      </c>
      <c r="AH8" s="32">
        <v>5.01</v>
      </c>
      <c r="AI8" s="38">
        <v>4.9980000000000002</v>
      </c>
      <c r="CO8" s="11">
        <v>1241.0999999999999</v>
      </c>
      <c r="CQ8" s="11">
        <v>-542.79999999999995</v>
      </c>
      <c r="CR8" s="11">
        <v>-2.92</v>
      </c>
      <c r="CS8" s="11">
        <v>479.4</v>
      </c>
      <c r="CT8" s="11">
        <v>4166.8999999999996</v>
      </c>
      <c r="CU8" s="11">
        <v>-3687.4</v>
      </c>
      <c r="CV8" s="11">
        <v>-650.20000000000005</v>
      </c>
      <c r="CW8" s="11">
        <v>-624.5</v>
      </c>
      <c r="CX8" s="11">
        <v>252.5</v>
      </c>
      <c r="CZ8" s="11">
        <v>1708.1</v>
      </c>
      <c r="DB8" s="11">
        <v>476.8</v>
      </c>
      <c r="DC8" s="11">
        <v>-155.6</v>
      </c>
      <c r="DD8" s="11">
        <v>632.4</v>
      </c>
      <c r="DJ8" s="11">
        <v>-160.6</v>
      </c>
      <c r="DK8" s="11">
        <v>-0.3</v>
      </c>
      <c r="DL8" s="11">
        <v>-160.30000000000001</v>
      </c>
      <c r="DN8" s="11">
        <v>333.4</v>
      </c>
      <c r="DO8" s="11">
        <v>438.5</v>
      </c>
      <c r="DP8" s="11">
        <v>-65</v>
      </c>
      <c r="DQ8" s="11">
        <v>-40.200000000000003</v>
      </c>
      <c r="DR8" s="11">
        <v>-69.3</v>
      </c>
      <c r="DS8" s="11">
        <v>29.1</v>
      </c>
      <c r="DU8" s="11">
        <v>1036.0999999999999</v>
      </c>
      <c r="DW8" s="11">
        <v>-1066</v>
      </c>
      <c r="DZ8" s="11">
        <v>48713</v>
      </c>
      <c r="EC8" s="11">
        <v>720886</v>
      </c>
    </row>
    <row r="9" spans="2:133" ht="20.100000000000001" customHeight="1" thickBot="1" x14ac:dyDescent="0.25">
      <c r="B9" s="23" t="s">
        <v>18</v>
      </c>
      <c r="C9" s="24"/>
      <c r="D9" s="25">
        <v>3.9E-2</v>
      </c>
      <c r="E9" s="25">
        <v>2.8000000000000001E-2</v>
      </c>
      <c r="F9" s="25">
        <v>2.1999999999999999E-2</v>
      </c>
      <c r="G9" s="25">
        <v>5.3999999999999999E-2</v>
      </c>
      <c r="H9" s="25">
        <v>3.7999999999999999E-2</v>
      </c>
      <c r="I9" s="25">
        <v>1.3513513513513598E-2</v>
      </c>
      <c r="J9" s="10">
        <v>8.6666666666668224E-3</v>
      </c>
      <c r="K9" s="25">
        <v>4.9000000000000002E-2</v>
      </c>
      <c r="L9" s="25">
        <v>0.04</v>
      </c>
      <c r="M9" s="25"/>
      <c r="N9" s="1">
        <v>3.4000000000000002E-2</v>
      </c>
      <c r="O9" s="1">
        <v>3.9E-2</v>
      </c>
      <c r="P9" s="6"/>
      <c r="Q9" s="6"/>
      <c r="R9" s="6"/>
      <c r="S9" s="6"/>
      <c r="T9" s="39" t="s">
        <v>33</v>
      </c>
      <c r="U9" s="40" t="s">
        <v>29</v>
      </c>
      <c r="V9" s="40" t="s">
        <v>30</v>
      </c>
      <c r="W9" s="40"/>
      <c r="X9" s="41"/>
      <c r="Y9" s="42">
        <v>2.931</v>
      </c>
      <c r="Z9" s="42">
        <v>1.3280000000000001</v>
      </c>
      <c r="AA9" s="42">
        <v>0.316</v>
      </c>
      <c r="AB9" s="42">
        <v>-0.64900000000000002</v>
      </c>
      <c r="AC9" s="42">
        <v>1.2669999999999999</v>
      </c>
      <c r="AD9" s="42">
        <v>2.0009999999999999</v>
      </c>
      <c r="AE9" s="42">
        <v>2.7559999999999998</v>
      </c>
      <c r="AF9" s="42">
        <v>2.7909999999999999</v>
      </c>
      <c r="AG9" s="42">
        <v>2.8090000000000002</v>
      </c>
      <c r="AH9" s="42">
        <v>2.798</v>
      </c>
      <c r="AI9" s="43">
        <v>2.8079999999999998</v>
      </c>
      <c r="CO9" s="11">
        <v>942.2</v>
      </c>
      <c r="CQ9" s="11">
        <v>-1714.7</v>
      </c>
      <c r="CR9" s="11">
        <v>-1.92</v>
      </c>
      <c r="CS9" s="11">
        <v>197.5</v>
      </c>
      <c r="CT9" s="11">
        <v>4271.3</v>
      </c>
      <c r="CU9" s="11">
        <v>-4073.8</v>
      </c>
      <c r="CV9" s="11">
        <v>-583.1</v>
      </c>
      <c r="CW9" s="11">
        <v>-1574.6</v>
      </c>
      <c r="CX9" s="11">
        <v>245.4</v>
      </c>
      <c r="CZ9" s="11">
        <v>2624.4</v>
      </c>
      <c r="DB9" s="11">
        <v>584.4</v>
      </c>
      <c r="DC9" s="11">
        <v>-15.8</v>
      </c>
      <c r="DD9" s="11">
        <v>600.29999999999995</v>
      </c>
      <c r="DJ9" s="11">
        <v>-46.7</v>
      </c>
      <c r="DK9" s="11">
        <v>-19.2</v>
      </c>
      <c r="DL9" s="11">
        <v>-27.5</v>
      </c>
      <c r="DN9" s="11">
        <v>1195.5</v>
      </c>
      <c r="DO9" s="11">
        <v>442.6</v>
      </c>
      <c r="DP9" s="11">
        <v>129.19999999999999</v>
      </c>
      <c r="DQ9" s="11">
        <v>623.6</v>
      </c>
      <c r="DR9" s="11">
        <v>3</v>
      </c>
      <c r="DS9" s="11">
        <v>620.6</v>
      </c>
      <c r="DU9" s="11">
        <v>858.3</v>
      </c>
      <c r="DW9" s="11">
        <v>-1077.703</v>
      </c>
      <c r="DZ9" s="11">
        <v>56769</v>
      </c>
      <c r="EC9" s="11">
        <v>784897</v>
      </c>
    </row>
    <row r="10" spans="2:133" s="2" customFormat="1" ht="32.1" customHeight="1" x14ac:dyDescent="0.25">
      <c r="B10" s="12" t="s">
        <v>1</v>
      </c>
      <c r="C10" s="8" t="s">
        <v>52</v>
      </c>
      <c r="D10" s="58">
        <v>2014</v>
      </c>
      <c r="E10" s="58">
        <v>2015</v>
      </c>
      <c r="F10" s="58">
        <v>2016</v>
      </c>
      <c r="G10" s="58">
        <v>2017</v>
      </c>
      <c r="H10" s="58">
        <v>2018</v>
      </c>
      <c r="I10" s="58" t="s">
        <v>49</v>
      </c>
      <c r="J10" s="58" t="s">
        <v>51</v>
      </c>
      <c r="K10" s="58" t="s">
        <v>53</v>
      </c>
      <c r="L10" s="58" t="s">
        <v>48</v>
      </c>
      <c r="M10" s="58" t="s">
        <v>50</v>
      </c>
      <c r="N10" s="55" t="str">
        <f>N3</f>
        <v>2019</v>
      </c>
      <c r="O10" s="55" t="str">
        <f>O3</f>
        <v>2020</v>
      </c>
      <c r="Q10" s="11"/>
      <c r="R10" s="20"/>
      <c r="Y10" s="2">
        <f t="shared" ref="Y10:AI10" si="0">Y5/100</f>
        <v>3.4720000000000001E-2</v>
      </c>
      <c r="Z10" s="2">
        <f t="shared" si="0"/>
        <v>3.5790000000000002E-2</v>
      </c>
      <c r="AA10" s="2">
        <f t="shared" si="0"/>
        <v>3.4529999999999998E-2</v>
      </c>
      <c r="AB10" s="2">
        <f t="shared" si="0"/>
        <v>3.2340000000000001E-2</v>
      </c>
      <c r="AC10" s="2">
        <f t="shared" si="0"/>
        <v>3.7610000000000005E-2</v>
      </c>
      <c r="AD10" s="2">
        <f t="shared" si="0"/>
        <v>3.9390000000000001E-2</v>
      </c>
      <c r="AE10" s="2">
        <f t="shared" si="0"/>
        <v>3.943E-2</v>
      </c>
      <c r="AF10" s="2">
        <f t="shared" si="0"/>
        <v>3.764E-2</v>
      </c>
      <c r="AG10" s="2">
        <f t="shared" si="0"/>
        <v>3.7499999999999999E-2</v>
      </c>
      <c r="AH10" s="2">
        <f t="shared" si="0"/>
        <v>3.7010000000000001E-2</v>
      </c>
      <c r="AI10" s="2">
        <f t="shared" si="0"/>
        <v>3.705E-2</v>
      </c>
      <c r="CO10" s="2">
        <v>-4197.7</v>
      </c>
      <c r="CQ10" s="2">
        <v>-2219.6</v>
      </c>
      <c r="CR10" s="2">
        <v>-2.73</v>
      </c>
      <c r="CS10" s="2">
        <v>-922.7</v>
      </c>
      <c r="CT10" s="2">
        <v>3798.7</v>
      </c>
      <c r="CU10" s="2">
        <v>-4721.3999999999996</v>
      </c>
      <c r="CV10" s="2">
        <v>-638.70000000000005</v>
      </c>
      <c r="CW10" s="2">
        <v>-956</v>
      </c>
      <c r="CX10" s="2">
        <v>297.7</v>
      </c>
      <c r="CZ10" s="2">
        <v>-2052.6</v>
      </c>
      <c r="DB10" s="2">
        <v>-88.8</v>
      </c>
      <c r="DC10" s="2">
        <v>-66.7</v>
      </c>
      <c r="DD10" s="2">
        <v>-22.1</v>
      </c>
      <c r="DJ10" s="2">
        <v>-211.6</v>
      </c>
      <c r="DK10" s="2">
        <v>-43.7</v>
      </c>
      <c r="DL10" s="2">
        <v>-167.9</v>
      </c>
      <c r="DN10" s="2">
        <v>-2424.6999999999998</v>
      </c>
      <c r="DO10" s="2">
        <v>-1300.4000000000001</v>
      </c>
      <c r="DP10" s="2">
        <v>32.1</v>
      </c>
      <c r="DQ10" s="2">
        <v>-1156.4000000000001</v>
      </c>
      <c r="DR10" s="2">
        <v>-1025.5999999999999</v>
      </c>
      <c r="DS10" s="2">
        <v>-130.80000000000001</v>
      </c>
      <c r="DU10" s="2">
        <v>644.5</v>
      </c>
      <c r="DW10" s="2">
        <v>-1008.9</v>
      </c>
      <c r="DZ10" s="2">
        <v>33742</v>
      </c>
      <c r="EC10" s="2">
        <v>604114</v>
      </c>
    </row>
    <row r="11" spans="2:133" ht="32.1" customHeight="1" x14ac:dyDescent="0.25">
      <c r="B11" s="9" t="s">
        <v>19</v>
      </c>
      <c r="C11" s="1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R11" s="20"/>
      <c r="Y11" s="2">
        <f t="shared" ref="Y11:AI11" si="1">Y6/100</f>
        <v>1.3380000000000001E-2</v>
      </c>
      <c r="Z11" s="2">
        <f t="shared" si="1"/>
        <v>2.0930000000000001E-2</v>
      </c>
      <c r="AA11" s="2">
        <f t="shared" si="1"/>
        <v>2.3019999999999999E-2</v>
      </c>
      <c r="AB11" s="2">
        <f t="shared" si="1"/>
        <v>1.67E-2</v>
      </c>
      <c r="AC11" s="2">
        <f t="shared" si="1"/>
        <v>2.3359999999999999E-2</v>
      </c>
      <c r="AD11" s="2">
        <f t="shared" si="1"/>
        <v>2.4799999999999999E-2</v>
      </c>
      <c r="AE11" s="2">
        <f t="shared" si="1"/>
        <v>2.2189999999999998E-2</v>
      </c>
      <c r="AF11" s="2">
        <f t="shared" si="1"/>
        <v>1.7390000000000003E-2</v>
      </c>
      <c r="AG11" s="2">
        <f t="shared" si="1"/>
        <v>1.6670000000000001E-2</v>
      </c>
      <c r="AH11" s="2">
        <f t="shared" si="1"/>
        <v>1.5440000000000001E-2</v>
      </c>
      <c r="AI11" s="2">
        <f t="shared" si="1"/>
        <v>1.502E-2</v>
      </c>
      <c r="CO11" s="11">
        <v>-1958.3</v>
      </c>
      <c r="CQ11" s="11">
        <v>-2847.6</v>
      </c>
      <c r="CR11" s="11">
        <v>-1.83</v>
      </c>
      <c r="CS11" s="11">
        <v>-469.6</v>
      </c>
      <c r="CT11" s="11">
        <v>3393.9</v>
      </c>
      <c r="CU11" s="11">
        <v>-3863.5</v>
      </c>
      <c r="CV11" s="11">
        <v>-633.1</v>
      </c>
      <c r="CW11" s="11">
        <v>-2020.3</v>
      </c>
      <c r="CX11" s="11">
        <v>275.5</v>
      </c>
      <c r="CZ11" s="11">
        <v>410.1</v>
      </c>
      <c r="DB11" s="11">
        <v>164.3</v>
      </c>
      <c r="DC11" s="11">
        <v>-3.6</v>
      </c>
      <c r="DD11" s="11">
        <v>167.9</v>
      </c>
      <c r="DJ11" s="11">
        <v>-250</v>
      </c>
      <c r="DK11" s="11">
        <v>-2.9</v>
      </c>
      <c r="DL11" s="11">
        <v>-247.1</v>
      </c>
      <c r="DN11" s="11">
        <v>192.4</v>
      </c>
      <c r="DO11" s="11">
        <v>174.4</v>
      </c>
      <c r="DP11" s="11">
        <v>0.3</v>
      </c>
      <c r="DQ11" s="11">
        <v>17.8</v>
      </c>
      <c r="DR11" s="11">
        <v>-7.9</v>
      </c>
      <c r="DS11" s="11">
        <v>25.7</v>
      </c>
      <c r="DU11" s="11">
        <v>273.10000000000002</v>
      </c>
      <c r="DW11" s="11">
        <v>-1304.06</v>
      </c>
      <c r="DZ11" s="11">
        <v>31887</v>
      </c>
      <c r="EC11" s="11">
        <v>626044</v>
      </c>
    </row>
    <row r="12" spans="2:133" ht="20.100000000000001" customHeight="1" x14ac:dyDescent="0.25">
      <c r="B12" s="3" t="s">
        <v>2</v>
      </c>
      <c r="C12" s="4"/>
      <c r="D12" s="5">
        <v>2.5000000000000001E-2</v>
      </c>
      <c r="E12" s="5">
        <v>2.8999999999999998E-2</v>
      </c>
      <c r="F12" s="5">
        <v>1.6E-2</v>
      </c>
      <c r="G12" s="5">
        <v>2.2000000000000002E-2</v>
      </c>
      <c r="H12" s="5">
        <v>2.9000000000000001E-2</v>
      </c>
      <c r="I12" s="5">
        <v>0.03</v>
      </c>
      <c r="J12" s="5">
        <v>3.2099999999999997E-2</v>
      </c>
      <c r="K12" s="5">
        <v>2.7400000000000001E-2</v>
      </c>
      <c r="L12" s="5">
        <v>2.9000000000000001E-2</v>
      </c>
      <c r="M12" s="5">
        <v>3.0099999999999998E-2</v>
      </c>
      <c r="N12" s="5">
        <f>'[1]Sheet 1'!$B$6/100</f>
        <v>2.3310000000000001E-2</v>
      </c>
      <c r="O12" s="5">
        <f>'[1]Sheet 1'!$C$6/100</f>
        <v>1.8710000000000001E-2</v>
      </c>
      <c r="R12" s="20"/>
      <c r="Y12" s="2">
        <f t="shared" ref="Y12:AI12" si="2">Y7/100</f>
        <v>3.31E-3</v>
      </c>
      <c r="Z12" s="2">
        <f t="shared" si="2"/>
        <v>1.821E-2</v>
      </c>
      <c r="AA12" s="2">
        <f t="shared" si="2"/>
        <v>2.4230000000000002E-2</v>
      </c>
      <c r="AB12" s="2">
        <f t="shared" si="2"/>
        <v>2.0259999999999997E-2</v>
      </c>
      <c r="AC12" s="2">
        <f t="shared" si="2"/>
        <v>2.6530000000000001E-2</v>
      </c>
      <c r="AD12" s="2">
        <f t="shared" si="2"/>
        <v>2.5179999999999998E-2</v>
      </c>
      <c r="AE12" s="2">
        <f t="shared" si="2"/>
        <v>2.1150000000000002E-2</v>
      </c>
      <c r="AF12" s="2">
        <f t="shared" si="2"/>
        <v>1.8149999999999999E-2</v>
      </c>
      <c r="AG12" s="2">
        <f t="shared" si="2"/>
        <v>1.7070000000000002E-2</v>
      </c>
      <c r="AH12" s="2">
        <f t="shared" si="2"/>
        <v>1.6659999999999998E-2</v>
      </c>
      <c r="AI12" s="2">
        <f t="shared" si="2"/>
        <v>1.6570000000000001E-2</v>
      </c>
      <c r="CO12" s="11">
        <v>5953.4</v>
      </c>
      <c r="CQ12" s="11">
        <v>-678.7</v>
      </c>
      <c r="CR12" s="11">
        <v>-2.85</v>
      </c>
      <c r="CS12" s="11">
        <v>96.7</v>
      </c>
      <c r="CT12" s="11">
        <v>4558.1000000000004</v>
      </c>
      <c r="CU12" s="11">
        <v>-4461.3</v>
      </c>
      <c r="CV12" s="11">
        <v>-698.7</v>
      </c>
      <c r="CW12" s="11">
        <v>-429.3</v>
      </c>
      <c r="CX12" s="11">
        <v>352.6</v>
      </c>
      <c r="CZ12" s="11">
        <v>6325.7</v>
      </c>
      <c r="DB12" s="11">
        <v>92.6</v>
      </c>
      <c r="DC12" s="11">
        <v>-333.1</v>
      </c>
      <c r="DD12" s="11">
        <v>425.7</v>
      </c>
      <c r="DJ12" s="11">
        <v>29.4</v>
      </c>
      <c r="DK12" s="11">
        <v>-7.6</v>
      </c>
      <c r="DL12" s="11">
        <v>37</v>
      </c>
      <c r="DN12" s="11">
        <v>3478.4</v>
      </c>
      <c r="DO12" s="11">
        <v>1955.6</v>
      </c>
      <c r="DP12" s="11">
        <v>77.3</v>
      </c>
      <c r="DQ12" s="11">
        <v>1445.5</v>
      </c>
      <c r="DR12" s="11">
        <v>40.4</v>
      </c>
      <c r="DS12" s="11">
        <v>1405.1</v>
      </c>
      <c r="DU12" s="11">
        <v>2658.6</v>
      </c>
      <c r="DW12" s="11">
        <v>-585.20000000000005</v>
      </c>
      <c r="DZ12" s="11">
        <v>47660</v>
      </c>
      <c r="EC12" s="11">
        <v>703727</v>
      </c>
    </row>
    <row r="13" spans="2:133" ht="18" customHeight="1" x14ac:dyDescent="0.25">
      <c r="B13" s="19" t="s">
        <v>3</v>
      </c>
      <c r="C13" s="14"/>
      <c r="D13" s="15">
        <v>2.8999999999999998E-2</v>
      </c>
      <c r="E13" s="15">
        <v>3.7000000000000005E-2</v>
      </c>
      <c r="F13" s="15">
        <v>2.7000000000000003E-2</v>
      </c>
      <c r="G13" s="15">
        <v>2.5000000000000001E-2</v>
      </c>
      <c r="H13" s="15">
        <v>2.5999999999999999E-2</v>
      </c>
      <c r="I13" s="15">
        <v>2.5999999999999999E-2</v>
      </c>
      <c r="J13" s="15">
        <v>2.7E-2</v>
      </c>
      <c r="K13" s="15">
        <v>2.7E-2</v>
      </c>
      <c r="L13" s="15">
        <v>2.5999999999999999E-2</v>
      </c>
      <c r="M13" s="15">
        <v>2.7E-2</v>
      </c>
      <c r="N13" s="15"/>
      <c r="O13" s="15"/>
      <c r="R13" s="20"/>
      <c r="Y13" s="2">
        <f t="shared" ref="Y13:AI13" si="3">Y8/100</f>
        <v>5.1139999999999998E-2</v>
      </c>
      <c r="Z13" s="2">
        <f t="shared" si="3"/>
        <v>4.6959999999999995E-2</v>
      </c>
      <c r="AA13" s="2">
        <f t="shared" si="3"/>
        <v>4.3029999999999999E-2</v>
      </c>
      <c r="AB13" s="2">
        <f t="shared" si="3"/>
        <v>4.3589999999999997E-2</v>
      </c>
      <c r="AC13" s="2">
        <f t="shared" si="3"/>
        <v>4.7640000000000002E-2</v>
      </c>
      <c r="AD13" s="2">
        <f t="shared" si="3"/>
        <v>4.9419999999999999E-2</v>
      </c>
      <c r="AE13" s="2">
        <f t="shared" si="3"/>
        <v>5.0970000000000001E-2</v>
      </c>
      <c r="AF13" s="2">
        <f t="shared" si="3"/>
        <v>5.0770000000000003E-2</v>
      </c>
      <c r="AG13" s="2">
        <f t="shared" si="3"/>
        <v>5.0570000000000004E-2</v>
      </c>
      <c r="AH13" s="2">
        <f t="shared" si="3"/>
        <v>5.0099999999999999E-2</v>
      </c>
      <c r="AI13" s="2">
        <f t="shared" si="3"/>
        <v>4.9980000000000004E-2</v>
      </c>
      <c r="CO13" s="11">
        <v>1241.0999999999999</v>
      </c>
      <c r="CQ13" s="11">
        <v>-542.79999999999995</v>
      </c>
      <c r="CR13" s="11">
        <v>-2.92</v>
      </c>
      <c r="CS13" s="11">
        <v>479.4</v>
      </c>
      <c r="CT13" s="11">
        <v>4166.8999999999996</v>
      </c>
      <c r="CU13" s="11">
        <v>-3687.4</v>
      </c>
      <c r="CV13" s="11">
        <v>-650.20000000000005</v>
      </c>
      <c r="CW13" s="11">
        <v>-624.5</v>
      </c>
      <c r="CX13" s="11">
        <v>252.5</v>
      </c>
      <c r="CZ13" s="11">
        <v>1708.1</v>
      </c>
      <c r="DB13" s="11">
        <v>476.8</v>
      </c>
      <c r="DC13" s="11">
        <v>-155.6</v>
      </c>
      <c r="DD13" s="11">
        <v>632.4</v>
      </c>
      <c r="DJ13" s="11">
        <v>-160.6</v>
      </c>
      <c r="DK13" s="11">
        <v>-0.3</v>
      </c>
      <c r="DL13" s="11">
        <v>-160.30000000000001</v>
      </c>
      <c r="DN13" s="11">
        <v>333.4</v>
      </c>
      <c r="DO13" s="11">
        <v>438.5</v>
      </c>
      <c r="DP13" s="11">
        <v>-65</v>
      </c>
      <c r="DQ13" s="11">
        <v>-40.200000000000003</v>
      </c>
      <c r="DR13" s="11">
        <v>-69.3</v>
      </c>
      <c r="DS13" s="11">
        <v>29.1</v>
      </c>
      <c r="DU13" s="11">
        <v>1036.0999999999999</v>
      </c>
      <c r="DW13" s="11">
        <v>-1066</v>
      </c>
      <c r="DZ13" s="11">
        <v>48713</v>
      </c>
      <c r="EC13" s="11">
        <v>720886</v>
      </c>
    </row>
    <row r="14" spans="2:133" ht="18" customHeight="1" x14ac:dyDescent="0.25">
      <c r="B14" s="19" t="s">
        <v>4</v>
      </c>
      <c r="C14" s="14"/>
      <c r="D14" s="15">
        <v>-9.0000000000000011E-3</v>
      </c>
      <c r="E14" s="15">
        <v>1.9E-2</v>
      </c>
      <c r="F14" s="15">
        <v>1.3999999999999999E-2</v>
      </c>
      <c r="G14" s="15">
        <v>-1E-3</v>
      </c>
      <c r="H14" s="15">
        <v>1.4999999999999999E-2</v>
      </c>
      <c r="I14" s="15">
        <v>1.4999999999999999E-2</v>
      </c>
      <c r="J14" s="15">
        <v>1.9E-2</v>
      </c>
      <c r="K14" s="15">
        <v>1.0999999999999999E-2</v>
      </c>
      <c r="L14" s="15">
        <v>1.4999999999999999E-2</v>
      </c>
      <c r="M14" s="15">
        <v>1.7000000000000001E-2</v>
      </c>
      <c r="N14" s="15"/>
      <c r="O14" s="15"/>
      <c r="R14" s="20"/>
      <c r="Y14" s="2">
        <f t="shared" ref="Y14:AI14" si="4">Y9/100</f>
        <v>2.9309999999999999E-2</v>
      </c>
      <c r="Z14" s="2">
        <f t="shared" si="4"/>
        <v>1.328E-2</v>
      </c>
      <c r="AA14" s="2">
        <f t="shared" si="4"/>
        <v>3.16E-3</v>
      </c>
      <c r="AB14" s="2">
        <f t="shared" si="4"/>
        <v>-6.4900000000000001E-3</v>
      </c>
      <c r="AC14" s="2">
        <f t="shared" si="4"/>
        <v>1.2669999999999999E-2</v>
      </c>
      <c r="AD14" s="2">
        <f t="shared" si="4"/>
        <v>2.001E-2</v>
      </c>
      <c r="AE14" s="2">
        <f t="shared" si="4"/>
        <v>2.7559999999999998E-2</v>
      </c>
      <c r="AF14" s="2">
        <f t="shared" si="4"/>
        <v>2.7910000000000001E-2</v>
      </c>
      <c r="AG14" s="2">
        <f t="shared" si="4"/>
        <v>2.809E-2</v>
      </c>
      <c r="AH14" s="2">
        <f t="shared" si="4"/>
        <v>2.7980000000000001E-2</v>
      </c>
      <c r="AI14" s="2">
        <f t="shared" si="4"/>
        <v>2.8079999999999997E-2</v>
      </c>
      <c r="CO14" s="11">
        <v>754.7</v>
      </c>
      <c r="CQ14" s="11">
        <v>-1916.9</v>
      </c>
      <c r="CR14" s="11">
        <v>-2.92</v>
      </c>
      <c r="CS14" s="11">
        <v>329.2</v>
      </c>
      <c r="CT14" s="11">
        <v>4405.2</v>
      </c>
      <c r="CU14" s="11">
        <v>-4076</v>
      </c>
      <c r="CV14" s="11">
        <v>-687.8</v>
      </c>
      <c r="CW14" s="11">
        <v>-1826.2</v>
      </c>
      <c r="CX14" s="11">
        <v>268</v>
      </c>
      <c r="CZ14" s="11">
        <v>2100.1</v>
      </c>
      <c r="DB14" s="11">
        <v>241.3</v>
      </c>
      <c r="DC14" s="11">
        <v>-66.2</v>
      </c>
      <c r="DD14" s="11">
        <v>307.5</v>
      </c>
      <c r="DJ14" s="11">
        <v>-522.29999999999995</v>
      </c>
      <c r="DK14" s="11">
        <v>-3.4</v>
      </c>
      <c r="DL14" s="11">
        <v>-518.9</v>
      </c>
      <c r="DN14" s="11">
        <v>1221.3</v>
      </c>
      <c r="DO14" s="11">
        <v>206.9</v>
      </c>
      <c r="DP14" s="11">
        <v>71.7</v>
      </c>
      <c r="DQ14" s="11">
        <v>942.8</v>
      </c>
      <c r="DR14" s="11">
        <v>28.8</v>
      </c>
      <c r="DS14" s="11">
        <v>914</v>
      </c>
      <c r="DU14" s="11">
        <v>1122.9000000000001</v>
      </c>
      <c r="DW14" s="11">
        <v>-1078.7560000000001</v>
      </c>
      <c r="DZ14" s="11">
        <v>49694</v>
      </c>
      <c r="EC14" s="11">
        <v>737842</v>
      </c>
    </row>
    <row r="15" spans="2:133" ht="18" customHeight="1" x14ac:dyDescent="0.25">
      <c r="B15" s="19" t="s">
        <v>5</v>
      </c>
      <c r="C15" s="14"/>
      <c r="D15" s="15">
        <v>5.4000000000000006E-2</v>
      </c>
      <c r="E15" s="15">
        <v>4.8000000000000001E-2</v>
      </c>
      <c r="F15" s="15">
        <v>-1.3000000000000001E-2</v>
      </c>
      <c r="G15" s="15">
        <v>4.8000000000000001E-2</v>
      </c>
      <c r="H15" s="15">
        <v>0.06</v>
      </c>
      <c r="I15" s="15">
        <v>6.8000000000000005E-2</v>
      </c>
      <c r="J15" s="15">
        <v>5.8999999999999997E-2</v>
      </c>
      <c r="K15" s="15">
        <v>5.5E-2</v>
      </c>
      <c r="L15" s="15">
        <v>0.06</v>
      </c>
      <c r="M15" s="15">
        <v>5.8999999999999997E-2</v>
      </c>
      <c r="N15" s="15"/>
      <c r="O15" s="15"/>
      <c r="R15" s="20"/>
      <c r="CO15" s="11">
        <v>1716.7</v>
      </c>
      <c r="CQ15" s="11">
        <v>-786.3</v>
      </c>
      <c r="CR15" s="11">
        <v>-2.77</v>
      </c>
      <c r="CS15" s="11">
        <v>-89.1</v>
      </c>
      <c r="CT15" s="11">
        <v>4047.8</v>
      </c>
      <c r="CU15" s="11">
        <v>-4136.8999999999996</v>
      </c>
      <c r="CV15" s="11">
        <v>-584.1</v>
      </c>
      <c r="CW15" s="11">
        <v>-401.9</v>
      </c>
      <c r="CX15" s="11">
        <v>288.8</v>
      </c>
      <c r="CZ15" s="11">
        <v>2677.7</v>
      </c>
      <c r="DB15" s="11">
        <v>442.7</v>
      </c>
      <c r="DC15" s="11">
        <v>73.3</v>
      </c>
      <c r="DD15" s="11">
        <v>369.4</v>
      </c>
      <c r="DJ15" s="11">
        <v>1.5</v>
      </c>
      <c r="DK15" s="11">
        <v>-50.8</v>
      </c>
      <c r="DL15" s="11">
        <v>52.3</v>
      </c>
      <c r="DN15" s="11">
        <v>715.8</v>
      </c>
      <c r="DO15" s="11">
        <v>1.8</v>
      </c>
      <c r="DP15" s="11">
        <v>186.8</v>
      </c>
      <c r="DQ15" s="11">
        <v>527.29999999999995</v>
      </c>
      <c r="DR15" s="11">
        <v>3.8</v>
      </c>
      <c r="DS15" s="11">
        <v>523.5</v>
      </c>
      <c r="DU15" s="11">
        <v>1486</v>
      </c>
      <c r="DW15" s="11">
        <v>-694.7</v>
      </c>
      <c r="DZ15" s="11">
        <v>51257</v>
      </c>
      <c r="EC15" s="11">
        <v>755316</v>
      </c>
    </row>
    <row r="16" spans="2:133" ht="18" customHeight="1" x14ac:dyDescent="0.25">
      <c r="B16" s="19" t="s">
        <v>6</v>
      </c>
      <c r="C16" s="14"/>
      <c r="D16" s="15">
        <v>4.2999999999999997E-2</v>
      </c>
      <c r="E16" s="15">
        <v>6.0000000000000001E-3</v>
      </c>
      <c r="F16" s="15">
        <v>-1E-3</v>
      </c>
      <c r="G16" s="15">
        <v>0.03</v>
      </c>
      <c r="H16" s="15">
        <v>3.9E-2</v>
      </c>
      <c r="I16" s="15">
        <v>2.3E-2</v>
      </c>
      <c r="J16" s="15">
        <v>2.8000000000000001E-2</v>
      </c>
      <c r="K16" s="15">
        <v>4.5999999999999999E-2</v>
      </c>
      <c r="L16" s="15">
        <v>3.9E-2</v>
      </c>
      <c r="M16" s="15">
        <v>3.5999999999999997E-2</v>
      </c>
      <c r="N16" s="15"/>
      <c r="O16" s="15"/>
      <c r="R16" s="20"/>
      <c r="T16" s="2">
        <v>2.754</v>
      </c>
      <c r="U16" s="2">
        <v>3.8079999999999998</v>
      </c>
      <c r="V16" s="2">
        <v>3.6829999999999998</v>
      </c>
      <c r="W16" s="2">
        <v>3.0510000000000002</v>
      </c>
      <c r="X16" s="2">
        <v>2.3170000000000002</v>
      </c>
      <c r="Y16" s="2">
        <v>4.149</v>
      </c>
      <c r="Z16" s="11">
        <v>3.9239999999999999</v>
      </c>
      <c r="AA16" s="11">
        <v>3.7450000000000001</v>
      </c>
      <c r="CO16" s="11">
        <v>427.1</v>
      </c>
      <c r="CQ16" s="11">
        <v>-1142.7</v>
      </c>
      <c r="CR16" s="11">
        <v>-2.39</v>
      </c>
      <c r="CS16" s="11">
        <v>-57.3</v>
      </c>
      <c r="CT16" s="11">
        <v>3875</v>
      </c>
      <c r="CU16" s="11">
        <v>-3932.3</v>
      </c>
      <c r="CV16" s="11">
        <v>-626.29999999999995</v>
      </c>
      <c r="CW16" s="11">
        <v>-706.1</v>
      </c>
      <c r="CX16" s="11">
        <v>247</v>
      </c>
      <c r="CZ16" s="11">
        <v>2145.9</v>
      </c>
      <c r="DB16" s="11">
        <v>681.4</v>
      </c>
      <c r="DC16" s="11">
        <v>-38.5</v>
      </c>
      <c r="DD16" s="11">
        <v>720</v>
      </c>
      <c r="DJ16" s="11">
        <v>-31.9</v>
      </c>
      <c r="DK16" s="11">
        <v>-28.5</v>
      </c>
      <c r="DL16" s="11">
        <v>-3.5</v>
      </c>
      <c r="DN16" s="11">
        <v>906.4</v>
      </c>
      <c r="DO16" s="11">
        <v>226.4</v>
      </c>
      <c r="DP16" s="11">
        <v>113.9</v>
      </c>
      <c r="DQ16" s="11">
        <v>566</v>
      </c>
      <c r="DR16" s="11">
        <v>-55</v>
      </c>
      <c r="DS16" s="11">
        <v>621</v>
      </c>
      <c r="DU16" s="11">
        <v>564.70000000000005</v>
      </c>
      <c r="DW16" s="11">
        <v>-1029.3109999999999</v>
      </c>
      <c r="DZ16" s="11">
        <v>51840</v>
      </c>
      <c r="EC16" s="11">
        <v>770350</v>
      </c>
    </row>
    <row r="17" spans="2:133" ht="18" customHeight="1" x14ac:dyDescent="0.25">
      <c r="B17" s="19" t="s">
        <v>7</v>
      </c>
      <c r="C17" s="14"/>
      <c r="D17" s="15">
        <v>5.0999999999999997E-2</v>
      </c>
      <c r="E17" s="15">
        <v>5.5E-2</v>
      </c>
      <c r="F17" s="15">
        <v>1.9E-2</v>
      </c>
      <c r="G17" s="15">
        <v>4.5999999999999999E-2</v>
      </c>
      <c r="H17" s="15">
        <v>4.5999999999999999E-2</v>
      </c>
      <c r="I17" s="15">
        <v>3.4000000000000002E-2</v>
      </c>
      <c r="J17" s="15">
        <v>2.1000000000000001E-2</v>
      </c>
      <c r="K17" s="15">
        <v>5.0999999999999997E-2</v>
      </c>
      <c r="L17" s="15">
        <v>4.5999999999999999E-2</v>
      </c>
      <c r="M17" s="15">
        <v>3.9E-2</v>
      </c>
      <c r="N17" s="15"/>
      <c r="O17" s="15"/>
      <c r="R17" s="20"/>
      <c r="T17" s="11">
        <f>T16/100</f>
        <v>2.7539999999999999E-2</v>
      </c>
      <c r="U17" s="11">
        <f t="shared" ref="U17:X17" si="5">U16/100</f>
        <v>3.8079999999999996E-2</v>
      </c>
      <c r="V17" s="11">
        <f t="shared" si="5"/>
        <v>3.6830000000000002E-2</v>
      </c>
      <c r="W17" s="11">
        <f t="shared" si="5"/>
        <v>3.0510000000000002E-2</v>
      </c>
      <c r="X17" s="11">
        <f t="shared" si="5"/>
        <v>2.3170000000000003E-2</v>
      </c>
      <c r="Y17" s="11">
        <f t="shared" ref="Y17" si="6">Y16/100</f>
        <v>4.1489999999999999E-2</v>
      </c>
      <c r="Z17" s="11">
        <f t="shared" ref="Z17" si="7">Z16/100</f>
        <v>3.9239999999999997E-2</v>
      </c>
      <c r="AA17" s="11">
        <f t="shared" ref="AA17" si="8">AA16/100</f>
        <v>3.7450000000000004E-2</v>
      </c>
      <c r="CO17" s="11">
        <v>1666</v>
      </c>
      <c r="CQ17" s="11">
        <v>-1248.3</v>
      </c>
      <c r="CR17" s="11">
        <v>-2.36</v>
      </c>
      <c r="CS17" s="11">
        <v>33.200000000000003</v>
      </c>
      <c r="CT17" s="11">
        <v>3472.9</v>
      </c>
      <c r="CU17" s="11">
        <v>-3439.8</v>
      </c>
      <c r="CV17" s="11">
        <v>-637.20000000000005</v>
      </c>
      <c r="CW17" s="11">
        <v>-902.9</v>
      </c>
      <c r="CX17" s="11">
        <v>258.7</v>
      </c>
      <c r="CZ17" s="11">
        <v>3309.8</v>
      </c>
      <c r="DB17" s="11">
        <v>644.9</v>
      </c>
      <c r="DC17" s="11">
        <v>-38.299999999999997</v>
      </c>
      <c r="DD17" s="11">
        <v>683.2</v>
      </c>
      <c r="DJ17" s="11">
        <v>-183.7</v>
      </c>
      <c r="DK17" s="11">
        <v>-179.6</v>
      </c>
      <c r="DL17" s="11">
        <v>-4.0999999999999996</v>
      </c>
      <c r="DN17" s="11">
        <v>2026.2</v>
      </c>
      <c r="DO17" s="11">
        <v>1123.9000000000001</v>
      </c>
      <c r="DP17" s="11">
        <v>282</v>
      </c>
      <c r="DQ17" s="11">
        <v>620.29999999999995</v>
      </c>
      <c r="DR17" s="11">
        <v>-24.7</v>
      </c>
      <c r="DS17" s="11">
        <v>645</v>
      </c>
      <c r="DU17" s="11">
        <v>795.2</v>
      </c>
      <c r="DW17" s="11">
        <v>-796.14599999999996</v>
      </c>
      <c r="DZ17" s="11">
        <v>53540</v>
      </c>
      <c r="EC17" s="11">
        <v>773196</v>
      </c>
    </row>
    <row r="18" spans="2:133" ht="18" customHeight="1" x14ac:dyDescent="0.25">
      <c r="B18" s="51" t="s">
        <v>8</v>
      </c>
      <c r="C18" s="14"/>
      <c r="D18" s="15">
        <v>3.1709374613714258E-2</v>
      </c>
      <c r="E18" s="15">
        <v>-9.3211009870373118E-3</v>
      </c>
      <c r="F18" s="15">
        <v>-1.9431874042793895E-2</v>
      </c>
      <c r="G18" s="15">
        <v>2.392057142131887E-2</v>
      </c>
      <c r="H18" s="15">
        <v>4.2502879079915346E-2</v>
      </c>
      <c r="I18" s="15">
        <v>0.04</v>
      </c>
      <c r="J18" s="15">
        <v>2.81E-2</v>
      </c>
      <c r="K18" s="15">
        <v>4.2000000000000003E-2</v>
      </c>
      <c r="L18" s="15">
        <v>4.2502879079915346E-2</v>
      </c>
      <c r="M18" s="15">
        <v>0.04</v>
      </c>
      <c r="N18" s="15"/>
      <c r="O18" s="15"/>
      <c r="R18" s="20"/>
    </row>
    <row r="19" spans="2:133" ht="18" customHeight="1" thickBot="1" x14ac:dyDescent="0.3">
      <c r="B19" s="51" t="s">
        <v>9</v>
      </c>
      <c r="C19" s="14"/>
      <c r="D19" s="15">
        <v>6.1666666666666668E-2</v>
      </c>
      <c r="E19" s="15">
        <v>5.2833333333333329E-2</v>
      </c>
      <c r="F19" s="15">
        <v>4.9000000000000002E-2</v>
      </c>
      <c r="G19" s="15">
        <v>4.2999999999999997E-2</v>
      </c>
      <c r="H19" s="15">
        <v>3.9E-2</v>
      </c>
      <c r="I19" s="7">
        <v>-0.2</v>
      </c>
      <c r="J19" s="7">
        <v>-0.2</v>
      </c>
      <c r="K19" s="15">
        <v>3.8600000000000002E-2</v>
      </c>
      <c r="L19" s="15">
        <v>3.9E-2</v>
      </c>
      <c r="M19" s="15">
        <v>3.7499999999999999E-2</v>
      </c>
      <c r="N19" s="15">
        <v>3.5000000000000003E-2</v>
      </c>
      <c r="O19" s="15">
        <v>3.4000000000000002E-2</v>
      </c>
      <c r="R19" s="20"/>
    </row>
    <row r="20" spans="2:133" ht="18" customHeight="1" thickBot="1" x14ac:dyDescent="0.3">
      <c r="B20" s="52" t="s">
        <v>10</v>
      </c>
      <c r="C20" s="16"/>
      <c r="D20" s="18">
        <v>7.564932696557447E-3</v>
      </c>
      <c r="E20" s="18">
        <v>7.2951978604158807E-3</v>
      </c>
      <c r="F20" s="18">
        <v>2.1000000000000001E-2</v>
      </c>
      <c r="G20" s="18">
        <v>2.1099999999999997E-2</v>
      </c>
      <c r="H20" s="18">
        <v>2.1000000000000001E-2</v>
      </c>
      <c r="I20" s="18">
        <v>1.9E-2</v>
      </c>
      <c r="J20" s="18">
        <v>1.9E-2</v>
      </c>
      <c r="K20" s="18">
        <v>2.4049999999999998E-2</v>
      </c>
      <c r="L20" s="18">
        <v>2.1000000000000001E-2</v>
      </c>
      <c r="M20" s="18">
        <v>2.23E-2</v>
      </c>
      <c r="N20" s="18">
        <v>0.02</v>
      </c>
      <c r="O20" s="18">
        <v>2.7E-2</v>
      </c>
      <c r="R20" s="20"/>
      <c r="T20" s="59" t="s">
        <v>35</v>
      </c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1"/>
    </row>
    <row r="21" spans="2:133" ht="20.100000000000001" customHeight="1" thickBot="1" x14ac:dyDescent="0.3">
      <c r="B21" s="3" t="s">
        <v>11</v>
      </c>
      <c r="C21" s="4"/>
      <c r="D21" s="5">
        <v>1.7999999999999999E-2</v>
      </c>
      <c r="E21" s="5">
        <v>2.3E-2</v>
      </c>
      <c r="F21" s="5">
        <v>0.02</v>
      </c>
      <c r="G21" s="5">
        <v>2.5000000000000001E-2</v>
      </c>
      <c r="H21" s="5">
        <v>0.02</v>
      </c>
      <c r="I21" s="5">
        <v>1.4E-2</v>
      </c>
      <c r="J21" s="5">
        <v>1.54E-2</v>
      </c>
      <c r="K21" s="5">
        <v>2.23E-2</v>
      </c>
      <c r="L21" s="5">
        <v>0.02</v>
      </c>
      <c r="M21" s="5">
        <v>1.7600000000000001E-2</v>
      </c>
      <c r="N21" s="5">
        <f>'[1]Sheet 1'!$B$3/100</f>
        <v>1.2789999999999999E-2</v>
      </c>
      <c r="O21" s="5">
        <f>'[1]Sheet 1'!$C$3/100</f>
        <v>1.5480000000000001E-2</v>
      </c>
      <c r="R21" s="20"/>
      <c r="T21" s="46" t="s">
        <v>36</v>
      </c>
      <c r="U21" s="28" t="s">
        <v>24</v>
      </c>
      <c r="V21" s="28" t="s">
        <v>25</v>
      </c>
      <c r="W21" s="28" t="s">
        <v>26</v>
      </c>
      <c r="X21" s="28" t="s">
        <v>37</v>
      </c>
      <c r="Y21" s="29">
        <v>2015</v>
      </c>
      <c r="Z21" s="29">
        <v>2016</v>
      </c>
      <c r="AA21" s="29">
        <v>2017</v>
      </c>
      <c r="AB21" s="29">
        <v>2018</v>
      </c>
      <c r="AC21" s="29">
        <v>2019</v>
      </c>
      <c r="AD21" s="29">
        <v>2020</v>
      </c>
      <c r="AE21" s="29">
        <v>2021</v>
      </c>
      <c r="AF21" s="29">
        <v>2022</v>
      </c>
      <c r="AG21" s="47"/>
      <c r="CO21" s="11">
        <v>5953.4</v>
      </c>
      <c r="CQ21" s="11">
        <v>-678.7</v>
      </c>
      <c r="CR21" s="11">
        <v>-2.85</v>
      </c>
      <c r="CS21" s="11">
        <v>96.7</v>
      </c>
      <c r="CT21" s="11">
        <v>4558.1000000000004</v>
      </c>
      <c r="CU21" s="11">
        <v>-4461.3</v>
      </c>
      <c r="CV21" s="11">
        <v>-698.7</v>
      </c>
      <c r="CW21" s="11">
        <v>-429.3</v>
      </c>
      <c r="CX21" s="11">
        <v>352.6</v>
      </c>
      <c r="CZ21" s="11">
        <v>6325.7</v>
      </c>
      <c r="DB21" s="11">
        <v>92.6</v>
      </c>
      <c r="DC21" s="11">
        <v>-333.1</v>
      </c>
      <c r="DD21" s="11">
        <v>425.7</v>
      </c>
      <c r="DJ21" s="11">
        <v>29.4</v>
      </c>
      <c r="DK21" s="11">
        <v>-7.6</v>
      </c>
      <c r="DL21" s="11">
        <v>37</v>
      </c>
      <c r="DN21" s="11">
        <v>3478.4</v>
      </c>
      <c r="DO21" s="11">
        <v>1955.6</v>
      </c>
      <c r="DP21" s="11">
        <v>77.3</v>
      </c>
      <c r="DQ21" s="11">
        <v>1445.5</v>
      </c>
      <c r="DR21" s="11">
        <v>40.4</v>
      </c>
      <c r="DS21" s="11">
        <v>1405.1</v>
      </c>
      <c r="DU21" s="11">
        <v>2658.6</v>
      </c>
      <c r="DW21" s="11">
        <v>-585.20000000000005</v>
      </c>
      <c r="DZ21" s="11">
        <v>47660</v>
      </c>
      <c r="EC21" s="11">
        <v>703727</v>
      </c>
    </row>
    <row r="22" spans="2:133" ht="18" customHeight="1" thickBot="1" x14ac:dyDescent="0.3">
      <c r="B22" s="19" t="s">
        <v>3</v>
      </c>
      <c r="C22" s="14"/>
      <c r="D22" s="15">
        <v>1.2E-2</v>
      </c>
      <c r="E22" s="15">
        <v>1.9E-2</v>
      </c>
      <c r="F22" s="15">
        <v>2.1999999999999999E-2</v>
      </c>
      <c r="G22" s="15">
        <v>1.7999999999999999E-2</v>
      </c>
      <c r="H22" s="15">
        <v>1.4999999999999999E-2</v>
      </c>
      <c r="I22" s="15"/>
      <c r="J22" s="15"/>
      <c r="K22" s="15"/>
      <c r="L22" s="15">
        <v>1.4999999999999999E-2</v>
      </c>
      <c r="M22" s="15"/>
      <c r="N22" s="15"/>
      <c r="O22" s="15"/>
      <c r="R22" s="20"/>
      <c r="T22" s="37" t="s">
        <v>38</v>
      </c>
      <c r="U22" s="30" t="s">
        <v>39</v>
      </c>
      <c r="V22" s="30" t="s">
        <v>30</v>
      </c>
      <c r="W22" s="30"/>
      <c r="X22" s="44"/>
      <c r="Y22" s="32">
        <v>1.4410000000000001</v>
      </c>
      <c r="Z22" s="32">
        <v>2.0030000000000001</v>
      </c>
      <c r="AA22" s="45">
        <v>1.766</v>
      </c>
      <c r="AB22" s="45">
        <v>2.4</v>
      </c>
      <c r="AC22" s="45">
        <v>2.5</v>
      </c>
      <c r="AD22" s="45">
        <v>2.6</v>
      </c>
      <c r="AE22" s="45">
        <v>2.6</v>
      </c>
      <c r="AF22" s="45">
        <v>2.6</v>
      </c>
      <c r="AG22" s="47"/>
      <c r="CO22" s="11">
        <v>1241.0999999999999</v>
      </c>
      <c r="CQ22" s="11">
        <v>-542.79999999999995</v>
      </c>
      <c r="CR22" s="11">
        <v>-2.92</v>
      </c>
      <c r="CS22" s="11">
        <v>479.4</v>
      </c>
      <c r="CT22" s="11">
        <v>4166.8999999999996</v>
      </c>
      <c r="CU22" s="11">
        <v>-3687.4</v>
      </c>
      <c r="CV22" s="11">
        <v>-650.20000000000005</v>
      </c>
      <c r="CW22" s="11">
        <v>-624.5</v>
      </c>
      <c r="CX22" s="11">
        <v>252.5</v>
      </c>
      <c r="CZ22" s="11">
        <v>1708.1</v>
      </c>
      <c r="DB22" s="11">
        <v>476.8</v>
      </c>
      <c r="DC22" s="11">
        <v>-155.6</v>
      </c>
      <c r="DD22" s="11">
        <v>632.4</v>
      </c>
      <c r="DJ22" s="11">
        <v>-160.6</v>
      </c>
      <c r="DK22" s="11">
        <v>-0.3</v>
      </c>
      <c r="DL22" s="11">
        <v>-160.30000000000001</v>
      </c>
      <c r="DN22" s="11">
        <v>333.4</v>
      </c>
      <c r="DO22" s="11">
        <v>438.5</v>
      </c>
      <c r="DP22" s="11">
        <v>-65</v>
      </c>
      <c r="DQ22" s="11">
        <v>-40.200000000000003</v>
      </c>
      <c r="DR22" s="11">
        <v>-69.3</v>
      </c>
      <c r="DS22" s="11">
        <v>29.1</v>
      </c>
      <c r="DU22" s="11">
        <v>1036.0999999999999</v>
      </c>
      <c r="DW22" s="11">
        <v>-1066</v>
      </c>
      <c r="DZ22" s="11">
        <v>48713</v>
      </c>
      <c r="EC22" s="11">
        <v>720886</v>
      </c>
    </row>
    <row r="23" spans="2:133" ht="18" customHeight="1" thickBot="1" x14ac:dyDescent="0.3">
      <c r="B23" s="19" t="s">
        <v>4</v>
      </c>
      <c r="C23" s="14"/>
      <c r="D23" s="15">
        <v>1.1000000000000001E-2</v>
      </c>
      <c r="E23" s="15">
        <v>1.3999999999999999E-2</v>
      </c>
      <c r="F23" s="15">
        <v>1.7000000000000001E-2</v>
      </c>
      <c r="G23" s="15">
        <v>1.0999999999999999E-2</v>
      </c>
      <c r="H23" s="15">
        <v>1.0999999999999999E-2</v>
      </c>
      <c r="I23" s="15"/>
      <c r="J23" s="15"/>
      <c r="K23" s="15"/>
      <c r="L23" s="15">
        <v>1.0999999999999999E-2</v>
      </c>
      <c r="M23" s="15"/>
      <c r="N23" s="15"/>
      <c r="O23" s="15"/>
      <c r="R23" s="20"/>
      <c r="T23" s="37" t="s">
        <v>38</v>
      </c>
      <c r="U23" s="30" t="s">
        <v>40</v>
      </c>
      <c r="V23" s="30" t="s">
        <v>41</v>
      </c>
      <c r="W23" s="30"/>
      <c r="X23" s="44"/>
      <c r="Y23" s="32">
        <v>4.05</v>
      </c>
      <c r="Z23" s="32">
        <v>4.0199999999999996</v>
      </c>
      <c r="AA23" s="45">
        <v>4.0199999999999996</v>
      </c>
      <c r="AB23" s="45">
        <v>4.0199999999999996</v>
      </c>
      <c r="AC23" s="45">
        <v>4.0199999999999996</v>
      </c>
      <c r="AD23" s="45">
        <v>4.0199999999999996</v>
      </c>
      <c r="AE23" s="45">
        <v>4.0199999999999996</v>
      </c>
      <c r="AF23" s="45">
        <v>4.0199999999999996</v>
      </c>
      <c r="AG23" s="47"/>
      <c r="CO23" s="11">
        <v>754.7</v>
      </c>
      <c r="CQ23" s="11">
        <v>-1916.9</v>
      </c>
      <c r="CR23" s="11">
        <v>-2.92</v>
      </c>
      <c r="CS23" s="11">
        <v>329.2</v>
      </c>
      <c r="CT23" s="11">
        <v>4405.2</v>
      </c>
      <c r="CU23" s="11">
        <v>-4076</v>
      </c>
      <c r="CV23" s="11">
        <v>-687.8</v>
      </c>
      <c r="CW23" s="11">
        <v>-1826.2</v>
      </c>
      <c r="CX23" s="11">
        <v>268</v>
      </c>
      <c r="CZ23" s="11">
        <v>2100.1</v>
      </c>
      <c r="DB23" s="11">
        <v>241.3</v>
      </c>
      <c r="DC23" s="11">
        <v>-66.2</v>
      </c>
      <c r="DD23" s="11">
        <v>307.5</v>
      </c>
      <c r="DJ23" s="11">
        <v>-522.29999999999995</v>
      </c>
      <c r="DK23" s="11">
        <v>-3.4</v>
      </c>
      <c r="DL23" s="11">
        <v>-518.9</v>
      </c>
      <c r="DN23" s="11">
        <v>1221.3</v>
      </c>
      <c r="DO23" s="11">
        <v>206.9</v>
      </c>
      <c r="DP23" s="11">
        <v>71.7</v>
      </c>
      <c r="DQ23" s="11">
        <v>942.8</v>
      </c>
      <c r="DR23" s="11">
        <v>28.8</v>
      </c>
      <c r="DS23" s="11">
        <v>914</v>
      </c>
      <c r="DU23" s="11">
        <v>1122.9000000000001</v>
      </c>
      <c r="DW23" s="11">
        <v>-1078.7560000000001</v>
      </c>
      <c r="DZ23" s="11">
        <v>49694</v>
      </c>
      <c r="EC23" s="11">
        <v>737842</v>
      </c>
    </row>
    <row r="24" spans="2:133" ht="18" customHeight="1" thickBot="1" x14ac:dyDescent="0.3">
      <c r="B24" s="19" t="s">
        <v>5</v>
      </c>
      <c r="C24" s="14"/>
      <c r="D24" s="15">
        <v>2.9000000000000001E-2</v>
      </c>
      <c r="E24" s="15">
        <v>4.9000000000000002E-2</v>
      </c>
      <c r="F24" s="15">
        <v>3.1E-2</v>
      </c>
      <c r="G24" s="15">
        <v>3.1E-2</v>
      </c>
      <c r="H24" s="15">
        <v>3.3000000000000002E-2</v>
      </c>
      <c r="I24" s="15"/>
      <c r="J24" s="15"/>
      <c r="K24" s="15"/>
      <c r="L24" s="15">
        <v>3.3000000000000002E-2</v>
      </c>
      <c r="M24" s="15"/>
      <c r="N24" s="15"/>
      <c r="O24" s="15"/>
      <c r="R24" s="20"/>
      <c r="T24" s="37" t="s">
        <v>42</v>
      </c>
      <c r="U24" s="30" t="s">
        <v>39</v>
      </c>
      <c r="V24" s="30" t="s">
        <v>30</v>
      </c>
      <c r="W24" s="30"/>
      <c r="X24" s="44"/>
      <c r="Y24" s="32">
        <v>0.79300000000000004</v>
      </c>
      <c r="Z24" s="32">
        <v>-0.114</v>
      </c>
      <c r="AA24" s="45">
        <v>0.36499999999999999</v>
      </c>
      <c r="AB24" s="45">
        <v>0.54500000000000004</v>
      </c>
      <c r="AC24" s="45">
        <v>1.1180000000000001</v>
      </c>
      <c r="AD24" s="45">
        <v>1.63</v>
      </c>
      <c r="AE24" s="45">
        <v>1.3069999999999999</v>
      </c>
      <c r="AF24" s="45">
        <v>1.61</v>
      </c>
      <c r="AG24" s="47"/>
      <c r="CO24" s="11">
        <v>1716.7</v>
      </c>
      <c r="CQ24" s="11">
        <v>-786.3</v>
      </c>
      <c r="CR24" s="11">
        <v>-2.77</v>
      </c>
      <c r="CS24" s="11">
        <v>-89.1</v>
      </c>
      <c r="CT24" s="11">
        <v>4047.8</v>
      </c>
      <c r="CU24" s="11">
        <v>-4136.8999999999996</v>
      </c>
      <c r="CV24" s="11">
        <v>-584.1</v>
      </c>
      <c r="CW24" s="11">
        <v>-401.9</v>
      </c>
      <c r="CX24" s="11">
        <v>288.8</v>
      </c>
      <c r="CZ24" s="11">
        <v>2677.7</v>
      </c>
      <c r="DB24" s="11">
        <v>442.7</v>
      </c>
      <c r="DC24" s="11">
        <v>73.3</v>
      </c>
      <c r="DD24" s="11">
        <v>369.4</v>
      </c>
      <c r="DJ24" s="11">
        <v>1.5</v>
      </c>
      <c r="DK24" s="11">
        <v>-50.8</v>
      </c>
      <c r="DL24" s="11">
        <v>52.3</v>
      </c>
      <c r="DN24" s="11">
        <v>715.8</v>
      </c>
      <c r="DO24" s="11">
        <v>1.8</v>
      </c>
      <c r="DP24" s="11">
        <v>186.8</v>
      </c>
      <c r="DQ24" s="11">
        <v>527.29999999999995</v>
      </c>
      <c r="DR24" s="11">
        <v>3.8</v>
      </c>
      <c r="DS24" s="11">
        <v>523.5</v>
      </c>
      <c r="DU24" s="11">
        <v>1486</v>
      </c>
      <c r="DW24" s="11">
        <v>-694.7</v>
      </c>
      <c r="DZ24" s="11">
        <v>51257</v>
      </c>
      <c r="EC24" s="11">
        <v>755316</v>
      </c>
    </row>
    <row r="25" spans="2:133" ht="18" customHeight="1" thickBot="1" x14ac:dyDescent="0.3">
      <c r="B25" s="19" t="s">
        <v>6</v>
      </c>
      <c r="C25" s="14"/>
      <c r="D25" s="15">
        <v>4.7E-2</v>
      </c>
      <c r="E25" s="15">
        <v>6.2546537602382601E-2</v>
      </c>
      <c r="F25" s="15">
        <v>3.2000000000000001E-2</v>
      </c>
      <c r="G25" s="15">
        <v>5.2999999999999999E-2</v>
      </c>
      <c r="H25" s="15">
        <v>0.03</v>
      </c>
      <c r="I25" s="15"/>
      <c r="J25" s="15"/>
      <c r="K25" s="15"/>
      <c r="L25" s="15">
        <v>0.03</v>
      </c>
      <c r="M25" s="15"/>
      <c r="N25" s="15"/>
      <c r="O25" s="15"/>
      <c r="R25" s="20"/>
      <c r="T25" s="37" t="s">
        <v>42</v>
      </c>
      <c r="U25" s="30" t="s">
        <v>40</v>
      </c>
      <c r="V25" s="30" t="s">
        <v>41</v>
      </c>
      <c r="W25" s="30"/>
      <c r="X25" s="44"/>
      <c r="Y25" s="32">
        <v>3.375</v>
      </c>
      <c r="Z25" s="32">
        <v>3.117</v>
      </c>
      <c r="AA25" s="45">
        <v>2.8919999999999999</v>
      </c>
      <c r="AB25" s="45">
        <v>2.9</v>
      </c>
      <c r="AC25" s="45">
        <v>2.9</v>
      </c>
      <c r="AD25" s="45">
        <v>2.9</v>
      </c>
      <c r="AE25" s="45">
        <v>2.9</v>
      </c>
      <c r="AF25" s="45">
        <v>2.9</v>
      </c>
      <c r="AG25" s="47"/>
      <c r="CO25" s="11">
        <v>427.1</v>
      </c>
      <c r="CQ25" s="11">
        <v>-1142.7</v>
      </c>
      <c r="CR25" s="11">
        <v>-2.39</v>
      </c>
      <c r="CS25" s="11">
        <v>-57.3</v>
      </c>
      <c r="CT25" s="11">
        <v>3875</v>
      </c>
      <c r="CU25" s="11">
        <v>-3932.3</v>
      </c>
      <c r="CV25" s="11">
        <v>-626.29999999999995</v>
      </c>
      <c r="CW25" s="11">
        <v>-706.1</v>
      </c>
      <c r="CX25" s="11">
        <v>247</v>
      </c>
      <c r="CZ25" s="11">
        <v>2145.9</v>
      </c>
      <c r="DB25" s="11">
        <v>681.4</v>
      </c>
      <c r="DC25" s="11">
        <v>-38.5</v>
      </c>
      <c r="DD25" s="11">
        <v>720</v>
      </c>
      <c r="DJ25" s="11">
        <v>-31.9</v>
      </c>
      <c r="DK25" s="11">
        <v>-28.5</v>
      </c>
      <c r="DL25" s="11">
        <v>-3.5</v>
      </c>
      <c r="DN25" s="11">
        <v>906.4</v>
      </c>
      <c r="DO25" s="11">
        <v>226.4</v>
      </c>
      <c r="DP25" s="11">
        <v>113.9</v>
      </c>
      <c r="DQ25" s="11">
        <v>566</v>
      </c>
      <c r="DR25" s="11">
        <v>-55</v>
      </c>
      <c r="DS25" s="11">
        <v>621</v>
      </c>
      <c r="DU25" s="11">
        <v>564.70000000000005</v>
      </c>
      <c r="DW25" s="11">
        <v>-1029.3109999999999</v>
      </c>
      <c r="DZ25" s="11">
        <v>51840</v>
      </c>
      <c r="EC25" s="11">
        <v>770350</v>
      </c>
    </row>
    <row r="26" spans="2:133" ht="18" customHeight="1" thickBot="1" x14ac:dyDescent="0.3">
      <c r="B26" s="19" t="s">
        <v>7</v>
      </c>
      <c r="C26" s="14"/>
      <c r="D26" s="15">
        <v>5.1999999999999998E-2</v>
      </c>
      <c r="E26" s="15">
        <v>7.1999999999999995E-2</v>
      </c>
      <c r="F26" s="15">
        <v>4.2999999999999997E-2</v>
      </c>
      <c r="G26" s="15">
        <v>4.2999999999999997E-2</v>
      </c>
      <c r="H26" s="15">
        <v>3.3000000000000002E-2</v>
      </c>
      <c r="I26" s="15"/>
      <c r="J26" s="15"/>
      <c r="K26" s="15"/>
      <c r="L26" s="15">
        <v>3.3000000000000002E-2</v>
      </c>
      <c r="M26" s="15"/>
      <c r="N26" s="15"/>
      <c r="O26" s="15"/>
      <c r="R26" s="20"/>
      <c r="T26" s="37" t="s">
        <v>43</v>
      </c>
      <c r="U26" s="30" t="s">
        <v>39</v>
      </c>
      <c r="V26" s="30" t="s">
        <v>30</v>
      </c>
      <c r="W26" s="30"/>
      <c r="X26" s="44"/>
      <c r="Y26" s="32">
        <v>0.12</v>
      </c>
      <c r="Z26" s="32">
        <v>1.2749999999999999</v>
      </c>
      <c r="AA26" s="45">
        <v>2.1059999999999999</v>
      </c>
      <c r="AB26" s="45">
        <v>2.1259999999999999</v>
      </c>
      <c r="AC26" s="45">
        <v>2.6139999999999999</v>
      </c>
      <c r="AD26" s="45">
        <v>2.4039999999999999</v>
      </c>
      <c r="AE26" s="45">
        <v>2.2130000000000001</v>
      </c>
      <c r="AF26" s="45">
        <v>2.2959999999999998</v>
      </c>
      <c r="AG26" s="47"/>
      <c r="CO26" s="11">
        <v>1666</v>
      </c>
      <c r="CQ26" s="11">
        <v>-1248.3</v>
      </c>
      <c r="CR26" s="11">
        <v>-2.36</v>
      </c>
      <c r="CS26" s="11">
        <v>33.200000000000003</v>
      </c>
      <c r="CT26" s="11">
        <v>3472.9</v>
      </c>
      <c r="CU26" s="11">
        <v>-3439.8</v>
      </c>
      <c r="CV26" s="11">
        <v>-637.20000000000005</v>
      </c>
      <c r="CW26" s="11">
        <v>-902.9</v>
      </c>
      <c r="CX26" s="11">
        <v>258.7</v>
      </c>
      <c r="CZ26" s="11">
        <v>3309.8</v>
      </c>
      <c r="DB26" s="11">
        <v>644.9</v>
      </c>
      <c r="DC26" s="11">
        <v>-38.299999999999997</v>
      </c>
      <c r="DD26" s="11">
        <v>683.2</v>
      </c>
      <c r="DJ26" s="11">
        <v>-183.7</v>
      </c>
      <c r="DK26" s="11">
        <v>-179.6</v>
      </c>
      <c r="DL26" s="11">
        <v>-4.0999999999999996</v>
      </c>
      <c r="DN26" s="11">
        <v>2026.2</v>
      </c>
      <c r="DO26" s="11">
        <v>1123.9000000000001</v>
      </c>
      <c r="DP26" s="11">
        <v>282</v>
      </c>
      <c r="DQ26" s="11">
        <v>620.29999999999995</v>
      </c>
      <c r="DR26" s="11">
        <v>-24.7</v>
      </c>
      <c r="DS26" s="11">
        <v>645</v>
      </c>
      <c r="DU26" s="11">
        <v>795.2</v>
      </c>
      <c r="DW26" s="11">
        <v>-796.14599999999996</v>
      </c>
      <c r="DZ26" s="11">
        <v>53540</v>
      </c>
      <c r="EC26" s="11">
        <v>773196</v>
      </c>
    </row>
    <row r="27" spans="2:133" ht="18" customHeight="1" thickBot="1" x14ac:dyDescent="0.3">
      <c r="B27" s="51" t="s">
        <v>8</v>
      </c>
      <c r="C27" s="14"/>
      <c r="D27" s="15">
        <v>2.2663633181658982E-2</v>
      </c>
      <c r="E27" s="15">
        <v>2.6781894412595264E-2</v>
      </c>
      <c r="F27" s="15">
        <v>1.9166666666666776E-2</v>
      </c>
      <c r="G27" s="15">
        <v>3.4505314799672782E-2</v>
      </c>
      <c r="H27" s="15">
        <v>1.6361049636421265E-2</v>
      </c>
      <c r="I27" s="15">
        <v>-1.0519801980198307E-2</v>
      </c>
      <c r="J27" s="15">
        <v>5.0000000000000001E-3</v>
      </c>
      <c r="K27" s="15">
        <v>3.8791013415225395E-2</v>
      </c>
      <c r="L27" s="15">
        <v>1.6361049636421265E-2</v>
      </c>
      <c r="M27" s="15">
        <v>7.0000000000000001E-3</v>
      </c>
      <c r="N27" s="15"/>
      <c r="O27" s="15"/>
      <c r="R27" s="20"/>
      <c r="T27" s="39" t="s">
        <v>43</v>
      </c>
      <c r="U27" s="40" t="s">
        <v>40</v>
      </c>
      <c r="V27" s="40" t="s">
        <v>41</v>
      </c>
      <c r="W27" s="40"/>
      <c r="X27" s="48"/>
      <c r="Y27" s="42">
        <v>5.258</v>
      </c>
      <c r="Z27" s="42">
        <v>4.8499999999999996</v>
      </c>
      <c r="AA27" s="49">
        <v>4.3849999999999998</v>
      </c>
      <c r="AB27" s="49">
        <v>4.0940000000000003</v>
      </c>
      <c r="AC27" s="49">
        <v>4.1680000000000001</v>
      </c>
      <c r="AD27" s="49">
        <v>4.351</v>
      </c>
      <c r="AE27" s="49">
        <v>4.5220000000000002</v>
      </c>
      <c r="AF27" s="49">
        <v>4.7240000000000002</v>
      </c>
      <c r="AG27" s="50"/>
    </row>
    <row r="28" spans="2:133" ht="18" customHeight="1" x14ac:dyDescent="0.25">
      <c r="B28" s="51" t="s">
        <v>9</v>
      </c>
      <c r="C28" s="14"/>
      <c r="D28" s="15">
        <v>0.10202499999999999</v>
      </c>
      <c r="E28" s="15">
        <v>9.3850000000000003E-2</v>
      </c>
      <c r="F28" s="15">
        <v>8.6999999999999994E-2</v>
      </c>
      <c r="G28" s="15">
        <v>7.5999999999999998E-2</v>
      </c>
      <c r="H28" s="15">
        <v>6.8000000000000005E-2</v>
      </c>
      <c r="I28" s="7">
        <v>-0.6</v>
      </c>
      <c r="J28" s="7">
        <v>-0.6</v>
      </c>
      <c r="K28" s="15">
        <v>6.9250000000000006E-2</v>
      </c>
      <c r="L28" s="15">
        <v>6.8000000000000005E-2</v>
      </c>
      <c r="M28" s="15">
        <v>6.6250000000000003E-2</v>
      </c>
      <c r="N28" s="15">
        <v>7.5999999999999998E-2</v>
      </c>
      <c r="O28" s="15">
        <v>7.6999999999999999E-2</v>
      </c>
      <c r="R28" s="20"/>
    </row>
    <row r="29" spans="2:133" ht="18" customHeight="1" x14ac:dyDescent="0.25">
      <c r="B29" s="52" t="s">
        <v>10</v>
      </c>
      <c r="C29" s="16"/>
      <c r="D29" s="18">
        <v>-2.7E-4</v>
      </c>
      <c r="E29" s="18">
        <v>1.56E-3</v>
      </c>
      <c r="F29" s="18">
        <v>1.0999999999999999E-2</v>
      </c>
      <c r="G29" s="18">
        <v>1.7000000000000001E-2</v>
      </c>
      <c r="H29" s="18">
        <v>1.6E-2</v>
      </c>
      <c r="I29" s="18">
        <v>1.6E-2</v>
      </c>
      <c r="J29" s="18">
        <v>1.6E-2</v>
      </c>
      <c r="K29" s="18">
        <v>1.8750000000000003E-2</v>
      </c>
      <c r="L29" s="18">
        <v>1.6E-2</v>
      </c>
      <c r="M29" s="18">
        <v>1.8750000000000003E-2</v>
      </c>
      <c r="N29" s="18">
        <v>1.9E-2</v>
      </c>
      <c r="O29" s="18">
        <v>0.02</v>
      </c>
      <c r="R29" s="20"/>
      <c r="T29" s="53" t="s">
        <v>54</v>
      </c>
      <c r="AA29" s="11">
        <f>AA22/100</f>
        <v>1.7659999999999999E-2</v>
      </c>
      <c r="AB29" s="11">
        <f t="shared" ref="AB29:AF29" si="9">AB22/100</f>
        <v>2.4E-2</v>
      </c>
      <c r="AC29" s="11">
        <f t="shared" si="9"/>
        <v>2.5000000000000001E-2</v>
      </c>
      <c r="AD29" s="11">
        <f t="shared" si="9"/>
        <v>2.6000000000000002E-2</v>
      </c>
      <c r="AE29" s="11">
        <f t="shared" si="9"/>
        <v>2.6000000000000002E-2</v>
      </c>
      <c r="AF29" s="11">
        <f t="shared" si="9"/>
        <v>2.6000000000000002E-2</v>
      </c>
    </row>
    <row r="30" spans="2:133" ht="20.100000000000001" customHeight="1" x14ac:dyDescent="0.25">
      <c r="B30" s="3" t="s">
        <v>12</v>
      </c>
      <c r="C30" s="4"/>
      <c r="D30" s="5">
        <v>4.0000000000000001E-3</v>
      </c>
      <c r="E30" s="5">
        <v>1.4E-2</v>
      </c>
      <c r="F30" s="5">
        <v>8.9999999999999993E-3</v>
      </c>
      <c r="G30" s="5">
        <v>1.9E-2</v>
      </c>
      <c r="H30" s="5">
        <v>8.9999999999999993E-3</v>
      </c>
      <c r="I30" s="5">
        <v>3.0000000000000001E-3</v>
      </c>
      <c r="J30" s="5">
        <v>8.0999999999999996E-3</v>
      </c>
      <c r="K30" s="5">
        <v>1.2E-2</v>
      </c>
      <c r="L30" s="5">
        <v>8.9999999999999993E-3</v>
      </c>
      <c r="M30" s="5">
        <v>6.4000000000000003E-3</v>
      </c>
      <c r="N30" s="5">
        <f>'[1]Sheet 1'!$B$5/100</f>
        <v>9.7699999999999992E-3</v>
      </c>
      <c r="O30" s="5">
        <f>'[1]Sheet 1'!$C$5/100</f>
        <v>4.5000000000000005E-3</v>
      </c>
      <c r="R30" s="20"/>
      <c r="AA30" s="11">
        <f t="shared" ref="AA30:AF33" si="10">AA23/100</f>
        <v>4.0199999999999993E-2</v>
      </c>
      <c r="AB30" s="11">
        <f t="shared" si="10"/>
        <v>4.0199999999999993E-2</v>
      </c>
      <c r="AC30" s="11">
        <f t="shared" si="10"/>
        <v>4.0199999999999993E-2</v>
      </c>
      <c r="AD30" s="11">
        <f t="shared" si="10"/>
        <v>4.0199999999999993E-2</v>
      </c>
      <c r="AE30" s="11">
        <f t="shared" si="10"/>
        <v>4.0199999999999993E-2</v>
      </c>
      <c r="AF30" s="11">
        <f t="shared" si="10"/>
        <v>4.0199999999999993E-2</v>
      </c>
      <c r="CO30" s="11">
        <v>5953.4</v>
      </c>
      <c r="CQ30" s="11">
        <v>-678.7</v>
      </c>
      <c r="CR30" s="11">
        <v>-2.85</v>
      </c>
      <c r="CS30" s="11">
        <v>96.7</v>
      </c>
      <c r="CT30" s="11">
        <v>4558.1000000000004</v>
      </c>
      <c r="CU30" s="11">
        <v>-4461.3</v>
      </c>
      <c r="CV30" s="11">
        <v>-698.7</v>
      </c>
      <c r="CW30" s="11">
        <v>-429.3</v>
      </c>
      <c r="CX30" s="11">
        <v>352.6</v>
      </c>
      <c r="CZ30" s="11">
        <v>6325.7</v>
      </c>
      <c r="DB30" s="11">
        <v>92.6</v>
      </c>
      <c r="DC30" s="11">
        <v>-333.1</v>
      </c>
      <c r="DD30" s="11">
        <v>425.7</v>
      </c>
      <c r="DJ30" s="11">
        <v>29.4</v>
      </c>
      <c r="DK30" s="11">
        <v>-7.6</v>
      </c>
      <c r="DL30" s="11">
        <v>37</v>
      </c>
      <c r="DN30" s="11">
        <v>3478.4</v>
      </c>
      <c r="DO30" s="11">
        <v>1955.6</v>
      </c>
      <c r="DP30" s="11">
        <v>77.3</v>
      </c>
      <c r="DQ30" s="11">
        <v>1445.5</v>
      </c>
      <c r="DR30" s="11">
        <v>40.4</v>
      </c>
      <c r="DS30" s="11">
        <v>1405.1</v>
      </c>
      <c r="DU30" s="11">
        <v>2658.6</v>
      </c>
      <c r="DW30" s="11">
        <v>-585.20000000000005</v>
      </c>
      <c r="DZ30" s="11">
        <v>47660</v>
      </c>
      <c r="EC30" s="11">
        <v>703727</v>
      </c>
    </row>
    <row r="31" spans="2:133" ht="18" customHeight="1" x14ac:dyDescent="0.25">
      <c r="B31" s="51" t="s">
        <v>8</v>
      </c>
      <c r="C31" s="14"/>
      <c r="D31" s="15">
        <v>1.9926013115856733E-2</v>
      </c>
      <c r="E31" s="15">
        <v>-1.0798779985162099E-2</v>
      </c>
      <c r="F31" s="15">
        <v>1.8333333333331314E-3</v>
      </c>
      <c r="G31" s="15">
        <v>2.8447845616370149E-2</v>
      </c>
      <c r="H31" s="15">
        <v>1.0999999999999999E-2</v>
      </c>
      <c r="I31" s="15">
        <v>1.4E-2</v>
      </c>
      <c r="J31" s="15">
        <v>-1.6E-2</v>
      </c>
      <c r="K31" s="15">
        <v>1.6E-2</v>
      </c>
      <c r="L31" s="15">
        <v>1.0999999999999999E-2</v>
      </c>
      <c r="M31" s="15">
        <v>3.0000000000000001E-3</v>
      </c>
      <c r="N31" s="15"/>
      <c r="O31" s="15"/>
      <c r="R31" s="20"/>
      <c r="AA31" s="11">
        <f t="shared" si="10"/>
        <v>3.65E-3</v>
      </c>
      <c r="AB31" s="11">
        <f t="shared" si="10"/>
        <v>5.45E-3</v>
      </c>
      <c r="AC31" s="11">
        <f t="shared" si="10"/>
        <v>1.1180000000000001E-2</v>
      </c>
      <c r="AD31" s="11">
        <f t="shared" si="10"/>
        <v>1.6299999999999999E-2</v>
      </c>
      <c r="AE31" s="11">
        <f t="shared" si="10"/>
        <v>1.307E-2</v>
      </c>
      <c r="AF31" s="11">
        <f t="shared" si="10"/>
        <v>1.61E-2</v>
      </c>
    </row>
    <row r="32" spans="2:133" ht="18" customHeight="1" x14ac:dyDescent="0.25">
      <c r="B32" s="51" t="s">
        <v>9</v>
      </c>
      <c r="C32" s="14"/>
      <c r="D32" s="15">
        <v>3.5830000000000001E-2</v>
      </c>
      <c r="E32" s="15">
        <v>3.3669999999999999E-2</v>
      </c>
      <c r="F32" s="15">
        <v>3.1E-2</v>
      </c>
      <c r="G32" s="15">
        <v>2.8000000000000001E-2</v>
      </c>
      <c r="H32" s="15">
        <v>2.4E-2</v>
      </c>
      <c r="I32" s="7">
        <v>-0.3</v>
      </c>
      <c r="J32" s="7">
        <v>0</v>
      </c>
      <c r="K32" s="15">
        <v>2.5250000000000002E-2</v>
      </c>
      <c r="L32" s="15">
        <v>2.4E-2</v>
      </c>
      <c r="M32" s="15">
        <v>2.4500000000000001E-2</v>
      </c>
      <c r="N32" s="15">
        <v>2.8999999999999998E-2</v>
      </c>
      <c r="O32" s="15">
        <v>2.9000000000000001E-2</v>
      </c>
      <c r="R32" s="20"/>
      <c r="AA32" s="11">
        <f t="shared" si="10"/>
        <v>2.8919999999999998E-2</v>
      </c>
      <c r="AB32" s="11">
        <f t="shared" si="10"/>
        <v>2.8999999999999998E-2</v>
      </c>
      <c r="AC32" s="11">
        <f t="shared" si="10"/>
        <v>2.8999999999999998E-2</v>
      </c>
      <c r="AD32" s="11">
        <f t="shared" si="10"/>
        <v>2.8999999999999998E-2</v>
      </c>
      <c r="AE32" s="11">
        <f t="shared" si="10"/>
        <v>2.8999999999999998E-2</v>
      </c>
      <c r="AF32" s="11">
        <f t="shared" si="10"/>
        <v>2.8999999999999998E-2</v>
      </c>
    </row>
    <row r="33" spans="2:133" ht="18" customHeight="1" x14ac:dyDescent="0.25">
      <c r="B33" s="52" t="s">
        <v>10</v>
      </c>
      <c r="C33" s="16"/>
      <c r="D33" s="18">
        <v>2.5390000000000003E-2</v>
      </c>
      <c r="E33" s="18">
        <v>1.9599999999999999E-3</v>
      </c>
      <c r="F33" s="18">
        <v>-1E-3</v>
      </c>
      <c r="G33" s="18">
        <v>0.01</v>
      </c>
      <c r="H33" s="18">
        <v>8.0000000000000002E-3</v>
      </c>
      <c r="I33" s="18">
        <v>3.0000000000000001E-3</v>
      </c>
      <c r="J33" s="18">
        <v>5.0000000000000001E-3</v>
      </c>
      <c r="K33" s="18">
        <v>0.01</v>
      </c>
      <c r="L33" s="18">
        <v>8.0000000000000002E-3</v>
      </c>
      <c r="M33" s="18">
        <v>6.7499999999999999E-3</v>
      </c>
      <c r="N33" s="18">
        <v>1.0999999999999999E-2</v>
      </c>
      <c r="O33" s="18">
        <v>1.4999999999999999E-2</v>
      </c>
      <c r="R33" s="20"/>
      <c r="AA33" s="11">
        <f t="shared" si="10"/>
        <v>2.1059999999999999E-2</v>
      </c>
      <c r="AB33" s="11">
        <f t="shared" si="10"/>
        <v>2.1259999999999998E-2</v>
      </c>
      <c r="AC33" s="11">
        <f t="shared" si="10"/>
        <v>2.614E-2</v>
      </c>
      <c r="AD33" s="11">
        <f t="shared" si="10"/>
        <v>2.4039999999999999E-2</v>
      </c>
      <c r="AE33" s="11">
        <f t="shared" si="10"/>
        <v>2.213E-2</v>
      </c>
      <c r="AF33" s="11">
        <f t="shared" si="10"/>
        <v>2.2959999999999998E-2</v>
      </c>
    </row>
    <row r="34" spans="2:133" ht="20.100000000000001" customHeight="1" x14ac:dyDescent="0.25">
      <c r="B34" s="3" t="s">
        <v>13</v>
      </c>
      <c r="C34" s="4"/>
      <c r="D34" s="5">
        <v>7.3005247547012653E-2</v>
      </c>
      <c r="E34" s="5">
        <v>6.9254697686351507E-2</v>
      </c>
      <c r="F34" s="5">
        <v>6.7247995703408669E-2</v>
      </c>
      <c r="G34" s="5">
        <v>6.8500000000000005E-2</v>
      </c>
      <c r="H34" s="5">
        <v>6.6000000000000003E-2</v>
      </c>
      <c r="I34" s="5">
        <v>6.0999999999999999E-2</v>
      </c>
      <c r="J34" s="5">
        <v>6.4000000000000001E-2</v>
      </c>
      <c r="K34" s="5">
        <v>6.7000000000000004E-2</v>
      </c>
      <c r="L34" s="5">
        <v>6.6000000000000003E-2</v>
      </c>
      <c r="M34" s="5">
        <v>6.5000000000000002E-2</v>
      </c>
      <c r="N34" s="5">
        <f>'[1]Sheet 1'!$B$4/100</f>
        <v>6.2670000000000003E-2</v>
      </c>
      <c r="O34" s="5">
        <f>'[1]Sheet 1'!$C$4/100</f>
        <v>6.1189999999999994E-2</v>
      </c>
      <c r="R34" s="20"/>
      <c r="AA34" s="11">
        <f>AA27/100</f>
        <v>4.385E-2</v>
      </c>
      <c r="AB34" s="11">
        <f t="shared" ref="AB34:AF34" si="11">AB27/100</f>
        <v>4.0940000000000004E-2</v>
      </c>
      <c r="AC34" s="11">
        <f t="shared" si="11"/>
        <v>4.1680000000000002E-2</v>
      </c>
      <c r="AD34" s="11">
        <f t="shared" si="11"/>
        <v>4.351E-2</v>
      </c>
      <c r="AE34" s="11">
        <f t="shared" si="11"/>
        <v>4.5220000000000003E-2</v>
      </c>
      <c r="AF34" s="11">
        <f t="shared" si="11"/>
        <v>4.7240000000000004E-2</v>
      </c>
      <c r="CO34" s="11">
        <v>5953.4</v>
      </c>
      <c r="CQ34" s="11">
        <v>-678.7</v>
      </c>
      <c r="CR34" s="11">
        <v>-2.85</v>
      </c>
      <c r="CS34" s="11">
        <v>96.7</v>
      </c>
      <c r="CT34" s="11">
        <v>4558.1000000000004</v>
      </c>
      <c r="CU34" s="11">
        <v>-4461.3</v>
      </c>
      <c r="CV34" s="11">
        <v>-698.7</v>
      </c>
      <c r="CW34" s="11">
        <v>-429.3</v>
      </c>
      <c r="CX34" s="11">
        <v>352.6</v>
      </c>
      <c r="CZ34" s="11">
        <v>6325.7</v>
      </c>
      <c r="DB34" s="11">
        <v>92.6</v>
      </c>
      <c r="DC34" s="11">
        <v>-333.1</v>
      </c>
      <c r="DD34" s="11">
        <v>425.7</v>
      </c>
      <c r="DJ34" s="11">
        <v>29.4</v>
      </c>
      <c r="DK34" s="11">
        <v>-7.6</v>
      </c>
      <c r="DL34" s="11">
        <v>37</v>
      </c>
      <c r="DN34" s="11">
        <v>3478.4</v>
      </c>
      <c r="DO34" s="11">
        <v>1955.6</v>
      </c>
      <c r="DP34" s="11">
        <v>77.3</v>
      </c>
      <c r="DQ34" s="11">
        <v>1445.5</v>
      </c>
      <c r="DR34" s="11">
        <v>40.4</v>
      </c>
      <c r="DS34" s="11">
        <v>1405.1</v>
      </c>
      <c r="DU34" s="11">
        <v>2658.6</v>
      </c>
      <c r="DW34" s="11">
        <v>-585.20000000000005</v>
      </c>
      <c r="DZ34" s="11">
        <v>47660</v>
      </c>
      <c r="EC34" s="11">
        <v>703727</v>
      </c>
    </row>
    <row r="35" spans="2:133" ht="18" customHeight="1" x14ac:dyDescent="0.25">
      <c r="B35" s="51" t="s">
        <v>8</v>
      </c>
      <c r="C35" s="14"/>
      <c r="D35" s="15">
        <v>7.8749999999999987E-2</v>
      </c>
      <c r="E35" s="15">
        <v>6.5500000000000003E-2</v>
      </c>
      <c r="F35" s="15">
        <v>0.06</v>
      </c>
      <c r="G35" s="15">
        <v>6.0999999999999999E-2</v>
      </c>
      <c r="H35" s="15">
        <v>6.0999999999999999E-2</v>
      </c>
      <c r="I35" s="15">
        <v>5.7000000000000002E-2</v>
      </c>
      <c r="J35" s="15">
        <v>0.05</v>
      </c>
      <c r="K35" s="15">
        <v>6.2E-2</v>
      </c>
      <c r="L35" s="15">
        <v>6.0999999999999999E-2</v>
      </c>
      <c r="M35" s="15">
        <v>0.05</v>
      </c>
      <c r="N35" s="15"/>
      <c r="O35" s="15"/>
      <c r="R35" s="20"/>
    </row>
    <row r="36" spans="2:133" ht="18" customHeight="1" x14ac:dyDescent="0.25">
      <c r="B36" s="51" t="s">
        <v>9</v>
      </c>
      <c r="C36" s="14"/>
      <c r="D36" s="15">
        <v>4.0899999999999999E-2</v>
      </c>
      <c r="E36" s="15">
        <v>4.0500000000000001E-2</v>
      </c>
      <c r="F36" s="15">
        <v>0.04</v>
      </c>
      <c r="G36" s="15">
        <v>3.9899999999999998E-2</v>
      </c>
      <c r="H36" s="15">
        <v>3.7999999999999999E-2</v>
      </c>
      <c r="I36" s="7">
        <v>-0.1</v>
      </c>
      <c r="J36" s="7">
        <v>-0.1</v>
      </c>
      <c r="K36" s="15">
        <v>3.8599999999999995E-2</v>
      </c>
      <c r="L36" s="15">
        <v>3.7999999999999999E-2</v>
      </c>
      <c r="M36" s="15">
        <v>3.8124999999999999E-2</v>
      </c>
      <c r="N36" s="15">
        <v>4.0199999999999993E-2</v>
      </c>
      <c r="O36" s="15">
        <v>0.04</v>
      </c>
      <c r="R36" s="20"/>
    </row>
    <row r="37" spans="2:133" ht="18" customHeight="1" x14ac:dyDescent="0.25">
      <c r="B37" s="52" t="s">
        <v>10</v>
      </c>
      <c r="C37" s="16"/>
      <c r="D37" s="18">
        <v>1.4999999999999999E-2</v>
      </c>
      <c r="E37" s="18">
        <v>1.6E-2</v>
      </c>
      <c r="F37" s="18">
        <v>0.02</v>
      </c>
      <c r="G37" s="18">
        <v>1.8000000000000002E-2</v>
      </c>
      <c r="H37" s="18">
        <v>1.7999999999999999E-2</v>
      </c>
      <c r="I37" s="18">
        <v>1.9E-2</v>
      </c>
      <c r="J37" s="18">
        <v>2.3E-2</v>
      </c>
      <c r="K37" s="18">
        <v>2.0750000000000005E-2</v>
      </c>
      <c r="L37" s="18">
        <v>1.7999999999999999E-2</v>
      </c>
      <c r="M37" s="18">
        <v>2.1499999999999998E-2</v>
      </c>
      <c r="N37" s="18">
        <v>2.3E-2</v>
      </c>
      <c r="O37" s="18">
        <v>2.5000000000000001E-2</v>
      </c>
      <c r="R37" s="20"/>
    </row>
    <row r="38" spans="2:133" ht="9.9499999999999993" customHeight="1" x14ac:dyDescent="0.25"/>
    <row r="40" spans="2:133" x14ac:dyDescent="0.25">
      <c r="I40" s="27"/>
      <c r="J40" s="27"/>
      <c r="K40" s="27"/>
      <c r="L40" s="27"/>
    </row>
    <row r="47" spans="2:133" x14ac:dyDescent="0.25">
      <c r="G47" s="26" t="s">
        <v>0</v>
      </c>
      <c r="H47" s="26"/>
    </row>
  </sheetData>
  <mergeCells count="26">
    <mergeCell ref="I3:I4"/>
    <mergeCell ref="J3:J4"/>
    <mergeCell ref="K3:K4"/>
    <mergeCell ref="N2:O2"/>
    <mergeCell ref="O10:O11"/>
    <mergeCell ref="L3:L4"/>
    <mergeCell ref="M3:M4"/>
    <mergeCell ref="M10:M11"/>
    <mergeCell ref="O3:O4"/>
    <mergeCell ref="L10:L11"/>
    <mergeCell ref="H3:H4"/>
    <mergeCell ref="T20:AG20"/>
    <mergeCell ref="N3:N4"/>
    <mergeCell ref="N10:N11"/>
    <mergeCell ref="D10:D11"/>
    <mergeCell ref="E10:E11"/>
    <mergeCell ref="F10:F11"/>
    <mergeCell ref="D3:D4"/>
    <mergeCell ref="E3:E4"/>
    <mergeCell ref="F3:F4"/>
    <mergeCell ref="G3:G4"/>
    <mergeCell ref="G10:G11"/>
    <mergeCell ref="I10:I11"/>
    <mergeCell ref="J10:J11"/>
    <mergeCell ref="K10:K11"/>
    <mergeCell ref="H10:H11"/>
  </mergeCells>
  <hyperlinks>
    <hyperlink ref="T29" r:id="rId1" xr:uid="{00000000-0004-0000-0A00-000000000000}"/>
  </hyperlinks>
  <pageMargins left="0.31496062992125984" right="0.31496062992125984" top="0.19685039370078741" bottom="0.19685039370078741" header="0.31496062992125984" footer="0.31496062992125984"/>
  <pageSetup paperSize="9" scale="59" orientation="landscape" horizontalDpi="4294967294" verticalDpi="4294967294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3"/>
  <sheetViews>
    <sheetView workbookViewId="0">
      <selection activeCell="A3" sqref="A3"/>
    </sheetView>
  </sheetViews>
  <sheetFormatPr defaultRowHeight="15" x14ac:dyDescent="0.25"/>
  <cols>
    <col min="1" max="1" width="10.5703125" bestFit="1" customWidth="1"/>
  </cols>
  <sheetData>
    <row r="1" spans="1:1" x14ac:dyDescent="0.25">
      <c r="A1" s="54" t="str">
        <f>SUBSTITUTE(Internacional!N2,"Projeções FMI: World Economic Outlook ","")</f>
        <v>Abril/2019</v>
      </c>
    </row>
    <row r="2" spans="1:1" x14ac:dyDescent="0.25">
      <c r="A2" t="str">
        <f>SUBSTITUTE(A1,"/2019","")</f>
        <v>Abril</v>
      </c>
    </row>
    <row r="3" spans="1:1" x14ac:dyDescent="0.25">
      <c r="A3" t="str">
        <f>RIGHT(A1,4)</f>
        <v>2019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Internacional</vt:lpstr>
      <vt:lpstr>Data</vt:lpstr>
      <vt:lpstr>Internacional!Area_de_impressao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Linton Alves de Araujo</dc:creator>
  <cp:lastModifiedBy>Alexandre</cp:lastModifiedBy>
  <cp:lastPrinted>2019-07-09T22:38:41Z</cp:lastPrinted>
  <dcterms:created xsi:type="dcterms:W3CDTF">2016-07-13T18:49:43Z</dcterms:created>
  <dcterms:modified xsi:type="dcterms:W3CDTF">2020-04-30T18:03:45Z</dcterms:modified>
</cp:coreProperties>
</file>