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ate1904="1"/>
  <bookViews>
    <workbookView xWindow="0" yWindow="45" windowWidth="15960" windowHeight="16440" activeTab="4"/>
  </bookViews>
  <sheets>
    <sheet name="Export Summary" sheetId="1" r:id="rId1"/>
    <sheet name="Task Durations - Task Data" sheetId="2" r:id="rId2"/>
    <sheet name="Task Durations - Poisson" sheetId="3" r:id="rId3"/>
    <sheet name="Task Durations - Table 1" sheetId="4" r:id="rId4"/>
    <sheet name="Task Durations - Drawings" sheetId="5" r:id="rId5"/>
  </sheets>
  <calcPr calcId="125725"/>
</workbook>
</file>

<file path=xl/calcChain.xml><?xml version="1.0" encoding="utf-8"?>
<calcChain xmlns="http://schemas.openxmlformats.org/spreadsheetml/2006/main">
  <c r="Q4" i="2"/>
  <c r="AZ4" i="3"/>
  <c r="AZ5" s="1"/>
  <c r="AZ6" s="1"/>
  <c r="AZ7" s="1"/>
  <c r="AZ8" s="1"/>
  <c r="AZ9" s="1"/>
  <c r="AZ10" s="1"/>
  <c r="AZ11" s="1"/>
  <c r="AZ12" s="1"/>
  <c r="AZ13" s="1"/>
  <c r="AZ14" s="1"/>
  <c r="AZ15" s="1"/>
  <c r="AZ16" s="1"/>
  <c r="AZ17" s="1"/>
  <c r="AZ18" s="1"/>
  <c r="AZ19" s="1"/>
  <c r="AZ20" s="1"/>
  <c r="AZ21" s="1"/>
  <c r="AZ22" s="1"/>
  <c r="AZ23" s="1"/>
  <c r="AZ24" s="1"/>
  <c r="AZ25" s="1"/>
  <c r="AZ26" s="1"/>
  <c r="AZ27" s="1"/>
  <c r="AZ28" s="1"/>
  <c r="AZ29" s="1"/>
  <c r="AZ30" s="1"/>
  <c r="AZ31" s="1"/>
  <c r="AZ32" s="1"/>
  <c r="AZ33" s="1"/>
  <c r="AZ34" s="1"/>
  <c r="AZ35" s="1"/>
  <c r="AZ36" s="1"/>
  <c r="AZ37" s="1"/>
  <c r="AZ38" s="1"/>
  <c r="AZ39" s="1"/>
  <c r="AZ40" s="1"/>
  <c r="AZ41" s="1"/>
  <c r="AZ42" s="1"/>
  <c r="AZ43" s="1"/>
  <c r="AZ44" s="1"/>
  <c r="AZ45" s="1"/>
  <c r="AZ46" s="1"/>
  <c r="AZ47" s="1"/>
  <c r="AZ48" s="1"/>
  <c r="AZ49" s="1"/>
  <c r="AZ50" s="1"/>
  <c r="AZ51" s="1"/>
  <c r="AZ52" s="1"/>
  <c r="AZ53" s="1"/>
  <c r="AZ54" s="1"/>
  <c r="AZ55" s="1"/>
  <c r="AZ56" s="1"/>
  <c r="AZ57" s="1"/>
  <c r="AZ58" s="1"/>
  <c r="AZ59" s="1"/>
  <c r="AZ60" s="1"/>
  <c r="AZ61" s="1"/>
  <c r="AZ62" s="1"/>
  <c r="AZ63" s="1"/>
  <c r="AZ64" s="1"/>
  <c r="AZ65" s="1"/>
  <c r="AZ66" s="1"/>
  <c r="AZ67" s="1"/>
  <c r="AZ68" s="1"/>
  <c r="AZ69" s="1"/>
  <c r="AZ70" s="1"/>
  <c r="AZ71" s="1"/>
  <c r="AZ72" s="1"/>
  <c r="AZ73" s="1"/>
  <c r="AZ74" s="1"/>
  <c r="AZ75" s="1"/>
  <c r="AZ76" s="1"/>
  <c r="AZ77" s="1"/>
  <c r="AZ78" s="1"/>
  <c r="AZ79" s="1"/>
  <c r="AZ80" s="1"/>
  <c r="AY4"/>
  <c r="AY5" s="1"/>
  <c r="AY6" s="1"/>
  <c r="AY7" s="1"/>
  <c r="AY8" s="1"/>
  <c r="AY9" s="1"/>
  <c r="AY10" s="1"/>
  <c r="AY11" s="1"/>
  <c r="AY12" s="1"/>
  <c r="AY13" s="1"/>
  <c r="AY14" s="1"/>
  <c r="AY15" s="1"/>
  <c r="AY16" s="1"/>
  <c r="AY17" s="1"/>
  <c r="AY18" s="1"/>
  <c r="AY19" s="1"/>
  <c r="AY20" s="1"/>
  <c r="AY21" s="1"/>
  <c r="AY22" s="1"/>
  <c r="AY23" s="1"/>
  <c r="AY24" s="1"/>
  <c r="AY25" s="1"/>
  <c r="AY26" s="1"/>
  <c r="AY27" s="1"/>
  <c r="AY28" s="1"/>
  <c r="AY29" s="1"/>
  <c r="AY30" s="1"/>
  <c r="AY31" s="1"/>
  <c r="AY32" s="1"/>
  <c r="AY33" s="1"/>
  <c r="AY34" s="1"/>
  <c r="AY35" s="1"/>
  <c r="AY36" s="1"/>
  <c r="AY37" s="1"/>
  <c r="AY38" s="1"/>
  <c r="AY39" s="1"/>
  <c r="AY40" s="1"/>
  <c r="AY41" s="1"/>
  <c r="AY42" s="1"/>
  <c r="AY43" s="1"/>
  <c r="AY44" s="1"/>
  <c r="AY45" s="1"/>
  <c r="AY46" s="1"/>
  <c r="AY47" s="1"/>
  <c r="AY48" s="1"/>
  <c r="AY49" s="1"/>
  <c r="AY50" s="1"/>
  <c r="AY51" s="1"/>
  <c r="AY52" s="1"/>
  <c r="AY53" s="1"/>
  <c r="AY54" s="1"/>
  <c r="AY55" s="1"/>
  <c r="AY56" s="1"/>
  <c r="AY57" s="1"/>
  <c r="AY58" s="1"/>
  <c r="AY59" s="1"/>
  <c r="AY60" s="1"/>
  <c r="AY61" s="1"/>
  <c r="AY62" s="1"/>
  <c r="AY63" s="1"/>
  <c r="AY64" s="1"/>
  <c r="AY65" s="1"/>
  <c r="AY66" s="1"/>
  <c r="AY67" s="1"/>
  <c r="AY68" s="1"/>
  <c r="AY69" s="1"/>
  <c r="AY70" s="1"/>
  <c r="AY71" s="1"/>
  <c r="AY72" s="1"/>
  <c r="AY73" s="1"/>
  <c r="AY74" s="1"/>
  <c r="AY75" s="1"/>
  <c r="AY76" s="1"/>
  <c r="AY77" s="1"/>
  <c r="AY78" s="1"/>
  <c r="AY79" s="1"/>
  <c r="AY80" s="1"/>
  <c r="AX4"/>
  <c r="AX5" s="1"/>
  <c r="AX6" s="1"/>
  <c r="AX7" s="1"/>
  <c r="AX8" s="1"/>
  <c r="AX9" s="1"/>
  <c r="AX10" s="1"/>
  <c r="AX11" s="1"/>
  <c r="AX12" s="1"/>
  <c r="AX13" s="1"/>
  <c r="AX14" s="1"/>
  <c r="AX15" s="1"/>
  <c r="AX16" s="1"/>
  <c r="AX17" s="1"/>
  <c r="AX18" s="1"/>
  <c r="AX19" s="1"/>
  <c r="AX20" s="1"/>
  <c r="AX21" s="1"/>
  <c r="AX22" s="1"/>
  <c r="AX23" s="1"/>
  <c r="AX24" s="1"/>
  <c r="AX25" s="1"/>
  <c r="AX26" s="1"/>
  <c r="AX27" s="1"/>
  <c r="AX28" s="1"/>
  <c r="AX29" s="1"/>
  <c r="AX30" s="1"/>
  <c r="AX31" s="1"/>
  <c r="AX32" s="1"/>
  <c r="AX33" s="1"/>
  <c r="AX34" s="1"/>
  <c r="AX35" s="1"/>
  <c r="AX36" s="1"/>
  <c r="AX37" s="1"/>
  <c r="AX38" s="1"/>
  <c r="AX39" s="1"/>
  <c r="AX40" s="1"/>
  <c r="AX41" s="1"/>
  <c r="AX42" s="1"/>
  <c r="AX43" s="1"/>
  <c r="AX44" s="1"/>
  <c r="AX45" s="1"/>
  <c r="AX46" s="1"/>
  <c r="AX47" s="1"/>
  <c r="AX48" s="1"/>
  <c r="AX49" s="1"/>
  <c r="AX50" s="1"/>
  <c r="AX51" s="1"/>
  <c r="AX52" s="1"/>
  <c r="AX53" s="1"/>
  <c r="AX54" s="1"/>
  <c r="AX55" s="1"/>
  <c r="AX56" s="1"/>
  <c r="AX57" s="1"/>
  <c r="AX58" s="1"/>
  <c r="AX59" s="1"/>
  <c r="AX60" s="1"/>
  <c r="AX61" s="1"/>
  <c r="AX62" s="1"/>
  <c r="AX63" s="1"/>
  <c r="AX64" s="1"/>
  <c r="AX65" s="1"/>
  <c r="AX66" s="1"/>
  <c r="AX67" s="1"/>
  <c r="AX68" s="1"/>
  <c r="AX69" s="1"/>
  <c r="AX70" s="1"/>
  <c r="AX71" s="1"/>
  <c r="AX72" s="1"/>
  <c r="AX73" s="1"/>
  <c r="AX74" s="1"/>
  <c r="AX75" s="1"/>
  <c r="AX76" s="1"/>
  <c r="AX77" s="1"/>
  <c r="AX78" s="1"/>
  <c r="AX79" s="1"/>
  <c r="AX80" s="1"/>
  <c r="AW4"/>
  <c r="AW5" s="1"/>
  <c r="AW6" s="1"/>
  <c r="AW7" s="1"/>
  <c r="AW8" s="1"/>
  <c r="AW9" s="1"/>
  <c r="AW10" s="1"/>
  <c r="AW11" s="1"/>
  <c r="AW12" s="1"/>
  <c r="AW13" s="1"/>
  <c r="AW14" s="1"/>
  <c r="AW15" s="1"/>
  <c r="AW16" s="1"/>
  <c r="AW17" s="1"/>
  <c r="AW18" s="1"/>
  <c r="AW19" s="1"/>
  <c r="AW20" s="1"/>
  <c r="AW21" s="1"/>
  <c r="AW22" s="1"/>
  <c r="AW23" s="1"/>
  <c r="AW24" s="1"/>
  <c r="AW25" s="1"/>
  <c r="AW26" s="1"/>
  <c r="AW27" s="1"/>
  <c r="AW28" s="1"/>
  <c r="AW29" s="1"/>
  <c r="AW30" s="1"/>
  <c r="AW31" s="1"/>
  <c r="AW32" s="1"/>
  <c r="AW33" s="1"/>
  <c r="AW34" s="1"/>
  <c r="AW35" s="1"/>
  <c r="AW36" s="1"/>
  <c r="AW37" s="1"/>
  <c r="AW38" s="1"/>
  <c r="AW39" s="1"/>
  <c r="AW40" s="1"/>
  <c r="AW41" s="1"/>
  <c r="AW42" s="1"/>
  <c r="AW43" s="1"/>
  <c r="AW44" s="1"/>
  <c r="AW45" s="1"/>
  <c r="AW46" s="1"/>
  <c r="AW47" s="1"/>
  <c r="AW48" s="1"/>
  <c r="AW49" s="1"/>
  <c r="AW50" s="1"/>
  <c r="AW51" s="1"/>
  <c r="AW52" s="1"/>
  <c r="AW53" s="1"/>
  <c r="AW54" s="1"/>
  <c r="AW55" s="1"/>
  <c r="AW56" s="1"/>
  <c r="AW57" s="1"/>
  <c r="AW58" s="1"/>
  <c r="AW59" s="1"/>
  <c r="AW60" s="1"/>
  <c r="AW61" s="1"/>
  <c r="AW62" s="1"/>
  <c r="AW63" s="1"/>
  <c r="AW64" s="1"/>
  <c r="AW65" s="1"/>
  <c r="AW66" s="1"/>
  <c r="AW67" s="1"/>
  <c r="AW68" s="1"/>
  <c r="AW69" s="1"/>
  <c r="AW70" s="1"/>
  <c r="AW71" s="1"/>
  <c r="AW72" s="1"/>
  <c r="AW73" s="1"/>
  <c r="AW74" s="1"/>
  <c r="AW75" s="1"/>
  <c r="AW76" s="1"/>
  <c r="AW77" s="1"/>
  <c r="AW78" s="1"/>
  <c r="AW79" s="1"/>
  <c r="AW80" s="1"/>
  <c r="AV4"/>
  <c r="AV5" s="1"/>
  <c r="AV6" s="1"/>
  <c r="AV7" s="1"/>
  <c r="AV8" s="1"/>
  <c r="AV9" s="1"/>
  <c r="AV10" s="1"/>
  <c r="AV11" s="1"/>
  <c r="AV12" s="1"/>
  <c r="AV13" s="1"/>
  <c r="AV14" s="1"/>
  <c r="AV15" s="1"/>
  <c r="AV16" s="1"/>
  <c r="AV17" s="1"/>
  <c r="AV18" s="1"/>
  <c r="AV19" s="1"/>
  <c r="AV20" s="1"/>
  <c r="AV21" s="1"/>
  <c r="AV22" s="1"/>
  <c r="AV23" s="1"/>
  <c r="AV24" s="1"/>
  <c r="AV25" s="1"/>
  <c r="AV26" s="1"/>
  <c r="AV27" s="1"/>
  <c r="AV28" s="1"/>
  <c r="AV29" s="1"/>
  <c r="AV30" s="1"/>
  <c r="AV31" s="1"/>
  <c r="AV32" s="1"/>
  <c r="AV33" s="1"/>
  <c r="AV34" s="1"/>
  <c r="AV35" s="1"/>
  <c r="AV36" s="1"/>
  <c r="AV37" s="1"/>
  <c r="AV38" s="1"/>
  <c r="AV39" s="1"/>
  <c r="AV40" s="1"/>
  <c r="AV41" s="1"/>
  <c r="AV42" s="1"/>
  <c r="AV43" s="1"/>
  <c r="AV44" s="1"/>
  <c r="AV45" s="1"/>
  <c r="AV46" s="1"/>
  <c r="AV47" s="1"/>
  <c r="AV48" s="1"/>
  <c r="AV49" s="1"/>
  <c r="AV50" s="1"/>
  <c r="AV51" s="1"/>
  <c r="AV52" s="1"/>
  <c r="AV53" s="1"/>
  <c r="AV54" s="1"/>
  <c r="AV55" s="1"/>
  <c r="AV56" s="1"/>
  <c r="AV57" s="1"/>
  <c r="AV58" s="1"/>
  <c r="AV59" s="1"/>
  <c r="AV60" s="1"/>
  <c r="AV61" s="1"/>
  <c r="AV62" s="1"/>
  <c r="AV63" s="1"/>
  <c r="AV64" s="1"/>
  <c r="AV65" s="1"/>
  <c r="AV66" s="1"/>
  <c r="AV67" s="1"/>
  <c r="AV68" s="1"/>
  <c r="AV69" s="1"/>
  <c r="AV70" s="1"/>
  <c r="AV71" s="1"/>
  <c r="AV72" s="1"/>
  <c r="AV73" s="1"/>
  <c r="AV74" s="1"/>
  <c r="AV75" s="1"/>
  <c r="AV76" s="1"/>
  <c r="AV77" s="1"/>
  <c r="AV78" s="1"/>
  <c r="AV79" s="1"/>
  <c r="AV80" s="1"/>
  <c r="AU4"/>
  <c r="AU5" s="1"/>
  <c r="AU6" s="1"/>
  <c r="AU7" s="1"/>
  <c r="AU8" s="1"/>
  <c r="AU9" s="1"/>
  <c r="AU10" s="1"/>
  <c r="AU11" s="1"/>
  <c r="AU12" s="1"/>
  <c r="AU13" s="1"/>
  <c r="AU14" s="1"/>
  <c r="AU15" s="1"/>
  <c r="AU16" s="1"/>
  <c r="AU17" s="1"/>
  <c r="AU18" s="1"/>
  <c r="AU19" s="1"/>
  <c r="AU20" s="1"/>
  <c r="AU21" s="1"/>
  <c r="AU22" s="1"/>
  <c r="AU23" s="1"/>
  <c r="AU24" s="1"/>
  <c r="AU25" s="1"/>
  <c r="AU26" s="1"/>
  <c r="AU27" s="1"/>
  <c r="AU28" s="1"/>
  <c r="AU29" s="1"/>
  <c r="AU30" s="1"/>
  <c r="AU31" s="1"/>
  <c r="AU32" s="1"/>
  <c r="AU33" s="1"/>
  <c r="AU34" s="1"/>
  <c r="AU35" s="1"/>
  <c r="AU36" s="1"/>
  <c r="AU37" s="1"/>
  <c r="AU38" s="1"/>
  <c r="AU39" s="1"/>
  <c r="AU40" s="1"/>
  <c r="AU41" s="1"/>
  <c r="AU42" s="1"/>
  <c r="AU43" s="1"/>
  <c r="AU44" s="1"/>
  <c r="AU45" s="1"/>
  <c r="AU46" s="1"/>
  <c r="AU47" s="1"/>
  <c r="AU48" s="1"/>
  <c r="AU49" s="1"/>
  <c r="AU50" s="1"/>
  <c r="AU51" s="1"/>
  <c r="AU52" s="1"/>
  <c r="AU53" s="1"/>
  <c r="AU54" s="1"/>
  <c r="AU55" s="1"/>
  <c r="AU56" s="1"/>
  <c r="AU57" s="1"/>
  <c r="AU58" s="1"/>
  <c r="AU59" s="1"/>
  <c r="AU60" s="1"/>
  <c r="AU61" s="1"/>
  <c r="AU62" s="1"/>
  <c r="AU63" s="1"/>
  <c r="AU64" s="1"/>
  <c r="AU65" s="1"/>
  <c r="AU66" s="1"/>
  <c r="AU67" s="1"/>
  <c r="AU68" s="1"/>
  <c r="AU69" s="1"/>
  <c r="AU70" s="1"/>
  <c r="AU71" s="1"/>
  <c r="AU72" s="1"/>
  <c r="AU73" s="1"/>
  <c r="AU74" s="1"/>
  <c r="AU75" s="1"/>
  <c r="AU76" s="1"/>
  <c r="AU77" s="1"/>
  <c r="AU78" s="1"/>
  <c r="AU79" s="1"/>
  <c r="AU80" s="1"/>
  <c r="AT4"/>
  <c r="AT5" s="1"/>
  <c r="AT6" s="1"/>
  <c r="AT7" s="1"/>
  <c r="AT8" s="1"/>
  <c r="AT9" s="1"/>
  <c r="AT10" s="1"/>
  <c r="AT11" s="1"/>
  <c r="AT12" s="1"/>
  <c r="AT13" s="1"/>
  <c r="AT14" s="1"/>
  <c r="AT15" s="1"/>
  <c r="AT16" s="1"/>
  <c r="AT17" s="1"/>
  <c r="AT18" s="1"/>
  <c r="AT19" s="1"/>
  <c r="AT20" s="1"/>
  <c r="AT21" s="1"/>
  <c r="AT22" s="1"/>
  <c r="AT23" s="1"/>
  <c r="AT24" s="1"/>
  <c r="AT25" s="1"/>
  <c r="AT26" s="1"/>
  <c r="AT27" s="1"/>
  <c r="AT28" s="1"/>
  <c r="AT29" s="1"/>
  <c r="AT30" s="1"/>
  <c r="AT31" s="1"/>
  <c r="AT32" s="1"/>
  <c r="AT33" s="1"/>
  <c r="AT34" s="1"/>
  <c r="AT35" s="1"/>
  <c r="AT36" s="1"/>
  <c r="AT37" s="1"/>
  <c r="AT38" s="1"/>
  <c r="AT39" s="1"/>
  <c r="AT40" s="1"/>
  <c r="AT41" s="1"/>
  <c r="AT42" s="1"/>
  <c r="AT43" s="1"/>
  <c r="AT44" s="1"/>
  <c r="AT45" s="1"/>
  <c r="AT46" s="1"/>
  <c r="AT47" s="1"/>
  <c r="AT48" s="1"/>
  <c r="AT49" s="1"/>
  <c r="AT50" s="1"/>
  <c r="AT51" s="1"/>
  <c r="AT52" s="1"/>
  <c r="AT53" s="1"/>
  <c r="AT54" s="1"/>
  <c r="AT55" s="1"/>
  <c r="AT56" s="1"/>
  <c r="AT57" s="1"/>
  <c r="AT58" s="1"/>
  <c r="AT59" s="1"/>
  <c r="AT60" s="1"/>
  <c r="AT61" s="1"/>
  <c r="AT62" s="1"/>
  <c r="AT63" s="1"/>
  <c r="AT64" s="1"/>
  <c r="AT65" s="1"/>
  <c r="AT66" s="1"/>
  <c r="AT67" s="1"/>
  <c r="AT68" s="1"/>
  <c r="AT69" s="1"/>
  <c r="AT70" s="1"/>
  <c r="AT71" s="1"/>
  <c r="AT72" s="1"/>
  <c r="AT73" s="1"/>
  <c r="AT74" s="1"/>
  <c r="AT75" s="1"/>
  <c r="AT76" s="1"/>
  <c r="AT77" s="1"/>
  <c r="AT78" s="1"/>
  <c r="AT79" s="1"/>
  <c r="AT80" s="1"/>
  <c r="AS4"/>
  <c r="AS5" s="1"/>
  <c r="AS6" s="1"/>
  <c r="AS7" s="1"/>
  <c r="AS8" s="1"/>
  <c r="AS9" s="1"/>
  <c r="AS10" s="1"/>
  <c r="AS11" s="1"/>
  <c r="AS12" s="1"/>
  <c r="AS13" s="1"/>
  <c r="AS14" s="1"/>
  <c r="AS15" s="1"/>
  <c r="AS16" s="1"/>
  <c r="AS17" s="1"/>
  <c r="AS18" s="1"/>
  <c r="AS19" s="1"/>
  <c r="AS20" s="1"/>
  <c r="AS21" s="1"/>
  <c r="AS22" s="1"/>
  <c r="AS23" s="1"/>
  <c r="AS24" s="1"/>
  <c r="AS25" s="1"/>
  <c r="AS26" s="1"/>
  <c r="AS27" s="1"/>
  <c r="AS28" s="1"/>
  <c r="AS29" s="1"/>
  <c r="AS30" s="1"/>
  <c r="AS31" s="1"/>
  <c r="AS32" s="1"/>
  <c r="AS33" s="1"/>
  <c r="AS34" s="1"/>
  <c r="AS35" s="1"/>
  <c r="AS36" s="1"/>
  <c r="AS37" s="1"/>
  <c r="AS38" s="1"/>
  <c r="AS39" s="1"/>
  <c r="AS40" s="1"/>
  <c r="AS41" s="1"/>
  <c r="AS42" s="1"/>
  <c r="AS43" s="1"/>
  <c r="AS44" s="1"/>
  <c r="AS45" s="1"/>
  <c r="AS46" s="1"/>
  <c r="AS47" s="1"/>
  <c r="AS48" s="1"/>
  <c r="AS49" s="1"/>
  <c r="AS50" s="1"/>
  <c r="AS51" s="1"/>
  <c r="AS52" s="1"/>
  <c r="AS53" s="1"/>
  <c r="AS54" s="1"/>
  <c r="AS55" s="1"/>
  <c r="AS56" s="1"/>
  <c r="AS57" s="1"/>
  <c r="AS58" s="1"/>
  <c r="AS59" s="1"/>
  <c r="AS60" s="1"/>
  <c r="AS61" s="1"/>
  <c r="AS62" s="1"/>
  <c r="AS63" s="1"/>
  <c r="AS64" s="1"/>
  <c r="AS65" s="1"/>
  <c r="AS66" s="1"/>
  <c r="AS67" s="1"/>
  <c r="AS68" s="1"/>
  <c r="AS69" s="1"/>
  <c r="AS70" s="1"/>
  <c r="AS71" s="1"/>
  <c r="AS72" s="1"/>
  <c r="AS73" s="1"/>
  <c r="AS74" s="1"/>
  <c r="AS75" s="1"/>
  <c r="AS76" s="1"/>
  <c r="AS77" s="1"/>
  <c r="AS78" s="1"/>
  <c r="AS79" s="1"/>
  <c r="AS80" s="1"/>
  <c r="AR4"/>
  <c r="AR5" s="1"/>
  <c r="AR6" s="1"/>
  <c r="AR7" s="1"/>
  <c r="AR8" s="1"/>
  <c r="AR9" s="1"/>
  <c r="AR10" s="1"/>
  <c r="AR11" s="1"/>
  <c r="AR12" s="1"/>
  <c r="AR13" s="1"/>
  <c r="AR14" s="1"/>
  <c r="AR15" s="1"/>
  <c r="AR16" s="1"/>
  <c r="AR17" s="1"/>
  <c r="AR18" s="1"/>
  <c r="AR19" s="1"/>
  <c r="AR20" s="1"/>
  <c r="AR21" s="1"/>
  <c r="AR22" s="1"/>
  <c r="AR23" s="1"/>
  <c r="AR24" s="1"/>
  <c r="AR25" s="1"/>
  <c r="AR26" s="1"/>
  <c r="AR27" s="1"/>
  <c r="AR28" s="1"/>
  <c r="AR29" s="1"/>
  <c r="AR30" s="1"/>
  <c r="AR31" s="1"/>
  <c r="AR32" s="1"/>
  <c r="AR33" s="1"/>
  <c r="AR34" s="1"/>
  <c r="AR35" s="1"/>
  <c r="AR36" s="1"/>
  <c r="AR37" s="1"/>
  <c r="AR38" s="1"/>
  <c r="AR39" s="1"/>
  <c r="AR40" s="1"/>
  <c r="AR41" s="1"/>
  <c r="AR42" s="1"/>
  <c r="AR43" s="1"/>
  <c r="AR44" s="1"/>
  <c r="AR45" s="1"/>
  <c r="AR46" s="1"/>
  <c r="AR47" s="1"/>
  <c r="AR48" s="1"/>
  <c r="AR49" s="1"/>
  <c r="AR50" s="1"/>
  <c r="AR51" s="1"/>
  <c r="AR52" s="1"/>
  <c r="AR53" s="1"/>
  <c r="AR54" s="1"/>
  <c r="AR55" s="1"/>
  <c r="AR56" s="1"/>
  <c r="AR57" s="1"/>
  <c r="AR58" s="1"/>
  <c r="AR59" s="1"/>
  <c r="AR60" s="1"/>
  <c r="AR61" s="1"/>
  <c r="AR62" s="1"/>
  <c r="AR63" s="1"/>
  <c r="AR64" s="1"/>
  <c r="AR65" s="1"/>
  <c r="AR66" s="1"/>
  <c r="AR67" s="1"/>
  <c r="AR68" s="1"/>
  <c r="AR69" s="1"/>
  <c r="AR70" s="1"/>
  <c r="AR71" s="1"/>
  <c r="AR72" s="1"/>
  <c r="AR73" s="1"/>
  <c r="AR74" s="1"/>
  <c r="AR75" s="1"/>
  <c r="AR76" s="1"/>
  <c r="AR77" s="1"/>
  <c r="AR78" s="1"/>
  <c r="AR79" s="1"/>
  <c r="AR80" s="1"/>
  <c r="AQ4"/>
  <c r="AQ5" s="1"/>
  <c r="AQ6" s="1"/>
  <c r="AQ7" s="1"/>
  <c r="AQ8" s="1"/>
  <c r="AQ9" s="1"/>
  <c r="AQ10" s="1"/>
  <c r="AQ11" s="1"/>
  <c r="AQ12" s="1"/>
  <c r="AQ13" s="1"/>
  <c r="AQ14" s="1"/>
  <c r="AQ15" s="1"/>
  <c r="AQ16" s="1"/>
  <c r="AQ17" s="1"/>
  <c r="AQ18" s="1"/>
  <c r="AQ19" s="1"/>
  <c r="AQ20" s="1"/>
  <c r="AQ21" s="1"/>
  <c r="AQ22" s="1"/>
  <c r="AQ23" s="1"/>
  <c r="AQ24" s="1"/>
  <c r="AQ25" s="1"/>
  <c r="AQ26" s="1"/>
  <c r="AQ27" s="1"/>
  <c r="AQ28" s="1"/>
  <c r="AQ29" s="1"/>
  <c r="AQ30" s="1"/>
  <c r="AQ31" s="1"/>
  <c r="AQ32" s="1"/>
  <c r="AQ33" s="1"/>
  <c r="AQ34" s="1"/>
  <c r="AQ35" s="1"/>
  <c r="AQ36" s="1"/>
  <c r="AQ37" s="1"/>
  <c r="AQ38" s="1"/>
  <c r="AQ39" s="1"/>
  <c r="AQ40" s="1"/>
  <c r="AQ41" s="1"/>
  <c r="AQ42" s="1"/>
  <c r="AQ43" s="1"/>
  <c r="AQ44" s="1"/>
  <c r="AQ45" s="1"/>
  <c r="AQ46" s="1"/>
  <c r="AQ47" s="1"/>
  <c r="AQ48" s="1"/>
  <c r="AQ49" s="1"/>
  <c r="AQ50" s="1"/>
  <c r="AQ51" s="1"/>
  <c r="AQ52" s="1"/>
  <c r="AQ53" s="1"/>
  <c r="AQ54" s="1"/>
  <c r="AQ55" s="1"/>
  <c r="AQ56" s="1"/>
  <c r="AQ57" s="1"/>
  <c r="AQ58" s="1"/>
  <c r="AQ59" s="1"/>
  <c r="AQ60" s="1"/>
  <c r="AQ61" s="1"/>
  <c r="AQ62" s="1"/>
  <c r="AQ63" s="1"/>
  <c r="AQ64" s="1"/>
  <c r="AQ65" s="1"/>
  <c r="AQ66" s="1"/>
  <c r="AQ67" s="1"/>
  <c r="AQ68" s="1"/>
  <c r="AQ69" s="1"/>
  <c r="AQ70" s="1"/>
  <c r="AQ71" s="1"/>
  <c r="AQ72" s="1"/>
  <c r="AQ73" s="1"/>
  <c r="AQ74" s="1"/>
  <c r="AQ75" s="1"/>
  <c r="AQ76" s="1"/>
  <c r="AQ77" s="1"/>
  <c r="AQ78" s="1"/>
  <c r="AQ79" s="1"/>
  <c r="AQ80" s="1"/>
  <c r="AP4"/>
  <c r="AP5" s="1"/>
  <c r="AP6" s="1"/>
  <c r="AP7" s="1"/>
  <c r="AP8" s="1"/>
  <c r="AP9" s="1"/>
  <c r="AP10" s="1"/>
  <c r="AP11" s="1"/>
  <c r="AP12" s="1"/>
  <c r="AP13" s="1"/>
  <c r="AP14" s="1"/>
  <c r="AP15" s="1"/>
  <c r="AP16" s="1"/>
  <c r="AP17" s="1"/>
  <c r="AP18" s="1"/>
  <c r="AP19" s="1"/>
  <c r="AP20" s="1"/>
  <c r="AP21" s="1"/>
  <c r="AP22" s="1"/>
  <c r="AP23" s="1"/>
  <c r="AP24" s="1"/>
  <c r="AP25" s="1"/>
  <c r="AP26" s="1"/>
  <c r="AP27" s="1"/>
  <c r="AP28" s="1"/>
  <c r="AP29" s="1"/>
  <c r="AP30" s="1"/>
  <c r="AP31" s="1"/>
  <c r="AP32" s="1"/>
  <c r="AP33" s="1"/>
  <c r="AP34" s="1"/>
  <c r="AP35" s="1"/>
  <c r="AP36" s="1"/>
  <c r="AP37" s="1"/>
  <c r="AP38" s="1"/>
  <c r="AP39" s="1"/>
  <c r="AP40" s="1"/>
  <c r="AP41" s="1"/>
  <c r="AP42" s="1"/>
  <c r="AP43" s="1"/>
  <c r="AP44" s="1"/>
  <c r="AP45" s="1"/>
  <c r="AP46" s="1"/>
  <c r="AP47" s="1"/>
  <c r="AP48" s="1"/>
  <c r="AP49" s="1"/>
  <c r="AP50" s="1"/>
  <c r="AP51" s="1"/>
  <c r="AP52" s="1"/>
  <c r="AP53" s="1"/>
  <c r="AP54" s="1"/>
  <c r="AP55" s="1"/>
  <c r="AP56" s="1"/>
  <c r="AP57" s="1"/>
  <c r="AP58" s="1"/>
  <c r="AP59" s="1"/>
  <c r="AP60" s="1"/>
  <c r="AP61" s="1"/>
  <c r="AP62" s="1"/>
  <c r="AP63" s="1"/>
  <c r="AP64" s="1"/>
  <c r="AP65" s="1"/>
  <c r="AP66" s="1"/>
  <c r="AP67" s="1"/>
  <c r="AP68" s="1"/>
  <c r="AP69" s="1"/>
  <c r="AP70" s="1"/>
  <c r="AP71" s="1"/>
  <c r="AP72" s="1"/>
  <c r="AP73" s="1"/>
  <c r="AP74" s="1"/>
  <c r="AP75" s="1"/>
  <c r="AP76" s="1"/>
  <c r="AP77" s="1"/>
  <c r="AP78" s="1"/>
  <c r="AP79" s="1"/>
  <c r="AP80" s="1"/>
  <c r="AO4"/>
  <c r="AO5" s="1"/>
  <c r="AO6" s="1"/>
  <c r="AO7" s="1"/>
  <c r="AO8" s="1"/>
  <c r="AO9" s="1"/>
  <c r="AO10" s="1"/>
  <c r="AO11" s="1"/>
  <c r="AO12" s="1"/>
  <c r="AO13" s="1"/>
  <c r="AO14" s="1"/>
  <c r="AO15" s="1"/>
  <c r="AO16" s="1"/>
  <c r="AO17" s="1"/>
  <c r="AO18" s="1"/>
  <c r="AO19" s="1"/>
  <c r="AO20" s="1"/>
  <c r="AO21" s="1"/>
  <c r="AO22" s="1"/>
  <c r="AO23" s="1"/>
  <c r="AO24" s="1"/>
  <c r="AO25" s="1"/>
  <c r="AO26" s="1"/>
  <c r="AO27" s="1"/>
  <c r="AO28" s="1"/>
  <c r="AO29" s="1"/>
  <c r="AO30" s="1"/>
  <c r="AO31" s="1"/>
  <c r="AO32" s="1"/>
  <c r="AO33" s="1"/>
  <c r="AO34" s="1"/>
  <c r="AO35" s="1"/>
  <c r="AO36" s="1"/>
  <c r="AO37" s="1"/>
  <c r="AO38" s="1"/>
  <c r="AO39" s="1"/>
  <c r="AO40" s="1"/>
  <c r="AO41" s="1"/>
  <c r="AO42" s="1"/>
  <c r="AO43" s="1"/>
  <c r="AO44" s="1"/>
  <c r="AO45" s="1"/>
  <c r="AO46" s="1"/>
  <c r="AO47" s="1"/>
  <c r="AO48" s="1"/>
  <c r="AO49" s="1"/>
  <c r="AO50" s="1"/>
  <c r="AO51" s="1"/>
  <c r="AO52" s="1"/>
  <c r="AO53" s="1"/>
  <c r="AO54" s="1"/>
  <c r="AO55" s="1"/>
  <c r="AO56" s="1"/>
  <c r="AO57" s="1"/>
  <c r="AO58" s="1"/>
  <c r="AO59" s="1"/>
  <c r="AO60" s="1"/>
  <c r="AO61" s="1"/>
  <c r="AO62" s="1"/>
  <c r="AO63" s="1"/>
  <c r="AO64" s="1"/>
  <c r="AO65" s="1"/>
  <c r="AO66" s="1"/>
  <c r="AO67" s="1"/>
  <c r="AO68" s="1"/>
  <c r="AO69" s="1"/>
  <c r="AO70" s="1"/>
  <c r="AO71" s="1"/>
  <c r="AO72" s="1"/>
  <c r="AO73" s="1"/>
  <c r="AO74" s="1"/>
  <c r="AO75" s="1"/>
  <c r="AO76" s="1"/>
  <c r="AO77" s="1"/>
  <c r="AO78" s="1"/>
  <c r="AO79" s="1"/>
  <c r="AO80" s="1"/>
  <c r="AN4"/>
  <c r="AN5" s="1"/>
  <c r="AN6" s="1"/>
  <c r="AN7" s="1"/>
  <c r="AN8" s="1"/>
  <c r="AN9" s="1"/>
  <c r="AN10" s="1"/>
  <c r="AN11" s="1"/>
  <c r="AN12" s="1"/>
  <c r="AN13" s="1"/>
  <c r="AN14" s="1"/>
  <c r="AN15" s="1"/>
  <c r="AN16" s="1"/>
  <c r="AN17" s="1"/>
  <c r="AN18" s="1"/>
  <c r="AN19" s="1"/>
  <c r="AN20" s="1"/>
  <c r="AN21" s="1"/>
  <c r="AN22" s="1"/>
  <c r="AN23" s="1"/>
  <c r="AN24" s="1"/>
  <c r="AN25" s="1"/>
  <c r="AN26" s="1"/>
  <c r="AN27" s="1"/>
  <c r="AN28" s="1"/>
  <c r="AN29" s="1"/>
  <c r="AN30" s="1"/>
  <c r="AN31" s="1"/>
  <c r="AN32" s="1"/>
  <c r="AN33" s="1"/>
  <c r="AN34" s="1"/>
  <c r="AN35" s="1"/>
  <c r="AN36" s="1"/>
  <c r="AN37" s="1"/>
  <c r="AN38" s="1"/>
  <c r="AN39" s="1"/>
  <c r="AN40" s="1"/>
  <c r="AN41" s="1"/>
  <c r="AN42" s="1"/>
  <c r="AN43" s="1"/>
  <c r="AN44" s="1"/>
  <c r="AN45" s="1"/>
  <c r="AN46" s="1"/>
  <c r="AN47" s="1"/>
  <c r="AN48" s="1"/>
  <c r="AN49" s="1"/>
  <c r="AN50" s="1"/>
  <c r="AN51" s="1"/>
  <c r="AN52" s="1"/>
  <c r="AN53" s="1"/>
  <c r="AN54" s="1"/>
  <c r="AN55" s="1"/>
  <c r="AN56" s="1"/>
  <c r="AN57" s="1"/>
  <c r="AN58" s="1"/>
  <c r="AN59" s="1"/>
  <c r="AN60" s="1"/>
  <c r="AN61" s="1"/>
  <c r="AN62" s="1"/>
  <c r="AN63" s="1"/>
  <c r="AN64" s="1"/>
  <c r="AN65" s="1"/>
  <c r="AN66" s="1"/>
  <c r="AN67" s="1"/>
  <c r="AN68" s="1"/>
  <c r="AN69" s="1"/>
  <c r="AN70" s="1"/>
  <c r="AN71" s="1"/>
  <c r="AN72" s="1"/>
  <c r="AN73" s="1"/>
  <c r="AN74" s="1"/>
  <c r="AN75" s="1"/>
  <c r="AN76" s="1"/>
  <c r="AN77" s="1"/>
  <c r="AN78" s="1"/>
  <c r="AN79" s="1"/>
  <c r="AN80" s="1"/>
  <c r="AM4"/>
  <c r="AM5" s="1"/>
  <c r="AM6" s="1"/>
  <c r="AM7" s="1"/>
  <c r="AM8" s="1"/>
  <c r="AM9" s="1"/>
  <c r="AM10" s="1"/>
  <c r="AM11" s="1"/>
  <c r="AM12" s="1"/>
  <c r="AM13" s="1"/>
  <c r="AM14" s="1"/>
  <c r="AM15" s="1"/>
  <c r="AM16" s="1"/>
  <c r="AM17" s="1"/>
  <c r="AM18" s="1"/>
  <c r="AM19" s="1"/>
  <c r="AM20" s="1"/>
  <c r="AM21" s="1"/>
  <c r="AM22" s="1"/>
  <c r="AM23" s="1"/>
  <c r="AM24" s="1"/>
  <c r="AM25" s="1"/>
  <c r="AM26" s="1"/>
  <c r="AM27" s="1"/>
  <c r="AM28" s="1"/>
  <c r="AM29" s="1"/>
  <c r="AM30" s="1"/>
  <c r="AM31" s="1"/>
  <c r="AM32" s="1"/>
  <c r="AM33" s="1"/>
  <c r="AM34" s="1"/>
  <c r="AM35" s="1"/>
  <c r="AM36" s="1"/>
  <c r="AM37" s="1"/>
  <c r="AM38" s="1"/>
  <c r="AM39" s="1"/>
  <c r="AM40" s="1"/>
  <c r="AM41" s="1"/>
  <c r="AM42" s="1"/>
  <c r="AM43" s="1"/>
  <c r="AM44" s="1"/>
  <c r="AM45" s="1"/>
  <c r="AM46" s="1"/>
  <c r="AM47" s="1"/>
  <c r="AM48" s="1"/>
  <c r="AM49" s="1"/>
  <c r="AM50" s="1"/>
  <c r="AM51" s="1"/>
  <c r="AM52" s="1"/>
  <c r="AM53" s="1"/>
  <c r="AM54" s="1"/>
  <c r="AM55" s="1"/>
  <c r="AM56" s="1"/>
  <c r="AM57" s="1"/>
  <c r="AM58" s="1"/>
  <c r="AM59" s="1"/>
  <c r="AM60" s="1"/>
  <c r="AM61" s="1"/>
  <c r="AM62" s="1"/>
  <c r="AM63" s="1"/>
  <c r="AM64" s="1"/>
  <c r="AM65" s="1"/>
  <c r="AM66" s="1"/>
  <c r="AM67" s="1"/>
  <c r="AM68" s="1"/>
  <c r="AM69" s="1"/>
  <c r="AM70" s="1"/>
  <c r="AM71" s="1"/>
  <c r="AM72" s="1"/>
  <c r="AM73" s="1"/>
  <c r="AM74" s="1"/>
  <c r="AM75" s="1"/>
  <c r="AM76" s="1"/>
  <c r="AM77" s="1"/>
  <c r="AM78" s="1"/>
  <c r="AM79" s="1"/>
  <c r="AM80" s="1"/>
  <c r="AL4"/>
  <c r="AL5" s="1"/>
  <c r="AL6" s="1"/>
  <c r="AL7" s="1"/>
  <c r="AL8" s="1"/>
  <c r="AL9" s="1"/>
  <c r="AL10" s="1"/>
  <c r="AL11" s="1"/>
  <c r="AL12" s="1"/>
  <c r="AL13" s="1"/>
  <c r="AL14" s="1"/>
  <c r="AL15" s="1"/>
  <c r="AL16" s="1"/>
  <c r="AL17" s="1"/>
  <c r="AL18" s="1"/>
  <c r="AL19" s="1"/>
  <c r="AL20" s="1"/>
  <c r="AL21" s="1"/>
  <c r="AL22" s="1"/>
  <c r="AL23" s="1"/>
  <c r="AL24" s="1"/>
  <c r="AL25" s="1"/>
  <c r="AL26" s="1"/>
  <c r="AL27" s="1"/>
  <c r="AL28" s="1"/>
  <c r="AL29" s="1"/>
  <c r="AL30" s="1"/>
  <c r="AL31" s="1"/>
  <c r="AL32" s="1"/>
  <c r="AL33" s="1"/>
  <c r="AL34" s="1"/>
  <c r="AL35" s="1"/>
  <c r="AL36" s="1"/>
  <c r="AL37" s="1"/>
  <c r="AL38" s="1"/>
  <c r="AL39" s="1"/>
  <c r="AL40" s="1"/>
  <c r="AL41" s="1"/>
  <c r="AL42" s="1"/>
  <c r="AL43" s="1"/>
  <c r="AL44" s="1"/>
  <c r="AL45" s="1"/>
  <c r="AL46" s="1"/>
  <c r="AL47" s="1"/>
  <c r="AL48" s="1"/>
  <c r="AL49" s="1"/>
  <c r="AL50" s="1"/>
  <c r="AL51" s="1"/>
  <c r="AL52" s="1"/>
  <c r="AL53" s="1"/>
  <c r="AL54" s="1"/>
  <c r="AL55" s="1"/>
  <c r="AL56" s="1"/>
  <c r="AL57" s="1"/>
  <c r="AL58" s="1"/>
  <c r="AL59" s="1"/>
  <c r="AL60" s="1"/>
  <c r="AL61" s="1"/>
  <c r="AL62" s="1"/>
  <c r="AL63" s="1"/>
  <c r="AL64" s="1"/>
  <c r="AL65" s="1"/>
  <c r="AL66" s="1"/>
  <c r="AL67" s="1"/>
  <c r="AL68" s="1"/>
  <c r="AL69" s="1"/>
  <c r="AL70" s="1"/>
  <c r="AL71" s="1"/>
  <c r="AL72" s="1"/>
  <c r="AL73" s="1"/>
  <c r="AL74" s="1"/>
  <c r="AL75" s="1"/>
  <c r="AL76" s="1"/>
  <c r="AL77" s="1"/>
  <c r="AL78" s="1"/>
  <c r="AL79" s="1"/>
  <c r="AL80" s="1"/>
  <c r="AK4"/>
  <c r="AK5" s="1"/>
  <c r="AK6" s="1"/>
  <c r="AK7" s="1"/>
  <c r="AK8" s="1"/>
  <c r="AK9" s="1"/>
  <c r="AK10" s="1"/>
  <c r="AK11" s="1"/>
  <c r="AK12" s="1"/>
  <c r="AK13" s="1"/>
  <c r="AK14" s="1"/>
  <c r="AK15" s="1"/>
  <c r="AK16" s="1"/>
  <c r="AK17" s="1"/>
  <c r="AK18" s="1"/>
  <c r="AK19" s="1"/>
  <c r="AK20" s="1"/>
  <c r="AK21" s="1"/>
  <c r="AK22" s="1"/>
  <c r="AK23" s="1"/>
  <c r="AK24" s="1"/>
  <c r="AK25" s="1"/>
  <c r="AK26" s="1"/>
  <c r="AK27" s="1"/>
  <c r="AK28" s="1"/>
  <c r="AK29" s="1"/>
  <c r="AK30" s="1"/>
  <c r="AK31" s="1"/>
  <c r="AK32" s="1"/>
  <c r="AK33" s="1"/>
  <c r="AK34" s="1"/>
  <c r="AK35" s="1"/>
  <c r="AK36" s="1"/>
  <c r="AK37" s="1"/>
  <c r="AK38" s="1"/>
  <c r="AK39" s="1"/>
  <c r="AK40" s="1"/>
  <c r="AK41" s="1"/>
  <c r="AK42" s="1"/>
  <c r="AK43" s="1"/>
  <c r="AK44" s="1"/>
  <c r="AK45" s="1"/>
  <c r="AK46" s="1"/>
  <c r="AK47" s="1"/>
  <c r="AK48" s="1"/>
  <c r="AK49" s="1"/>
  <c r="AK50" s="1"/>
  <c r="AK51" s="1"/>
  <c r="AK52" s="1"/>
  <c r="AK53" s="1"/>
  <c r="AK54" s="1"/>
  <c r="AK55" s="1"/>
  <c r="AK56" s="1"/>
  <c r="AK57" s="1"/>
  <c r="AK58" s="1"/>
  <c r="AK59" s="1"/>
  <c r="AK60" s="1"/>
  <c r="AK61" s="1"/>
  <c r="AK62" s="1"/>
  <c r="AK63" s="1"/>
  <c r="AK64" s="1"/>
  <c r="AK65" s="1"/>
  <c r="AK66" s="1"/>
  <c r="AK67" s="1"/>
  <c r="AK68" s="1"/>
  <c r="AK69" s="1"/>
  <c r="AK70" s="1"/>
  <c r="AK71" s="1"/>
  <c r="AK72" s="1"/>
  <c r="AK73" s="1"/>
  <c r="AK74" s="1"/>
  <c r="AK75" s="1"/>
  <c r="AK76" s="1"/>
  <c r="AK77" s="1"/>
  <c r="AK78" s="1"/>
  <c r="AK79" s="1"/>
  <c r="AK80" s="1"/>
  <c r="AJ4"/>
  <c r="AJ5" s="1"/>
  <c r="AJ6" s="1"/>
  <c r="AJ7" s="1"/>
  <c r="AJ8" s="1"/>
  <c r="AJ9" s="1"/>
  <c r="AJ10" s="1"/>
  <c r="AJ11" s="1"/>
  <c r="AJ12" s="1"/>
  <c r="AJ13" s="1"/>
  <c r="AJ14" s="1"/>
  <c r="AJ15" s="1"/>
  <c r="AJ16" s="1"/>
  <c r="AJ17" s="1"/>
  <c r="AJ18" s="1"/>
  <c r="AJ19" s="1"/>
  <c r="AJ20" s="1"/>
  <c r="AJ21" s="1"/>
  <c r="AJ22" s="1"/>
  <c r="AJ23" s="1"/>
  <c r="AJ24" s="1"/>
  <c r="AJ25" s="1"/>
  <c r="AJ26" s="1"/>
  <c r="AJ27" s="1"/>
  <c r="AJ28" s="1"/>
  <c r="AJ29" s="1"/>
  <c r="AJ30" s="1"/>
  <c r="AJ31" s="1"/>
  <c r="AJ32" s="1"/>
  <c r="AJ33" s="1"/>
  <c r="AJ34" s="1"/>
  <c r="AJ35" s="1"/>
  <c r="AJ36" s="1"/>
  <c r="AJ37" s="1"/>
  <c r="AJ38" s="1"/>
  <c r="AJ39" s="1"/>
  <c r="AJ40" s="1"/>
  <c r="AJ41" s="1"/>
  <c r="AJ42" s="1"/>
  <c r="AJ43" s="1"/>
  <c r="AJ44" s="1"/>
  <c r="AJ45" s="1"/>
  <c r="AJ46" s="1"/>
  <c r="AJ47" s="1"/>
  <c r="AJ48" s="1"/>
  <c r="AJ49" s="1"/>
  <c r="AJ50" s="1"/>
  <c r="AJ51" s="1"/>
  <c r="AJ52" s="1"/>
  <c r="AJ53" s="1"/>
  <c r="AJ54" s="1"/>
  <c r="AJ55" s="1"/>
  <c r="AJ56" s="1"/>
  <c r="AJ57" s="1"/>
  <c r="AJ58" s="1"/>
  <c r="AJ59" s="1"/>
  <c r="AJ60" s="1"/>
  <c r="AJ61" s="1"/>
  <c r="AJ62" s="1"/>
  <c r="AJ63" s="1"/>
  <c r="AJ64" s="1"/>
  <c r="AJ65" s="1"/>
  <c r="AJ66" s="1"/>
  <c r="AJ67" s="1"/>
  <c r="AJ68" s="1"/>
  <c r="AJ69" s="1"/>
  <c r="AJ70" s="1"/>
  <c r="AJ71" s="1"/>
  <c r="AJ72" s="1"/>
  <c r="AJ73" s="1"/>
  <c r="AJ74" s="1"/>
  <c r="AJ75" s="1"/>
  <c r="AJ76" s="1"/>
  <c r="AJ77" s="1"/>
  <c r="AJ78" s="1"/>
  <c r="AJ79" s="1"/>
  <c r="AJ80" s="1"/>
  <c r="AI4"/>
  <c r="AI5" s="1"/>
  <c r="AI6" s="1"/>
  <c r="AI7" s="1"/>
  <c r="AI8" s="1"/>
  <c r="AI9" s="1"/>
  <c r="AI10" s="1"/>
  <c r="AI11" s="1"/>
  <c r="AI12" s="1"/>
  <c r="AI13" s="1"/>
  <c r="AI14" s="1"/>
  <c r="AI15" s="1"/>
  <c r="AI16" s="1"/>
  <c r="AI17" s="1"/>
  <c r="AI18" s="1"/>
  <c r="AI19" s="1"/>
  <c r="AI20" s="1"/>
  <c r="AI21" s="1"/>
  <c r="AI22" s="1"/>
  <c r="AI23" s="1"/>
  <c r="AI24" s="1"/>
  <c r="AI25" s="1"/>
  <c r="AI26" s="1"/>
  <c r="AI27" s="1"/>
  <c r="AI28" s="1"/>
  <c r="AI29" s="1"/>
  <c r="AI30" s="1"/>
  <c r="AI31" s="1"/>
  <c r="AI32" s="1"/>
  <c r="AI33" s="1"/>
  <c r="AI34" s="1"/>
  <c r="AI35" s="1"/>
  <c r="AI36" s="1"/>
  <c r="AI37" s="1"/>
  <c r="AI38" s="1"/>
  <c r="AI39" s="1"/>
  <c r="AI40" s="1"/>
  <c r="AI41" s="1"/>
  <c r="AI42" s="1"/>
  <c r="AI43" s="1"/>
  <c r="AI44" s="1"/>
  <c r="AI45" s="1"/>
  <c r="AI46" s="1"/>
  <c r="AI47" s="1"/>
  <c r="AI48" s="1"/>
  <c r="AI49" s="1"/>
  <c r="AI50" s="1"/>
  <c r="AI51" s="1"/>
  <c r="AI52" s="1"/>
  <c r="AI53" s="1"/>
  <c r="AI54" s="1"/>
  <c r="AI55" s="1"/>
  <c r="AI56" s="1"/>
  <c r="AI57" s="1"/>
  <c r="AI58" s="1"/>
  <c r="AI59" s="1"/>
  <c r="AI60" s="1"/>
  <c r="AI61" s="1"/>
  <c r="AI62" s="1"/>
  <c r="AI63" s="1"/>
  <c r="AI64" s="1"/>
  <c r="AI65" s="1"/>
  <c r="AI66" s="1"/>
  <c r="AI67" s="1"/>
  <c r="AI68" s="1"/>
  <c r="AI69" s="1"/>
  <c r="AI70" s="1"/>
  <c r="AI71" s="1"/>
  <c r="AI72" s="1"/>
  <c r="AI73" s="1"/>
  <c r="AI74" s="1"/>
  <c r="AI75" s="1"/>
  <c r="AI76" s="1"/>
  <c r="AI77" s="1"/>
  <c r="AI78" s="1"/>
  <c r="AI79" s="1"/>
  <c r="AI80" s="1"/>
  <c r="AH4"/>
  <c r="AH5" s="1"/>
  <c r="AH6" s="1"/>
  <c r="AH7" s="1"/>
  <c r="AH8" s="1"/>
  <c r="AH9" s="1"/>
  <c r="AH10" s="1"/>
  <c r="AH11" s="1"/>
  <c r="AH12" s="1"/>
  <c r="AH13" s="1"/>
  <c r="AH14" s="1"/>
  <c r="AH15" s="1"/>
  <c r="AH16" s="1"/>
  <c r="AH17" s="1"/>
  <c r="AH18" s="1"/>
  <c r="AH19" s="1"/>
  <c r="AH20" s="1"/>
  <c r="AH21" s="1"/>
  <c r="AH22" s="1"/>
  <c r="AH23" s="1"/>
  <c r="AH24" s="1"/>
  <c r="AH25" s="1"/>
  <c r="AH26" s="1"/>
  <c r="AH27" s="1"/>
  <c r="AH28" s="1"/>
  <c r="AH29" s="1"/>
  <c r="AH30" s="1"/>
  <c r="AH31" s="1"/>
  <c r="AH32" s="1"/>
  <c r="AH33" s="1"/>
  <c r="AH34" s="1"/>
  <c r="AH35" s="1"/>
  <c r="AH36" s="1"/>
  <c r="AH37" s="1"/>
  <c r="AH38" s="1"/>
  <c r="AH39" s="1"/>
  <c r="AH40" s="1"/>
  <c r="AH41" s="1"/>
  <c r="AH42" s="1"/>
  <c r="AH43" s="1"/>
  <c r="AH44" s="1"/>
  <c r="AH45" s="1"/>
  <c r="AH46" s="1"/>
  <c r="AH47" s="1"/>
  <c r="AH48" s="1"/>
  <c r="AH49" s="1"/>
  <c r="AH50" s="1"/>
  <c r="AH51" s="1"/>
  <c r="AH52" s="1"/>
  <c r="AH53" s="1"/>
  <c r="AH54" s="1"/>
  <c r="AH55" s="1"/>
  <c r="AH56" s="1"/>
  <c r="AH57" s="1"/>
  <c r="AH58" s="1"/>
  <c r="AH59" s="1"/>
  <c r="AH60" s="1"/>
  <c r="AH61" s="1"/>
  <c r="AH62" s="1"/>
  <c r="AH63" s="1"/>
  <c r="AH64" s="1"/>
  <c r="AH65" s="1"/>
  <c r="AH66" s="1"/>
  <c r="AH67" s="1"/>
  <c r="AH68" s="1"/>
  <c r="AH69" s="1"/>
  <c r="AH70" s="1"/>
  <c r="AH71" s="1"/>
  <c r="AH72" s="1"/>
  <c r="AH73" s="1"/>
  <c r="AH74" s="1"/>
  <c r="AH75" s="1"/>
  <c r="AH76" s="1"/>
  <c r="AH77" s="1"/>
  <c r="AH78" s="1"/>
  <c r="AH79" s="1"/>
  <c r="AH80" s="1"/>
  <c r="AG4"/>
  <c r="AG5" s="1"/>
  <c r="AG6" s="1"/>
  <c r="AG7" s="1"/>
  <c r="AG8" s="1"/>
  <c r="AG9" s="1"/>
  <c r="AG10" s="1"/>
  <c r="AG11" s="1"/>
  <c r="AG12" s="1"/>
  <c r="AG13" s="1"/>
  <c r="AG14" s="1"/>
  <c r="AG15" s="1"/>
  <c r="AG16" s="1"/>
  <c r="AG17" s="1"/>
  <c r="AG18" s="1"/>
  <c r="AG19" s="1"/>
  <c r="AG20" s="1"/>
  <c r="AG21" s="1"/>
  <c r="AG22" s="1"/>
  <c r="AG23" s="1"/>
  <c r="AG24" s="1"/>
  <c r="AG25" s="1"/>
  <c r="AG26" s="1"/>
  <c r="AG27" s="1"/>
  <c r="AG28" s="1"/>
  <c r="AG29" s="1"/>
  <c r="AG30" s="1"/>
  <c r="AG31" s="1"/>
  <c r="AG32" s="1"/>
  <c r="AG33" s="1"/>
  <c r="AG34" s="1"/>
  <c r="AG35" s="1"/>
  <c r="AG36" s="1"/>
  <c r="AG37" s="1"/>
  <c r="AG38" s="1"/>
  <c r="AG39" s="1"/>
  <c r="AG40" s="1"/>
  <c r="AG41" s="1"/>
  <c r="AG42" s="1"/>
  <c r="AG43" s="1"/>
  <c r="AG44" s="1"/>
  <c r="AG45" s="1"/>
  <c r="AG46" s="1"/>
  <c r="AG47" s="1"/>
  <c r="AG48" s="1"/>
  <c r="AG49" s="1"/>
  <c r="AG50" s="1"/>
  <c r="AG51" s="1"/>
  <c r="AG52" s="1"/>
  <c r="AG53" s="1"/>
  <c r="AG54" s="1"/>
  <c r="AG55" s="1"/>
  <c r="AG56" s="1"/>
  <c r="AG57" s="1"/>
  <c r="AG58" s="1"/>
  <c r="AG59" s="1"/>
  <c r="AG60" s="1"/>
  <c r="AG61" s="1"/>
  <c r="AG62" s="1"/>
  <c r="AG63" s="1"/>
  <c r="AG64" s="1"/>
  <c r="AG65" s="1"/>
  <c r="AG66" s="1"/>
  <c r="AG67" s="1"/>
  <c r="AG68" s="1"/>
  <c r="AG69" s="1"/>
  <c r="AG70" s="1"/>
  <c r="AG71" s="1"/>
  <c r="AG72" s="1"/>
  <c r="AG73" s="1"/>
  <c r="AG74" s="1"/>
  <c r="AG75" s="1"/>
  <c r="AG76" s="1"/>
  <c r="AG77" s="1"/>
  <c r="AG78" s="1"/>
  <c r="AG79" s="1"/>
  <c r="AG80" s="1"/>
  <c r="AF4"/>
  <c r="AF5" s="1"/>
  <c r="AF6" s="1"/>
  <c r="AF7" s="1"/>
  <c r="AF8" s="1"/>
  <c r="AF9" s="1"/>
  <c r="AF10" s="1"/>
  <c r="AF11" s="1"/>
  <c r="AF12" s="1"/>
  <c r="AF13" s="1"/>
  <c r="AF14" s="1"/>
  <c r="AF15" s="1"/>
  <c r="AF16" s="1"/>
  <c r="AF17" s="1"/>
  <c r="AF18" s="1"/>
  <c r="AF19" s="1"/>
  <c r="AF20" s="1"/>
  <c r="AF21" s="1"/>
  <c r="AF22" s="1"/>
  <c r="AF23" s="1"/>
  <c r="AF24" s="1"/>
  <c r="AF25" s="1"/>
  <c r="AF26" s="1"/>
  <c r="AF27" s="1"/>
  <c r="AF28" s="1"/>
  <c r="AF29" s="1"/>
  <c r="AF30" s="1"/>
  <c r="AF31" s="1"/>
  <c r="AF32" s="1"/>
  <c r="AF33" s="1"/>
  <c r="AF34" s="1"/>
  <c r="AF35" s="1"/>
  <c r="AF36" s="1"/>
  <c r="AF37" s="1"/>
  <c r="AF38" s="1"/>
  <c r="AF39" s="1"/>
  <c r="AF40" s="1"/>
  <c r="AF41" s="1"/>
  <c r="AF42" s="1"/>
  <c r="AF43" s="1"/>
  <c r="AF44" s="1"/>
  <c r="AF45" s="1"/>
  <c r="AF46" s="1"/>
  <c r="AF47" s="1"/>
  <c r="AF48" s="1"/>
  <c r="AF49" s="1"/>
  <c r="AF50" s="1"/>
  <c r="AF51" s="1"/>
  <c r="AF52" s="1"/>
  <c r="AF53" s="1"/>
  <c r="AF54" s="1"/>
  <c r="AF55" s="1"/>
  <c r="AF56" s="1"/>
  <c r="AF57" s="1"/>
  <c r="AF58" s="1"/>
  <c r="AF59" s="1"/>
  <c r="AF60" s="1"/>
  <c r="AF61" s="1"/>
  <c r="AF62" s="1"/>
  <c r="AF63" s="1"/>
  <c r="AF64" s="1"/>
  <c r="AF65" s="1"/>
  <c r="AF66" s="1"/>
  <c r="AF67" s="1"/>
  <c r="AF68" s="1"/>
  <c r="AF69" s="1"/>
  <c r="AF70" s="1"/>
  <c r="AF71" s="1"/>
  <c r="AF72" s="1"/>
  <c r="AF73" s="1"/>
  <c r="AF74" s="1"/>
  <c r="AF75" s="1"/>
  <c r="AF76" s="1"/>
  <c r="AF77" s="1"/>
  <c r="AF78" s="1"/>
  <c r="AF79" s="1"/>
  <c r="AF80" s="1"/>
  <c r="AE4"/>
  <c r="AE5" s="1"/>
  <c r="AE6" s="1"/>
  <c r="AE7" s="1"/>
  <c r="AE8" s="1"/>
  <c r="AE9" s="1"/>
  <c r="AE10" s="1"/>
  <c r="AE11" s="1"/>
  <c r="AE12" s="1"/>
  <c r="AE13" s="1"/>
  <c r="AE14" s="1"/>
  <c r="AE15" s="1"/>
  <c r="AE16" s="1"/>
  <c r="AE17" s="1"/>
  <c r="AE18" s="1"/>
  <c r="AE19" s="1"/>
  <c r="AE20" s="1"/>
  <c r="AE21" s="1"/>
  <c r="AE22" s="1"/>
  <c r="AE23" s="1"/>
  <c r="AE24" s="1"/>
  <c r="AE25" s="1"/>
  <c r="AE26" s="1"/>
  <c r="AE27" s="1"/>
  <c r="AE28" s="1"/>
  <c r="AE29" s="1"/>
  <c r="AE30" s="1"/>
  <c r="AE31" s="1"/>
  <c r="AE32" s="1"/>
  <c r="AE33" s="1"/>
  <c r="AE34" s="1"/>
  <c r="AE35" s="1"/>
  <c r="AE36" s="1"/>
  <c r="AE37" s="1"/>
  <c r="AE38" s="1"/>
  <c r="AE39" s="1"/>
  <c r="AE40" s="1"/>
  <c r="AE41" s="1"/>
  <c r="AE42" s="1"/>
  <c r="AE43" s="1"/>
  <c r="AE44" s="1"/>
  <c r="AE45" s="1"/>
  <c r="AE46" s="1"/>
  <c r="AE47" s="1"/>
  <c r="AE48" s="1"/>
  <c r="AE49" s="1"/>
  <c r="AE50" s="1"/>
  <c r="AE51" s="1"/>
  <c r="AE52" s="1"/>
  <c r="AE53" s="1"/>
  <c r="AE54" s="1"/>
  <c r="AE55" s="1"/>
  <c r="AE56" s="1"/>
  <c r="AE57" s="1"/>
  <c r="AE58" s="1"/>
  <c r="AE59" s="1"/>
  <c r="AE60" s="1"/>
  <c r="AE61" s="1"/>
  <c r="AE62" s="1"/>
  <c r="AE63" s="1"/>
  <c r="AE64" s="1"/>
  <c r="AE65" s="1"/>
  <c r="AE66" s="1"/>
  <c r="AE67" s="1"/>
  <c r="AE68" s="1"/>
  <c r="AE69" s="1"/>
  <c r="AE70" s="1"/>
  <c r="AE71" s="1"/>
  <c r="AE72" s="1"/>
  <c r="AE73" s="1"/>
  <c r="AE74" s="1"/>
  <c r="AE75" s="1"/>
  <c r="AE76" s="1"/>
  <c r="AE77" s="1"/>
  <c r="AE78" s="1"/>
  <c r="AE79" s="1"/>
  <c r="AE80" s="1"/>
  <c r="AD4"/>
  <c r="AD5" s="1"/>
  <c r="AD6" s="1"/>
  <c r="AD7" s="1"/>
  <c r="AD8" s="1"/>
  <c r="AD9" s="1"/>
  <c r="AD10" s="1"/>
  <c r="AD11" s="1"/>
  <c r="AD12" s="1"/>
  <c r="AD13" s="1"/>
  <c r="AD14" s="1"/>
  <c r="AD15" s="1"/>
  <c r="AD16" s="1"/>
  <c r="AD17" s="1"/>
  <c r="AD18" s="1"/>
  <c r="AD19" s="1"/>
  <c r="AD20" s="1"/>
  <c r="AD21" s="1"/>
  <c r="AD22" s="1"/>
  <c r="AD23" s="1"/>
  <c r="AD24" s="1"/>
  <c r="AD25" s="1"/>
  <c r="AD26" s="1"/>
  <c r="AD27" s="1"/>
  <c r="AD28" s="1"/>
  <c r="AD29" s="1"/>
  <c r="AD30" s="1"/>
  <c r="AD31" s="1"/>
  <c r="AD32" s="1"/>
  <c r="AD33" s="1"/>
  <c r="AD34" s="1"/>
  <c r="AD35" s="1"/>
  <c r="AD36" s="1"/>
  <c r="AD37" s="1"/>
  <c r="AD38" s="1"/>
  <c r="AD39" s="1"/>
  <c r="AD40" s="1"/>
  <c r="AD41" s="1"/>
  <c r="AD42" s="1"/>
  <c r="AD43" s="1"/>
  <c r="AD44" s="1"/>
  <c r="AD45" s="1"/>
  <c r="AD46" s="1"/>
  <c r="AD47" s="1"/>
  <c r="AD48" s="1"/>
  <c r="AD49" s="1"/>
  <c r="AD50" s="1"/>
  <c r="AD51" s="1"/>
  <c r="AD52" s="1"/>
  <c r="AD53" s="1"/>
  <c r="AD54" s="1"/>
  <c r="AD55" s="1"/>
  <c r="AD56" s="1"/>
  <c r="AD57" s="1"/>
  <c r="AD58" s="1"/>
  <c r="AD59" s="1"/>
  <c r="AD60" s="1"/>
  <c r="AD61" s="1"/>
  <c r="AD62" s="1"/>
  <c r="AD63" s="1"/>
  <c r="AD64" s="1"/>
  <c r="AD65" s="1"/>
  <c r="AD66" s="1"/>
  <c r="AD67" s="1"/>
  <c r="AD68" s="1"/>
  <c r="AD69" s="1"/>
  <c r="AD70" s="1"/>
  <c r="AD71" s="1"/>
  <c r="AD72" s="1"/>
  <c r="AD73" s="1"/>
  <c r="AD74" s="1"/>
  <c r="AD75" s="1"/>
  <c r="AD76" s="1"/>
  <c r="AD77" s="1"/>
  <c r="AD78" s="1"/>
  <c r="AD79" s="1"/>
  <c r="AD80" s="1"/>
  <c r="AC4"/>
  <c r="AC5" s="1"/>
  <c r="AC6" s="1"/>
  <c r="AC7" s="1"/>
  <c r="AC8" s="1"/>
  <c r="AC9" s="1"/>
  <c r="AC10" s="1"/>
  <c r="AC11" s="1"/>
  <c r="AC12" s="1"/>
  <c r="AC13" s="1"/>
  <c r="AC14" s="1"/>
  <c r="AC15" s="1"/>
  <c r="AC16" s="1"/>
  <c r="AC17" s="1"/>
  <c r="AC18" s="1"/>
  <c r="AC19" s="1"/>
  <c r="AC20" s="1"/>
  <c r="AC21" s="1"/>
  <c r="AC22" s="1"/>
  <c r="AC23" s="1"/>
  <c r="AC24" s="1"/>
  <c r="AC25" s="1"/>
  <c r="AC26" s="1"/>
  <c r="AC27" s="1"/>
  <c r="AC28" s="1"/>
  <c r="AC29" s="1"/>
  <c r="AC30" s="1"/>
  <c r="AC31" s="1"/>
  <c r="AC32" s="1"/>
  <c r="AC33" s="1"/>
  <c r="AC34" s="1"/>
  <c r="AC35" s="1"/>
  <c r="AC36" s="1"/>
  <c r="AC37" s="1"/>
  <c r="AC38" s="1"/>
  <c r="AC39" s="1"/>
  <c r="AC40" s="1"/>
  <c r="AC41" s="1"/>
  <c r="AC42" s="1"/>
  <c r="AC43" s="1"/>
  <c r="AC44" s="1"/>
  <c r="AC45" s="1"/>
  <c r="AC46" s="1"/>
  <c r="AC47" s="1"/>
  <c r="AC48" s="1"/>
  <c r="AC49" s="1"/>
  <c r="AC50" s="1"/>
  <c r="AC51" s="1"/>
  <c r="AC52" s="1"/>
  <c r="AC53" s="1"/>
  <c r="AC54" s="1"/>
  <c r="AC55" s="1"/>
  <c r="AC56" s="1"/>
  <c r="AC57" s="1"/>
  <c r="AC58" s="1"/>
  <c r="AC59" s="1"/>
  <c r="AC60" s="1"/>
  <c r="AC61" s="1"/>
  <c r="AC62" s="1"/>
  <c r="AC63" s="1"/>
  <c r="AC64" s="1"/>
  <c r="AC65" s="1"/>
  <c r="AC66" s="1"/>
  <c r="AC67" s="1"/>
  <c r="AC68" s="1"/>
  <c r="AC69" s="1"/>
  <c r="AC70" s="1"/>
  <c r="AC71" s="1"/>
  <c r="AC72" s="1"/>
  <c r="AC73" s="1"/>
  <c r="AC74" s="1"/>
  <c r="AC75" s="1"/>
  <c r="AC76" s="1"/>
  <c r="AC77" s="1"/>
  <c r="AC78" s="1"/>
  <c r="AC79" s="1"/>
  <c r="AC80" s="1"/>
  <c r="AB4"/>
  <c r="AB5" s="1"/>
  <c r="AB6" s="1"/>
  <c r="AB7" s="1"/>
  <c r="AB8" s="1"/>
  <c r="AB9" s="1"/>
  <c r="AB10" s="1"/>
  <c r="AB11" s="1"/>
  <c r="AB12" s="1"/>
  <c r="AB13" s="1"/>
  <c r="AB14" s="1"/>
  <c r="AB15" s="1"/>
  <c r="AB16" s="1"/>
  <c r="AB17" s="1"/>
  <c r="AB18" s="1"/>
  <c r="AB19" s="1"/>
  <c r="AB20" s="1"/>
  <c r="AB21" s="1"/>
  <c r="AB22" s="1"/>
  <c r="AB23" s="1"/>
  <c r="AB24" s="1"/>
  <c r="AB25" s="1"/>
  <c r="AB26" s="1"/>
  <c r="AB27" s="1"/>
  <c r="AB28" s="1"/>
  <c r="AB29" s="1"/>
  <c r="AB30" s="1"/>
  <c r="AB31" s="1"/>
  <c r="AB32" s="1"/>
  <c r="AB33" s="1"/>
  <c r="AB34" s="1"/>
  <c r="AB35" s="1"/>
  <c r="AB36" s="1"/>
  <c r="AB37" s="1"/>
  <c r="AB38" s="1"/>
  <c r="AB39" s="1"/>
  <c r="AB40" s="1"/>
  <c r="AB41" s="1"/>
  <c r="AB42" s="1"/>
  <c r="AB43" s="1"/>
  <c r="AB44" s="1"/>
  <c r="AB45" s="1"/>
  <c r="AB46" s="1"/>
  <c r="AB47" s="1"/>
  <c r="AB48" s="1"/>
  <c r="AB49" s="1"/>
  <c r="AB50" s="1"/>
  <c r="AB51" s="1"/>
  <c r="AB52" s="1"/>
  <c r="AB53" s="1"/>
  <c r="AB54" s="1"/>
  <c r="AB55" s="1"/>
  <c r="AB56" s="1"/>
  <c r="AB57" s="1"/>
  <c r="AB58" s="1"/>
  <c r="AB59" s="1"/>
  <c r="AB60" s="1"/>
  <c r="AB61" s="1"/>
  <c r="AB62" s="1"/>
  <c r="AB63" s="1"/>
  <c r="AB64" s="1"/>
  <c r="AB65" s="1"/>
  <c r="AB66" s="1"/>
  <c r="AB67" s="1"/>
  <c r="AB68" s="1"/>
  <c r="AB69" s="1"/>
  <c r="AB70" s="1"/>
  <c r="AB71" s="1"/>
  <c r="AB72" s="1"/>
  <c r="AB73" s="1"/>
  <c r="AB74" s="1"/>
  <c r="AB75" s="1"/>
  <c r="AB76" s="1"/>
  <c r="AB77" s="1"/>
  <c r="AB78" s="1"/>
  <c r="AB79" s="1"/>
  <c r="AB80" s="1"/>
  <c r="AA4"/>
  <c r="AA5" s="1"/>
  <c r="AA6" s="1"/>
  <c r="AA7" s="1"/>
  <c r="AA8" s="1"/>
  <c r="AA9" s="1"/>
  <c r="AA10" s="1"/>
  <c r="AA11" s="1"/>
  <c r="AA12" s="1"/>
  <c r="AA13" s="1"/>
  <c r="AA14" s="1"/>
  <c r="AA15" s="1"/>
  <c r="AA16" s="1"/>
  <c r="AA17" s="1"/>
  <c r="AA18" s="1"/>
  <c r="AA19" s="1"/>
  <c r="AA20" s="1"/>
  <c r="AA21" s="1"/>
  <c r="AA22" s="1"/>
  <c r="AA23" s="1"/>
  <c r="AA24" s="1"/>
  <c r="AA25" s="1"/>
  <c r="AA26" s="1"/>
  <c r="AA27" s="1"/>
  <c r="AA28" s="1"/>
  <c r="AA29" s="1"/>
  <c r="AA30" s="1"/>
  <c r="AA31" s="1"/>
  <c r="AA32" s="1"/>
  <c r="AA33" s="1"/>
  <c r="AA34" s="1"/>
  <c r="AA35" s="1"/>
  <c r="AA36" s="1"/>
  <c r="AA37" s="1"/>
  <c r="AA38" s="1"/>
  <c r="AA39" s="1"/>
  <c r="AA40" s="1"/>
  <c r="AA41" s="1"/>
  <c r="AA42" s="1"/>
  <c r="AA43" s="1"/>
  <c r="AA44" s="1"/>
  <c r="AA45" s="1"/>
  <c r="AA46" s="1"/>
  <c r="AA47" s="1"/>
  <c r="AA48" s="1"/>
  <c r="AA49" s="1"/>
  <c r="AA50" s="1"/>
  <c r="AA51" s="1"/>
  <c r="AA52" s="1"/>
  <c r="AA53" s="1"/>
  <c r="AA54" s="1"/>
  <c r="AA55" s="1"/>
  <c r="AA56" s="1"/>
  <c r="AA57" s="1"/>
  <c r="AA58" s="1"/>
  <c r="AA59" s="1"/>
  <c r="AA60" s="1"/>
  <c r="AA61" s="1"/>
  <c r="AA62" s="1"/>
  <c r="AA63" s="1"/>
  <c r="AA64" s="1"/>
  <c r="AA65" s="1"/>
  <c r="AA66" s="1"/>
  <c r="AA67" s="1"/>
  <c r="AA68" s="1"/>
  <c r="AA69" s="1"/>
  <c r="AA70" s="1"/>
  <c r="AA71" s="1"/>
  <c r="AA72" s="1"/>
  <c r="AA73" s="1"/>
  <c r="AA74" s="1"/>
  <c r="AA75" s="1"/>
  <c r="AA76" s="1"/>
  <c r="AA77" s="1"/>
  <c r="AA78" s="1"/>
  <c r="AA79" s="1"/>
  <c r="AA80" s="1"/>
  <c r="Z4"/>
  <c r="Z5" s="1"/>
  <c r="Z6" s="1"/>
  <c r="Z7" s="1"/>
  <c r="Z8" s="1"/>
  <c r="Z9" s="1"/>
  <c r="Z10" s="1"/>
  <c r="Z11" s="1"/>
  <c r="Z12" s="1"/>
  <c r="Z13" s="1"/>
  <c r="Z14" s="1"/>
  <c r="Z15" s="1"/>
  <c r="Z16" s="1"/>
  <c r="Z17" s="1"/>
  <c r="Z18" s="1"/>
  <c r="Z19" s="1"/>
  <c r="Z20" s="1"/>
  <c r="Z21" s="1"/>
  <c r="Z22" s="1"/>
  <c r="Z23" s="1"/>
  <c r="Z24" s="1"/>
  <c r="Z25" s="1"/>
  <c r="Z26" s="1"/>
  <c r="Z27" s="1"/>
  <c r="Z28" s="1"/>
  <c r="Z29" s="1"/>
  <c r="Z30" s="1"/>
  <c r="Z31" s="1"/>
  <c r="Z32" s="1"/>
  <c r="Z33" s="1"/>
  <c r="Z34" s="1"/>
  <c r="Z35" s="1"/>
  <c r="Z36" s="1"/>
  <c r="Z37" s="1"/>
  <c r="Z38" s="1"/>
  <c r="Z39" s="1"/>
  <c r="Z40" s="1"/>
  <c r="Z41" s="1"/>
  <c r="Z42" s="1"/>
  <c r="Z43" s="1"/>
  <c r="Z44" s="1"/>
  <c r="Z45" s="1"/>
  <c r="Z46" s="1"/>
  <c r="Z47" s="1"/>
  <c r="Z48" s="1"/>
  <c r="Z49" s="1"/>
  <c r="Z50" s="1"/>
  <c r="Z51" s="1"/>
  <c r="Z52" s="1"/>
  <c r="Z53" s="1"/>
  <c r="Z54" s="1"/>
  <c r="Z55" s="1"/>
  <c r="Z56" s="1"/>
  <c r="Z57" s="1"/>
  <c r="Z58" s="1"/>
  <c r="Z59" s="1"/>
  <c r="Z60" s="1"/>
  <c r="Z61" s="1"/>
  <c r="Z62" s="1"/>
  <c r="Z63" s="1"/>
  <c r="Z64" s="1"/>
  <c r="Z65" s="1"/>
  <c r="Z66" s="1"/>
  <c r="Z67" s="1"/>
  <c r="Z68" s="1"/>
  <c r="Z69" s="1"/>
  <c r="Z70" s="1"/>
  <c r="Z71" s="1"/>
  <c r="Z72" s="1"/>
  <c r="Z73" s="1"/>
  <c r="Z74" s="1"/>
  <c r="Z75" s="1"/>
  <c r="Z76" s="1"/>
  <c r="Z77" s="1"/>
  <c r="Z78" s="1"/>
  <c r="Z79" s="1"/>
  <c r="Z80" s="1"/>
  <c r="Y4"/>
  <c r="Y5" s="1"/>
  <c r="Y6" s="1"/>
  <c r="Y7" s="1"/>
  <c r="Y8" s="1"/>
  <c r="Y9" s="1"/>
  <c r="Y10" s="1"/>
  <c r="Y11" s="1"/>
  <c r="Y12" s="1"/>
  <c r="Y13" s="1"/>
  <c r="Y14" s="1"/>
  <c r="Y15" s="1"/>
  <c r="Y16" s="1"/>
  <c r="Y17" s="1"/>
  <c r="Y18" s="1"/>
  <c r="Y19" s="1"/>
  <c r="Y20" s="1"/>
  <c r="Y21" s="1"/>
  <c r="Y22" s="1"/>
  <c r="Y23" s="1"/>
  <c r="Y24" s="1"/>
  <c r="Y25" s="1"/>
  <c r="Y26" s="1"/>
  <c r="Y27" s="1"/>
  <c r="Y28" s="1"/>
  <c r="Y29" s="1"/>
  <c r="Y30" s="1"/>
  <c r="Y31" s="1"/>
  <c r="Y32" s="1"/>
  <c r="Y33" s="1"/>
  <c r="Y34" s="1"/>
  <c r="Y35" s="1"/>
  <c r="Y36" s="1"/>
  <c r="Y37" s="1"/>
  <c r="Y38" s="1"/>
  <c r="Y39" s="1"/>
  <c r="Y40" s="1"/>
  <c r="Y41" s="1"/>
  <c r="Y42" s="1"/>
  <c r="Y43" s="1"/>
  <c r="Y44" s="1"/>
  <c r="Y45" s="1"/>
  <c r="Y46" s="1"/>
  <c r="Y47" s="1"/>
  <c r="Y48" s="1"/>
  <c r="Y49" s="1"/>
  <c r="Y50" s="1"/>
  <c r="Y51" s="1"/>
  <c r="Y52" s="1"/>
  <c r="Y53" s="1"/>
  <c r="Y54" s="1"/>
  <c r="Y55" s="1"/>
  <c r="Y56" s="1"/>
  <c r="Y57" s="1"/>
  <c r="Y58" s="1"/>
  <c r="Y59" s="1"/>
  <c r="Y60" s="1"/>
  <c r="Y61" s="1"/>
  <c r="Y62" s="1"/>
  <c r="Y63" s="1"/>
  <c r="Y64" s="1"/>
  <c r="Y65" s="1"/>
  <c r="Y66" s="1"/>
  <c r="Y67" s="1"/>
  <c r="Y68" s="1"/>
  <c r="Y69" s="1"/>
  <c r="Y70" s="1"/>
  <c r="Y71" s="1"/>
  <c r="Y72" s="1"/>
  <c r="Y73" s="1"/>
  <c r="Y74" s="1"/>
  <c r="Y75" s="1"/>
  <c r="Y76" s="1"/>
  <c r="Y77" s="1"/>
  <c r="Y78" s="1"/>
  <c r="Y79" s="1"/>
  <c r="Y80" s="1"/>
  <c r="X4"/>
  <c r="X5" s="1"/>
  <c r="X6" s="1"/>
  <c r="X7" s="1"/>
  <c r="X8" s="1"/>
  <c r="X9" s="1"/>
  <c r="X10" s="1"/>
  <c r="X11" s="1"/>
  <c r="X12" s="1"/>
  <c r="X13" s="1"/>
  <c r="X14" s="1"/>
  <c r="X15" s="1"/>
  <c r="X16" s="1"/>
  <c r="X17" s="1"/>
  <c r="X18" s="1"/>
  <c r="X19" s="1"/>
  <c r="X20" s="1"/>
  <c r="X21" s="1"/>
  <c r="X22" s="1"/>
  <c r="X23" s="1"/>
  <c r="X24" s="1"/>
  <c r="X25" s="1"/>
  <c r="X26" s="1"/>
  <c r="X27" s="1"/>
  <c r="X28" s="1"/>
  <c r="X29" s="1"/>
  <c r="X30" s="1"/>
  <c r="X31" s="1"/>
  <c r="X32" s="1"/>
  <c r="X33" s="1"/>
  <c r="X34" s="1"/>
  <c r="X35" s="1"/>
  <c r="X36" s="1"/>
  <c r="X37" s="1"/>
  <c r="X38" s="1"/>
  <c r="X39" s="1"/>
  <c r="X40" s="1"/>
  <c r="X41" s="1"/>
  <c r="X42" s="1"/>
  <c r="X43" s="1"/>
  <c r="X44" s="1"/>
  <c r="X45" s="1"/>
  <c r="X46" s="1"/>
  <c r="X47" s="1"/>
  <c r="X48" s="1"/>
  <c r="X49" s="1"/>
  <c r="X50" s="1"/>
  <c r="X51" s="1"/>
  <c r="X52" s="1"/>
  <c r="X53" s="1"/>
  <c r="X54" s="1"/>
  <c r="X55" s="1"/>
  <c r="X56" s="1"/>
  <c r="X57" s="1"/>
  <c r="X58" s="1"/>
  <c r="X59" s="1"/>
  <c r="X60" s="1"/>
  <c r="X61" s="1"/>
  <c r="X62" s="1"/>
  <c r="X63" s="1"/>
  <c r="X64" s="1"/>
  <c r="X65" s="1"/>
  <c r="X66" s="1"/>
  <c r="X67" s="1"/>
  <c r="X68" s="1"/>
  <c r="X69" s="1"/>
  <c r="X70" s="1"/>
  <c r="X71" s="1"/>
  <c r="X72" s="1"/>
  <c r="X73" s="1"/>
  <c r="X74" s="1"/>
  <c r="X75" s="1"/>
  <c r="X76" s="1"/>
  <c r="X77" s="1"/>
  <c r="X78" s="1"/>
  <c r="X79" s="1"/>
  <c r="X80" s="1"/>
  <c r="W4"/>
  <c r="W5" s="1"/>
  <c r="W6" s="1"/>
  <c r="W7" s="1"/>
  <c r="W8" s="1"/>
  <c r="W9" s="1"/>
  <c r="W10" s="1"/>
  <c r="W11" s="1"/>
  <c r="W12" s="1"/>
  <c r="W13" s="1"/>
  <c r="W14" s="1"/>
  <c r="W15" s="1"/>
  <c r="W16" s="1"/>
  <c r="W17" s="1"/>
  <c r="W18" s="1"/>
  <c r="W19" s="1"/>
  <c r="W20" s="1"/>
  <c r="W21" s="1"/>
  <c r="W22" s="1"/>
  <c r="W23" s="1"/>
  <c r="W24" s="1"/>
  <c r="W25" s="1"/>
  <c r="W26" s="1"/>
  <c r="W27" s="1"/>
  <c r="W28" s="1"/>
  <c r="W29" s="1"/>
  <c r="W30" s="1"/>
  <c r="W31" s="1"/>
  <c r="W32" s="1"/>
  <c r="W33" s="1"/>
  <c r="W34" s="1"/>
  <c r="W35" s="1"/>
  <c r="W36" s="1"/>
  <c r="W37" s="1"/>
  <c r="W38" s="1"/>
  <c r="W39" s="1"/>
  <c r="W40" s="1"/>
  <c r="W41" s="1"/>
  <c r="W42" s="1"/>
  <c r="W43" s="1"/>
  <c r="W44" s="1"/>
  <c r="W45" s="1"/>
  <c r="W46" s="1"/>
  <c r="W47" s="1"/>
  <c r="W48" s="1"/>
  <c r="W49" s="1"/>
  <c r="W50" s="1"/>
  <c r="W51" s="1"/>
  <c r="W52" s="1"/>
  <c r="W53" s="1"/>
  <c r="W54" s="1"/>
  <c r="W55" s="1"/>
  <c r="W56" s="1"/>
  <c r="W57" s="1"/>
  <c r="W58" s="1"/>
  <c r="W59" s="1"/>
  <c r="W60" s="1"/>
  <c r="W61" s="1"/>
  <c r="W62" s="1"/>
  <c r="W63" s="1"/>
  <c r="W64" s="1"/>
  <c r="W65" s="1"/>
  <c r="W66" s="1"/>
  <c r="W67" s="1"/>
  <c r="W68" s="1"/>
  <c r="W69" s="1"/>
  <c r="W70" s="1"/>
  <c r="W71" s="1"/>
  <c r="W72" s="1"/>
  <c r="W73" s="1"/>
  <c r="W74" s="1"/>
  <c r="W75" s="1"/>
  <c r="W76" s="1"/>
  <c r="W77" s="1"/>
  <c r="W78" s="1"/>
  <c r="W79" s="1"/>
  <c r="W80" s="1"/>
  <c r="V4"/>
  <c r="V5" s="1"/>
  <c r="V6" s="1"/>
  <c r="V7" s="1"/>
  <c r="V8" s="1"/>
  <c r="V9" s="1"/>
  <c r="V10" s="1"/>
  <c r="V11" s="1"/>
  <c r="V12" s="1"/>
  <c r="V13" s="1"/>
  <c r="V14" s="1"/>
  <c r="V15" s="1"/>
  <c r="V16" s="1"/>
  <c r="V17" s="1"/>
  <c r="V18" s="1"/>
  <c r="V19" s="1"/>
  <c r="V20" s="1"/>
  <c r="V21" s="1"/>
  <c r="V22" s="1"/>
  <c r="V23" s="1"/>
  <c r="V24" s="1"/>
  <c r="V25" s="1"/>
  <c r="V26" s="1"/>
  <c r="V27" s="1"/>
  <c r="V28" s="1"/>
  <c r="V29" s="1"/>
  <c r="V30" s="1"/>
  <c r="V31" s="1"/>
  <c r="V32" s="1"/>
  <c r="V33" s="1"/>
  <c r="V34" s="1"/>
  <c r="V35" s="1"/>
  <c r="V36" s="1"/>
  <c r="V37" s="1"/>
  <c r="V38" s="1"/>
  <c r="V39" s="1"/>
  <c r="V40" s="1"/>
  <c r="V41" s="1"/>
  <c r="V42" s="1"/>
  <c r="V43" s="1"/>
  <c r="V44" s="1"/>
  <c r="V45" s="1"/>
  <c r="V46" s="1"/>
  <c r="V47" s="1"/>
  <c r="V48" s="1"/>
  <c r="V49" s="1"/>
  <c r="V50" s="1"/>
  <c r="V51" s="1"/>
  <c r="V52" s="1"/>
  <c r="V53" s="1"/>
  <c r="V54" s="1"/>
  <c r="V55" s="1"/>
  <c r="V56" s="1"/>
  <c r="V57" s="1"/>
  <c r="V58" s="1"/>
  <c r="V59" s="1"/>
  <c r="V60" s="1"/>
  <c r="V61" s="1"/>
  <c r="V62" s="1"/>
  <c r="V63" s="1"/>
  <c r="V64" s="1"/>
  <c r="V65" s="1"/>
  <c r="V66" s="1"/>
  <c r="V67" s="1"/>
  <c r="V68" s="1"/>
  <c r="V69" s="1"/>
  <c r="V70" s="1"/>
  <c r="V71" s="1"/>
  <c r="V72" s="1"/>
  <c r="V73" s="1"/>
  <c r="V74" s="1"/>
  <c r="V75" s="1"/>
  <c r="V76" s="1"/>
  <c r="V77" s="1"/>
  <c r="V78" s="1"/>
  <c r="V79" s="1"/>
  <c r="V80" s="1"/>
  <c r="U4"/>
  <c r="U5" s="1"/>
  <c r="U6" s="1"/>
  <c r="U7" s="1"/>
  <c r="U8" s="1"/>
  <c r="U9" s="1"/>
  <c r="U10" s="1"/>
  <c r="U11" s="1"/>
  <c r="U12" s="1"/>
  <c r="U13" s="1"/>
  <c r="U14" s="1"/>
  <c r="U15" s="1"/>
  <c r="U16" s="1"/>
  <c r="U17" s="1"/>
  <c r="U18" s="1"/>
  <c r="U19" s="1"/>
  <c r="U20" s="1"/>
  <c r="U21" s="1"/>
  <c r="U22" s="1"/>
  <c r="U23" s="1"/>
  <c r="U24" s="1"/>
  <c r="U25" s="1"/>
  <c r="U26" s="1"/>
  <c r="U27" s="1"/>
  <c r="U28" s="1"/>
  <c r="U29" s="1"/>
  <c r="U30" s="1"/>
  <c r="U31" s="1"/>
  <c r="U32" s="1"/>
  <c r="U33" s="1"/>
  <c r="U34" s="1"/>
  <c r="U35" s="1"/>
  <c r="U36" s="1"/>
  <c r="U37" s="1"/>
  <c r="U38" s="1"/>
  <c r="U39" s="1"/>
  <c r="U40" s="1"/>
  <c r="U41" s="1"/>
  <c r="U42" s="1"/>
  <c r="U43" s="1"/>
  <c r="U44" s="1"/>
  <c r="U45" s="1"/>
  <c r="U46" s="1"/>
  <c r="U47" s="1"/>
  <c r="U48" s="1"/>
  <c r="U49" s="1"/>
  <c r="U50" s="1"/>
  <c r="U51" s="1"/>
  <c r="U52" s="1"/>
  <c r="U53" s="1"/>
  <c r="U54" s="1"/>
  <c r="U55" s="1"/>
  <c r="U56" s="1"/>
  <c r="U57" s="1"/>
  <c r="U58" s="1"/>
  <c r="U59" s="1"/>
  <c r="U60" s="1"/>
  <c r="U61" s="1"/>
  <c r="U62" s="1"/>
  <c r="U63" s="1"/>
  <c r="U64" s="1"/>
  <c r="U65" s="1"/>
  <c r="U66" s="1"/>
  <c r="U67" s="1"/>
  <c r="U68" s="1"/>
  <c r="U69" s="1"/>
  <c r="U70" s="1"/>
  <c r="U71" s="1"/>
  <c r="U72" s="1"/>
  <c r="U73" s="1"/>
  <c r="U74" s="1"/>
  <c r="U75" s="1"/>
  <c r="U76" s="1"/>
  <c r="U77" s="1"/>
  <c r="U78" s="1"/>
  <c r="U79" s="1"/>
  <c r="U80" s="1"/>
  <c r="T4"/>
  <c r="T5" s="1"/>
  <c r="T6" s="1"/>
  <c r="T7" s="1"/>
  <c r="T8" s="1"/>
  <c r="T9" s="1"/>
  <c r="T10" s="1"/>
  <c r="T11" s="1"/>
  <c r="T12" s="1"/>
  <c r="T13" s="1"/>
  <c r="T14" s="1"/>
  <c r="T15" s="1"/>
  <c r="T16" s="1"/>
  <c r="T17" s="1"/>
  <c r="T18" s="1"/>
  <c r="T19" s="1"/>
  <c r="T20" s="1"/>
  <c r="T21" s="1"/>
  <c r="T22" s="1"/>
  <c r="T23" s="1"/>
  <c r="T24" s="1"/>
  <c r="T25" s="1"/>
  <c r="T26" s="1"/>
  <c r="T27" s="1"/>
  <c r="T28" s="1"/>
  <c r="T29" s="1"/>
  <c r="T30" s="1"/>
  <c r="T31" s="1"/>
  <c r="T32" s="1"/>
  <c r="T33" s="1"/>
  <c r="T34" s="1"/>
  <c r="T35" s="1"/>
  <c r="T36" s="1"/>
  <c r="T37" s="1"/>
  <c r="T38" s="1"/>
  <c r="T39" s="1"/>
  <c r="T40" s="1"/>
  <c r="T41" s="1"/>
  <c r="T42" s="1"/>
  <c r="T43" s="1"/>
  <c r="T44" s="1"/>
  <c r="T45" s="1"/>
  <c r="T46" s="1"/>
  <c r="T47" s="1"/>
  <c r="T48" s="1"/>
  <c r="T49" s="1"/>
  <c r="T50" s="1"/>
  <c r="T51" s="1"/>
  <c r="T52" s="1"/>
  <c r="T53" s="1"/>
  <c r="T54" s="1"/>
  <c r="T55" s="1"/>
  <c r="T56" s="1"/>
  <c r="T57" s="1"/>
  <c r="T58" s="1"/>
  <c r="T59" s="1"/>
  <c r="T60" s="1"/>
  <c r="T61" s="1"/>
  <c r="T62" s="1"/>
  <c r="T63" s="1"/>
  <c r="T64" s="1"/>
  <c r="T65" s="1"/>
  <c r="T66" s="1"/>
  <c r="T67" s="1"/>
  <c r="T68" s="1"/>
  <c r="T69" s="1"/>
  <c r="T70" s="1"/>
  <c r="T71" s="1"/>
  <c r="T72" s="1"/>
  <c r="T73" s="1"/>
  <c r="T74" s="1"/>
  <c r="T75" s="1"/>
  <c r="T76" s="1"/>
  <c r="T77" s="1"/>
  <c r="T78" s="1"/>
  <c r="T79" s="1"/>
  <c r="T80" s="1"/>
  <c r="S4"/>
  <c r="S5" s="1"/>
  <c r="S6" s="1"/>
  <c r="S7" s="1"/>
  <c r="S8" s="1"/>
  <c r="S9" s="1"/>
  <c r="S10" s="1"/>
  <c r="S11" s="1"/>
  <c r="S12" s="1"/>
  <c r="S13" s="1"/>
  <c r="S14" s="1"/>
  <c r="S15" s="1"/>
  <c r="S16" s="1"/>
  <c r="S17" s="1"/>
  <c r="S18" s="1"/>
  <c r="S19" s="1"/>
  <c r="S20" s="1"/>
  <c r="S21" s="1"/>
  <c r="S22" s="1"/>
  <c r="S23" s="1"/>
  <c r="S24" s="1"/>
  <c r="S25" s="1"/>
  <c r="S26" s="1"/>
  <c r="S27" s="1"/>
  <c r="S28" s="1"/>
  <c r="S29" s="1"/>
  <c r="S30" s="1"/>
  <c r="S31" s="1"/>
  <c r="S32" s="1"/>
  <c r="S33" s="1"/>
  <c r="S34" s="1"/>
  <c r="S35" s="1"/>
  <c r="S36" s="1"/>
  <c r="S37" s="1"/>
  <c r="S38" s="1"/>
  <c r="S39" s="1"/>
  <c r="S40" s="1"/>
  <c r="S41" s="1"/>
  <c r="S42" s="1"/>
  <c r="S43" s="1"/>
  <c r="S44" s="1"/>
  <c r="S45" s="1"/>
  <c r="S46" s="1"/>
  <c r="S47" s="1"/>
  <c r="S48" s="1"/>
  <c r="S49" s="1"/>
  <c r="S50" s="1"/>
  <c r="S51" s="1"/>
  <c r="S52" s="1"/>
  <c r="S53" s="1"/>
  <c r="S54" s="1"/>
  <c r="S55" s="1"/>
  <c r="S56" s="1"/>
  <c r="S57" s="1"/>
  <c r="S58" s="1"/>
  <c r="S59" s="1"/>
  <c r="S60" s="1"/>
  <c r="S61" s="1"/>
  <c r="S62" s="1"/>
  <c r="S63" s="1"/>
  <c r="S64" s="1"/>
  <c r="S65" s="1"/>
  <c r="S66" s="1"/>
  <c r="S67" s="1"/>
  <c r="S68" s="1"/>
  <c r="S69" s="1"/>
  <c r="S70" s="1"/>
  <c r="S71" s="1"/>
  <c r="S72" s="1"/>
  <c r="S73" s="1"/>
  <c r="S74" s="1"/>
  <c r="S75" s="1"/>
  <c r="S76" s="1"/>
  <c r="S77" s="1"/>
  <c r="S78" s="1"/>
  <c r="S79" s="1"/>
  <c r="S80" s="1"/>
  <c r="R4"/>
  <c r="R5" s="1"/>
  <c r="R6" s="1"/>
  <c r="R7" s="1"/>
  <c r="R8" s="1"/>
  <c r="R9" s="1"/>
  <c r="R10" s="1"/>
  <c r="R11" s="1"/>
  <c r="R12" s="1"/>
  <c r="R13" s="1"/>
  <c r="R14" s="1"/>
  <c r="R15" s="1"/>
  <c r="R16" s="1"/>
  <c r="R17" s="1"/>
  <c r="R18" s="1"/>
  <c r="R19" s="1"/>
  <c r="R20" s="1"/>
  <c r="R21" s="1"/>
  <c r="R22" s="1"/>
  <c r="R23" s="1"/>
  <c r="R24" s="1"/>
  <c r="R25" s="1"/>
  <c r="R26" s="1"/>
  <c r="R27" s="1"/>
  <c r="R28" s="1"/>
  <c r="R29" s="1"/>
  <c r="R30" s="1"/>
  <c r="R31" s="1"/>
  <c r="R32" s="1"/>
  <c r="R33" s="1"/>
  <c r="R34" s="1"/>
  <c r="R35" s="1"/>
  <c r="R36" s="1"/>
  <c r="R37" s="1"/>
  <c r="R38" s="1"/>
  <c r="R39" s="1"/>
  <c r="R40" s="1"/>
  <c r="R41" s="1"/>
  <c r="R42" s="1"/>
  <c r="R43" s="1"/>
  <c r="R44" s="1"/>
  <c r="R45" s="1"/>
  <c r="R46" s="1"/>
  <c r="R47" s="1"/>
  <c r="R48" s="1"/>
  <c r="R49" s="1"/>
  <c r="R50" s="1"/>
  <c r="R51" s="1"/>
  <c r="R52" s="1"/>
  <c r="R53" s="1"/>
  <c r="R54" s="1"/>
  <c r="R55" s="1"/>
  <c r="R56" s="1"/>
  <c r="R57" s="1"/>
  <c r="R58" s="1"/>
  <c r="R59" s="1"/>
  <c r="R60" s="1"/>
  <c r="R61" s="1"/>
  <c r="R62" s="1"/>
  <c r="R63" s="1"/>
  <c r="R64" s="1"/>
  <c r="R65" s="1"/>
  <c r="R66" s="1"/>
  <c r="R67" s="1"/>
  <c r="R68" s="1"/>
  <c r="R69" s="1"/>
  <c r="R70" s="1"/>
  <c r="R71" s="1"/>
  <c r="R72" s="1"/>
  <c r="R73" s="1"/>
  <c r="R74" s="1"/>
  <c r="R75" s="1"/>
  <c r="R76" s="1"/>
  <c r="R77" s="1"/>
  <c r="R78" s="1"/>
  <c r="R79" s="1"/>
  <c r="R80" s="1"/>
  <c r="Q4"/>
  <c r="Q5" s="1"/>
  <c r="Q6" s="1"/>
  <c r="Q7" s="1"/>
  <c r="Q8" s="1"/>
  <c r="Q9" s="1"/>
  <c r="Q10" s="1"/>
  <c r="Q11" s="1"/>
  <c r="Q12" s="1"/>
  <c r="Q13" s="1"/>
  <c r="Q14" s="1"/>
  <c r="Q15" s="1"/>
  <c r="Q16" s="1"/>
  <c r="Q17" s="1"/>
  <c r="Q18" s="1"/>
  <c r="Q19" s="1"/>
  <c r="Q20" s="1"/>
  <c r="Q21" s="1"/>
  <c r="Q22" s="1"/>
  <c r="Q23" s="1"/>
  <c r="Q24" s="1"/>
  <c r="Q25" s="1"/>
  <c r="Q26" s="1"/>
  <c r="Q27" s="1"/>
  <c r="Q28" s="1"/>
  <c r="Q29" s="1"/>
  <c r="Q30" s="1"/>
  <c r="Q31" s="1"/>
  <c r="Q32" s="1"/>
  <c r="Q33" s="1"/>
  <c r="Q34" s="1"/>
  <c r="Q35" s="1"/>
  <c r="Q36" s="1"/>
  <c r="Q37" s="1"/>
  <c r="Q38" s="1"/>
  <c r="Q39" s="1"/>
  <c r="Q40" s="1"/>
  <c r="Q41" s="1"/>
  <c r="Q42" s="1"/>
  <c r="Q43" s="1"/>
  <c r="Q44" s="1"/>
  <c r="Q45" s="1"/>
  <c r="Q46" s="1"/>
  <c r="Q47" s="1"/>
  <c r="Q48" s="1"/>
  <c r="Q49" s="1"/>
  <c r="Q50" s="1"/>
  <c r="Q51" s="1"/>
  <c r="Q52" s="1"/>
  <c r="Q53" s="1"/>
  <c r="Q54" s="1"/>
  <c r="Q55" s="1"/>
  <c r="Q56" s="1"/>
  <c r="Q57" s="1"/>
  <c r="Q58" s="1"/>
  <c r="Q59" s="1"/>
  <c r="Q60" s="1"/>
  <c r="Q61" s="1"/>
  <c r="Q62" s="1"/>
  <c r="Q63" s="1"/>
  <c r="Q64" s="1"/>
  <c r="Q65" s="1"/>
  <c r="Q66" s="1"/>
  <c r="Q67" s="1"/>
  <c r="Q68" s="1"/>
  <c r="Q69" s="1"/>
  <c r="Q70" s="1"/>
  <c r="Q71" s="1"/>
  <c r="Q72" s="1"/>
  <c r="Q73" s="1"/>
  <c r="Q74" s="1"/>
  <c r="Q75" s="1"/>
  <c r="Q76" s="1"/>
  <c r="Q77" s="1"/>
  <c r="Q78" s="1"/>
  <c r="Q79" s="1"/>
  <c r="Q80" s="1"/>
  <c r="P4"/>
  <c r="P5" s="1"/>
  <c r="P6" s="1"/>
  <c r="P7" s="1"/>
  <c r="P8" s="1"/>
  <c r="P9" s="1"/>
  <c r="P10" s="1"/>
  <c r="P11" s="1"/>
  <c r="P12" s="1"/>
  <c r="P13" s="1"/>
  <c r="P14" s="1"/>
  <c r="P15" s="1"/>
  <c r="P16" s="1"/>
  <c r="P17" s="1"/>
  <c r="P18" s="1"/>
  <c r="P19" s="1"/>
  <c r="P20" s="1"/>
  <c r="P21" s="1"/>
  <c r="P22" s="1"/>
  <c r="P23" s="1"/>
  <c r="P24" s="1"/>
  <c r="P25" s="1"/>
  <c r="P26" s="1"/>
  <c r="P27" s="1"/>
  <c r="P28" s="1"/>
  <c r="P29" s="1"/>
  <c r="P30" s="1"/>
  <c r="P31" s="1"/>
  <c r="P32" s="1"/>
  <c r="P33" s="1"/>
  <c r="P34" s="1"/>
  <c r="P35" s="1"/>
  <c r="P36" s="1"/>
  <c r="P37" s="1"/>
  <c r="P38" s="1"/>
  <c r="P39" s="1"/>
  <c r="P40" s="1"/>
  <c r="P41" s="1"/>
  <c r="P42" s="1"/>
  <c r="P43" s="1"/>
  <c r="P44" s="1"/>
  <c r="P45" s="1"/>
  <c r="P46" s="1"/>
  <c r="P47" s="1"/>
  <c r="P48" s="1"/>
  <c r="P49" s="1"/>
  <c r="P50" s="1"/>
  <c r="P51" s="1"/>
  <c r="P52" s="1"/>
  <c r="P53" s="1"/>
  <c r="P54" s="1"/>
  <c r="P55" s="1"/>
  <c r="P56" s="1"/>
  <c r="P57" s="1"/>
  <c r="P58" s="1"/>
  <c r="P59" s="1"/>
  <c r="P60" s="1"/>
  <c r="P61" s="1"/>
  <c r="P62" s="1"/>
  <c r="P63" s="1"/>
  <c r="P64" s="1"/>
  <c r="P65" s="1"/>
  <c r="P66" s="1"/>
  <c r="P67" s="1"/>
  <c r="P68" s="1"/>
  <c r="P69" s="1"/>
  <c r="P70" s="1"/>
  <c r="P71" s="1"/>
  <c r="P72" s="1"/>
  <c r="P73" s="1"/>
  <c r="P74" s="1"/>
  <c r="P75" s="1"/>
  <c r="P76" s="1"/>
  <c r="P77" s="1"/>
  <c r="P78" s="1"/>
  <c r="P79" s="1"/>
  <c r="P80" s="1"/>
  <c r="O4"/>
  <c r="O5" s="1"/>
  <c r="O6" s="1"/>
  <c r="O7" s="1"/>
  <c r="O8" s="1"/>
  <c r="O9" s="1"/>
  <c r="O10" s="1"/>
  <c r="O11" s="1"/>
  <c r="O12" s="1"/>
  <c r="O13" s="1"/>
  <c r="O14" s="1"/>
  <c r="O15" s="1"/>
  <c r="O16" s="1"/>
  <c r="O17" s="1"/>
  <c r="O18" s="1"/>
  <c r="O19" s="1"/>
  <c r="O20" s="1"/>
  <c r="O21" s="1"/>
  <c r="O22" s="1"/>
  <c r="O23" s="1"/>
  <c r="O24" s="1"/>
  <c r="O25" s="1"/>
  <c r="O26" s="1"/>
  <c r="O27" s="1"/>
  <c r="O28" s="1"/>
  <c r="O29" s="1"/>
  <c r="O30" s="1"/>
  <c r="O31" s="1"/>
  <c r="O32" s="1"/>
  <c r="O33" s="1"/>
  <c r="O34" s="1"/>
  <c r="O35" s="1"/>
  <c r="O36" s="1"/>
  <c r="O37" s="1"/>
  <c r="O38" s="1"/>
  <c r="O39" s="1"/>
  <c r="O40" s="1"/>
  <c r="O41" s="1"/>
  <c r="O42" s="1"/>
  <c r="O43" s="1"/>
  <c r="O44" s="1"/>
  <c r="O45" s="1"/>
  <c r="O46" s="1"/>
  <c r="O47" s="1"/>
  <c r="O48" s="1"/>
  <c r="O49" s="1"/>
  <c r="O50" s="1"/>
  <c r="O51" s="1"/>
  <c r="O52" s="1"/>
  <c r="O53" s="1"/>
  <c r="O54" s="1"/>
  <c r="O55" s="1"/>
  <c r="O56" s="1"/>
  <c r="O57" s="1"/>
  <c r="O58" s="1"/>
  <c r="O59" s="1"/>
  <c r="O60" s="1"/>
  <c r="O61" s="1"/>
  <c r="O62" s="1"/>
  <c r="O63" s="1"/>
  <c r="O64" s="1"/>
  <c r="O65" s="1"/>
  <c r="O66" s="1"/>
  <c r="O67" s="1"/>
  <c r="O68" s="1"/>
  <c r="O69" s="1"/>
  <c r="O70" s="1"/>
  <c r="O71" s="1"/>
  <c r="O72" s="1"/>
  <c r="O73" s="1"/>
  <c r="O74" s="1"/>
  <c r="O75" s="1"/>
  <c r="O76" s="1"/>
  <c r="O77" s="1"/>
  <c r="O78" s="1"/>
  <c r="O79" s="1"/>
  <c r="O80" s="1"/>
  <c r="N4"/>
  <c r="N5" s="1"/>
  <c r="N6" s="1"/>
  <c r="N7" s="1"/>
  <c r="N8" s="1"/>
  <c r="N9" s="1"/>
  <c r="N10" s="1"/>
  <c r="N11" s="1"/>
  <c r="N12" s="1"/>
  <c r="N13" s="1"/>
  <c r="N14" s="1"/>
  <c r="N15" s="1"/>
  <c r="N16" s="1"/>
  <c r="N17" s="1"/>
  <c r="N18" s="1"/>
  <c r="N19" s="1"/>
  <c r="N20" s="1"/>
  <c r="N21" s="1"/>
  <c r="N22" s="1"/>
  <c r="N23" s="1"/>
  <c r="N24" s="1"/>
  <c r="N25" s="1"/>
  <c r="N26" s="1"/>
  <c r="N27" s="1"/>
  <c r="N28" s="1"/>
  <c r="N29" s="1"/>
  <c r="N30" s="1"/>
  <c r="N31" s="1"/>
  <c r="N32" s="1"/>
  <c r="N33" s="1"/>
  <c r="N34" s="1"/>
  <c r="N35" s="1"/>
  <c r="N36" s="1"/>
  <c r="N37" s="1"/>
  <c r="N38" s="1"/>
  <c r="N39" s="1"/>
  <c r="N40" s="1"/>
  <c r="N41" s="1"/>
  <c r="N42" s="1"/>
  <c r="N43" s="1"/>
  <c r="N44" s="1"/>
  <c r="N45" s="1"/>
  <c r="N46" s="1"/>
  <c r="N47" s="1"/>
  <c r="N48" s="1"/>
  <c r="N49" s="1"/>
  <c r="N50" s="1"/>
  <c r="N51" s="1"/>
  <c r="N52" s="1"/>
  <c r="N53" s="1"/>
  <c r="N54" s="1"/>
  <c r="N55" s="1"/>
  <c r="N56" s="1"/>
  <c r="N57" s="1"/>
  <c r="N58" s="1"/>
  <c r="N59" s="1"/>
  <c r="N60" s="1"/>
  <c r="N61" s="1"/>
  <c r="N62" s="1"/>
  <c r="N63" s="1"/>
  <c r="N64" s="1"/>
  <c r="N65" s="1"/>
  <c r="N66" s="1"/>
  <c r="N67" s="1"/>
  <c r="N68" s="1"/>
  <c r="N69" s="1"/>
  <c r="N70" s="1"/>
  <c r="N71" s="1"/>
  <c r="N72" s="1"/>
  <c r="N73" s="1"/>
  <c r="N74" s="1"/>
  <c r="N75" s="1"/>
  <c r="N76" s="1"/>
  <c r="N77" s="1"/>
  <c r="N78" s="1"/>
  <c r="N79" s="1"/>
  <c r="N80" s="1"/>
  <c r="M4"/>
  <c r="M5" s="1"/>
  <c r="M6" s="1"/>
  <c r="M7" s="1"/>
  <c r="M8" s="1"/>
  <c r="M9" s="1"/>
  <c r="M10" s="1"/>
  <c r="M11" s="1"/>
  <c r="M12" s="1"/>
  <c r="M13" s="1"/>
  <c r="M14" s="1"/>
  <c r="M15" s="1"/>
  <c r="M16" s="1"/>
  <c r="M17" s="1"/>
  <c r="M18" s="1"/>
  <c r="M19" s="1"/>
  <c r="M20" s="1"/>
  <c r="M21" s="1"/>
  <c r="M22" s="1"/>
  <c r="M23" s="1"/>
  <c r="M24" s="1"/>
  <c r="M25" s="1"/>
  <c r="M26" s="1"/>
  <c r="M27" s="1"/>
  <c r="M28" s="1"/>
  <c r="M29" s="1"/>
  <c r="M30" s="1"/>
  <c r="M31" s="1"/>
  <c r="M32" s="1"/>
  <c r="M33" s="1"/>
  <c r="M34" s="1"/>
  <c r="M35" s="1"/>
  <c r="M36" s="1"/>
  <c r="M37" s="1"/>
  <c r="M38" s="1"/>
  <c r="M39" s="1"/>
  <c r="M40" s="1"/>
  <c r="M41" s="1"/>
  <c r="M42" s="1"/>
  <c r="M43" s="1"/>
  <c r="M44" s="1"/>
  <c r="M45" s="1"/>
  <c r="M46" s="1"/>
  <c r="M47" s="1"/>
  <c r="M48" s="1"/>
  <c r="M49" s="1"/>
  <c r="M50" s="1"/>
  <c r="M51" s="1"/>
  <c r="M52" s="1"/>
  <c r="M53" s="1"/>
  <c r="M54" s="1"/>
  <c r="M55" s="1"/>
  <c r="M56" s="1"/>
  <c r="M57" s="1"/>
  <c r="M58" s="1"/>
  <c r="M59" s="1"/>
  <c r="M60" s="1"/>
  <c r="M61" s="1"/>
  <c r="M62" s="1"/>
  <c r="M63" s="1"/>
  <c r="M64" s="1"/>
  <c r="M65" s="1"/>
  <c r="M66" s="1"/>
  <c r="M67" s="1"/>
  <c r="M68" s="1"/>
  <c r="M69" s="1"/>
  <c r="M70" s="1"/>
  <c r="M71" s="1"/>
  <c r="M72" s="1"/>
  <c r="M73" s="1"/>
  <c r="M74" s="1"/>
  <c r="M75" s="1"/>
  <c r="M76" s="1"/>
  <c r="M77" s="1"/>
  <c r="M78" s="1"/>
  <c r="M79" s="1"/>
  <c r="M80" s="1"/>
  <c r="L4"/>
  <c r="L5" s="1"/>
  <c r="L6" s="1"/>
  <c r="L7" s="1"/>
  <c r="L8" s="1"/>
  <c r="L9" s="1"/>
  <c r="L10" s="1"/>
  <c r="L11" s="1"/>
  <c r="L12" s="1"/>
  <c r="L13" s="1"/>
  <c r="L14" s="1"/>
  <c r="L15" s="1"/>
  <c r="L16" s="1"/>
  <c r="L17" s="1"/>
  <c r="L18" s="1"/>
  <c r="L19" s="1"/>
  <c r="L20" s="1"/>
  <c r="L21" s="1"/>
  <c r="L22" s="1"/>
  <c r="L23" s="1"/>
  <c r="L24" s="1"/>
  <c r="L25" s="1"/>
  <c r="L26" s="1"/>
  <c r="L27" s="1"/>
  <c r="L28" s="1"/>
  <c r="L29" s="1"/>
  <c r="L30" s="1"/>
  <c r="L31" s="1"/>
  <c r="L32" s="1"/>
  <c r="L33" s="1"/>
  <c r="L34" s="1"/>
  <c r="L35" s="1"/>
  <c r="L36" s="1"/>
  <c r="L37" s="1"/>
  <c r="L38" s="1"/>
  <c r="L39" s="1"/>
  <c r="L40" s="1"/>
  <c r="L41" s="1"/>
  <c r="L42" s="1"/>
  <c r="L43" s="1"/>
  <c r="L44" s="1"/>
  <c r="L45" s="1"/>
  <c r="L46" s="1"/>
  <c r="L47" s="1"/>
  <c r="L48" s="1"/>
  <c r="L49" s="1"/>
  <c r="L50" s="1"/>
  <c r="L51" s="1"/>
  <c r="L52" s="1"/>
  <c r="L53" s="1"/>
  <c r="L54" s="1"/>
  <c r="L55" s="1"/>
  <c r="L56" s="1"/>
  <c r="L57" s="1"/>
  <c r="L58" s="1"/>
  <c r="L59" s="1"/>
  <c r="L60" s="1"/>
  <c r="L61" s="1"/>
  <c r="L62" s="1"/>
  <c r="L63" s="1"/>
  <c r="L64" s="1"/>
  <c r="L65" s="1"/>
  <c r="L66" s="1"/>
  <c r="L67" s="1"/>
  <c r="L68" s="1"/>
  <c r="L69" s="1"/>
  <c r="L70" s="1"/>
  <c r="L71" s="1"/>
  <c r="L72" s="1"/>
  <c r="L73" s="1"/>
  <c r="L74" s="1"/>
  <c r="L75" s="1"/>
  <c r="L76" s="1"/>
  <c r="L77" s="1"/>
  <c r="L78" s="1"/>
  <c r="L79" s="1"/>
  <c r="L80" s="1"/>
  <c r="K4"/>
  <c r="K5" s="1"/>
  <c r="K6" s="1"/>
  <c r="K7" s="1"/>
  <c r="K8" s="1"/>
  <c r="K9" s="1"/>
  <c r="K10" s="1"/>
  <c r="K11" s="1"/>
  <c r="K12" s="1"/>
  <c r="K13" s="1"/>
  <c r="K14" s="1"/>
  <c r="K15" s="1"/>
  <c r="K16" s="1"/>
  <c r="K17" s="1"/>
  <c r="K18" s="1"/>
  <c r="K19" s="1"/>
  <c r="K20" s="1"/>
  <c r="K21" s="1"/>
  <c r="K22" s="1"/>
  <c r="K23" s="1"/>
  <c r="K24" s="1"/>
  <c r="K25" s="1"/>
  <c r="K26" s="1"/>
  <c r="K27" s="1"/>
  <c r="K28" s="1"/>
  <c r="K29" s="1"/>
  <c r="K30" s="1"/>
  <c r="K31" s="1"/>
  <c r="K32" s="1"/>
  <c r="K33" s="1"/>
  <c r="K34" s="1"/>
  <c r="K35" s="1"/>
  <c r="K36" s="1"/>
  <c r="K37" s="1"/>
  <c r="K38" s="1"/>
  <c r="K39" s="1"/>
  <c r="K40" s="1"/>
  <c r="K41" s="1"/>
  <c r="K42" s="1"/>
  <c r="K43" s="1"/>
  <c r="K44" s="1"/>
  <c r="K45" s="1"/>
  <c r="K46" s="1"/>
  <c r="K47" s="1"/>
  <c r="K48" s="1"/>
  <c r="K49" s="1"/>
  <c r="K50" s="1"/>
  <c r="K51" s="1"/>
  <c r="K52" s="1"/>
  <c r="K53" s="1"/>
  <c r="K54" s="1"/>
  <c r="K55" s="1"/>
  <c r="K56" s="1"/>
  <c r="K57" s="1"/>
  <c r="K58" s="1"/>
  <c r="K59" s="1"/>
  <c r="K60" s="1"/>
  <c r="K61" s="1"/>
  <c r="K62" s="1"/>
  <c r="K63" s="1"/>
  <c r="K64" s="1"/>
  <c r="K65" s="1"/>
  <c r="K66" s="1"/>
  <c r="K67" s="1"/>
  <c r="K68" s="1"/>
  <c r="K69" s="1"/>
  <c r="K70" s="1"/>
  <c r="K71" s="1"/>
  <c r="K72" s="1"/>
  <c r="K73" s="1"/>
  <c r="K74" s="1"/>
  <c r="K75" s="1"/>
  <c r="K76" s="1"/>
  <c r="K77" s="1"/>
  <c r="K78" s="1"/>
  <c r="K79" s="1"/>
  <c r="K80" s="1"/>
  <c r="J4"/>
  <c r="J5" s="1"/>
  <c r="J6" s="1"/>
  <c r="J7" s="1"/>
  <c r="J8" s="1"/>
  <c r="J9" s="1"/>
  <c r="J10" s="1"/>
  <c r="J11" s="1"/>
  <c r="J12" s="1"/>
  <c r="J13" s="1"/>
  <c r="J14" s="1"/>
  <c r="J15" s="1"/>
  <c r="J16" s="1"/>
  <c r="J17" s="1"/>
  <c r="J18" s="1"/>
  <c r="J19" s="1"/>
  <c r="J20" s="1"/>
  <c r="J21" s="1"/>
  <c r="J22" s="1"/>
  <c r="J23" s="1"/>
  <c r="J24" s="1"/>
  <c r="J25" s="1"/>
  <c r="J26" s="1"/>
  <c r="J27" s="1"/>
  <c r="J28" s="1"/>
  <c r="J29" s="1"/>
  <c r="J30" s="1"/>
  <c r="J31" s="1"/>
  <c r="J32" s="1"/>
  <c r="J33" s="1"/>
  <c r="J34" s="1"/>
  <c r="J35" s="1"/>
  <c r="J36" s="1"/>
  <c r="J37" s="1"/>
  <c r="J38" s="1"/>
  <c r="J39" s="1"/>
  <c r="J40" s="1"/>
  <c r="J41" s="1"/>
  <c r="J42" s="1"/>
  <c r="J43" s="1"/>
  <c r="J44" s="1"/>
  <c r="J45" s="1"/>
  <c r="J46" s="1"/>
  <c r="J47" s="1"/>
  <c r="J48" s="1"/>
  <c r="J49" s="1"/>
  <c r="J50" s="1"/>
  <c r="J51" s="1"/>
  <c r="J52" s="1"/>
  <c r="J53" s="1"/>
  <c r="J54" s="1"/>
  <c r="J55" s="1"/>
  <c r="J56" s="1"/>
  <c r="J57" s="1"/>
  <c r="J58" s="1"/>
  <c r="J59" s="1"/>
  <c r="J60" s="1"/>
  <c r="J61" s="1"/>
  <c r="J62" s="1"/>
  <c r="J63" s="1"/>
  <c r="J64" s="1"/>
  <c r="J65" s="1"/>
  <c r="J66" s="1"/>
  <c r="J67" s="1"/>
  <c r="J68" s="1"/>
  <c r="J69" s="1"/>
  <c r="J70" s="1"/>
  <c r="J71" s="1"/>
  <c r="J72" s="1"/>
  <c r="J73" s="1"/>
  <c r="J74" s="1"/>
  <c r="J75" s="1"/>
  <c r="J76" s="1"/>
  <c r="J77" s="1"/>
  <c r="J78" s="1"/>
  <c r="J79" s="1"/>
  <c r="J80" s="1"/>
  <c r="I4"/>
  <c r="I5" s="1"/>
  <c r="I6" s="1"/>
  <c r="I7" s="1"/>
  <c r="I8" s="1"/>
  <c r="I9" s="1"/>
  <c r="I10" s="1"/>
  <c r="I11" s="1"/>
  <c r="I12" s="1"/>
  <c r="I13" s="1"/>
  <c r="I14" s="1"/>
  <c r="I15" s="1"/>
  <c r="I16" s="1"/>
  <c r="I17" s="1"/>
  <c r="I18" s="1"/>
  <c r="I19" s="1"/>
  <c r="I20" s="1"/>
  <c r="I21" s="1"/>
  <c r="I22" s="1"/>
  <c r="I23" s="1"/>
  <c r="I24" s="1"/>
  <c r="I25" s="1"/>
  <c r="I26" s="1"/>
  <c r="I27" s="1"/>
  <c r="I28" s="1"/>
  <c r="I29" s="1"/>
  <c r="I30" s="1"/>
  <c r="I31" s="1"/>
  <c r="I32" s="1"/>
  <c r="I33" s="1"/>
  <c r="I34" s="1"/>
  <c r="I35" s="1"/>
  <c r="I36" s="1"/>
  <c r="I37" s="1"/>
  <c r="I38" s="1"/>
  <c r="I39" s="1"/>
  <c r="I40" s="1"/>
  <c r="I41" s="1"/>
  <c r="I42" s="1"/>
  <c r="I43" s="1"/>
  <c r="I44" s="1"/>
  <c r="I45" s="1"/>
  <c r="I46" s="1"/>
  <c r="I47" s="1"/>
  <c r="I48" s="1"/>
  <c r="I49" s="1"/>
  <c r="I50" s="1"/>
  <c r="I51" s="1"/>
  <c r="I52" s="1"/>
  <c r="I53" s="1"/>
  <c r="I54" s="1"/>
  <c r="I55" s="1"/>
  <c r="I56" s="1"/>
  <c r="I57" s="1"/>
  <c r="I58" s="1"/>
  <c r="I59" s="1"/>
  <c r="I60" s="1"/>
  <c r="I61" s="1"/>
  <c r="I62" s="1"/>
  <c r="I63" s="1"/>
  <c r="I64" s="1"/>
  <c r="I65" s="1"/>
  <c r="I66" s="1"/>
  <c r="I67" s="1"/>
  <c r="I68" s="1"/>
  <c r="I69" s="1"/>
  <c r="I70" s="1"/>
  <c r="I71" s="1"/>
  <c r="I72" s="1"/>
  <c r="I73" s="1"/>
  <c r="I74" s="1"/>
  <c r="I75" s="1"/>
  <c r="I76" s="1"/>
  <c r="I77" s="1"/>
  <c r="I78" s="1"/>
  <c r="I79" s="1"/>
  <c r="I80" s="1"/>
  <c r="H4"/>
  <c r="H5" s="1"/>
  <c r="H6" s="1"/>
  <c r="H7" s="1"/>
  <c r="H8" s="1"/>
  <c r="H9" s="1"/>
  <c r="H10" s="1"/>
  <c r="H11" s="1"/>
  <c r="H12" s="1"/>
  <c r="H13" s="1"/>
  <c r="H14" s="1"/>
  <c r="H15" s="1"/>
  <c r="H16" s="1"/>
  <c r="H17" s="1"/>
  <c r="H18" s="1"/>
  <c r="H19" s="1"/>
  <c r="H20" s="1"/>
  <c r="H21" s="1"/>
  <c r="H22" s="1"/>
  <c r="H23" s="1"/>
  <c r="H24" s="1"/>
  <c r="H25" s="1"/>
  <c r="H26" s="1"/>
  <c r="H27" s="1"/>
  <c r="H28" s="1"/>
  <c r="H29" s="1"/>
  <c r="H30" s="1"/>
  <c r="H31" s="1"/>
  <c r="H32" s="1"/>
  <c r="H33" s="1"/>
  <c r="H34" s="1"/>
  <c r="H35" s="1"/>
  <c r="H36" s="1"/>
  <c r="H37" s="1"/>
  <c r="H38" s="1"/>
  <c r="H39" s="1"/>
  <c r="H40" s="1"/>
  <c r="H41" s="1"/>
  <c r="H42" s="1"/>
  <c r="H43" s="1"/>
  <c r="H44" s="1"/>
  <c r="H45" s="1"/>
  <c r="H46" s="1"/>
  <c r="H47" s="1"/>
  <c r="H48" s="1"/>
  <c r="H49" s="1"/>
  <c r="H50" s="1"/>
  <c r="H51" s="1"/>
  <c r="H52" s="1"/>
  <c r="H53" s="1"/>
  <c r="H54" s="1"/>
  <c r="H55" s="1"/>
  <c r="H56" s="1"/>
  <c r="H57" s="1"/>
  <c r="H58" s="1"/>
  <c r="H59" s="1"/>
  <c r="H60" s="1"/>
  <c r="H61" s="1"/>
  <c r="H62" s="1"/>
  <c r="H63" s="1"/>
  <c r="H64" s="1"/>
  <c r="H65" s="1"/>
  <c r="H66" s="1"/>
  <c r="H67" s="1"/>
  <c r="H68" s="1"/>
  <c r="H69" s="1"/>
  <c r="H70" s="1"/>
  <c r="H71" s="1"/>
  <c r="H72" s="1"/>
  <c r="H73" s="1"/>
  <c r="H74" s="1"/>
  <c r="H75" s="1"/>
  <c r="H76" s="1"/>
  <c r="H77" s="1"/>
  <c r="H78" s="1"/>
  <c r="H79" s="1"/>
  <c r="H80" s="1"/>
  <c r="G4"/>
  <c r="G5" s="1"/>
  <c r="G6" s="1"/>
  <c r="G7" s="1"/>
  <c r="G8" s="1"/>
  <c r="G9" s="1"/>
  <c r="G10" s="1"/>
  <c r="G11" s="1"/>
  <c r="G12" s="1"/>
  <c r="G13" s="1"/>
  <c r="G14" s="1"/>
  <c r="G15" s="1"/>
  <c r="G16" s="1"/>
  <c r="G17" s="1"/>
  <c r="G18" s="1"/>
  <c r="G19" s="1"/>
  <c r="G20" s="1"/>
  <c r="G21" s="1"/>
  <c r="G22" s="1"/>
  <c r="G23" s="1"/>
  <c r="G24" s="1"/>
  <c r="G25" s="1"/>
  <c r="G26" s="1"/>
  <c r="G27" s="1"/>
  <c r="G28" s="1"/>
  <c r="G29" s="1"/>
  <c r="G30" s="1"/>
  <c r="G31" s="1"/>
  <c r="G32" s="1"/>
  <c r="G33" s="1"/>
  <c r="G34" s="1"/>
  <c r="G35" s="1"/>
  <c r="G36" s="1"/>
  <c r="G37" s="1"/>
  <c r="G38" s="1"/>
  <c r="G39" s="1"/>
  <c r="G40" s="1"/>
  <c r="G41" s="1"/>
  <c r="G42" s="1"/>
  <c r="G43" s="1"/>
  <c r="G44" s="1"/>
  <c r="G45" s="1"/>
  <c r="G46" s="1"/>
  <c r="G47" s="1"/>
  <c r="G48" s="1"/>
  <c r="G49" s="1"/>
  <c r="G50" s="1"/>
  <c r="G51" s="1"/>
  <c r="G52" s="1"/>
  <c r="G53" s="1"/>
  <c r="G54" s="1"/>
  <c r="G55" s="1"/>
  <c r="G56" s="1"/>
  <c r="G57" s="1"/>
  <c r="G58" s="1"/>
  <c r="G59" s="1"/>
  <c r="G60" s="1"/>
  <c r="G61" s="1"/>
  <c r="G62" s="1"/>
  <c r="G63" s="1"/>
  <c r="G64" s="1"/>
  <c r="G65" s="1"/>
  <c r="G66" s="1"/>
  <c r="G67" s="1"/>
  <c r="G68" s="1"/>
  <c r="G69" s="1"/>
  <c r="G70" s="1"/>
  <c r="G71" s="1"/>
  <c r="G72" s="1"/>
  <c r="G73" s="1"/>
  <c r="G74" s="1"/>
  <c r="G75" s="1"/>
  <c r="G76" s="1"/>
  <c r="G77" s="1"/>
  <c r="G78" s="1"/>
  <c r="G79" s="1"/>
  <c r="G80" s="1"/>
  <c r="F4"/>
  <c r="F5" s="1"/>
  <c r="F6" s="1"/>
  <c r="F7" s="1"/>
  <c r="F8" s="1"/>
  <c r="F9" s="1"/>
  <c r="F10" s="1"/>
  <c r="F11" s="1"/>
  <c r="F12" s="1"/>
  <c r="F13" s="1"/>
  <c r="F14" s="1"/>
  <c r="F15" s="1"/>
  <c r="F16" s="1"/>
  <c r="F17" s="1"/>
  <c r="F18" s="1"/>
  <c r="F19" s="1"/>
  <c r="F20" s="1"/>
  <c r="F21" s="1"/>
  <c r="F22" s="1"/>
  <c r="F23" s="1"/>
  <c r="F24" s="1"/>
  <c r="F25" s="1"/>
  <c r="F26" s="1"/>
  <c r="F27" s="1"/>
  <c r="F28" s="1"/>
  <c r="F29" s="1"/>
  <c r="F30" s="1"/>
  <c r="F31" s="1"/>
  <c r="F32" s="1"/>
  <c r="F33" s="1"/>
  <c r="F34" s="1"/>
  <c r="F35" s="1"/>
  <c r="F36" s="1"/>
  <c r="F37" s="1"/>
  <c r="F38" s="1"/>
  <c r="F39" s="1"/>
  <c r="F40" s="1"/>
  <c r="F41" s="1"/>
  <c r="F42" s="1"/>
  <c r="F43" s="1"/>
  <c r="F44" s="1"/>
  <c r="F45" s="1"/>
  <c r="F46" s="1"/>
  <c r="F47" s="1"/>
  <c r="F48" s="1"/>
  <c r="F49" s="1"/>
  <c r="F50" s="1"/>
  <c r="F51" s="1"/>
  <c r="F52" s="1"/>
  <c r="F53" s="1"/>
  <c r="F54" s="1"/>
  <c r="F55" s="1"/>
  <c r="F56" s="1"/>
  <c r="F57" s="1"/>
  <c r="F58" s="1"/>
  <c r="F59" s="1"/>
  <c r="F60" s="1"/>
  <c r="F61" s="1"/>
  <c r="F62" s="1"/>
  <c r="F63" s="1"/>
  <c r="F64" s="1"/>
  <c r="F65" s="1"/>
  <c r="F66" s="1"/>
  <c r="F67" s="1"/>
  <c r="F68" s="1"/>
  <c r="F69" s="1"/>
  <c r="F70" s="1"/>
  <c r="F71" s="1"/>
  <c r="F72" s="1"/>
  <c r="F73" s="1"/>
  <c r="F74" s="1"/>
  <c r="F75" s="1"/>
  <c r="F76" s="1"/>
  <c r="F77" s="1"/>
  <c r="F78" s="1"/>
  <c r="F79" s="1"/>
  <c r="F80" s="1"/>
  <c r="E4"/>
  <c r="E5" s="1"/>
  <c r="E6" s="1"/>
  <c r="E7" s="1"/>
  <c r="E8" s="1"/>
  <c r="E9" s="1"/>
  <c r="E10" s="1"/>
  <c r="E11" s="1"/>
  <c r="E12" s="1"/>
  <c r="E13" s="1"/>
  <c r="E14" s="1"/>
  <c r="E15" s="1"/>
  <c r="E16" s="1"/>
  <c r="E17" s="1"/>
  <c r="E18" s="1"/>
  <c r="E19" s="1"/>
  <c r="E20" s="1"/>
  <c r="E21" s="1"/>
  <c r="E22" s="1"/>
  <c r="E23" s="1"/>
  <c r="E24" s="1"/>
  <c r="E25" s="1"/>
  <c r="E26" s="1"/>
  <c r="E27" s="1"/>
  <c r="E28" s="1"/>
  <c r="E29" s="1"/>
  <c r="E30" s="1"/>
  <c r="E31" s="1"/>
  <c r="E32" s="1"/>
  <c r="E33" s="1"/>
  <c r="E34" s="1"/>
  <c r="E35" s="1"/>
  <c r="E36" s="1"/>
  <c r="E37" s="1"/>
  <c r="E38" s="1"/>
  <c r="E39" s="1"/>
  <c r="E40" s="1"/>
  <c r="E41" s="1"/>
  <c r="E42" s="1"/>
  <c r="E43" s="1"/>
  <c r="E44" s="1"/>
  <c r="E45" s="1"/>
  <c r="E46" s="1"/>
  <c r="E47" s="1"/>
  <c r="E48" s="1"/>
  <c r="E49" s="1"/>
  <c r="E50" s="1"/>
  <c r="E51" s="1"/>
  <c r="E52" s="1"/>
  <c r="E53" s="1"/>
  <c r="E54" s="1"/>
  <c r="E55" s="1"/>
  <c r="E56" s="1"/>
  <c r="E57" s="1"/>
  <c r="E58" s="1"/>
  <c r="E59" s="1"/>
  <c r="E60" s="1"/>
  <c r="E61" s="1"/>
  <c r="E62" s="1"/>
  <c r="E63" s="1"/>
  <c r="E64" s="1"/>
  <c r="E65" s="1"/>
  <c r="E66" s="1"/>
  <c r="E67" s="1"/>
  <c r="E68" s="1"/>
  <c r="E69" s="1"/>
  <c r="E70" s="1"/>
  <c r="E71" s="1"/>
  <c r="E72" s="1"/>
  <c r="E73" s="1"/>
  <c r="E74" s="1"/>
  <c r="E75" s="1"/>
  <c r="E76" s="1"/>
  <c r="E77" s="1"/>
  <c r="E78" s="1"/>
  <c r="E79" s="1"/>
  <c r="E80" s="1"/>
  <c r="D4"/>
  <c r="D5" s="1"/>
  <c r="D6" s="1"/>
  <c r="D7" s="1"/>
  <c r="D8" s="1"/>
  <c r="D9" s="1"/>
  <c r="D10" s="1"/>
  <c r="D11" s="1"/>
  <c r="D12" s="1"/>
  <c r="D13" s="1"/>
  <c r="D14" s="1"/>
  <c r="D15" s="1"/>
  <c r="D16" s="1"/>
  <c r="D17" s="1"/>
  <c r="D18" s="1"/>
  <c r="D19" s="1"/>
  <c r="D20" s="1"/>
  <c r="D21" s="1"/>
  <c r="D22" s="1"/>
  <c r="D23" s="1"/>
  <c r="D24" s="1"/>
  <c r="D25" s="1"/>
  <c r="D26" s="1"/>
  <c r="D27" s="1"/>
  <c r="D28" s="1"/>
  <c r="D29" s="1"/>
  <c r="D30" s="1"/>
  <c r="D31" s="1"/>
  <c r="D32" s="1"/>
  <c r="D33" s="1"/>
  <c r="D34" s="1"/>
  <c r="D35" s="1"/>
  <c r="D36" s="1"/>
  <c r="D37" s="1"/>
  <c r="D38" s="1"/>
  <c r="D39" s="1"/>
  <c r="D40" s="1"/>
  <c r="D41" s="1"/>
  <c r="D42" s="1"/>
  <c r="D43" s="1"/>
  <c r="D44" s="1"/>
  <c r="D45" s="1"/>
  <c r="D46" s="1"/>
  <c r="D47" s="1"/>
  <c r="D48" s="1"/>
  <c r="D49" s="1"/>
  <c r="D50" s="1"/>
  <c r="D51" s="1"/>
  <c r="D52" s="1"/>
  <c r="D53" s="1"/>
  <c r="D54" s="1"/>
  <c r="D55" s="1"/>
  <c r="D56" s="1"/>
  <c r="D57" s="1"/>
  <c r="D58" s="1"/>
  <c r="D59" s="1"/>
  <c r="D60" s="1"/>
  <c r="D61" s="1"/>
  <c r="D62" s="1"/>
  <c r="D63" s="1"/>
  <c r="D64" s="1"/>
  <c r="D65" s="1"/>
  <c r="D66" s="1"/>
  <c r="D67" s="1"/>
  <c r="D68" s="1"/>
  <c r="D69" s="1"/>
  <c r="D70" s="1"/>
  <c r="D71" s="1"/>
  <c r="D72" s="1"/>
  <c r="D73" s="1"/>
  <c r="D74" s="1"/>
  <c r="D75" s="1"/>
  <c r="D76" s="1"/>
  <c r="D77" s="1"/>
  <c r="D78" s="1"/>
  <c r="D79" s="1"/>
  <c r="D80" s="1"/>
  <c r="C4"/>
  <c r="C5" s="1"/>
  <c r="C6" s="1"/>
  <c r="C7" s="1"/>
  <c r="C8" s="1"/>
  <c r="C9" s="1"/>
  <c r="C10" s="1"/>
  <c r="C11" s="1"/>
  <c r="C12" s="1"/>
  <c r="C13" s="1"/>
  <c r="C14" s="1"/>
  <c r="C15" s="1"/>
  <c r="C16" s="1"/>
  <c r="C17" s="1"/>
  <c r="C18" s="1"/>
  <c r="C19" s="1"/>
  <c r="C20" s="1"/>
  <c r="C21" s="1"/>
  <c r="C22" s="1"/>
  <c r="C23" s="1"/>
  <c r="C24" s="1"/>
  <c r="C25" s="1"/>
  <c r="C26" s="1"/>
  <c r="C27" s="1"/>
  <c r="C28" s="1"/>
  <c r="C29" s="1"/>
  <c r="C30" s="1"/>
  <c r="C31" s="1"/>
  <c r="C32" s="1"/>
  <c r="C33" s="1"/>
  <c r="C34" s="1"/>
  <c r="C35" s="1"/>
  <c r="C36" s="1"/>
  <c r="C37" s="1"/>
  <c r="C38" s="1"/>
  <c r="C39" s="1"/>
  <c r="C40" s="1"/>
  <c r="C41" s="1"/>
  <c r="C42" s="1"/>
  <c r="C43" s="1"/>
  <c r="C44" s="1"/>
  <c r="C45" s="1"/>
  <c r="C46" s="1"/>
  <c r="C47" s="1"/>
  <c r="C48" s="1"/>
  <c r="C49" s="1"/>
  <c r="C50" s="1"/>
  <c r="C51" s="1"/>
  <c r="C52" s="1"/>
  <c r="C53" s="1"/>
  <c r="C54" s="1"/>
  <c r="C55" s="1"/>
  <c r="C56" s="1"/>
  <c r="C57" s="1"/>
  <c r="C58" s="1"/>
  <c r="C59" s="1"/>
  <c r="C60" s="1"/>
  <c r="C61" s="1"/>
  <c r="C62" s="1"/>
  <c r="C63" s="1"/>
  <c r="C64" s="1"/>
  <c r="C65" s="1"/>
  <c r="C66" s="1"/>
  <c r="C67" s="1"/>
  <c r="C68" s="1"/>
  <c r="C69" s="1"/>
  <c r="C70" s="1"/>
  <c r="C71" s="1"/>
  <c r="C72" s="1"/>
  <c r="C73" s="1"/>
  <c r="C74" s="1"/>
  <c r="C75" s="1"/>
  <c r="C76" s="1"/>
  <c r="C77" s="1"/>
  <c r="C78" s="1"/>
  <c r="C79" s="1"/>
  <c r="C80" s="1"/>
  <c r="B4"/>
  <c r="B5" s="1"/>
  <c r="B6" s="1"/>
  <c r="B7" s="1"/>
  <c r="B8" s="1"/>
  <c r="B9" s="1"/>
  <c r="B10" s="1"/>
  <c r="B11" s="1"/>
  <c r="B12" s="1"/>
  <c r="B13" s="1"/>
  <c r="B14" s="1"/>
  <c r="B15" s="1"/>
  <c r="B16" s="1"/>
  <c r="B17" s="1"/>
  <c r="B18" s="1"/>
  <c r="B19" s="1"/>
  <c r="B20" s="1"/>
  <c r="B21" s="1"/>
  <c r="B22" s="1"/>
  <c r="B23" s="1"/>
  <c r="B24" s="1"/>
  <c r="B25" s="1"/>
  <c r="B26" s="1"/>
  <c r="B27" s="1"/>
  <c r="B28" s="1"/>
  <c r="B29" s="1"/>
  <c r="B30" s="1"/>
  <c r="B31" s="1"/>
  <c r="B32" s="1"/>
  <c r="B33" s="1"/>
  <c r="B34" s="1"/>
  <c r="B35" s="1"/>
  <c r="B36" s="1"/>
  <c r="B37" s="1"/>
  <c r="B38" s="1"/>
  <c r="B39" s="1"/>
  <c r="B40" s="1"/>
  <c r="B41" s="1"/>
  <c r="B42" s="1"/>
  <c r="B43" s="1"/>
  <c r="B44" s="1"/>
  <c r="B45" s="1"/>
  <c r="B46" s="1"/>
  <c r="B47" s="1"/>
  <c r="B48" s="1"/>
  <c r="B49" s="1"/>
  <c r="B50" s="1"/>
  <c r="B51" s="1"/>
  <c r="B52" s="1"/>
  <c r="B53" s="1"/>
  <c r="B54" s="1"/>
  <c r="B55" s="1"/>
  <c r="B56" s="1"/>
  <c r="B57" s="1"/>
  <c r="B58" s="1"/>
  <c r="B59" s="1"/>
  <c r="B60" s="1"/>
  <c r="B61" s="1"/>
  <c r="B62" s="1"/>
  <c r="B63" s="1"/>
  <c r="B64" s="1"/>
  <c r="B65" s="1"/>
  <c r="B66" s="1"/>
  <c r="B67" s="1"/>
  <c r="B68" s="1"/>
  <c r="B69" s="1"/>
  <c r="B70" s="1"/>
  <c r="B71" s="1"/>
  <c r="B72" s="1"/>
  <c r="B73" s="1"/>
  <c r="B74" s="1"/>
  <c r="B75" s="1"/>
  <c r="B76" s="1"/>
  <c r="B77" s="1"/>
  <c r="B78" s="1"/>
  <c r="B79" s="1"/>
  <c r="B80" s="1"/>
  <c r="C1330" i="2"/>
  <c r="D1330" s="1"/>
  <c r="B1330"/>
  <c r="C1329"/>
  <c r="D1329" s="1"/>
  <c r="B1329"/>
  <c r="C1328"/>
  <c r="N1328" s="1"/>
  <c r="B1328"/>
  <c r="C1327"/>
  <c r="D1327" s="1"/>
  <c r="B1327"/>
  <c r="C1326"/>
  <c r="D1326" s="1"/>
  <c r="B1326"/>
  <c r="C1325"/>
  <c r="D1325" s="1"/>
  <c r="B1325"/>
  <c r="C1324"/>
  <c r="D1324" s="1"/>
  <c r="B1324"/>
  <c r="C1323"/>
  <c r="D1323" s="1"/>
  <c r="B1323"/>
  <c r="C1322"/>
  <c r="N1322" s="1"/>
  <c r="B1322"/>
  <c r="C1321"/>
  <c r="D1321" s="1"/>
  <c r="B1321"/>
  <c r="C1320"/>
  <c r="I1320" s="1"/>
  <c r="B1320"/>
  <c r="C1319"/>
  <c r="D1319" s="1"/>
  <c r="B1319"/>
  <c r="C1318"/>
  <c r="G1318" s="1"/>
  <c r="B1318"/>
  <c r="C1317"/>
  <c r="D1317" s="1"/>
  <c r="B1317"/>
  <c r="C1316"/>
  <c r="N1316" s="1"/>
  <c r="B1316"/>
  <c r="C1315"/>
  <c r="D1315" s="1"/>
  <c r="B1315"/>
  <c r="C1314"/>
  <c r="G1314" s="1"/>
  <c r="B1314"/>
  <c r="C1313"/>
  <c r="D1313" s="1"/>
  <c r="B1313"/>
  <c r="C1312"/>
  <c r="D1312" s="1"/>
  <c r="B1312"/>
  <c r="C1311"/>
  <c r="D1311" s="1"/>
  <c r="B1311"/>
  <c r="C1310"/>
  <c r="N1310" s="1"/>
  <c r="B1310"/>
  <c r="C1309"/>
  <c r="D1309" s="1"/>
  <c r="B1309"/>
  <c r="C1308"/>
  <c r="D1308" s="1"/>
  <c r="B1308"/>
  <c r="C1307"/>
  <c r="D1307" s="1"/>
  <c r="B1307"/>
  <c r="C1306"/>
  <c r="D1306" s="1"/>
  <c r="B1306"/>
  <c r="C1305"/>
  <c r="D1305" s="1"/>
  <c r="B1305"/>
  <c r="C1304"/>
  <c r="N1304" s="1"/>
  <c r="B1304"/>
  <c r="C1303"/>
  <c r="D1303" s="1"/>
  <c r="B1303"/>
  <c r="C1302"/>
  <c r="D1302" s="1"/>
  <c r="B1302"/>
  <c r="C1301"/>
  <c r="D1301" s="1"/>
  <c r="B1301"/>
  <c r="C1300"/>
  <c r="I1300" s="1"/>
  <c r="B1300"/>
  <c r="C1299"/>
  <c r="D1299" s="1"/>
  <c r="B1299"/>
  <c r="C1298"/>
  <c r="N1298" s="1"/>
  <c r="B1298"/>
  <c r="C1297"/>
  <c r="D1297" s="1"/>
  <c r="B1297"/>
  <c r="C1296"/>
  <c r="D1296" s="1"/>
  <c r="B1296"/>
  <c r="C1295"/>
  <c r="D1295" s="1"/>
  <c r="B1295"/>
  <c r="C1294"/>
  <c r="I1294" s="1"/>
  <c r="B1294"/>
  <c r="C1293"/>
  <c r="D1293" s="1"/>
  <c r="B1293"/>
  <c r="C1292"/>
  <c r="N1292" s="1"/>
  <c r="B1292"/>
  <c r="C1291"/>
  <c r="D1291" s="1"/>
  <c r="B1291"/>
  <c r="C1290"/>
  <c r="D1290" s="1"/>
  <c r="B1290"/>
  <c r="C1289"/>
  <c r="D1289" s="1"/>
  <c r="B1289"/>
  <c r="C1288"/>
  <c r="D1288" s="1"/>
  <c r="B1288"/>
  <c r="C1287"/>
  <c r="D1287" s="1"/>
  <c r="B1287"/>
  <c r="C1286"/>
  <c r="N1286" s="1"/>
  <c r="B1286"/>
  <c r="C1285"/>
  <c r="D1285" s="1"/>
  <c r="B1285"/>
  <c r="C1284"/>
  <c r="D1284" s="1"/>
  <c r="B1284"/>
  <c r="C1283"/>
  <c r="D1283" s="1"/>
  <c r="B1283"/>
  <c r="C1282"/>
  <c r="I1282" s="1"/>
  <c r="B1282"/>
  <c r="C1281"/>
  <c r="D1281" s="1"/>
  <c r="B1281"/>
  <c r="C1280"/>
  <c r="N1280" s="1"/>
  <c r="B1280"/>
  <c r="C1279"/>
  <c r="D1279" s="1"/>
  <c r="B1279"/>
  <c r="C1278"/>
  <c r="D1278" s="1"/>
  <c r="B1278"/>
  <c r="C1277"/>
  <c r="D1277" s="1"/>
  <c r="B1277"/>
  <c r="C1276"/>
  <c r="D1276" s="1"/>
  <c r="B1276"/>
  <c r="C1275"/>
  <c r="D1275" s="1"/>
  <c r="B1275"/>
  <c r="C1274"/>
  <c r="N1274" s="1"/>
  <c r="B1274"/>
  <c r="C1273"/>
  <c r="D1273" s="1"/>
  <c r="B1273"/>
  <c r="C1272"/>
  <c r="D1272" s="1"/>
  <c r="B1272"/>
  <c r="C1271"/>
  <c r="D1271" s="1"/>
  <c r="B1271"/>
  <c r="C1270"/>
  <c r="D1270" s="1"/>
  <c r="B1270"/>
  <c r="C1269"/>
  <c r="D1269" s="1"/>
  <c r="B1269"/>
  <c r="C1268"/>
  <c r="N1268" s="1"/>
  <c r="B1268"/>
  <c r="C1267"/>
  <c r="D1267" s="1"/>
  <c r="B1267"/>
  <c r="C1266"/>
  <c r="I1266" s="1"/>
  <c r="B1266"/>
  <c r="C1265"/>
  <c r="I1265" s="1"/>
  <c r="B1265"/>
  <c r="C1264"/>
  <c r="I1264" s="1"/>
  <c r="B1264"/>
  <c r="C1263"/>
  <c r="I1263" s="1"/>
  <c r="B1263"/>
  <c r="C1262"/>
  <c r="I1262" s="1"/>
  <c r="B1262"/>
  <c r="C1261"/>
  <c r="I1261" s="1"/>
  <c r="B1261"/>
  <c r="C1260"/>
  <c r="I1260" s="1"/>
  <c r="B1260"/>
  <c r="C1259"/>
  <c r="I1259" s="1"/>
  <c r="B1259"/>
  <c r="C1258"/>
  <c r="I1258" s="1"/>
  <c r="B1258"/>
  <c r="C1257"/>
  <c r="I1257" s="1"/>
  <c r="B1257"/>
  <c r="C1256"/>
  <c r="I1256" s="1"/>
  <c r="B1256"/>
  <c r="C1255"/>
  <c r="I1255" s="1"/>
  <c r="B1255"/>
  <c r="C1254"/>
  <c r="I1254" s="1"/>
  <c r="B1254"/>
  <c r="C1253"/>
  <c r="I1253" s="1"/>
  <c r="B1253"/>
  <c r="C1252"/>
  <c r="I1252" s="1"/>
  <c r="B1252"/>
  <c r="C1251"/>
  <c r="I1251" s="1"/>
  <c r="B1251"/>
  <c r="C1250"/>
  <c r="I1250" s="1"/>
  <c r="B1250"/>
  <c r="C1249"/>
  <c r="I1249" s="1"/>
  <c r="B1249"/>
  <c r="C1248"/>
  <c r="I1248" s="1"/>
  <c r="B1248"/>
  <c r="C1247"/>
  <c r="I1247" s="1"/>
  <c r="B1247"/>
  <c r="C1246"/>
  <c r="I1246" s="1"/>
  <c r="B1246"/>
  <c r="C1245"/>
  <c r="I1245" s="1"/>
  <c r="B1245"/>
  <c r="C1244"/>
  <c r="I1244" s="1"/>
  <c r="B1244"/>
  <c r="C1243"/>
  <c r="I1243" s="1"/>
  <c r="B1243"/>
  <c r="C1242"/>
  <c r="I1242" s="1"/>
  <c r="B1242"/>
  <c r="C1241"/>
  <c r="I1241" s="1"/>
  <c r="B1241"/>
  <c r="C1240"/>
  <c r="I1240" s="1"/>
  <c r="B1240"/>
  <c r="C1239"/>
  <c r="I1239" s="1"/>
  <c r="B1239"/>
  <c r="C1238"/>
  <c r="I1238" s="1"/>
  <c r="B1238"/>
  <c r="C1237"/>
  <c r="I1237" s="1"/>
  <c r="B1237"/>
  <c r="C1236"/>
  <c r="I1236" s="1"/>
  <c r="B1236"/>
  <c r="C1235"/>
  <c r="I1235" s="1"/>
  <c r="B1235"/>
  <c r="C1234"/>
  <c r="I1234" s="1"/>
  <c r="B1234"/>
  <c r="C1233"/>
  <c r="I1233" s="1"/>
  <c r="B1233"/>
  <c r="C1232"/>
  <c r="I1232" s="1"/>
  <c r="B1232"/>
  <c r="C1231"/>
  <c r="I1231" s="1"/>
  <c r="B1231"/>
  <c r="C1230"/>
  <c r="I1230" s="1"/>
  <c r="B1230"/>
  <c r="C1229"/>
  <c r="I1229" s="1"/>
  <c r="B1229"/>
  <c r="C1228"/>
  <c r="I1228" s="1"/>
  <c r="B1228"/>
  <c r="C1227"/>
  <c r="N1227" s="1"/>
  <c r="B1227"/>
  <c r="C1226"/>
  <c r="I1226" s="1"/>
  <c r="B1226"/>
  <c r="C1225"/>
  <c r="I1225" s="1"/>
  <c r="B1225"/>
  <c r="C1224"/>
  <c r="G1224" s="1"/>
  <c r="B1224"/>
  <c r="C1223"/>
  <c r="E1223" s="1"/>
  <c r="B1223"/>
  <c r="C1222"/>
  <c r="G1222" s="1"/>
  <c r="B1222"/>
  <c r="C1221"/>
  <c r="E1221" s="1"/>
  <c r="B1221"/>
  <c r="C1220"/>
  <c r="G1220" s="1"/>
  <c r="B1220"/>
  <c r="C1219"/>
  <c r="I1219" s="1"/>
  <c r="B1219"/>
  <c r="C1218"/>
  <c r="G1218" s="1"/>
  <c r="B1218"/>
  <c r="C1217"/>
  <c r="E1217" s="1"/>
  <c r="B1217"/>
  <c r="C1216"/>
  <c r="G1216" s="1"/>
  <c r="B1216"/>
  <c r="C1215"/>
  <c r="E1215" s="1"/>
  <c r="B1215"/>
  <c r="C1214"/>
  <c r="G1214" s="1"/>
  <c r="B1214"/>
  <c r="C1213"/>
  <c r="I1213" s="1"/>
  <c r="B1213"/>
  <c r="C1212"/>
  <c r="G1212" s="1"/>
  <c r="B1212"/>
  <c r="C1211"/>
  <c r="E1211" s="1"/>
  <c r="B1211"/>
  <c r="C1210"/>
  <c r="G1210" s="1"/>
  <c r="B1210"/>
  <c r="C1209"/>
  <c r="N1209" s="1"/>
  <c r="B1209"/>
  <c r="C1208"/>
  <c r="G1208" s="1"/>
  <c r="B1208"/>
  <c r="C1207"/>
  <c r="I1207" s="1"/>
  <c r="B1207"/>
  <c r="C1206"/>
  <c r="G1206" s="1"/>
  <c r="B1206"/>
  <c r="C1205"/>
  <c r="N1205" s="1"/>
  <c r="B1205"/>
  <c r="C1204"/>
  <c r="G1204" s="1"/>
  <c r="B1204"/>
  <c r="C1203"/>
  <c r="E1203" s="1"/>
  <c r="B1203"/>
  <c r="C1202"/>
  <c r="G1202" s="1"/>
  <c r="B1202"/>
  <c r="C1201"/>
  <c r="I1201" s="1"/>
  <c r="B1201"/>
  <c r="C1200"/>
  <c r="G1200" s="1"/>
  <c r="B1200"/>
  <c r="C1199"/>
  <c r="E1199" s="1"/>
  <c r="B1199"/>
  <c r="C1198"/>
  <c r="G1198" s="1"/>
  <c r="B1198"/>
  <c r="C1197"/>
  <c r="E1197" s="1"/>
  <c r="B1197"/>
  <c r="C1196"/>
  <c r="G1196" s="1"/>
  <c r="B1196"/>
  <c r="C1195"/>
  <c r="N1195" s="1"/>
  <c r="B1195"/>
  <c r="C1194"/>
  <c r="G1194" s="1"/>
  <c r="B1194"/>
  <c r="C1193"/>
  <c r="E1193" s="1"/>
  <c r="B1193"/>
  <c r="C1192"/>
  <c r="G1192" s="1"/>
  <c r="B1192"/>
  <c r="C1191"/>
  <c r="E1191" s="1"/>
  <c r="B1191"/>
  <c r="C1190"/>
  <c r="G1190" s="1"/>
  <c r="B1190"/>
  <c r="C1189"/>
  <c r="I1189" s="1"/>
  <c r="B1189"/>
  <c r="C1188"/>
  <c r="G1188" s="1"/>
  <c r="B1188"/>
  <c r="C1187"/>
  <c r="N1187" s="1"/>
  <c r="B1187"/>
  <c r="C1186"/>
  <c r="E1186" s="1"/>
  <c r="B1186"/>
  <c r="C1185"/>
  <c r="I1185" s="1"/>
  <c r="B1185"/>
  <c r="C1184"/>
  <c r="G1184" s="1"/>
  <c r="B1184"/>
  <c r="C1183"/>
  <c r="I1183" s="1"/>
  <c r="B1183"/>
  <c r="C1182"/>
  <c r="G1182" s="1"/>
  <c r="B1182"/>
  <c r="C1181"/>
  <c r="E1181" s="1"/>
  <c r="B1181"/>
  <c r="C1180"/>
  <c r="E1180" s="1"/>
  <c r="B1180"/>
  <c r="C1179"/>
  <c r="I1179" s="1"/>
  <c r="B1179"/>
  <c r="C1178"/>
  <c r="G1178" s="1"/>
  <c r="B1178"/>
  <c r="C1177"/>
  <c r="I1177" s="1"/>
  <c r="B1177"/>
  <c r="C1176"/>
  <c r="G1176" s="1"/>
  <c r="B1176"/>
  <c r="C1175"/>
  <c r="G1175" s="1"/>
  <c r="B1175"/>
  <c r="C1174"/>
  <c r="N1174" s="1"/>
  <c r="B1174"/>
  <c r="C1173"/>
  <c r="I1173" s="1"/>
  <c r="B1173"/>
  <c r="C1172"/>
  <c r="G1172" s="1"/>
  <c r="B1172"/>
  <c r="C1171"/>
  <c r="I1171" s="1"/>
  <c r="B1171"/>
  <c r="C1170"/>
  <c r="G1170" s="1"/>
  <c r="B1170"/>
  <c r="C1169"/>
  <c r="E1169" s="1"/>
  <c r="B1169"/>
  <c r="C1168"/>
  <c r="N1168" s="1"/>
  <c r="B1168"/>
  <c r="C1167"/>
  <c r="I1167" s="1"/>
  <c r="B1167"/>
  <c r="C1166"/>
  <c r="G1166" s="1"/>
  <c r="B1166"/>
  <c r="C1165"/>
  <c r="I1165" s="1"/>
  <c r="B1165"/>
  <c r="C1164"/>
  <c r="G1164" s="1"/>
  <c r="B1164"/>
  <c r="C1163"/>
  <c r="G1163" s="1"/>
  <c r="B1163"/>
  <c r="C1162"/>
  <c r="D1162" s="1"/>
  <c r="B1162"/>
  <c r="C1161"/>
  <c r="I1161" s="1"/>
  <c r="B1161"/>
  <c r="C1160"/>
  <c r="G1160" s="1"/>
  <c r="B1160"/>
  <c r="C1159"/>
  <c r="I1159" s="1"/>
  <c r="B1159"/>
  <c r="C1158"/>
  <c r="G1158" s="1"/>
  <c r="B1158"/>
  <c r="C1157"/>
  <c r="N1157" s="1"/>
  <c r="B1157"/>
  <c r="C1156"/>
  <c r="N1156" s="1"/>
  <c r="B1156"/>
  <c r="C1155"/>
  <c r="I1155" s="1"/>
  <c r="B1155"/>
  <c r="C1154"/>
  <c r="G1154" s="1"/>
  <c r="B1154"/>
  <c r="C1153"/>
  <c r="I1153" s="1"/>
  <c r="B1153"/>
  <c r="C1152"/>
  <c r="G1152" s="1"/>
  <c r="B1152"/>
  <c r="C1151"/>
  <c r="E1151" s="1"/>
  <c r="B1151"/>
  <c r="C1150"/>
  <c r="G1150" s="1"/>
  <c r="B1150"/>
  <c r="C1149"/>
  <c r="E1149" s="1"/>
  <c r="B1149"/>
  <c r="C1148"/>
  <c r="G1148" s="1"/>
  <c r="B1148"/>
  <c r="C1147"/>
  <c r="E1147" s="1"/>
  <c r="B1147"/>
  <c r="C1146"/>
  <c r="G1146" s="1"/>
  <c r="B1146"/>
  <c r="C1145"/>
  <c r="E1145" s="1"/>
  <c r="B1145"/>
  <c r="C1144"/>
  <c r="G1144" s="1"/>
  <c r="B1144"/>
  <c r="C1143"/>
  <c r="N1143" s="1"/>
  <c r="B1143"/>
  <c r="C1142"/>
  <c r="G1142" s="1"/>
  <c r="B1142"/>
  <c r="C1141"/>
  <c r="E1141" s="1"/>
  <c r="B1141"/>
  <c r="C1140"/>
  <c r="G1140" s="1"/>
  <c r="B1140"/>
  <c r="C1139"/>
  <c r="E1139" s="1"/>
  <c r="B1139"/>
  <c r="C1138"/>
  <c r="G1138" s="1"/>
  <c r="B1138"/>
  <c r="C1137"/>
  <c r="N1137" s="1"/>
  <c r="B1137"/>
  <c r="C1136"/>
  <c r="G1136" s="1"/>
  <c r="B1136"/>
  <c r="C1135"/>
  <c r="E1135" s="1"/>
  <c r="B1135"/>
  <c r="C1134"/>
  <c r="G1134" s="1"/>
  <c r="B1134"/>
  <c r="C1133"/>
  <c r="E1133" s="1"/>
  <c r="B1133"/>
  <c r="C1132"/>
  <c r="N1132" s="1"/>
  <c r="B1132"/>
  <c r="C1131"/>
  <c r="E1131" s="1"/>
  <c r="B1131"/>
  <c r="C1130"/>
  <c r="G1130" s="1"/>
  <c r="B1130"/>
  <c r="C1129"/>
  <c r="E1129" s="1"/>
  <c r="B1129"/>
  <c r="C1128"/>
  <c r="G1128" s="1"/>
  <c r="B1128"/>
  <c r="C1127"/>
  <c r="N1127" s="1"/>
  <c r="B1127"/>
  <c r="C1126"/>
  <c r="D1126" s="1"/>
  <c r="B1126"/>
  <c r="C1125"/>
  <c r="E1125" s="1"/>
  <c r="B1125"/>
  <c r="C1124"/>
  <c r="G1124" s="1"/>
  <c r="B1124"/>
  <c r="C1123"/>
  <c r="E1123" s="1"/>
  <c r="B1123"/>
  <c r="C1122"/>
  <c r="G1122" s="1"/>
  <c r="B1122"/>
  <c r="C1121"/>
  <c r="E1121" s="1"/>
  <c r="B1121"/>
  <c r="C1120"/>
  <c r="N1120" s="1"/>
  <c r="B1120"/>
  <c r="C1119"/>
  <c r="E1119" s="1"/>
  <c r="B1119"/>
  <c r="C1118"/>
  <c r="G1118" s="1"/>
  <c r="B1118"/>
  <c r="C1117"/>
  <c r="E1117" s="1"/>
  <c r="B1117"/>
  <c r="C1116"/>
  <c r="G1116" s="1"/>
  <c r="B1116"/>
  <c r="C1115"/>
  <c r="N1115" s="1"/>
  <c r="B1115"/>
  <c r="C1114"/>
  <c r="E1114" s="1"/>
  <c r="B1114"/>
  <c r="C1113"/>
  <c r="E1113" s="1"/>
  <c r="B1113"/>
  <c r="C1112"/>
  <c r="G1112" s="1"/>
  <c r="B1112"/>
  <c r="C1111"/>
  <c r="E1111" s="1"/>
  <c r="B1111"/>
  <c r="C1110"/>
  <c r="G1110" s="1"/>
  <c r="B1110"/>
  <c r="C1109"/>
  <c r="G1109" s="1"/>
  <c r="B1109"/>
  <c r="C1108"/>
  <c r="N1108" s="1"/>
  <c r="B1108"/>
  <c r="C1107"/>
  <c r="N1107" s="1"/>
  <c r="B1107"/>
  <c r="C1106"/>
  <c r="G1106" s="1"/>
  <c r="B1106"/>
  <c r="C1105"/>
  <c r="E1105" s="1"/>
  <c r="B1105"/>
  <c r="C1104"/>
  <c r="G1104" s="1"/>
  <c r="B1104"/>
  <c r="C1103"/>
  <c r="N1103" s="1"/>
  <c r="B1103"/>
  <c r="C1102"/>
  <c r="D1102" s="1"/>
  <c r="B1102"/>
  <c r="C1101"/>
  <c r="E1101" s="1"/>
  <c r="B1101"/>
  <c r="C1100"/>
  <c r="G1100" s="1"/>
  <c r="B1100"/>
  <c r="C1099"/>
  <c r="E1099" s="1"/>
  <c r="B1099"/>
  <c r="C1098"/>
  <c r="G1098" s="1"/>
  <c r="B1098"/>
  <c r="C1097"/>
  <c r="H1097" s="1"/>
  <c r="B1097"/>
  <c r="C1096"/>
  <c r="H1096" s="1"/>
  <c r="B1096"/>
  <c r="C1095"/>
  <c r="N1095" s="1"/>
  <c r="B1095"/>
  <c r="C1094"/>
  <c r="N1094" s="1"/>
  <c r="B1094"/>
  <c r="C1093"/>
  <c r="N1093" s="1"/>
  <c r="B1093"/>
  <c r="C1092"/>
  <c r="N1092" s="1"/>
  <c r="B1092"/>
  <c r="C1091"/>
  <c r="N1091" s="1"/>
  <c r="B1091"/>
  <c r="C1090"/>
  <c r="I1090" s="1"/>
  <c r="B1090"/>
  <c r="C1089"/>
  <c r="N1089" s="1"/>
  <c r="B1089"/>
  <c r="C1088"/>
  <c r="N1088" s="1"/>
  <c r="B1088"/>
  <c r="C1087"/>
  <c r="N1087" s="1"/>
  <c r="B1087"/>
  <c r="C1086"/>
  <c r="N1086" s="1"/>
  <c r="B1086"/>
  <c r="C1085"/>
  <c r="N1085" s="1"/>
  <c r="B1085"/>
  <c r="C1084"/>
  <c r="N1084" s="1"/>
  <c r="B1084"/>
  <c r="C1083"/>
  <c r="N1083" s="1"/>
  <c r="B1083"/>
  <c r="C1082"/>
  <c r="N1082" s="1"/>
  <c r="B1082"/>
  <c r="C1081"/>
  <c r="N1081" s="1"/>
  <c r="B1081"/>
  <c r="C1080"/>
  <c r="N1080" s="1"/>
  <c r="B1080"/>
  <c r="C1079"/>
  <c r="N1079" s="1"/>
  <c r="B1079"/>
  <c r="C1078"/>
  <c r="N1078" s="1"/>
  <c r="B1078"/>
  <c r="C1077"/>
  <c r="N1077" s="1"/>
  <c r="B1077"/>
  <c r="C1076"/>
  <c r="N1076" s="1"/>
  <c r="B1076"/>
  <c r="C1075"/>
  <c r="N1075" s="1"/>
  <c r="B1075"/>
  <c r="C1074"/>
  <c r="N1074" s="1"/>
  <c r="B1074"/>
  <c r="C1073"/>
  <c r="N1073" s="1"/>
  <c r="B1073"/>
  <c r="C1072"/>
  <c r="N1072" s="1"/>
  <c r="B1072"/>
  <c r="C1071"/>
  <c r="N1071" s="1"/>
  <c r="B1071"/>
  <c r="C1070"/>
  <c r="N1070" s="1"/>
  <c r="B1070"/>
  <c r="C1069"/>
  <c r="N1069" s="1"/>
  <c r="B1069"/>
  <c r="C1068"/>
  <c r="N1068" s="1"/>
  <c r="B1068"/>
  <c r="C1067"/>
  <c r="N1067" s="1"/>
  <c r="B1067"/>
  <c r="C1066"/>
  <c r="N1066" s="1"/>
  <c r="B1066"/>
  <c r="C1065"/>
  <c r="N1065" s="1"/>
  <c r="B1065"/>
  <c r="C1064"/>
  <c r="N1064" s="1"/>
  <c r="B1064"/>
  <c r="C1063"/>
  <c r="N1063" s="1"/>
  <c r="B1063"/>
  <c r="C1062"/>
  <c r="N1062" s="1"/>
  <c r="B1062"/>
  <c r="C1061"/>
  <c r="N1061" s="1"/>
  <c r="B1061"/>
  <c r="C1060"/>
  <c r="N1060" s="1"/>
  <c r="B1060"/>
  <c r="C1059"/>
  <c r="N1059" s="1"/>
  <c r="B1059"/>
  <c r="C1058"/>
  <c r="N1058" s="1"/>
  <c r="B1058"/>
  <c r="C1057"/>
  <c r="N1057" s="1"/>
  <c r="B1057"/>
  <c r="C1056"/>
  <c r="N1056" s="1"/>
  <c r="B1056"/>
  <c r="C1055"/>
  <c r="N1055" s="1"/>
  <c r="B1055"/>
  <c r="C1054"/>
  <c r="N1054" s="1"/>
  <c r="B1054"/>
  <c r="C1053"/>
  <c r="N1053" s="1"/>
  <c r="B1053"/>
  <c r="C1052"/>
  <c r="N1052" s="1"/>
  <c r="B1052"/>
  <c r="C1051"/>
  <c r="N1051" s="1"/>
  <c r="B1051"/>
  <c r="C1050"/>
  <c r="N1050" s="1"/>
  <c r="B1050"/>
  <c r="C1049"/>
  <c r="N1049" s="1"/>
  <c r="B1049"/>
  <c r="C1048"/>
  <c r="N1048" s="1"/>
  <c r="B1048"/>
  <c r="C1047"/>
  <c r="N1047" s="1"/>
  <c r="B1047"/>
  <c r="C1046"/>
  <c r="N1046" s="1"/>
  <c r="B1046"/>
  <c r="C1045"/>
  <c r="N1045" s="1"/>
  <c r="B1045"/>
  <c r="C1044"/>
  <c r="N1044" s="1"/>
  <c r="B1044"/>
  <c r="C1043"/>
  <c r="N1043" s="1"/>
  <c r="B1043"/>
  <c r="C1042"/>
  <c r="N1042" s="1"/>
  <c r="B1042"/>
  <c r="C1041"/>
  <c r="N1041" s="1"/>
  <c r="B1041"/>
  <c r="C1040"/>
  <c r="N1040" s="1"/>
  <c r="B1040"/>
  <c r="C1039"/>
  <c r="N1039" s="1"/>
  <c r="B1039"/>
  <c r="C1038"/>
  <c r="N1038" s="1"/>
  <c r="B1038"/>
  <c r="C1037"/>
  <c r="N1037" s="1"/>
  <c r="B1037"/>
  <c r="C1036"/>
  <c r="N1036" s="1"/>
  <c r="B1036"/>
  <c r="C1035"/>
  <c r="N1035" s="1"/>
  <c r="B1035"/>
  <c r="C1034"/>
  <c r="N1034" s="1"/>
  <c r="B1034"/>
  <c r="C1033"/>
  <c r="N1033" s="1"/>
  <c r="B1033"/>
  <c r="C1032"/>
  <c r="N1032" s="1"/>
  <c r="B1032"/>
  <c r="C1031"/>
  <c r="N1031" s="1"/>
  <c r="B1031"/>
  <c r="C1030"/>
  <c r="N1030" s="1"/>
  <c r="B1030"/>
  <c r="C1029"/>
  <c r="N1029" s="1"/>
  <c r="B1029"/>
  <c r="C1028"/>
  <c r="E1028" s="1"/>
  <c r="B1028"/>
  <c r="C1027"/>
  <c r="N1027" s="1"/>
  <c r="B1027"/>
  <c r="C1026"/>
  <c r="N1026" s="1"/>
  <c r="B1026"/>
  <c r="C1025"/>
  <c r="N1025" s="1"/>
  <c r="B1025"/>
  <c r="C1024"/>
  <c r="N1024" s="1"/>
  <c r="B1024"/>
  <c r="C1023"/>
  <c r="N1023" s="1"/>
  <c r="B1023"/>
  <c r="C1022"/>
  <c r="E1022" s="1"/>
  <c r="B1022"/>
  <c r="C1021"/>
  <c r="N1021" s="1"/>
  <c r="B1021"/>
  <c r="C1020"/>
  <c r="N1020" s="1"/>
  <c r="B1020"/>
  <c r="C1019"/>
  <c r="N1019" s="1"/>
  <c r="B1019"/>
  <c r="C1018"/>
  <c r="N1018" s="1"/>
  <c r="B1018"/>
  <c r="C1017"/>
  <c r="N1017" s="1"/>
  <c r="B1017"/>
  <c r="C1016"/>
  <c r="E1016" s="1"/>
  <c r="B1016"/>
  <c r="C1015"/>
  <c r="N1015" s="1"/>
  <c r="B1015"/>
  <c r="C1014"/>
  <c r="N1014" s="1"/>
  <c r="B1014"/>
  <c r="C1013"/>
  <c r="N1013" s="1"/>
  <c r="B1013"/>
  <c r="C1012"/>
  <c r="N1012" s="1"/>
  <c r="B1012"/>
  <c r="C1011"/>
  <c r="N1011" s="1"/>
  <c r="B1011"/>
  <c r="C1010"/>
  <c r="E1010" s="1"/>
  <c r="B1010"/>
  <c r="C1009"/>
  <c r="N1009" s="1"/>
  <c r="B1009"/>
  <c r="C1008"/>
  <c r="N1008" s="1"/>
  <c r="B1008"/>
  <c r="C1007"/>
  <c r="N1007" s="1"/>
  <c r="B1007"/>
  <c r="C1006"/>
  <c r="N1006" s="1"/>
  <c r="B1006"/>
  <c r="C1005"/>
  <c r="N1005" s="1"/>
  <c r="B1005"/>
  <c r="C1004"/>
  <c r="E1004" s="1"/>
  <c r="B1004"/>
  <c r="C1003"/>
  <c r="N1003" s="1"/>
  <c r="B1003"/>
  <c r="C1002"/>
  <c r="N1002" s="1"/>
  <c r="B1002"/>
  <c r="C1001"/>
  <c r="N1001" s="1"/>
  <c r="B1001"/>
  <c r="C1000"/>
  <c r="N1000" s="1"/>
  <c r="B1000"/>
  <c r="C999"/>
  <c r="N999" s="1"/>
  <c r="B999"/>
  <c r="C998"/>
  <c r="N998" s="1"/>
  <c r="B998"/>
  <c r="C997"/>
  <c r="N997" s="1"/>
  <c r="B997"/>
  <c r="C996"/>
  <c r="N996" s="1"/>
  <c r="B996"/>
  <c r="C995"/>
  <c r="N995" s="1"/>
  <c r="B995"/>
  <c r="C994"/>
  <c r="N994" s="1"/>
  <c r="B994"/>
  <c r="C993"/>
  <c r="N993" s="1"/>
  <c r="B993"/>
  <c r="C992"/>
  <c r="N992" s="1"/>
  <c r="B992"/>
  <c r="C991"/>
  <c r="N991" s="1"/>
  <c r="B991"/>
  <c r="C990"/>
  <c r="N990" s="1"/>
  <c r="B990"/>
  <c r="C989"/>
  <c r="N989" s="1"/>
  <c r="B989"/>
  <c r="C988"/>
  <c r="N988" s="1"/>
  <c r="B988"/>
  <c r="C987"/>
  <c r="N987" s="1"/>
  <c r="B987"/>
  <c r="C986"/>
  <c r="N986" s="1"/>
  <c r="B986"/>
  <c r="C985"/>
  <c r="N985" s="1"/>
  <c r="B985"/>
  <c r="C984"/>
  <c r="N984" s="1"/>
  <c r="B984"/>
  <c r="C983"/>
  <c r="N983" s="1"/>
  <c r="B983"/>
  <c r="C982"/>
  <c r="N982" s="1"/>
  <c r="B982"/>
  <c r="C981"/>
  <c r="N981" s="1"/>
  <c r="B981"/>
  <c r="C980"/>
  <c r="N980" s="1"/>
  <c r="B980"/>
  <c r="C979"/>
  <c r="N979" s="1"/>
  <c r="B979"/>
  <c r="C978"/>
  <c r="N978" s="1"/>
  <c r="B978"/>
  <c r="C977"/>
  <c r="N977" s="1"/>
  <c r="B977"/>
  <c r="C976"/>
  <c r="N976" s="1"/>
  <c r="B976"/>
  <c r="C975"/>
  <c r="N975" s="1"/>
  <c r="B975"/>
  <c r="C974"/>
  <c r="N974" s="1"/>
  <c r="B974"/>
  <c r="C973"/>
  <c r="N973" s="1"/>
  <c r="B973"/>
  <c r="C972"/>
  <c r="N972" s="1"/>
  <c r="B972"/>
  <c r="C971"/>
  <c r="N971" s="1"/>
  <c r="B971"/>
  <c r="C970"/>
  <c r="N970" s="1"/>
  <c r="B970"/>
  <c r="C969"/>
  <c r="N969" s="1"/>
  <c r="B969"/>
  <c r="C968"/>
  <c r="N968" s="1"/>
  <c r="B968"/>
  <c r="C967"/>
  <c r="N967" s="1"/>
  <c r="B967"/>
  <c r="C966"/>
  <c r="N966" s="1"/>
  <c r="B966"/>
  <c r="C965"/>
  <c r="N965" s="1"/>
  <c r="B965"/>
  <c r="C964"/>
  <c r="N964" s="1"/>
  <c r="B964"/>
  <c r="C963"/>
  <c r="N963" s="1"/>
  <c r="B963"/>
  <c r="C962"/>
  <c r="N962" s="1"/>
  <c r="B962"/>
  <c r="C961"/>
  <c r="N961" s="1"/>
  <c r="B961"/>
  <c r="C960"/>
  <c r="N960" s="1"/>
  <c r="B960"/>
  <c r="C959"/>
  <c r="N959" s="1"/>
  <c r="B959"/>
  <c r="C958"/>
  <c r="N958" s="1"/>
  <c r="B958"/>
  <c r="C957"/>
  <c r="N957" s="1"/>
  <c r="B957"/>
  <c r="C956"/>
  <c r="N956" s="1"/>
  <c r="B956"/>
  <c r="C955"/>
  <c r="I955" s="1"/>
  <c r="B955"/>
  <c r="C954"/>
  <c r="N954" s="1"/>
  <c r="B954"/>
  <c r="C953"/>
  <c r="I953" s="1"/>
  <c r="B953"/>
  <c r="C952"/>
  <c r="D952" s="1"/>
  <c r="B952"/>
  <c r="C951"/>
  <c r="I951" s="1"/>
  <c r="B951"/>
  <c r="C950"/>
  <c r="D950" s="1"/>
  <c r="B950"/>
  <c r="C949"/>
  <c r="I949" s="1"/>
  <c r="B949"/>
  <c r="C948"/>
  <c r="D948" s="1"/>
  <c r="B948"/>
  <c r="I947"/>
  <c r="C947"/>
  <c r="N947" s="1"/>
  <c r="B947"/>
  <c r="C946"/>
  <c r="D946" s="1"/>
  <c r="B946"/>
  <c r="C945"/>
  <c r="I945" s="1"/>
  <c r="B945"/>
  <c r="C944"/>
  <c r="D944" s="1"/>
  <c r="B944"/>
  <c r="C943"/>
  <c r="I943" s="1"/>
  <c r="B943"/>
  <c r="C942"/>
  <c r="D942" s="1"/>
  <c r="B942"/>
  <c r="C941"/>
  <c r="I941" s="1"/>
  <c r="B941"/>
  <c r="C940"/>
  <c r="D940" s="1"/>
  <c r="B940"/>
  <c r="C939"/>
  <c r="I939" s="1"/>
  <c r="B939"/>
  <c r="C938"/>
  <c r="D938" s="1"/>
  <c r="B938"/>
  <c r="C937"/>
  <c r="I937" s="1"/>
  <c r="B937"/>
  <c r="C936"/>
  <c r="D936" s="1"/>
  <c r="B936"/>
  <c r="C935"/>
  <c r="I935" s="1"/>
  <c r="B935"/>
  <c r="C934"/>
  <c r="D934" s="1"/>
  <c r="B934"/>
  <c r="C933"/>
  <c r="I933" s="1"/>
  <c r="B933"/>
  <c r="C932"/>
  <c r="D932" s="1"/>
  <c r="B932"/>
  <c r="C931"/>
  <c r="I931" s="1"/>
  <c r="B931"/>
  <c r="C930"/>
  <c r="D930" s="1"/>
  <c r="B930"/>
  <c r="C929"/>
  <c r="I929" s="1"/>
  <c r="B929"/>
  <c r="C928"/>
  <c r="D928" s="1"/>
  <c r="B928"/>
  <c r="C927"/>
  <c r="I927" s="1"/>
  <c r="B927"/>
  <c r="C926"/>
  <c r="D926" s="1"/>
  <c r="B926"/>
  <c r="C925"/>
  <c r="I925" s="1"/>
  <c r="B925"/>
  <c r="C924"/>
  <c r="D924" s="1"/>
  <c r="B924"/>
  <c r="C923"/>
  <c r="I923" s="1"/>
  <c r="B923"/>
  <c r="C922"/>
  <c r="D922" s="1"/>
  <c r="B922"/>
  <c r="C921"/>
  <c r="I921" s="1"/>
  <c r="B921"/>
  <c r="C920"/>
  <c r="D920" s="1"/>
  <c r="B920"/>
  <c r="C919"/>
  <c r="I919" s="1"/>
  <c r="B919"/>
  <c r="C918"/>
  <c r="D918" s="1"/>
  <c r="B918"/>
  <c r="C917"/>
  <c r="I917" s="1"/>
  <c r="B917"/>
  <c r="C916"/>
  <c r="D916" s="1"/>
  <c r="B916"/>
  <c r="C915"/>
  <c r="E915" s="1"/>
  <c r="B915"/>
  <c r="C914"/>
  <c r="D914" s="1"/>
  <c r="B914"/>
  <c r="C913"/>
  <c r="E913" s="1"/>
  <c r="B913"/>
  <c r="C912"/>
  <c r="N912" s="1"/>
  <c r="B912"/>
  <c r="C911"/>
  <c r="E911" s="1"/>
  <c r="B911"/>
  <c r="C910"/>
  <c r="N910" s="1"/>
  <c r="B910"/>
  <c r="C909"/>
  <c r="I909" s="1"/>
  <c r="B909"/>
  <c r="C908"/>
  <c r="D908" s="1"/>
  <c r="B908"/>
  <c r="C907"/>
  <c r="E907" s="1"/>
  <c r="B907"/>
  <c r="C906"/>
  <c r="N906" s="1"/>
  <c r="B906"/>
  <c r="C905"/>
  <c r="I905" s="1"/>
  <c r="B905"/>
  <c r="C904"/>
  <c r="D904" s="1"/>
  <c r="B904"/>
  <c r="C903"/>
  <c r="E903" s="1"/>
  <c r="B903"/>
  <c r="C902"/>
  <c r="N902" s="1"/>
  <c r="B902"/>
  <c r="C901"/>
  <c r="E901" s="1"/>
  <c r="B901"/>
  <c r="C900"/>
  <c r="D900" s="1"/>
  <c r="B900"/>
  <c r="C899"/>
  <c r="E899" s="1"/>
  <c r="B899"/>
  <c r="C898"/>
  <c r="D898" s="1"/>
  <c r="B898"/>
  <c r="C897"/>
  <c r="I897" s="1"/>
  <c r="B897"/>
  <c r="C896"/>
  <c r="D896" s="1"/>
  <c r="B896"/>
  <c r="C895"/>
  <c r="E895" s="1"/>
  <c r="B895"/>
  <c r="C894"/>
  <c r="D894" s="1"/>
  <c r="B894"/>
  <c r="C893"/>
  <c r="I893" s="1"/>
  <c r="B893"/>
  <c r="C892"/>
  <c r="N892" s="1"/>
  <c r="B892"/>
  <c r="C891"/>
  <c r="E891" s="1"/>
  <c r="B891"/>
  <c r="C890"/>
  <c r="D890" s="1"/>
  <c r="B890"/>
  <c r="C889"/>
  <c r="I889" s="1"/>
  <c r="B889"/>
  <c r="C888"/>
  <c r="N888" s="1"/>
  <c r="B888"/>
  <c r="C887"/>
  <c r="E887" s="1"/>
  <c r="B887"/>
  <c r="C886"/>
  <c r="N886" s="1"/>
  <c r="B886"/>
  <c r="C885"/>
  <c r="I885" s="1"/>
  <c r="B885"/>
  <c r="C884"/>
  <c r="D884" s="1"/>
  <c r="B884"/>
  <c r="C883"/>
  <c r="E883" s="1"/>
  <c r="B883"/>
  <c r="C882"/>
  <c r="N882" s="1"/>
  <c r="B882"/>
  <c r="C881"/>
  <c r="I881" s="1"/>
  <c r="B881"/>
  <c r="C880"/>
  <c r="D880" s="1"/>
  <c r="B880"/>
  <c r="C879"/>
  <c r="E879" s="1"/>
  <c r="B879"/>
  <c r="C878"/>
  <c r="D878" s="1"/>
  <c r="B878"/>
  <c r="C877"/>
  <c r="E877" s="1"/>
  <c r="B877"/>
  <c r="C876"/>
  <c r="N876" s="1"/>
  <c r="B876"/>
  <c r="C875"/>
  <c r="E875" s="1"/>
  <c r="B875"/>
  <c r="C874"/>
  <c r="N874" s="1"/>
  <c r="B874"/>
  <c r="C873"/>
  <c r="I873" s="1"/>
  <c r="B873"/>
  <c r="C872"/>
  <c r="N872" s="1"/>
  <c r="B872"/>
  <c r="C871"/>
  <c r="E871" s="1"/>
  <c r="B871"/>
  <c r="C870"/>
  <c r="D870" s="1"/>
  <c r="B870"/>
  <c r="C869"/>
  <c r="I869" s="1"/>
  <c r="B869"/>
  <c r="C868"/>
  <c r="D868" s="1"/>
  <c r="B868"/>
  <c r="C867"/>
  <c r="E867" s="1"/>
  <c r="B867"/>
  <c r="C866"/>
  <c r="D866" s="1"/>
  <c r="B866"/>
  <c r="C865"/>
  <c r="E865" s="1"/>
  <c r="B865"/>
  <c r="C864"/>
  <c r="N864" s="1"/>
  <c r="B864"/>
  <c r="C863"/>
  <c r="E863" s="1"/>
  <c r="B863"/>
  <c r="C862"/>
  <c r="D862" s="1"/>
  <c r="B862"/>
  <c r="C861"/>
  <c r="I861" s="1"/>
  <c r="B861"/>
  <c r="C860"/>
  <c r="N860" s="1"/>
  <c r="B860"/>
  <c r="C859"/>
  <c r="E859" s="1"/>
  <c r="B859"/>
  <c r="C858"/>
  <c r="D858" s="1"/>
  <c r="B858"/>
  <c r="C857"/>
  <c r="I857" s="1"/>
  <c r="B857"/>
  <c r="C856"/>
  <c r="N856" s="1"/>
  <c r="B856"/>
  <c r="C855"/>
  <c r="E855" s="1"/>
  <c r="B855"/>
  <c r="C854"/>
  <c r="N854" s="1"/>
  <c r="B854"/>
  <c r="C853"/>
  <c r="E853" s="1"/>
  <c r="B853"/>
  <c r="C852"/>
  <c r="D852" s="1"/>
  <c r="B852"/>
  <c r="C851"/>
  <c r="G851" s="1"/>
  <c r="B851"/>
  <c r="C850"/>
  <c r="N850" s="1"/>
  <c r="B850"/>
  <c r="C849"/>
  <c r="E849" s="1"/>
  <c r="B849"/>
  <c r="C848"/>
  <c r="N848" s="1"/>
  <c r="B848"/>
  <c r="C847"/>
  <c r="G847" s="1"/>
  <c r="B847"/>
  <c r="C846"/>
  <c r="D846" s="1"/>
  <c r="B846"/>
  <c r="C845"/>
  <c r="E845" s="1"/>
  <c r="B845"/>
  <c r="C844"/>
  <c r="D844" s="1"/>
  <c r="B844"/>
  <c r="C843"/>
  <c r="I843" s="1"/>
  <c r="B843"/>
  <c r="C842"/>
  <c r="D842" s="1"/>
  <c r="B842"/>
  <c r="C841"/>
  <c r="E841" s="1"/>
  <c r="B841"/>
  <c r="C840"/>
  <c r="N840" s="1"/>
  <c r="B840"/>
  <c r="C839"/>
  <c r="E839" s="1"/>
  <c r="B839"/>
  <c r="C838"/>
  <c r="N838" s="1"/>
  <c r="B838"/>
  <c r="C837"/>
  <c r="E837" s="1"/>
  <c r="B837"/>
  <c r="C836"/>
  <c r="N836" s="1"/>
  <c r="B836"/>
  <c r="C835"/>
  <c r="E835" s="1"/>
  <c r="B835"/>
  <c r="C834"/>
  <c r="N834" s="1"/>
  <c r="B834"/>
  <c r="C833"/>
  <c r="E833" s="1"/>
  <c r="B833"/>
  <c r="C832"/>
  <c r="N832" s="1"/>
  <c r="B832"/>
  <c r="C831"/>
  <c r="E831" s="1"/>
  <c r="B831"/>
  <c r="C830"/>
  <c r="N830" s="1"/>
  <c r="B830"/>
  <c r="C829"/>
  <c r="E829" s="1"/>
  <c r="B829"/>
  <c r="C828"/>
  <c r="N828" s="1"/>
  <c r="B828"/>
  <c r="C827"/>
  <c r="E827" s="1"/>
  <c r="B827"/>
  <c r="C826"/>
  <c r="N826" s="1"/>
  <c r="B826"/>
  <c r="C825"/>
  <c r="E825" s="1"/>
  <c r="B825"/>
  <c r="C824"/>
  <c r="N824" s="1"/>
  <c r="B824"/>
  <c r="C823"/>
  <c r="E823" s="1"/>
  <c r="B823"/>
  <c r="C822"/>
  <c r="N822" s="1"/>
  <c r="B822"/>
  <c r="C821"/>
  <c r="E821" s="1"/>
  <c r="B821"/>
  <c r="C820"/>
  <c r="D820" s="1"/>
  <c r="B820"/>
  <c r="C819"/>
  <c r="E819" s="1"/>
  <c r="B819"/>
  <c r="C818"/>
  <c r="D818" s="1"/>
  <c r="B818"/>
  <c r="C817"/>
  <c r="E817" s="1"/>
  <c r="B817"/>
  <c r="C816"/>
  <c r="N816" s="1"/>
  <c r="B816"/>
  <c r="C815"/>
  <c r="E815" s="1"/>
  <c r="B815"/>
  <c r="C814"/>
  <c r="N814" s="1"/>
  <c r="B814"/>
  <c r="C813"/>
  <c r="E813" s="1"/>
  <c r="B813"/>
  <c r="C812"/>
  <c r="N812" s="1"/>
  <c r="B812"/>
  <c r="C811"/>
  <c r="E811" s="1"/>
  <c r="B811"/>
  <c r="C810"/>
  <c r="D810" s="1"/>
  <c r="B810"/>
  <c r="C809"/>
  <c r="E809" s="1"/>
  <c r="B809"/>
  <c r="C808"/>
  <c r="I808" s="1"/>
  <c r="B808"/>
  <c r="C807"/>
  <c r="E807" s="1"/>
  <c r="B807"/>
  <c r="C806"/>
  <c r="N806" s="1"/>
  <c r="B806"/>
  <c r="C805"/>
  <c r="E805" s="1"/>
  <c r="B805"/>
  <c r="C804"/>
  <c r="N804" s="1"/>
  <c r="B804"/>
  <c r="C803"/>
  <c r="N803" s="1"/>
  <c r="B803"/>
  <c r="C802"/>
  <c r="N802" s="1"/>
  <c r="B802"/>
  <c r="C801"/>
  <c r="E801" s="1"/>
  <c r="B801"/>
  <c r="C800"/>
  <c r="N800" s="1"/>
  <c r="B800"/>
  <c r="C799"/>
  <c r="N799" s="1"/>
  <c r="B799"/>
  <c r="C798"/>
  <c r="N798" s="1"/>
  <c r="B798"/>
  <c r="C797"/>
  <c r="E797" s="1"/>
  <c r="B797"/>
  <c r="C796"/>
  <c r="N796" s="1"/>
  <c r="B796"/>
  <c r="C795"/>
  <c r="I795" s="1"/>
  <c r="B795"/>
  <c r="C794"/>
  <c r="D794" s="1"/>
  <c r="B794"/>
  <c r="C793"/>
  <c r="G793" s="1"/>
  <c r="B793"/>
  <c r="C792"/>
  <c r="N792" s="1"/>
  <c r="B792"/>
  <c r="C791"/>
  <c r="E791" s="1"/>
  <c r="B791"/>
  <c r="C790"/>
  <c r="N790" s="1"/>
  <c r="B790"/>
  <c r="C789"/>
  <c r="I789" s="1"/>
  <c r="B789"/>
  <c r="C788"/>
  <c r="N788" s="1"/>
  <c r="B788"/>
  <c r="C787"/>
  <c r="N787" s="1"/>
  <c r="B787"/>
  <c r="C786"/>
  <c r="N786" s="1"/>
  <c r="B786"/>
  <c r="C785"/>
  <c r="N785" s="1"/>
  <c r="B785"/>
  <c r="C784"/>
  <c r="N784" s="1"/>
  <c r="B784"/>
  <c r="C783"/>
  <c r="I783" s="1"/>
  <c r="B783"/>
  <c r="C782"/>
  <c r="H782" s="1"/>
  <c r="B782"/>
  <c r="C781"/>
  <c r="I781" s="1"/>
  <c r="B781"/>
  <c r="C780"/>
  <c r="N780" s="1"/>
  <c r="B780"/>
  <c r="C779"/>
  <c r="E779" s="1"/>
  <c r="B779"/>
  <c r="C778"/>
  <c r="N778" s="1"/>
  <c r="B778"/>
  <c r="C777"/>
  <c r="I777" s="1"/>
  <c r="B777"/>
  <c r="C776"/>
  <c r="H776" s="1"/>
  <c r="B776"/>
  <c r="C775"/>
  <c r="N775" s="1"/>
  <c r="B775"/>
  <c r="C774"/>
  <c r="N774" s="1"/>
  <c r="B774"/>
  <c r="C773"/>
  <c r="N773" s="1"/>
  <c r="B773"/>
  <c r="C772"/>
  <c r="N772" s="1"/>
  <c r="B772"/>
  <c r="C771"/>
  <c r="I771" s="1"/>
  <c r="B771"/>
  <c r="C770"/>
  <c r="H770" s="1"/>
  <c r="B770"/>
  <c r="C769"/>
  <c r="G769" s="1"/>
  <c r="B769"/>
  <c r="C768"/>
  <c r="N768" s="1"/>
  <c r="B768"/>
  <c r="C767"/>
  <c r="E767" s="1"/>
  <c r="B767"/>
  <c r="C766"/>
  <c r="N766" s="1"/>
  <c r="B766"/>
  <c r="C765"/>
  <c r="I765" s="1"/>
  <c r="B765"/>
  <c r="C764"/>
  <c r="H764" s="1"/>
  <c r="B764"/>
  <c r="C763"/>
  <c r="I763" s="1"/>
  <c r="B763"/>
  <c r="C762"/>
  <c r="G762" s="1"/>
  <c r="B762"/>
  <c r="C761"/>
  <c r="E761" s="1"/>
  <c r="B761"/>
  <c r="C760"/>
  <c r="D760" s="1"/>
  <c r="B760"/>
  <c r="C759"/>
  <c r="I759" s="1"/>
  <c r="B759"/>
  <c r="C758"/>
  <c r="H758" s="1"/>
  <c r="B758"/>
  <c r="C757"/>
  <c r="D757" s="1"/>
  <c r="B757"/>
  <c r="C756"/>
  <c r="N756" s="1"/>
  <c r="B756"/>
  <c r="C755"/>
  <c r="E755" s="1"/>
  <c r="B755"/>
  <c r="C754"/>
  <c r="N754" s="1"/>
  <c r="B754"/>
  <c r="C753"/>
  <c r="N753" s="1"/>
  <c r="B753"/>
  <c r="C752"/>
  <c r="H752" s="1"/>
  <c r="B752"/>
  <c r="C751"/>
  <c r="I751" s="1"/>
  <c r="B751"/>
  <c r="C750"/>
  <c r="G750" s="1"/>
  <c r="B750"/>
  <c r="C749"/>
  <c r="N749" s="1"/>
  <c r="B749"/>
  <c r="C748"/>
  <c r="N748" s="1"/>
  <c r="B748"/>
  <c r="C747"/>
  <c r="N747" s="1"/>
  <c r="B747"/>
  <c r="C746"/>
  <c r="D746" s="1"/>
  <c r="B746"/>
  <c r="C745"/>
  <c r="D745" s="1"/>
  <c r="B745"/>
  <c r="C744"/>
  <c r="N744" s="1"/>
  <c r="B744"/>
  <c r="C743"/>
  <c r="G743" s="1"/>
  <c r="B743"/>
  <c r="C742"/>
  <c r="N742" s="1"/>
  <c r="B742"/>
  <c r="C741"/>
  <c r="N741" s="1"/>
  <c r="B741"/>
  <c r="C740"/>
  <c r="G740" s="1"/>
  <c r="B740"/>
  <c r="C739"/>
  <c r="I739" s="1"/>
  <c r="B739"/>
  <c r="C738"/>
  <c r="N738" s="1"/>
  <c r="B738"/>
  <c r="C737"/>
  <c r="D737" s="1"/>
  <c r="B737"/>
  <c r="C736"/>
  <c r="N736" s="1"/>
  <c r="B736"/>
  <c r="C735"/>
  <c r="N735" s="1"/>
  <c r="B735"/>
  <c r="C734"/>
  <c r="H734" s="1"/>
  <c r="B734"/>
  <c r="C733"/>
  <c r="D733" s="1"/>
  <c r="B733"/>
  <c r="C732"/>
  <c r="I732" s="1"/>
  <c r="B732"/>
  <c r="C731"/>
  <c r="D731" s="1"/>
  <c r="B731"/>
  <c r="C730"/>
  <c r="N730" s="1"/>
  <c r="B730"/>
  <c r="C729"/>
  <c r="N729" s="1"/>
  <c r="B729"/>
  <c r="C728"/>
  <c r="N728" s="1"/>
  <c r="B728"/>
  <c r="C727"/>
  <c r="N727" s="1"/>
  <c r="B727"/>
  <c r="C726"/>
  <c r="N726" s="1"/>
  <c r="B726"/>
  <c r="C725"/>
  <c r="N725" s="1"/>
  <c r="B725"/>
  <c r="C724"/>
  <c r="N724" s="1"/>
  <c r="B724"/>
  <c r="C723"/>
  <c r="N723" s="1"/>
  <c r="B723"/>
  <c r="C722"/>
  <c r="G722" s="1"/>
  <c r="B722"/>
  <c r="C721"/>
  <c r="I721" s="1"/>
  <c r="B721"/>
  <c r="C720"/>
  <c r="G720" s="1"/>
  <c r="B720"/>
  <c r="C719"/>
  <c r="D719" s="1"/>
  <c r="B719"/>
  <c r="C718"/>
  <c r="N718" s="1"/>
  <c r="B718"/>
  <c r="C717"/>
  <c r="N717" s="1"/>
  <c r="B717"/>
  <c r="C716"/>
  <c r="G716" s="1"/>
  <c r="B716"/>
  <c r="C715"/>
  <c r="G715" s="1"/>
  <c r="B715"/>
  <c r="C714"/>
  <c r="G714" s="1"/>
  <c r="B714"/>
  <c r="C713"/>
  <c r="G713" s="1"/>
  <c r="B713"/>
  <c r="C712"/>
  <c r="N712" s="1"/>
  <c r="B712"/>
  <c r="C711"/>
  <c r="N711" s="1"/>
  <c r="B711"/>
  <c r="C710"/>
  <c r="D710" s="1"/>
  <c r="B710"/>
  <c r="C709"/>
  <c r="D709" s="1"/>
  <c r="B709"/>
  <c r="C708"/>
  <c r="N708" s="1"/>
  <c r="B708"/>
  <c r="C707"/>
  <c r="D707" s="1"/>
  <c r="B707"/>
  <c r="C706"/>
  <c r="D706" s="1"/>
  <c r="B706"/>
  <c r="C705"/>
  <c r="D705" s="1"/>
  <c r="B705"/>
  <c r="C704"/>
  <c r="D704" s="1"/>
  <c r="B704"/>
  <c r="C703"/>
  <c r="D703" s="1"/>
  <c r="B703"/>
  <c r="C702"/>
  <c r="D702" s="1"/>
  <c r="B702"/>
  <c r="C701"/>
  <c r="D701" s="1"/>
  <c r="B701"/>
  <c r="C700"/>
  <c r="D700" s="1"/>
  <c r="B700"/>
  <c r="C699"/>
  <c r="D699" s="1"/>
  <c r="B699"/>
  <c r="C698"/>
  <c r="N698" s="1"/>
  <c r="B698"/>
  <c r="C697"/>
  <c r="D697" s="1"/>
  <c r="B697"/>
  <c r="C696"/>
  <c r="I696" s="1"/>
  <c r="B696"/>
  <c r="C695"/>
  <c r="D695" s="1"/>
  <c r="B695"/>
  <c r="C694"/>
  <c r="D694" s="1"/>
  <c r="B694"/>
  <c r="C693"/>
  <c r="N693" s="1"/>
  <c r="B693"/>
  <c r="C692"/>
  <c r="D692" s="1"/>
  <c r="B692"/>
  <c r="C691"/>
  <c r="D691" s="1"/>
  <c r="B691"/>
  <c r="C690"/>
  <c r="N690" s="1"/>
  <c r="B690"/>
  <c r="C689"/>
  <c r="D689" s="1"/>
  <c r="B689"/>
  <c r="C688"/>
  <c r="D688" s="1"/>
  <c r="B688"/>
  <c r="C687"/>
  <c r="D687" s="1"/>
  <c r="B687"/>
  <c r="C686"/>
  <c r="D686" s="1"/>
  <c r="B686"/>
  <c r="C685"/>
  <c r="D685" s="1"/>
  <c r="B685"/>
  <c r="C684"/>
  <c r="D684" s="1"/>
  <c r="B684"/>
  <c r="C683"/>
  <c r="D683" s="1"/>
  <c r="B683"/>
  <c r="C682"/>
  <c r="G682" s="1"/>
  <c r="B682"/>
  <c r="C681"/>
  <c r="D681" s="1"/>
  <c r="B681"/>
  <c r="C680"/>
  <c r="N680" s="1"/>
  <c r="B680"/>
  <c r="C679"/>
  <c r="D679" s="1"/>
  <c r="B679"/>
  <c r="C678"/>
  <c r="I678" s="1"/>
  <c r="B678"/>
  <c r="C677"/>
  <c r="D677" s="1"/>
  <c r="B677"/>
  <c r="C676"/>
  <c r="I676" s="1"/>
  <c r="B676"/>
  <c r="C675"/>
  <c r="N675" s="1"/>
  <c r="B675"/>
  <c r="C674"/>
  <c r="D674" s="1"/>
  <c r="B674"/>
  <c r="C673"/>
  <c r="D673" s="1"/>
  <c r="B673"/>
  <c r="C672"/>
  <c r="D672" s="1"/>
  <c r="B672"/>
  <c r="C671"/>
  <c r="D671" s="1"/>
  <c r="B671"/>
  <c r="C670"/>
  <c r="I670" s="1"/>
  <c r="B670"/>
  <c r="C669"/>
  <c r="D669" s="1"/>
  <c r="B669"/>
  <c r="C668"/>
  <c r="G668" s="1"/>
  <c r="B668"/>
  <c r="C667"/>
  <c r="D667" s="1"/>
  <c r="B667"/>
  <c r="C666"/>
  <c r="D666" s="1"/>
  <c r="B666"/>
  <c r="C665"/>
  <c r="D665" s="1"/>
  <c r="B665"/>
  <c r="C664"/>
  <c r="D664" s="1"/>
  <c r="B664"/>
  <c r="C663"/>
  <c r="N663" s="1"/>
  <c r="B663"/>
  <c r="C662"/>
  <c r="D662" s="1"/>
  <c r="B662"/>
  <c r="C661"/>
  <c r="D661" s="1"/>
  <c r="B661"/>
  <c r="C660"/>
  <c r="D660" s="1"/>
  <c r="B660"/>
  <c r="C659"/>
  <c r="D659" s="1"/>
  <c r="B659"/>
  <c r="C658"/>
  <c r="N658" s="1"/>
  <c r="B658"/>
  <c r="C657"/>
  <c r="D657" s="1"/>
  <c r="B657"/>
  <c r="C656"/>
  <c r="N656" s="1"/>
  <c r="B656"/>
  <c r="C655"/>
  <c r="D655" s="1"/>
  <c r="B655"/>
  <c r="C654"/>
  <c r="G654" s="1"/>
  <c r="B654"/>
  <c r="C653"/>
  <c r="D653" s="1"/>
  <c r="B653"/>
  <c r="C652"/>
  <c r="I652" s="1"/>
  <c r="B652"/>
  <c r="C651"/>
  <c r="N651" s="1"/>
  <c r="B651"/>
  <c r="C650"/>
  <c r="I650" s="1"/>
  <c r="B650"/>
  <c r="C649"/>
  <c r="D649" s="1"/>
  <c r="B649"/>
  <c r="C648"/>
  <c r="D648" s="1"/>
  <c r="B648"/>
  <c r="C647"/>
  <c r="D647" s="1"/>
  <c r="B647"/>
  <c r="C646"/>
  <c r="I646" s="1"/>
  <c r="B646"/>
  <c r="C645"/>
  <c r="D645" s="1"/>
  <c r="B645"/>
  <c r="C644"/>
  <c r="D644" s="1"/>
  <c r="B644"/>
  <c r="C643"/>
  <c r="D643" s="1"/>
  <c r="B643"/>
  <c r="C642"/>
  <c r="D642" s="1"/>
  <c r="B642"/>
  <c r="C641"/>
  <c r="D641" s="1"/>
  <c r="B641"/>
  <c r="C640"/>
  <c r="I640" s="1"/>
  <c r="B640"/>
  <c r="C639"/>
  <c r="N639" s="1"/>
  <c r="B639"/>
  <c r="C638"/>
  <c r="I638" s="1"/>
  <c r="B638"/>
  <c r="C637"/>
  <c r="D637" s="1"/>
  <c r="B637"/>
  <c r="C636"/>
  <c r="D636" s="1"/>
  <c r="B636"/>
  <c r="C635"/>
  <c r="D635" s="1"/>
  <c r="B635"/>
  <c r="C634"/>
  <c r="I634" s="1"/>
  <c r="B634"/>
  <c r="C633"/>
  <c r="D633" s="1"/>
  <c r="B633"/>
  <c r="C632"/>
  <c r="D632" s="1"/>
  <c r="B632"/>
  <c r="C631"/>
  <c r="D631" s="1"/>
  <c r="B631"/>
  <c r="C630"/>
  <c r="D630" s="1"/>
  <c r="B630"/>
  <c r="C629"/>
  <c r="D629" s="1"/>
  <c r="B629"/>
  <c r="C628"/>
  <c r="D628" s="1"/>
  <c r="B628"/>
  <c r="C627"/>
  <c r="N627" s="1"/>
  <c r="B627"/>
  <c r="C626"/>
  <c r="I626" s="1"/>
  <c r="B626"/>
  <c r="C625"/>
  <c r="D625" s="1"/>
  <c r="B625"/>
  <c r="C624"/>
  <c r="D624" s="1"/>
  <c r="B624"/>
  <c r="C623"/>
  <c r="D623" s="1"/>
  <c r="B623"/>
  <c r="C622"/>
  <c r="N622" s="1"/>
  <c r="B622"/>
  <c r="C621"/>
  <c r="D621" s="1"/>
  <c r="B621"/>
  <c r="C620"/>
  <c r="N620" s="1"/>
  <c r="B620"/>
  <c r="C619"/>
  <c r="D619" s="1"/>
  <c r="B619"/>
  <c r="C618"/>
  <c r="G618" s="1"/>
  <c r="B618"/>
  <c r="C617"/>
  <c r="D617" s="1"/>
  <c r="B617"/>
  <c r="C616"/>
  <c r="I616" s="1"/>
  <c r="B616"/>
  <c r="C615"/>
  <c r="N615" s="1"/>
  <c r="B615"/>
  <c r="C614"/>
  <c r="I614" s="1"/>
  <c r="B614"/>
  <c r="C613"/>
  <c r="D613" s="1"/>
  <c r="B613"/>
  <c r="C612"/>
  <c r="D612" s="1"/>
  <c r="B612"/>
  <c r="C611"/>
  <c r="I611" s="1"/>
  <c r="B611"/>
  <c r="C610"/>
  <c r="N610" s="1"/>
  <c r="B610"/>
  <c r="C609"/>
  <c r="D609" s="1"/>
  <c r="B609"/>
  <c r="C608"/>
  <c r="N608" s="1"/>
  <c r="B608"/>
  <c r="C607"/>
  <c r="I607" s="1"/>
  <c r="B607"/>
  <c r="C606"/>
  <c r="N606" s="1"/>
  <c r="B606"/>
  <c r="C605"/>
  <c r="D605" s="1"/>
  <c r="B605"/>
  <c r="C604"/>
  <c r="G604" s="1"/>
  <c r="B604"/>
  <c r="C603"/>
  <c r="I603" s="1"/>
  <c r="B603"/>
  <c r="C602"/>
  <c r="G602" s="1"/>
  <c r="B602"/>
  <c r="C601"/>
  <c r="D601" s="1"/>
  <c r="B601"/>
  <c r="C600"/>
  <c r="G600" s="1"/>
  <c r="B600"/>
  <c r="C599"/>
  <c r="I599" s="1"/>
  <c r="B599"/>
  <c r="C598"/>
  <c r="G598" s="1"/>
  <c r="B598"/>
  <c r="C597"/>
  <c r="D597" s="1"/>
  <c r="B597"/>
  <c r="C596"/>
  <c r="G596" s="1"/>
  <c r="B596"/>
  <c r="C595"/>
  <c r="I595" s="1"/>
  <c r="B595"/>
  <c r="C594"/>
  <c r="G594" s="1"/>
  <c r="B594"/>
  <c r="C593"/>
  <c r="D593" s="1"/>
  <c r="B593"/>
  <c r="C592"/>
  <c r="G592" s="1"/>
  <c r="B592"/>
  <c r="C591"/>
  <c r="D591" s="1"/>
  <c r="B591"/>
  <c r="C590"/>
  <c r="G590" s="1"/>
  <c r="B590"/>
  <c r="C589"/>
  <c r="I589" s="1"/>
  <c r="B589"/>
  <c r="C588"/>
  <c r="G588" s="1"/>
  <c r="B588"/>
  <c r="C587"/>
  <c r="D587" s="1"/>
  <c r="B587"/>
  <c r="C586"/>
  <c r="G586" s="1"/>
  <c r="B586"/>
  <c r="C585"/>
  <c r="D585" s="1"/>
  <c r="B585"/>
  <c r="C584"/>
  <c r="G584" s="1"/>
  <c r="B584"/>
  <c r="C583"/>
  <c r="I583" s="1"/>
  <c r="B583"/>
  <c r="C582"/>
  <c r="G582" s="1"/>
  <c r="B582"/>
  <c r="C581"/>
  <c r="D581" s="1"/>
  <c r="B581"/>
  <c r="C580"/>
  <c r="G580" s="1"/>
  <c r="B580"/>
  <c r="C579"/>
  <c r="D579" s="1"/>
  <c r="B579"/>
  <c r="C578"/>
  <c r="N578" s="1"/>
  <c r="B578"/>
  <c r="C577"/>
  <c r="I577" s="1"/>
  <c r="B577"/>
  <c r="C576"/>
  <c r="I576" s="1"/>
  <c r="B576"/>
  <c r="C575"/>
  <c r="D575" s="1"/>
  <c r="B575"/>
  <c r="C574"/>
  <c r="I574" s="1"/>
  <c r="B574"/>
  <c r="C573"/>
  <c r="I573" s="1"/>
  <c r="B573"/>
  <c r="C572"/>
  <c r="I572" s="1"/>
  <c r="B572"/>
  <c r="C571"/>
  <c r="N571" s="1"/>
  <c r="B571"/>
  <c r="C570"/>
  <c r="I570" s="1"/>
  <c r="B570"/>
  <c r="C569"/>
  <c r="D569" s="1"/>
  <c r="B569"/>
  <c r="C568"/>
  <c r="I568" s="1"/>
  <c r="B568"/>
  <c r="C567"/>
  <c r="I567" s="1"/>
  <c r="B567"/>
  <c r="C566"/>
  <c r="I566" s="1"/>
  <c r="B566"/>
  <c r="C565"/>
  <c r="D565" s="1"/>
  <c r="B565"/>
  <c r="C564"/>
  <c r="I564" s="1"/>
  <c r="B564"/>
  <c r="C563"/>
  <c r="N563" s="1"/>
  <c r="B563"/>
  <c r="C562"/>
  <c r="I562" s="1"/>
  <c r="B562"/>
  <c r="C561"/>
  <c r="E561" s="1"/>
  <c r="B561"/>
  <c r="C560"/>
  <c r="I560" s="1"/>
  <c r="B560"/>
  <c r="C559"/>
  <c r="I559" s="1"/>
  <c r="B559"/>
  <c r="C558"/>
  <c r="I558" s="1"/>
  <c r="B558"/>
  <c r="C557"/>
  <c r="I557" s="1"/>
  <c r="B557"/>
  <c r="C556"/>
  <c r="I556" s="1"/>
  <c r="B556"/>
  <c r="C555"/>
  <c r="N555" s="1"/>
  <c r="B555"/>
  <c r="C554"/>
  <c r="I554" s="1"/>
  <c r="B554"/>
  <c r="C553"/>
  <c r="D553" s="1"/>
  <c r="B553"/>
  <c r="C552"/>
  <c r="I552" s="1"/>
  <c r="B552"/>
  <c r="C551"/>
  <c r="I551" s="1"/>
  <c r="B551"/>
  <c r="C550"/>
  <c r="I550" s="1"/>
  <c r="B550"/>
  <c r="C549"/>
  <c r="I549" s="1"/>
  <c r="B549"/>
  <c r="C548"/>
  <c r="I548" s="1"/>
  <c r="B548"/>
  <c r="C547"/>
  <c r="I547" s="1"/>
  <c r="B547"/>
  <c r="C546"/>
  <c r="I546" s="1"/>
  <c r="B546"/>
  <c r="C545"/>
  <c r="E545" s="1"/>
  <c r="B545"/>
  <c r="C544"/>
  <c r="E544" s="1"/>
  <c r="B544"/>
  <c r="C543"/>
  <c r="N543" s="1"/>
  <c r="B543"/>
  <c r="C542"/>
  <c r="E542" s="1"/>
  <c r="B542"/>
  <c r="C541"/>
  <c r="D541" s="1"/>
  <c r="B541"/>
  <c r="C540"/>
  <c r="E540" s="1"/>
  <c r="B540"/>
  <c r="C539"/>
  <c r="D539" s="1"/>
  <c r="B539"/>
  <c r="C538"/>
  <c r="E538" s="1"/>
  <c r="B538"/>
  <c r="C537"/>
  <c r="H537" s="1"/>
  <c r="B537"/>
  <c r="C536"/>
  <c r="I536" s="1"/>
  <c r="B536"/>
  <c r="C535"/>
  <c r="I535" s="1"/>
  <c r="B535"/>
  <c r="C534"/>
  <c r="E534" s="1"/>
  <c r="B534"/>
  <c r="C533"/>
  <c r="E533" s="1"/>
  <c r="B533"/>
  <c r="C532"/>
  <c r="E532" s="1"/>
  <c r="B532"/>
  <c r="C531"/>
  <c r="D531" s="1"/>
  <c r="B531"/>
  <c r="C530"/>
  <c r="E530" s="1"/>
  <c r="B530"/>
  <c r="C529"/>
  <c r="D529" s="1"/>
  <c r="B529"/>
  <c r="C528"/>
  <c r="E528" s="1"/>
  <c r="B528"/>
  <c r="C527"/>
  <c r="E527" s="1"/>
  <c r="B527"/>
  <c r="C526"/>
  <c r="N526" s="1"/>
  <c r="B526"/>
  <c r="C525"/>
  <c r="E525" s="1"/>
  <c r="B525"/>
  <c r="C524"/>
  <c r="E524" s="1"/>
  <c r="B524"/>
  <c r="C523"/>
  <c r="E523" s="1"/>
  <c r="B523"/>
  <c r="C522"/>
  <c r="E522" s="1"/>
  <c r="B522"/>
  <c r="C521"/>
  <c r="I521" s="1"/>
  <c r="B521"/>
  <c r="C520"/>
  <c r="E520" s="1"/>
  <c r="B520"/>
  <c r="C519"/>
  <c r="D519" s="1"/>
  <c r="B519"/>
  <c r="C518"/>
  <c r="E518" s="1"/>
  <c r="B518"/>
  <c r="C517"/>
  <c r="I517" s="1"/>
  <c r="B517"/>
  <c r="C516"/>
  <c r="E516" s="1"/>
  <c r="B516"/>
  <c r="C515"/>
  <c r="N515" s="1"/>
  <c r="B515"/>
  <c r="C514"/>
  <c r="E514" s="1"/>
  <c r="B514"/>
  <c r="C513"/>
  <c r="N513" s="1"/>
  <c r="B513"/>
  <c r="C512"/>
  <c r="I512" s="1"/>
  <c r="B512"/>
  <c r="C511"/>
  <c r="D511" s="1"/>
  <c r="B511"/>
  <c r="C510"/>
  <c r="E510" s="1"/>
  <c r="B510"/>
  <c r="C509"/>
  <c r="E509" s="1"/>
  <c r="B509"/>
  <c r="C508"/>
  <c r="E508" s="1"/>
  <c r="B508"/>
  <c r="C507"/>
  <c r="N507" s="1"/>
  <c r="B507"/>
  <c r="C506"/>
  <c r="E506" s="1"/>
  <c r="B506"/>
  <c r="C505"/>
  <c r="N505" s="1"/>
  <c r="B505"/>
  <c r="C504"/>
  <c r="E504" s="1"/>
  <c r="B504"/>
  <c r="C503"/>
  <c r="E503" s="1"/>
  <c r="B503"/>
  <c r="C502"/>
  <c r="I502" s="1"/>
  <c r="B502"/>
  <c r="C501"/>
  <c r="H501" s="1"/>
  <c r="B501"/>
  <c r="C500"/>
  <c r="E500" s="1"/>
  <c r="B500"/>
  <c r="C499"/>
  <c r="E499" s="1"/>
  <c r="B499"/>
  <c r="C498"/>
  <c r="E498" s="1"/>
  <c r="B498"/>
  <c r="C497"/>
  <c r="E497" s="1"/>
  <c r="B497"/>
  <c r="C496"/>
  <c r="I496" s="1"/>
  <c r="B496"/>
  <c r="C495"/>
  <c r="E495" s="1"/>
  <c r="B495"/>
  <c r="C494"/>
  <c r="E494" s="1"/>
  <c r="B494"/>
  <c r="C493"/>
  <c r="N493" s="1"/>
  <c r="B493"/>
  <c r="C492"/>
  <c r="E492" s="1"/>
  <c r="B492"/>
  <c r="C491"/>
  <c r="N491" s="1"/>
  <c r="B491"/>
  <c r="C490"/>
  <c r="E490" s="1"/>
  <c r="B490"/>
  <c r="C489"/>
  <c r="N489" s="1"/>
  <c r="B489"/>
  <c r="C488"/>
  <c r="E488" s="1"/>
  <c r="B488"/>
  <c r="C487"/>
  <c r="N487" s="1"/>
  <c r="B487"/>
  <c r="C486"/>
  <c r="H486" s="1"/>
  <c r="B486"/>
  <c r="C485"/>
  <c r="E485" s="1"/>
  <c r="B485"/>
  <c r="C484"/>
  <c r="N484" s="1"/>
  <c r="B484"/>
  <c r="C483"/>
  <c r="E483" s="1"/>
  <c r="B483"/>
  <c r="C482"/>
  <c r="E482" s="1"/>
  <c r="B482"/>
  <c r="C481"/>
  <c r="N481" s="1"/>
  <c r="B481"/>
  <c r="C480"/>
  <c r="E480" s="1"/>
  <c r="B480"/>
  <c r="C479"/>
  <c r="E479" s="1"/>
  <c r="B479"/>
  <c r="C478"/>
  <c r="N478" s="1"/>
  <c r="B478"/>
  <c r="C477"/>
  <c r="N477" s="1"/>
  <c r="B477"/>
  <c r="C476"/>
  <c r="E476" s="1"/>
  <c r="B476"/>
  <c r="C475"/>
  <c r="N475" s="1"/>
  <c r="B475"/>
  <c r="C474"/>
  <c r="E474" s="1"/>
  <c r="B474"/>
  <c r="C473"/>
  <c r="N473" s="1"/>
  <c r="B473"/>
  <c r="C472"/>
  <c r="N472" s="1"/>
  <c r="B472"/>
  <c r="C471"/>
  <c r="N471" s="1"/>
  <c r="B471"/>
  <c r="C470"/>
  <c r="D470" s="1"/>
  <c r="B470"/>
  <c r="C469"/>
  <c r="I469" s="1"/>
  <c r="B469"/>
  <c r="C468"/>
  <c r="G468" s="1"/>
  <c r="B468"/>
  <c r="C467"/>
  <c r="I467" s="1"/>
  <c r="B467"/>
  <c r="C466"/>
  <c r="G466" s="1"/>
  <c r="B466"/>
  <c r="C465"/>
  <c r="I465" s="1"/>
  <c r="B465"/>
  <c r="C464"/>
  <c r="G464" s="1"/>
  <c r="B464"/>
  <c r="C463"/>
  <c r="I463" s="1"/>
  <c r="B463"/>
  <c r="C462"/>
  <c r="G462" s="1"/>
  <c r="B462"/>
  <c r="C461"/>
  <c r="I461" s="1"/>
  <c r="B461"/>
  <c r="C460"/>
  <c r="N460" s="1"/>
  <c r="B460"/>
  <c r="C459"/>
  <c r="I459" s="1"/>
  <c r="B459"/>
  <c r="C458"/>
  <c r="N458" s="1"/>
  <c r="B458"/>
  <c r="C457"/>
  <c r="I457" s="1"/>
  <c r="B457"/>
  <c r="C456"/>
  <c r="N456" s="1"/>
  <c r="B456"/>
  <c r="C455"/>
  <c r="I455" s="1"/>
  <c r="B455"/>
  <c r="C454"/>
  <c r="N454" s="1"/>
  <c r="B454"/>
  <c r="C453"/>
  <c r="I453" s="1"/>
  <c r="B453"/>
  <c r="C452"/>
  <c r="N452" s="1"/>
  <c r="B452"/>
  <c r="C451"/>
  <c r="I451" s="1"/>
  <c r="B451"/>
  <c r="C450"/>
  <c r="N450" s="1"/>
  <c r="B450"/>
  <c r="C449"/>
  <c r="I449" s="1"/>
  <c r="B449"/>
  <c r="C448"/>
  <c r="N448" s="1"/>
  <c r="B448"/>
  <c r="C447"/>
  <c r="I447" s="1"/>
  <c r="B447"/>
  <c r="C446"/>
  <c r="N446" s="1"/>
  <c r="B446"/>
  <c r="C445"/>
  <c r="I445" s="1"/>
  <c r="B445"/>
  <c r="C444"/>
  <c r="N444" s="1"/>
  <c r="B444"/>
  <c r="C443"/>
  <c r="I443" s="1"/>
  <c r="B443"/>
  <c r="C442"/>
  <c r="N442" s="1"/>
  <c r="B442"/>
  <c r="C441"/>
  <c r="I441" s="1"/>
  <c r="B441"/>
  <c r="C440"/>
  <c r="N440" s="1"/>
  <c r="B440"/>
  <c r="C439"/>
  <c r="I439" s="1"/>
  <c r="B439"/>
  <c r="C438"/>
  <c r="N438" s="1"/>
  <c r="B438"/>
  <c r="C437"/>
  <c r="I437" s="1"/>
  <c r="B437"/>
  <c r="C436"/>
  <c r="N436" s="1"/>
  <c r="B436"/>
  <c r="C435"/>
  <c r="I435" s="1"/>
  <c r="B435"/>
  <c r="C434"/>
  <c r="N434" s="1"/>
  <c r="B434"/>
  <c r="C433"/>
  <c r="I433" s="1"/>
  <c r="B433"/>
  <c r="C432"/>
  <c r="N432" s="1"/>
  <c r="B432"/>
  <c r="C431"/>
  <c r="I431" s="1"/>
  <c r="B431"/>
  <c r="C430"/>
  <c r="N430" s="1"/>
  <c r="B430"/>
  <c r="C429"/>
  <c r="I429" s="1"/>
  <c r="B429"/>
  <c r="C428"/>
  <c r="N428" s="1"/>
  <c r="B428"/>
  <c r="C427"/>
  <c r="I427" s="1"/>
  <c r="B427"/>
  <c r="C426"/>
  <c r="N426" s="1"/>
  <c r="B426"/>
  <c r="C425"/>
  <c r="I425" s="1"/>
  <c r="B425"/>
  <c r="C424"/>
  <c r="N424" s="1"/>
  <c r="B424"/>
  <c r="C423"/>
  <c r="I423" s="1"/>
  <c r="B423"/>
  <c r="C422"/>
  <c r="I422" s="1"/>
  <c r="B422"/>
  <c r="C421"/>
  <c r="I421" s="1"/>
  <c r="B421"/>
  <c r="C420"/>
  <c r="I420" s="1"/>
  <c r="B420"/>
  <c r="C419"/>
  <c r="I419" s="1"/>
  <c r="B419"/>
  <c r="C418"/>
  <c r="I418" s="1"/>
  <c r="B418"/>
  <c r="C417"/>
  <c r="I417" s="1"/>
  <c r="B417"/>
  <c r="C416"/>
  <c r="I416" s="1"/>
  <c r="B416"/>
  <c r="C415"/>
  <c r="I415" s="1"/>
  <c r="B415"/>
  <c r="C414"/>
  <c r="I414" s="1"/>
  <c r="B414"/>
  <c r="C413"/>
  <c r="I413" s="1"/>
  <c r="B413"/>
  <c r="C412"/>
  <c r="I412" s="1"/>
  <c r="B412"/>
  <c r="C411"/>
  <c r="I411" s="1"/>
  <c r="B411"/>
  <c r="C410"/>
  <c r="I410" s="1"/>
  <c r="B410"/>
  <c r="C409"/>
  <c r="I409" s="1"/>
  <c r="B409"/>
  <c r="C408"/>
  <c r="I408" s="1"/>
  <c r="B408"/>
  <c r="C407"/>
  <c r="I407" s="1"/>
  <c r="B407"/>
  <c r="C406"/>
  <c r="I406" s="1"/>
  <c r="B406"/>
  <c r="C405"/>
  <c r="I405" s="1"/>
  <c r="B405"/>
  <c r="C404"/>
  <c r="I404" s="1"/>
  <c r="B404"/>
  <c r="C403"/>
  <c r="I403" s="1"/>
  <c r="B403"/>
  <c r="C402"/>
  <c r="I402" s="1"/>
  <c r="B402"/>
  <c r="C401"/>
  <c r="I401" s="1"/>
  <c r="B401"/>
  <c r="C400"/>
  <c r="I400" s="1"/>
  <c r="B400"/>
  <c r="C399"/>
  <c r="I399" s="1"/>
  <c r="B399"/>
  <c r="C398"/>
  <c r="I398" s="1"/>
  <c r="B398"/>
  <c r="C397"/>
  <c r="I397" s="1"/>
  <c r="B397"/>
  <c r="C396"/>
  <c r="I396" s="1"/>
  <c r="B396"/>
  <c r="C395"/>
  <c r="I395" s="1"/>
  <c r="B395"/>
  <c r="C394"/>
  <c r="I394" s="1"/>
  <c r="B394"/>
  <c r="C393"/>
  <c r="I393" s="1"/>
  <c r="B393"/>
  <c r="C392"/>
  <c r="I392" s="1"/>
  <c r="B392"/>
  <c r="C391"/>
  <c r="I391" s="1"/>
  <c r="B391"/>
  <c r="C390"/>
  <c r="I390" s="1"/>
  <c r="B390"/>
  <c r="C389"/>
  <c r="I389" s="1"/>
  <c r="B389"/>
  <c r="C388"/>
  <c r="I388" s="1"/>
  <c r="B388"/>
  <c r="C387"/>
  <c r="I387" s="1"/>
  <c r="B387"/>
  <c r="C386"/>
  <c r="I386" s="1"/>
  <c r="B386"/>
  <c r="C385"/>
  <c r="I385" s="1"/>
  <c r="B385"/>
  <c r="C384"/>
  <c r="I384" s="1"/>
  <c r="B384"/>
  <c r="C383"/>
  <c r="I383" s="1"/>
  <c r="B383"/>
  <c r="C382"/>
  <c r="I382" s="1"/>
  <c r="B382"/>
  <c r="C381"/>
  <c r="I381" s="1"/>
  <c r="B381"/>
  <c r="C380"/>
  <c r="I380" s="1"/>
  <c r="B380"/>
  <c r="C379"/>
  <c r="I379" s="1"/>
  <c r="B379"/>
  <c r="C378"/>
  <c r="I378" s="1"/>
  <c r="B378"/>
  <c r="C377"/>
  <c r="I377" s="1"/>
  <c r="B377"/>
  <c r="C376"/>
  <c r="I376" s="1"/>
  <c r="B376"/>
  <c r="C375"/>
  <c r="I375" s="1"/>
  <c r="B375"/>
  <c r="C374"/>
  <c r="I374" s="1"/>
  <c r="B374"/>
  <c r="C373"/>
  <c r="I373" s="1"/>
  <c r="B373"/>
  <c r="C372"/>
  <c r="I372" s="1"/>
  <c r="B372"/>
  <c r="C371"/>
  <c r="I371" s="1"/>
  <c r="B371"/>
  <c r="C370"/>
  <c r="I370" s="1"/>
  <c r="B370"/>
  <c r="C369"/>
  <c r="I369" s="1"/>
  <c r="B369"/>
  <c r="C368"/>
  <c r="I368" s="1"/>
  <c r="B368"/>
  <c r="C367"/>
  <c r="I367" s="1"/>
  <c r="B367"/>
  <c r="C366"/>
  <c r="I366" s="1"/>
  <c r="B366"/>
  <c r="C365"/>
  <c r="N365" s="1"/>
  <c r="B365"/>
  <c r="C364"/>
  <c r="I364" s="1"/>
  <c r="B364"/>
  <c r="C363"/>
  <c r="N363" s="1"/>
  <c r="B363"/>
  <c r="C362"/>
  <c r="N362" s="1"/>
  <c r="B362"/>
  <c r="C361"/>
  <c r="N361" s="1"/>
  <c r="B361"/>
  <c r="C360"/>
  <c r="I360" s="1"/>
  <c r="B360"/>
  <c r="C359"/>
  <c r="N359" s="1"/>
  <c r="B359"/>
  <c r="C358"/>
  <c r="I358" s="1"/>
  <c r="B358"/>
  <c r="C357"/>
  <c r="I357" s="1"/>
  <c r="B357"/>
  <c r="C356"/>
  <c r="I356" s="1"/>
  <c r="B356"/>
  <c r="C355"/>
  <c r="I355" s="1"/>
  <c r="B355"/>
  <c r="C354"/>
  <c r="I354" s="1"/>
  <c r="B354"/>
  <c r="C353"/>
  <c r="I353" s="1"/>
  <c r="B353"/>
  <c r="C352"/>
  <c r="I352" s="1"/>
  <c r="B352"/>
  <c r="C351"/>
  <c r="I351" s="1"/>
  <c r="B351"/>
  <c r="C350"/>
  <c r="I350" s="1"/>
  <c r="B350"/>
  <c r="C349"/>
  <c r="I349" s="1"/>
  <c r="B349"/>
  <c r="C348"/>
  <c r="I348" s="1"/>
  <c r="B348"/>
  <c r="C347"/>
  <c r="I347" s="1"/>
  <c r="B347"/>
  <c r="C346"/>
  <c r="I346" s="1"/>
  <c r="B346"/>
  <c r="C345"/>
  <c r="I345" s="1"/>
  <c r="B345"/>
  <c r="C344"/>
  <c r="I344" s="1"/>
  <c r="B344"/>
  <c r="C343"/>
  <c r="I343" s="1"/>
  <c r="B343"/>
  <c r="C342"/>
  <c r="I342" s="1"/>
  <c r="B342"/>
  <c r="C341"/>
  <c r="I341" s="1"/>
  <c r="B341"/>
  <c r="C340"/>
  <c r="I340" s="1"/>
  <c r="B340"/>
  <c r="C339"/>
  <c r="I339" s="1"/>
  <c r="B339"/>
  <c r="C338"/>
  <c r="I338" s="1"/>
  <c r="B338"/>
  <c r="C337"/>
  <c r="I337" s="1"/>
  <c r="B337"/>
  <c r="C336"/>
  <c r="I336" s="1"/>
  <c r="B336"/>
  <c r="C335"/>
  <c r="N335" s="1"/>
  <c r="B335"/>
  <c r="C334"/>
  <c r="E334" s="1"/>
  <c r="B334"/>
  <c r="C333"/>
  <c r="I333" s="1"/>
  <c r="B333"/>
  <c r="C332"/>
  <c r="E332" s="1"/>
  <c r="B332"/>
  <c r="C331"/>
  <c r="H331" s="1"/>
  <c r="B331"/>
  <c r="C330"/>
  <c r="I330" s="1"/>
  <c r="B330"/>
  <c r="C329"/>
  <c r="N329" s="1"/>
  <c r="B329"/>
  <c r="C328"/>
  <c r="I328" s="1"/>
  <c r="B328"/>
  <c r="C327"/>
  <c r="I327" s="1"/>
  <c r="B327"/>
  <c r="C326"/>
  <c r="E326" s="1"/>
  <c r="B326"/>
  <c r="C325"/>
  <c r="H325" s="1"/>
  <c r="B325"/>
  <c r="C324"/>
  <c r="I324" s="1"/>
  <c r="B324"/>
  <c r="C323"/>
  <c r="N323" s="1"/>
  <c r="B323"/>
  <c r="C322"/>
  <c r="E322" s="1"/>
  <c r="B322"/>
  <c r="C321"/>
  <c r="N321" s="1"/>
  <c r="B321"/>
  <c r="C320"/>
  <c r="E320" s="1"/>
  <c r="B320"/>
  <c r="C319"/>
  <c r="H319" s="1"/>
  <c r="B319"/>
  <c r="C318"/>
  <c r="I318" s="1"/>
  <c r="B318"/>
  <c r="C317"/>
  <c r="N317" s="1"/>
  <c r="B317"/>
  <c r="C316"/>
  <c r="E316" s="1"/>
  <c r="B316"/>
  <c r="C315"/>
  <c r="I315" s="1"/>
  <c r="B315"/>
  <c r="C314"/>
  <c r="E314" s="1"/>
  <c r="B314"/>
  <c r="C313"/>
  <c r="H313" s="1"/>
  <c r="B313"/>
  <c r="C312"/>
  <c r="I312" s="1"/>
  <c r="B312"/>
  <c r="C311"/>
  <c r="N311" s="1"/>
  <c r="B311"/>
  <c r="C310"/>
  <c r="I310" s="1"/>
  <c r="B310"/>
  <c r="C309"/>
  <c r="I309" s="1"/>
  <c r="B309"/>
  <c r="C308"/>
  <c r="E308" s="1"/>
  <c r="B308"/>
  <c r="C307"/>
  <c r="H307" s="1"/>
  <c r="B307"/>
  <c r="C306"/>
  <c r="I306" s="1"/>
  <c r="B306"/>
  <c r="C305"/>
  <c r="H305" s="1"/>
  <c r="B305"/>
  <c r="C304"/>
  <c r="E304" s="1"/>
  <c r="B304"/>
  <c r="C303"/>
  <c r="H303" s="1"/>
  <c r="B303"/>
  <c r="C302"/>
  <c r="H302" s="1"/>
  <c r="B302"/>
  <c r="C301"/>
  <c r="E301" s="1"/>
  <c r="B301"/>
  <c r="C300"/>
  <c r="H300" s="1"/>
  <c r="B300"/>
  <c r="C299"/>
  <c r="H299" s="1"/>
  <c r="B299"/>
  <c r="C298"/>
  <c r="E298" s="1"/>
  <c r="B298"/>
  <c r="C297"/>
  <c r="H297" s="1"/>
  <c r="B297"/>
  <c r="C296"/>
  <c r="H296" s="1"/>
  <c r="B296"/>
  <c r="C295"/>
  <c r="E295" s="1"/>
  <c r="B295"/>
  <c r="C294"/>
  <c r="H294" s="1"/>
  <c r="B294"/>
  <c r="C293"/>
  <c r="H293" s="1"/>
  <c r="B293"/>
  <c r="C292"/>
  <c r="E292" s="1"/>
  <c r="B292"/>
  <c r="C291"/>
  <c r="H291" s="1"/>
  <c r="B291"/>
  <c r="C290"/>
  <c r="H290" s="1"/>
  <c r="B290"/>
  <c r="C289"/>
  <c r="E289" s="1"/>
  <c r="B289"/>
  <c r="C288"/>
  <c r="H288" s="1"/>
  <c r="B288"/>
  <c r="C287"/>
  <c r="H287" s="1"/>
  <c r="B287"/>
  <c r="C286"/>
  <c r="E286" s="1"/>
  <c r="B286"/>
  <c r="C285"/>
  <c r="H285" s="1"/>
  <c r="B285"/>
  <c r="C284"/>
  <c r="H284" s="1"/>
  <c r="B284"/>
  <c r="C283"/>
  <c r="E283" s="1"/>
  <c r="B283"/>
  <c r="C282"/>
  <c r="H282" s="1"/>
  <c r="B282"/>
  <c r="C281"/>
  <c r="H281" s="1"/>
  <c r="B281"/>
  <c r="C280"/>
  <c r="E280" s="1"/>
  <c r="B280"/>
  <c r="C279"/>
  <c r="H279" s="1"/>
  <c r="B279"/>
  <c r="C278"/>
  <c r="H278" s="1"/>
  <c r="B278"/>
  <c r="C277"/>
  <c r="E277" s="1"/>
  <c r="B277"/>
  <c r="C276"/>
  <c r="H276" s="1"/>
  <c r="B276"/>
  <c r="C275"/>
  <c r="H275" s="1"/>
  <c r="B275"/>
  <c r="C274"/>
  <c r="E274" s="1"/>
  <c r="B274"/>
  <c r="C273"/>
  <c r="H273" s="1"/>
  <c r="B273"/>
  <c r="C272"/>
  <c r="I272" s="1"/>
  <c r="B272"/>
  <c r="C271"/>
  <c r="E271" s="1"/>
  <c r="B271"/>
  <c r="C270"/>
  <c r="H270" s="1"/>
  <c r="B270"/>
  <c r="C269"/>
  <c r="N269" s="1"/>
  <c r="B269"/>
  <c r="C268"/>
  <c r="N268" s="1"/>
  <c r="B268"/>
  <c r="C267"/>
  <c r="H267" s="1"/>
  <c r="B267"/>
  <c r="C266"/>
  <c r="N266" s="1"/>
  <c r="B266"/>
  <c r="C265"/>
  <c r="E265" s="1"/>
  <c r="B265"/>
  <c r="C264"/>
  <c r="H264" s="1"/>
  <c r="B264"/>
  <c r="C263"/>
  <c r="E263" s="1"/>
  <c r="B263"/>
  <c r="C262"/>
  <c r="E262" s="1"/>
  <c r="B262"/>
  <c r="C261"/>
  <c r="H261" s="1"/>
  <c r="B261"/>
  <c r="C260"/>
  <c r="E260" s="1"/>
  <c r="B260"/>
  <c r="C259"/>
  <c r="E259" s="1"/>
  <c r="B259"/>
  <c r="C258"/>
  <c r="H258" s="1"/>
  <c r="B258"/>
  <c r="C257"/>
  <c r="H257" s="1"/>
  <c r="B257"/>
  <c r="C256"/>
  <c r="E256" s="1"/>
  <c r="B256"/>
  <c r="C255"/>
  <c r="H255" s="1"/>
  <c r="B255"/>
  <c r="C254"/>
  <c r="I254" s="1"/>
  <c r="B254"/>
  <c r="C253"/>
  <c r="E253" s="1"/>
  <c r="B253"/>
  <c r="C252"/>
  <c r="H252" s="1"/>
  <c r="B252"/>
  <c r="C251"/>
  <c r="N251" s="1"/>
  <c r="B251"/>
  <c r="C250"/>
  <c r="N250" s="1"/>
  <c r="B250"/>
  <c r="C249"/>
  <c r="H249" s="1"/>
  <c r="B249"/>
  <c r="C248"/>
  <c r="E248" s="1"/>
  <c r="B248"/>
  <c r="C247"/>
  <c r="N247" s="1"/>
  <c r="B247"/>
  <c r="C246"/>
  <c r="H246" s="1"/>
  <c r="B246"/>
  <c r="C245"/>
  <c r="E245" s="1"/>
  <c r="B245"/>
  <c r="C244"/>
  <c r="E244" s="1"/>
  <c r="B244"/>
  <c r="C243"/>
  <c r="H243" s="1"/>
  <c r="B243"/>
  <c r="C242"/>
  <c r="E242" s="1"/>
  <c r="B242"/>
  <c r="C241"/>
  <c r="E241" s="1"/>
  <c r="B241"/>
  <c r="C240"/>
  <c r="H240" s="1"/>
  <c r="B240"/>
  <c r="C239"/>
  <c r="H239" s="1"/>
  <c r="B239"/>
  <c r="C238"/>
  <c r="E238" s="1"/>
  <c r="B238"/>
  <c r="C237"/>
  <c r="H237" s="1"/>
  <c r="B237"/>
  <c r="C236"/>
  <c r="I236" s="1"/>
  <c r="B236"/>
  <c r="C235"/>
  <c r="E235" s="1"/>
  <c r="B235"/>
  <c r="C234"/>
  <c r="H234" s="1"/>
  <c r="B234"/>
  <c r="C233"/>
  <c r="N233" s="1"/>
  <c r="B233"/>
  <c r="C232"/>
  <c r="N232" s="1"/>
  <c r="B232"/>
  <c r="C231"/>
  <c r="H231" s="1"/>
  <c r="B231"/>
  <c r="C230"/>
  <c r="N230" s="1"/>
  <c r="B230"/>
  <c r="C229"/>
  <c r="E229" s="1"/>
  <c r="B229"/>
  <c r="C228"/>
  <c r="H228" s="1"/>
  <c r="B228"/>
  <c r="C227"/>
  <c r="E227" s="1"/>
  <c r="B227"/>
  <c r="C226"/>
  <c r="E226" s="1"/>
  <c r="B226"/>
  <c r="C225"/>
  <c r="H225" s="1"/>
  <c r="B225"/>
  <c r="C224"/>
  <c r="E224" s="1"/>
  <c r="B224"/>
  <c r="C223"/>
  <c r="E223" s="1"/>
  <c r="B223"/>
  <c r="C222"/>
  <c r="H222" s="1"/>
  <c r="B222"/>
  <c r="C221"/>
  <c r="H221" s="1"/>
  <c r="B221"/>
  <c r="C220"/>
  <c r="E220" s="1"/>
  <c r="B220"/>
  <c r="C219"/>
  <c r="H219" s="1"/>
  <c r="B219"/>
  <c r="C218"/>
  <c r="I218" s="1"/>
  <c r="B218"/>
  <c r="C217"/>
  <c r="E217" s="1"/>
  <c r="B217"/>
  <c r="C216"/>
  <c r="H216" s="1"/>
  <c r="B216"/>
  <c r="C215"/>
  <c r="N215" s="1"/>
  <c r="B215"/>
  <c r="C214"/>
  <c r="N214" s="1"/>
  <c r="B214"/>
  <c r="C213"/>
  <c r="H213" s="1"/>
  <c r="B213"/>
  <c r="C212"/>
  <c r="E212" s="1"/>
  <c r="B212"/>
  <c r="C211"/>
  <c r="N211" s="1"/>
  <c r="B211"/>
  <c r="C210"/>
  <c r="H210" s="1"/>
  <c r="B210"/>
  <c r="C209"/>
  <c r="E209" s="1"/>
  <c r="B209"/>
  <c r="C208"/>
  <c r="E208" s="1"/>
  <c r="B208"/>
  <c r="C207"/>
  <c r="H207" s="1"/>
  <c r="B207"/>
  <c r="C206"/>
  <c r="E206" s="1"/>
  <c r="B206"/>
  <c r="C205"/>
  <c r="E205" s="1"/>
  <c r="B205"/>
  <c r="C204"/>
  <c r="H204" s="1"/>
  <c r="B204"/>
  <c r="C203"/>
  <c r="H203" s="1"/>
  <c r="B203"/>
  <c r="C202"/>
  <c r="E202" s="1"/>
  <c r="B202"/>
  <c r="C201"/>
  <c r="H201" s="1"/>
  <c r="B201"/>
  <c r="C200"/>
  <c r="I200" s="1"/>
  <c r="B200"/>
  <c r="C199"/>
  <c r="E199" s="1"/>
  <c r="B199"/>
  <c r="C198"/>
  <c r="H198" s="1"/>
  <c r="B198"/>
  <c r="C197"/>
  <c r="N197" s="1"/>
  <c r="B197"/>
  <c r="C196"/>
  <c r="N196" s="1"/>
  <c r="B196"/>
  <c r="C195"/>
  <c r="H195" s="1"/>
  <c r="B195"/>
  <c r="C194"/>
  <c r="N194" s="1"/>
  <c r="B194"/>
  <c r="C193"/>
  <c r="E193" s="1"/>
  <c r="B193"/>
  <c r="C192"/>
  <c r="H192" s="1"/>
  <c r="B192"/>
  <c r="C191"/>
  <c r="E191" s="1"/>
  <c r="B191"/>
  <c r="C190"/>
  <c r="E190" s="1"/>
  <c r="B190"/>
  <c r="C189"/>
  <c r="H189" s="1"/>
  <c r="B189"/>
  <c r="C188"/>
  <c r="E188" s="1"/>
  <c r="B188"/>
  <c r="C187"/>
  <c r="N187" s="1"/>
  <c r="B187"/>
  <c r="C186"/>
  <c r="N186" s="1"/>
  <c r="B186"/>
  <c r="C185"/>
  <c r="E185" s="1"/>
  <c r="B185"/>
  <c r="C184"/>
  <c r="E184" s="1"/>
  <c r="B184"/>
  <c r="C183"/>
  <c r="H183" s="1"/>
  <c r="B183"/>
  <c r="C182"/>
  <c r="E182" s="1"/>
  <c r="B182"/>
  <c r="C181"/>
  <c r="E181" s="1"/>
  <c r="B181"/>
  <c r="C180"/>
  <c r="H180" s="1"/>
  <c r="B180"/>
  <c r="C179"/>
  <c r="E179" s="1"/>
  <c r="B179"/>
  <c r="C178"/>
  <c r="N178" s="1"/>
  <c r="B178"/>
  <c r="C177"/>
  <c r="N177" s="1"/>
  <c r="B177"/>
  <c r="C176"/>
  <c r="N176" s="1"/>
  <c r="B176"/>
  <c r="C175"/>
  <c r="N175" s="1"/>
  <c r="B175"/>
  <c r="C174"/>
  <c r="H174" s="1"/>
  <c r="B174"/>
  <c r="C173"/>
  <c r="E173" s="1"/>
  <c r="B173"/>
  <c r="C172"/>
  <c r="E172" s="1"/>
  <c r="B172"/>
  <c r="C171"/>
  <c r="H171" s="1"/>
  <c r="B171"/>
  <c r="C170"/>
  <c r="H170" s="1"/>
  <c r="B170"/>
  <c r="C169"/>
  <c r="N169" s="1"/>
  <c r="B169"/>
  <c r="C168"/>
  <c r="N168" s="1"/>
  <c r="B168"/>
  <c r="C167"/>
  <c r="I167" s="1"/>
  <c r="B167"/>
  <c r="C166"/>
  <c r="E166" s="1"/>
  <c r="B166"/>
  <c r="C165"/>
  <c r="H165" s="1"/>
  <c r="B165"/>
  <c r="C164"/>
  <c r="E164" s="1"/>
  <c r="B164"/>
  <c r="C163"/>
  <c r="E163" s="1"/>
  <c r="B163"/>
  <c r="C162"/>
  <c r="H162" s="1"/>
  <c r="B162"/>
  <c r="C161"/>
  <c r="N161" s="1"/>
  <c r="B161"/>
  <c r="C160"/>
  <c r="N160" s="1"/>
  <c r="B160"/>
  <c r="C159"/>
  <c r="N159" s="1"/>
  <c r="B159"/>
  <c r="C158"/>
  <c r="H158" s="1"/>
  <c r="B158"/>
  <c r="C157"/>
  <c r="E157" s="1"/>
  <c r="B157"/>
  <c r="C156"/>
  <c r="H156" s="1"/>
  <c r="B156"/>
  <c r="C155"/>
  <c r="N155" s="1"/>
  <c r="B155"/>
  <c r="C154"/>
  <c r="E154" s="1"/>
  <c r="B154"/>
  <c r="C153"/>
  <c r="H153" s="1"/>
  <c r="B153"/>
  <c r="C152"/>
  <c r="I152" s="1"/>
  <c r="B152"/>
  <c r="C151"/>
  <c r="N151" s="1"/>
  <c r="B151"/>
  <c r="C150"/>
  <c r="I150" s="1"/>
  <c r="B150"/>
  <c r="C149"/>
  <c r="E149" s="1"/>
  <c r="B149"/>
  <c r="C148"/>
  <c r="E148" s="1"/>
  <c r="B148"/>
  <c r="C147"/>
  <c r="H147" s="1"/>
  <c r="B147"/>
  <c r="C146"/>
  <c r="I146" s="1"/>
  <c r="B146"/>
  <c r="C145"/>
  <c r="E145" s="1"/>
  <c r="B145"/>
  <c r="C144"/>
  <c r="H144" s="1"/>
  <c r="B144"/>
  <c r="C143"/>
  <c r="H143" s="1"/>
  <c r="B143"/>
  <c r="C142"/>
  <c r="N142" s="1"/>
  <c r="B142"/>
  <c r="C141"/>
  <c r="N141" s="1"/>
  <c r="B141"/>
  <c r="C140"/>
  <c r="E140" s="1"/>
  <c r="B140"/>
  <c r="C139"/>
  <c r="E139" s="1"/>
  <c r="B139"/>
  <c r="C138"/>
  <c r="I138" s="1"/>
  <c r="B138"/>
  <c r="C137"/>
  <c r="H137" s="1"/>
  <c r="B137"/>
  <c r="C136"/>
  <c r="E136" s="1"/>
  <c r="B136"/>
  <c r="C135"/>
  <c r="H135" s="1"/>
  <c r="B135"/>
  <c r="C134"/>
  <c r="E134" s="1"/>
  <c r="B134"/>
  <c r="C133"/>
  <c r="N133" s="1"/>
  <c r="B133"/>
  <c r="C132"/>
  <c r="N132" s="1"/>
  <c r="B132"/>
  <c r="C131"/>
  <c r="I131" s="1"/>
  <c r="B131"/>
  <c r="C130"/>
  <c r="E130" s="1"/>
  <c r="B130"/>
  <c r="C129"/>
  <c r="H129" s="1"/>
  <c r="B129"/>
  <c r="C128"/>
  <c r="E128" s="1"/>
  <c r="B128"/>
  <c r="C127"/>
  <c r="E127" s="1"/>
  <c r="B127"/>
  <c r="C126"/>
  <c r="H126" s="1"/>
  <c r="B126"/>
  <c r="C125"/>
  <c r="E125" s="1"/>
  <c r="B125"/>
  <c r="C124"/>
  <c r="N124" s="1"/>
  <c r="B124"/>
  <c r="C123"/>
  <c r="N123" s="1"/>
  <c r="B123"/>
  <c r="C122"/>
  <c r="N122" s="1"/>
  <c r="B122"/>
  <c r="C121"/>
  <c r="N121" s="1"/>
  <c r="B121"/>
  <c r="C120"/>
  <c r="H120" s="1"/>
  <c r="B120"/>
  <c r="C119"/>
  <c r="E119" s="1"/>
  <c r="B119"/>
  <c r="C118"/>
  <c r="E118" s="1"/>
  <c r="B118"/>
  <c r="C117"/>
  <c r="H117" s="1"/>
  <c r="B117"/>
  <c r="C116"/>
  <c r="E116" s="1"/>
  <c r="B116"/>
  <c r="C115"/>
  <c r="N115" s="1"/>
  <c r="B115"/>
  <c r="C114"/>
  <c r="N114" s="1"/>
  <c r="B114"/>
  <c r="C113"/>
  <c r="I113" s="1"/>
  <c r="B113"/>
  <c r="C112"/>
  <c r="E112" s="1"/>
  <c r="B112"/>
  <c r="C111"/>
  <c r="H111" s="1"/>
  <c r="B111"/>
  <c r="C110"/>
  <c r="N110" s="1"/>
  <c r="B110"/>
  <c r="C109"/>
  <c r="E109" s="1"/>
  <c r="B109"/>
  <c r="C108"/>
  <c r="H108" s="1"/>
  <c r="B108"/>
  <c r="C107"/>
  <c r="N107" s="1"/>
  <c r="B107"/>
  <c r="C106"/>
  <c r="N106" s="1"/>
  <c r="B106"/>
  <c r="C105"/>
  <c r="N105" s="1"/>
  <c r="B105"/>
  <c r="C104"/>
  <c r="E104" s="1"/>
  <c r="B104"/>
  <c r="C103"/>
  <c r="E103" s="1"/>
  <c r="B103"/>
  <c r="C102"/>
  <c r="N102" s="1"/>
  <c r="B102"/>
  <c r="C101"/>
  <c r="N101" s="1"/>
  <c r="B101"/>
  <c r="C100"/>
  <c r="N100" s="1"/>
  <c r="B100"/>
  <c r="C99"/>
  <c r="I99" s="1"/>
  <c r="B99"/>
  <c r="C98"/>
  <c r="N98" s="1"/>
  <c r="B98"/>
  <c r="C97"/>
  <c r="D97" s="1"/>
  <c r="B97"/>
  <c r="C96"/>
  <c r="N96" s="1"/>
  <c r="B96"/>
  <c r="C95"/>
  <c r="D95" s="1"/>
  <c r="B95"/>
  <c r="C94"/>
  <c r="N94" s="1"/>
  <c r="B94"/>
  <c r="C93"/>
  <c r="I93" s="1"/>
  <c r="B93"/>
  <c r="C92"/>
  <c r="N92" s="1"/>
  <c r="B92"/>
  <c r="C91"/>
  <c r="N91" s="1"/>
  <c r="B91"/>
  <c r="C90"/>
  <c r="N90" s="1"/>
  <c r="B90"/>
  <c r="C89"/>
  <c r="D89" s="1"/>
  <c r="B89"/>
  <c r="C88"/>
  <c r="N88" s="1"/>
  <c r="B88"/>
  <c r="C87"/>
  <c r="I87" s="1"/>
  <c r="B87"/>
  <c r="C86"/>
  <c r="N86" s="1"/>
  <c r="B86"/>
  <c r="C85"/>
  <c r="N85" s="1"/>
  <c r="B85"/>
  <c r="C84"/>
  <c r="N84" s="1"/>
  <c r="B84"/>
  <c r="C83"/>
  <c r="D83" s="1"/>
  <c r="B83"/>
  <c r="C82"/>
  <c r="N82" s="1"/>
  <c r="B82"/>
  <c r="C81"/>
  <c r="I81" s="1"/>
  <c r="B81"/>
  <c r="C80"/>
  <c r="N80" s="1"/>
  <c r="B80"/>
  <c r="C79"/>
  <c r="D79" s="1"/>
  <c r="B79"/>
  <c r="C78"/>
  <c r="N78" s="1"/>
  <c r="B78"/>
  <c r="C77"/>
  <c r="E77" s="1"/>
  <c r="B77"/>
  <c r="C76"/>
  <c r="N76" s="1"/>
  <c r="B76"/>
  <c r="C75"/>
  <c r="I75" s="1"/>
  <c r="B75"/>
  <c r="C74"/>
  <c r="N74" s="1"/>
  <c r="B74"/>
  <c r="C73"/>
  <c r="N73" s="1"/>
  <c r="B73"/>
  <c r="C72"/>
  <c r="N72" s="1"/>
  <c r="B72"/>
  <c r="C71"/>
  <c r="D71" s="1"/>
  <c r="B71"/>
  <c r="C70"/>
  <c r="N70" s="1"/>
  <c r="B70"/>
  <c r="C69"/>
  <c r="I69" s="1"/>
  <c r="B69"/>
  <c r="C68"/>
  <c r="N68" s="1"/>
  <c r="B68"/>
  <c r="C67"/>
  <c r="N67" s="1"/>
  <c r="B67"/>
  <c r="C66"/>
  <c r="N66" s="1"/>
  <c r="B66"/>
  <c r="C65"/>
  <c r="D65" s="1"/>
  <c r="B65"/>
  <c r="C64"/>
  <c r="N64" s="1"/>
  <c r="B64"/>
  <c r="C63"/>
  <c r="I63" s="1"/>
  <c r="B63"/>
  <c r="C62"/>
  <c r="N62" s="1"/>
  <c r="B62"/>
  <c r="C61"/>
  <c r="D61" s="1"/>
  <c r="B61"/>
  <c r="C60"/>
  <c r="N60" s="1"/>
  <c r="B60"/>
  <c r="C59"/>
  <c r="H59" s="1"/>
  <c r="B59"/>
  <c r="C58"/>
  <c r="N58" s="1"/>
  <c r="B58"/>
  <c r="C57"/>
  <c r="I57" s="1"/>
  <c r="B57"/>
  <c r="C56"/>
  <c r="N56" s="1"/>
  <c r="B56"/>
  <c r="C55"/>
  <c r="D55" s="1"/>
  <c r="B55"/>
  <c r="C54"/>
  <c r="N54" s="1"/>
  <c r="B54"/>
  <c r="C53"/>
  <c r="E53" s="1"/>
  <c r="B53"/>
  <c r="C52"/>
  <c r="N52" s="1"/>
  <c r="B52"/>
  <c r="C51"/>
  <c r="I51" s="1"/>
  <c r="B51"/>
  <c r="C50"/>
  <c r="N50" s="1"/>
  <c r="B50"/>
  <c r="C49"/>
  <c r="E49" s="1"/>
  <c r="B49"/>
  <c r="C48"/>
  <c r="N48" s="1"/>
  <c r="B48"/>
  <c r="C47"/>
  <c r="D47" s="1"/>
  <c r="B47"/>
  <c r="C46"/>
  <c r="N46" s="1"/>
  <c r="B46"/>
  <c r="C45"/>
  <c r="I45" s="1"/>
  <c r="B45"/>
  <c r="C44"/>
  <c r="N44" s="1"/>
  <c r="B44"/>
  <c r="C43"/>
  <c r="H43" s="1"/>
  <c r="B43"/>
  <c r="C42"/>
  <c r="N42" s="1"/>
  <c r="B42"/>
  <c r="C41"/>
  <c r="D41" s="1"/>
  <c r="B41"/>
  <c r="C40"/>
  <c r="N40" s="1"/>
  <c r="B40"/>
  <c r="C39"/>
  <c r="I39" s="1"/>
  <c r="B39"/>
  <c r="C38"/>
  <c r="N38" s="1"/>
  <c r="B38"/>
  <c r="C37"/>
  <c r="E37" s="1"/>
  <c r="B37"/>
  <c r="C36"/>
  <c r="N36" s="1"/>
  <c r="B36"/>
  <c r="C35"/>
  <c r="N35" s="1"/>
  <c r="B35"/>
  <c r="C34"/>
  <c r="N34" s="1"/>
  <c r="B34"/>
  <c r="C33"/>
  <c r="I33" s="1"/>
  <c r="B33"/>
  <c r="C32"/>
  <c r="N32" s="1"/>
  <c r="B32"/>
  <c r="C31"/>
  <c r="D31" s="1"/>
  <c r="B31"/>
  <c r="C30"/>
  <c r="N30" s="1"/>
  <c r="B30"/>
  <c r="C29"/>
  <c r="E29" s="1"/>
  <c r="B29"/>
  <c r="C28"/>
  <c r="N28" s="1"/>
  <c r="B28"/>
  <c r="C27"/>
  <c r="I27" s="1"/>
  <c r="B27"/>
  <c r="C26"/>
  <c r="N26" s="1"/>
  <c r="B26"/>
  <c r="C25"/>
  <c r="N25" s="1"/>
  <c r="B25"/>
  <c r="C24"/>
  <c r="N24" s="1"/>
  <c r="B24"/>
  <c r="C23"/>
  <c r="D23" s="1"/>
  <c r="B23"/>
  <c r="C22"/>
  <c r="N22" s="1"/>
  <c r="B22"/>
  <c r="C21"/>
  <c r="I21" s="1"/>
  <c r="B21"/>
  <c r="C20"/>
  <c r="N20" s="1"/>
  <c r="B20"/>
  <c r="C19"/>
  <c r="N19" s="1"/>
  <c r="B19"/>
  <c r="C18"/>
  <c r="N18" s="1"/>
  <c r="B18"/>
  <c r="C17"/>
  <c r="H17" s="1"/>
  <c r="B17"/>
  <c r="C16"/>
  <c r="N16" s="1"/>
  <c r="B16"/>
  <c r="C15"/>
  <c r="I15" s="1"/>
  <c r="B15"/>
  <c r="C14"/>
  <c r="N14" s="1"/>
  <c r="B14"/>
  <c r="C13"/>
  <c r="E13" s="1"/>
  <c r="B13"/>
  <c r="C12"/>
  <c r="N12" s="1"/>
  <c r="B12"/>
  <c r="C11"/>
  <c r="N11" s="1"/>
  <c r="B11"/>
  <c r="C10"/>
  <c r="N10" s="1"/>
  <c r="B10"/>
  <c r="C9"/>
  <c r="I9" s="1"/>
  <c r="B9"/>
  <c r="C8"/>
  <c r="N8" s="1"/>
  <c r="B8"/>
  <c r="C7"/>
  <c r="N7" s="1"/>
  <c r="B7"/>
  <c r="C6"/>
  <c r="N6" s="1"/>
  <c r="B6"/>
  <c r="C5"/>
  <c r="N5" s="1"/>
  <c r="B5"/>
  <c r="C4"/>
  <c r="I4" s="1"/>
  <c r="B4"/>
  <c r="C3"/>
  <c r="N3" s="1"/>
  <c r="B3"/>
  <c r="E211" l="1"/>
  <c r="G85"/>
  <c r="N1330"/>
  <c r="N1324"/>
  <c r="N1318"/>
  <c r="N1312"/>
  <c r="N1306"/>
  <c r="N1300"/>
  <c r="N1294"/>
  <c r="N1288"/>
  <c r="N1282"/>
  <c r="N1276"/>
  <c r="N1270"/>
  <c r="N1264"/>
  <c r="N1258"/>
  <c r="N1252"/>
  <c r="N1246"/>
  <c r="N1240"/>
  <c r="N1234"/>
  <c r="N1228"/>
  <c r="N1222"/>
  <c r="N1216"/>
  <c r="N1210"/>
  <c r="N1204"/>
  <c r="N1198"/>
  <c r="N1192"/>
  <c r="N1186"/>
  <c r="N1180"/>
  <c r="N1162"/>
  <c r="N1150"/>
  <c r="N1144"/>
  <c r="N1138"/>
  <c r="N1126"/>
  <c r="N1114"/>
  <c r="N1102"/>
  <c r="N1096"/>
  <c r="N1090"/>
  <c r="N952"/>
  <c r="N946"/>
  <c r="N940"/>
  <c r="N934"/>
  <c r="N928"/>
  <c r="N922"/>
  <c r="N916"/>
  <c r="N904"/>
  <c r="N898"/>
  <c r="N880"/>
  <c r="N868"/>
  <c r="N862"/>
  <c r="N844"/>
  <c r="N820"/>
  <c r="N808"/>
  <c r="N760"/>
  <c r="N706"/>
  <c r="N700"/>
  <c r="N694"/>
  <c r="N688"/>
  <c r="N682"/>
  <c r="N676"/>
  <c r="N670"/>
  <c r="N664"/>
  <c r="N652"/>
  <c r="N646"/>
  <c r="N640"/>
  <c r="N634"/>
  <c r="N628"/>
  <c r="N616"/>
  <c r="N604"/>
  <c r="N598"/>
  <c r="N592"/>
  <c r="N586"/>
  <c r="N580"/>
  <c r="N574"/>
  <c r="N568"/>
  <c r="N562"/>
  <c r="N556"/>
  <c r="N550"/>
  <c r="N544"/>
  <c r="N538"/>
  <c r="N532"/>
  <c r="N520"/>
  <c r="N514"/>
  <c r="N508"/>
  <c r="N502"/>
  <c r="N496"/>
  <c r="N490"/>
  <c r="N466"/>
  <c r="N418"/>
  <c r="N412"/>
  <c r="N406"/>
  <c r="N400"/>
  <c r="N394"/>
  <c r="N388"/>
  <c r="N382"/>
  <c r="N376"/>
  <c r="N370"/>
  <c r="N364"/>
  <c r="N358"/>
  <c r="N352"/>
  <c r="N346"/>
  <c r="N340"/>
  <c r="N334"/>
  <c r="N328"/>
  <c r="N322"/>
  <c r="N316"/>
  <c r="N310"/>
  <c r="N304"/>
  <c r="N298"/>
  <c r="N292"/>
  <c r="N286"/>
  <c r="N280"/>
  <c r="N274"/>
  <c r="N262"/>
  <c r="N256"/>
  <c r="N244"/>
  <c r="N238"/>
  <c r="N226"/>
  <c r="N220"/>
  <c r="N208"/>
  <c r="N202"/>
  <c r="N190"/>
  <c r="N184"/>
  <c r="N172"/>
  <c r="N166"/>
  <c r="N154"/>
  <c r="N148"/>
  <c r="N136"/>
  <c r="N130"/>
  <c r="N118"/>
  <c r="N112"/>
  <c r="N4"/>
  <c r="N1325"/>
  <c r="N1319"/>
  <c r="N1313"/>
  <c r="N1307"/>
  <c r="N1301"/>
  <c r="N1295"/>
  <c r="N1289"/>
  <c r="N1283"/>
  <c r="N1277"/>
  <c r="N1271"/>
  <c r="N1265"/>
  <c r="N1259"/>
  <c r="N1253"/>
  <c r="N1247"/>
  <c r="N1241"/>
  <c r="N1235"/>
  <c r="N1229"/>
  <c r="N1223"/>
  <c r="N1217"/>
  <c r="N1211"/>
  <c r="N1199"/>
  <c r="N1193"/>
  <c r="N1181"/>
  <c r="N1175"/>
  <c r="N1169"/>
  <c r="N1163"/>
  <c r="N1151"/>
  <c r="N1145"/>
  <c r="N1139"/>
  <c r="N1133"/>
  <c r="N1121"/>
  <c r="N1109"/>
  <c r="N1097"/>
  <c r="N953"/>
  <c r="N941"/>
  <c r="N935"/>
  <c r="N929"/>
  <c r="N923"/>
  <c r="N917"/>
  <c r="N911"/>
  <c r="N905"/>
  <c r="N899"/>
  <c r="N893"/>
  <c r="N887"/>
  <c r="N881"/>
  <c r="N875"/>
  <c r="N869"/>
  <c r="N863"/>
  <c r="N857"/>
  <c r="N851"/>
  <c r="N845"/>
  <c r="N839"/>
  <c r="N833"/>
  <c r="N827"/>
  <c r="N821"/>
  <c r="N815"/>
  <c r="N809"/>
  <c r="N797"/>
  <c r="N791"/>
  <c r="N779"/>
  <c r="N767"/>
  <c r="N761"/>
  <c r="N755"/>
  <c r="N743"/>
  <c r="N737"/>
  <c r="N731"/>
  <c r="N719"/>
  <c r="N713"/>
  <c r="N707"/>
  <c r="N701"/>
  <c r="N695"/>
  <c r="N689"/>
  <c r="N683"/>
  <c r="N677"/>
  <c r="N671"/>
  <c r="N665"/>
  <c r="N659"/>
  <c r="N653"/>
  <c r="N647"/>
  <c r="N641"/>
  <c r="N635"/>
  <c r="N629"/>
  <c r="N623"/>
  <c r="N617"/>
  <c r="N611"/>
  <c r="N605"/>
  <c r="N599"/>
  <c r="N593"/>
  <c r="N587"/>
  <c r="N581"/>
  <c r="N575"/>
  <c r="N569"/>
  <c r="N557"/>
  <c r="N551"/>
  <c r="N545"/>
  <c r="N539"/>
  <c r="N533"/>
  <c r="N527"/>
  <c r="N521"/>
  <c r="N509"/>
  <c r="N503"/>
  <c r="N497"/>
  <c r="N485"/>
  <c r="N479"/>
  <c r="N467"/>
  <c r="N461"/>
  <c r="N455"/>
  <c r="N449"/>
  <c r="N443"/>
  <c r="N437"/>
  <c r="N431"/>
  <c r="N425"/>
  <c r="N419"/>
  <c r="N413"/>
  <c r="N407"/>
  <c r="N401"/>
  <c r="N395"/>
  <c r="N389"/>
  <c r="N383"/>
  <c r="N377"/>
  <c r="N371"/>
  <c r="N353"/>
  <c r="N347"/>
  <c r="N341"/>
  <c r="N305"/>
  <c r="N299"/>
  <c r="N293"/>
  <c r="N287"/>
  <c r="N281"/>
  <c r="N275"/>
  <c r="N263"/>
  <c r="N257"/>
  <c r="N245"/>
  <c r="N239"/>
  <c r="N227"/>
  <c r="N221"/>
  <c r="N209"/>
  <c r="N203"/>
  <c r="N191"/>
  <c r="N185"/>
  <c r="N179"/>
  <c r="N173"/>
  <c r="N167"/>
  <c r="N149"/>
  <c r="N143"/>
  <c r="N137"/>
  <c r="N131"/>
  <c r="N125"/>
  <c r="N119"/>
  <c r="N113"/>
  <c r="N95"/>
  <c r="N89"/>
  <c r="N83"/>
  <c r="N77"/>
  <c r="N71"/>
  <c r="N65"/>
  <c r="N59"/>
  <c r="N53"/>
  <c r="N47"/>
  <c r="N41"/>
  <c r="N29"/>
  <c r="N23"/>
  <c r="N17"/>
  <c r="N1326"/>
  <c r="N1320"/>
  <c r="N1314"/>
  <c r="N1308"/>
  <c r="N1302"/>
  <c r="N1296"/>
  <c r="N1290"/>
  <c r="N1284"/>
  <c r="N1278"/>
  <c r="N1272"/>
  <c r="N1266"/>
  <c r="N1260"/>
  <c r="N1254"/>
  <c r="N1248"/>
  <c r="N1242"/>
  <c r="N1236"/>
  <c r="N1230"/>
  <c r="N1224"/>
  <c r="N1218"/>
  <c r="N1212"/>
  <c r="N1206"/>
  <c r="N1200"/>
  <c r="N1194"/>
  <c r="N1188"/>
  <c r="N1182"/>
  <c r="N1176"/>
  <c r="N1170"/>
  <c r="N1164"/>
  <c r="N1158"/>
  <c r="N1152"/>
  <c r="N1146"/>
  <c r="N1140"/>
  <c r="N1134"/>
  <c r="N1128"/>
  <c r="N1122"/>
  <c r="N1116"/>
  <c r="N1110"/>
  <c r="N1104"/>
  <c r="N1098"/>
  <c r="N948"/>
  <c r="N942"/>
  <c r="N936"/>
  <c r="N930"/>
  <c r="N924"/>
  <c r="N918"/>
  <c r="N900"/>
  <c r="N894"/>
  <c r="N870"/>
  <c r="N858"/>
  <c r="N852"/>
  <c r="N846"/>
  <c r="N810"/>
  <c r="N762"/>
  <c r="N750"/>
  <c r="N732"/>
  <c r="N720"/>
  <c r="N714"/>
  <c r="N702"/>
  <c r="N696"/>
  <c r="N684"/>
  <c r="N678"/>
  <c r="N672"/>
  <c r="N666"/>
  <c r="N660"/>
  <c r="N654"/>
  <c r="N648"/>
  <c r="N642"/>
  <c r="N636"/>
  <c r="N630"/>
  <c r="N624"/>
  <c r="N618"/>
  <c r="N612"/>
  <c r="N600"/>
  <c r="N594"/>
  <c r="N588"/>
  <c r="N582"/>
  <c r="N576"/>
  <c r="N570"/>
  <c r="N564"/>
  <c r="N558"/>
  <c r="N552"/>
  <c r="N546"/>
  <c r="N540"/>
  <c r="N534"/>
  <c r="N528"/>
  <c r="N522"/>
  <c r="N516"/>
  <c r="N510"/>
  <c r="N504"/>
  <c r="N498"/>
  <c r="N492"/>
  <c r="N486"/>
  <c r="N480"/>
  <c r="N474"/>
  <c r="N468"/>
  <c r="N462"/>
  <c r="N420"/>
  <c r="N414"/>
  <c r="N408"/>
  <c r="N402"/>
  <c r="N396"/>
  <c r="N390"/>
  <c r="N384"/>
  <c r="N378"/>
  <c r="N372"/>
  <c r="N366"/>
  <c r="N360"/>
  <c r="N354"/>
  <c r="N348"/>
  <c r="N342"/>
  <c r="N336"/>
  <c r="N330"/>
  <c r="N324"/>
  <c r="N318"/>
  <c r="N312"/>
  <c r="N306"/>
  <c r="N300"/>
  <c r="N294"/>
  <c r="N288"/>
  <c r="N282"/>
  <c r="N276"/>
  <c r="N270"/>
  <c r="N264"/>
  <c r="N258"/>
  <c r="N252"/>
  <c r="N246"/>
  <c r="N240"/>
  <c r="N234"/>
  <c r="N228"/>
  <c r="N222"/>
  <c r="N216"/>
  <c r="N210"/>
  <c r="N204"/>
  <c r="N198"/>
  <c r="N192"/>
  <c r="N180"/>
  <c r="N174"/>
  <c r="N162"/>
  <c r="N156"/>
  <c r="N150"/>
  <c r="N144"/>
  <c r="N138"/>
  <c r="N126"/>
  <c r="N120"/>
  <c r="N108"/>
  <c r="N1327"/>
  <c r="N1321"/>
  <c r="N1315"/>
  <c r="N1309"/>
  <c r="N1303"/>
  <c r="N1297"/>
  <c r="N1291"/>
  <c r="N1285"/>
  <c r="N1279"/>
  <c r="N1273"/>
  <c r="N1267"/>
  <c r="N1261"/>
  <c r="N1255"/>
  <c r="N1249"/>
  <c r="N1243"/>
  <c r="N1237"/>
  <c r="N1231"/>
  <c r="N1225"/>
  <c r="N1219"/>
  <c r="N1213"/>
  <c r="N1207"/>
  <c r="N1201"/>
  <c r="N1189"/>
  <c r="N1183"/>
  <c r="N1177"/>
  <c r="N1171"/>
  <c r="N1165"/>
  <c r="N1159"/>
  <c r="N1153"/>
  <c r="N1147"/>
  <c r="N1141"/>
  <c r="N1135"/>
  <c r="N1129"/>
  <c r="N1123"/>
  <c r="N1117"/>
  <c r="N1111"/>
  <c r="N1105"/>
  <c r="N1099"/>
  <c r="N955"/>
  <c r="N949"/>
  <c r="N943"/>
  <c r="N937"/>
  <c r="N931"/>
  <c r="N925"/>
  <c r="N919"/>
  <c r="N913"/>
  <c r="N907"/>
  <c r="N901"/>
  <c r="N895"/>
  <c r="N889"/>
  <c r="N883"/>
  <c r="N877"/>
  <c r="N871"/>
  <c r="N865"/>
  <c r="N859"/>
  <c r="N853"/>
  <c r="N847"/>
  <c r="N841"/>
  <c r="N835"/>
  <c r="N829"/>
  <c r="N823"/>
  <c r="N817"/>
  <c r="N811"/>
  <c r="N805"/>
  <c r="N793"/>
  <c r="N781"/>
  <c r="N769"/>
  <c r="N763"/>
  <c r="N757"/>
  <c r="N751"/>
  <c r="N745"/>
  <c r="N739"/>
  <c r="N733"/>
  <c r="N721"/>
  <c r="N715"/>
  <c r="N709"/>
  <c r="N703"/>
  <c r="N697"/>
  <c r="N691"/>
  <c r="N685"/>
  <c r="N679"/>
  <c r="N673"/>
  <c r="N667"/>
  <c r="N661"/>
  <c r="N655"/>
  <c r="N649"/>
  <c r="N643"/>
  <c r="N637"/>
  <c r="N631"/>
  <c r="N625"/>
  <c r="N619"/>
  <c r="N613"/>
  <c r="N607"/>
  <c r="N601"/>
  <c r="N595"/>
  <c r="N589"/>
  <c r="N583"/>
  <c r="N577"/>
  <c r="N565"/>
  <c r="N559"/>
  <c r="N553"/>
  <c r="N547"/>
  <c r="N541"/>
  <c r="N535"/>
  <c r="N529"/>
  <c r="N523"/>
  <c r="N517"/>
  <c r="N511"/>
  <c r="N499"/>
  <c r="N469"/>
  <c r="N463"/>
  <c r="N457"/>
  <c r="N451"/>
  <c r="N445"/>
  <c r="N439"/>
  <c r="N433"/>
  <c r="N427"/>
  <c r="N421"/>
  <c r="N415"/>
  <c r="N409"/>
  <c r="N403"/>
  <c r="N397"/>
  <c r="N391"/>
  <c r="N385"/>
  <c r="N379"/>
  <c r="N373"/>
  <c r="N367"/>
  <c r="N355"/>
  <c r="N349"/>
  <c r="N343"/>
  <c r="N337"/>
  <c r="N331"/>
  <c r="N325"/>
  <c r="N319"/>
  <c r="N313"/>
  <c r="N307"/>
  <c r="N301"/>
  <c r="N295"/>
  <c r="N289"/>
  <c r="N283"/>
  <c r="N277"/>
  <c r="N271"/>
  <c r="N265"/>
  <c r="N259"/>
  <c r="N253"/>
  <c r="N241"/>
  <c r="N235"/>
  <c r="N229"/>
  <c r="N223"/>
  <c r="N217"/>
  <c r="N205"/>
  <c r="N199"/>
  <c r="N193"/>
  <c r="N181"/>
  <c r="N163"/>
  <c r="N157"/>
  <c r="N145"/>
  <c r="N139"/>
  <c r="N127"/>
  <c r="N109"/>
  <c r="N103"/>
  <c r="N97"/>
  <c r="N79"/>
  <c r="N61"/>
  <c r="N55"/>
  <c r="N49"/>
  <c r="N43"/>
  <c r="N37"/>
  <c r="N31"/>
  <c r="N13"/>
  <c r="N1262"/>
  <c r="N1256"/>
  <c r="N1250"/>
  <c r="N1244"/>
  <c r="N1238"/>
  <c r="N1232"/>
  <c r="N1226"/>
  <c r="N1220"/>
  <c r="N1214"/>
  <c r="N1208"/>
  <c r="N1202"/>
  <c r="N1196"/>
  <c r="N1190"/>
  <c r="N1184"/>
  <c r="N1178"/>
  <c r="N1172"/>
  <c r="N1166"/>
  <c r="N1160"/>
  <c r="N1154"/>
  <c r="N1148"/>
  <c r="N1142"/>
  <c r="N1136"/>
  <c r="N1130"/>
  <c r="N1124"/>
  <c r="N1118"/>
  <c r="N1112"/>
  <c r="N1106"/>
  <c r="N1100"/>
  <c r="N1028"/>
  <c r="N1022"/>
  <c r="N1016"/>
  <c r="N1010"/>
  <c r="N1004"/>
  <c r="N950"/>
  <c r="N944"/>
  <c r="N938"/>
  <c r="N932"/>
  <c r="N926"/>
  <c r="N920"/>
  <c r="N914"/>
  <c r="N908"/>
  <c r="N896"/>
  <c r="N890"/>
  <c r="N884"/>
  <c r="N878"/>
  <c r="N866"/>
  <c r="N842"/>
  <c r="N818"/>
  <c r="N794"/>
  <c r="N782"/>
  <c r="N776"/>
  <c r="N770"/>
  <c r="N764"/>
  <c r="N758"/>
  <c r="N752"/>
  <c r="N746"/>
  <c r="N740"/>
  <c r="N734"/>
  <c r="N722"/>
  <c r="N716"/>
  <c r="N710"/>
  <c r="N704"/>
  <c r="N692"/>
  <c r="N686"/>
  <c r="N674"/>
  <c r="N668"/>
  <c r="N662"/>
  <c r="N650"/>
  <c r="N644"/>
  <c r="N638"/>
  <c r="N632"/>
  <c r="N626"/>
  <c r="N614"/>
  <c r="N602"/>
  <c r="N596"/>
  <c r="N590"/>
  <c r="N584"/>
  <c r="N572"/>
  <c r="N566"/>
  <c r="N560"/>
  <c r="N554"/>
  <c r="N548"/>
  <c r="N542"/>
  <c r="N536"/>
  <c r="N530"/>
  <c r="N524"/>
  <c r="N518"/>
  <c r="N512"/>
  <c r="N506"/>
  <c r="N500"/>
  <c r="N494"/>
  <c r="N488"/>
  <c r="N482"/>
  <c r="N476"/>
  <c r="N470"/>
  <c r="N464"/>
  <c r="N422"/>
  <c r="N416"/>
  <c r="N410"/>
  <c r="N404"/>
  <c r="N398"/>
  <c r="N392"/>
  <c r="N386"/>
  <c r="N380"/>
  <c r="N374"/>
  <c r="N368"/>
  <c r="N356"/>
  <c r="N350"/>
  <c r="N344"/>
  <c r="N338"/>
  <c r="N332"/>
  <c r="N326"/>
  <c r="N320"/>
  <c r="N314"/>
  <c r="N308"/>
  <c r="N302"/>
  <c r="N296"/>
  <c r="N290"/>
  <c r="N284"/>
  <c r="N278"/>
  <c r="N272"/>
  <c r="N260"/>
  <c r="N254"/>
  <c r="N248"/>
  <c r="N242"/>
  <c r="N236"/>
  <c r="N224"/>
  <c r="N218"/>
  <c r="N212"/>
  <c r="N206"/>
  <c r="N200"/>
  <c r="N188"/>
  <c r="N182"/>
  <c r="N170"/>
  <c r="N164"/>
  <c r="N158"/>
  <c r="N152"/>
  <c r="N146"/>
  <c r="N140"/>
  <c r="N134"/>
  <c r="N128"/>
  <c r="N116"/>
  <c r="N104"/>
  <c r="N1329"/>
  <c r="N1323"/>
  <c r="N1317"/>
  <c r="N1311"/>
  <c r="N1305"/>
  <c r="N1299"/>
  <c r="N1293"/>
  <c r="N1287"/>
  <c r="N1281"/>
  <c r="N1275"/>
  <c r="N1269"/>
  <c r="N1263"/>
  <c r="N1257"/>
  <c r="N1251"/>
  <c r="N1245"/>
  <c r="N1239"/>
  <c r="N1233"/>
  <c r="N1221"/>
  <c r="N1215"/>
  <c r="N1203"/>
  <c r="N1197"/>
  <c r="N1191"/>
  <c r="N1185"/>
  <c r="N1179"/>
  <c r="N1173"/>
  <c r="N1167"/>
  <c r="N1161"/>
  <c r="N1155"/>
  <c r="N1149"/>
  <c r="N1131"/>
  <c r="N1125"/>
  <c r="N1119"/>
  <c r="N1113"/>
  <c r="N1101"/>
  <c r="N951"/>
  <c r="N945"/>
  <c r="N939"/>
  <c r="N933"/>
  <c r="N927"/>
  <c r="N921"/>
  <c r="N915"/>
  <c r="N909"/>
  <c r="N903"/>
  <c r="N897"/>
  <c r="N891"/>
  <c r="N885"/>
  <c r="N879"/>
  <c r="N873"/>
  <c r="N867"/>
  <c r="N861"/>
  <c r="N855"/>
  <c r="N849"/>
  <c r="N843"/>
  <c r="N837"/>
  <c r="N831"/>
  <c r="N825"/>
  <c r="N819"/>
  <c r="N813"/>
  <c r="N807"/>
  <c r="N801"/>
  <c r="N795"/>
  <c r="N789"/>
  <c r="N783"/>
  <c r="N777"/>
  <c r="N771"/>
  <c r="N765"/>
  <c r="N759"/>
  <c r="N705"/>
  <c r="N699"/>
  <c r="N687"/>
  <c r="N681"/>
  <c r="N669"/>
  <c r="N657"/>
  <c r="N645"/>
  <c r="N633"/>
  <c r="N621"/>
  <c r="N609"/>
  <c r="N603"/>
  <c r="N597"/>
  <c r="N591"/>
  <c r="N585"/>
  <c r="N579"/>
  <c r="N573"/>
  <c r="N567"/>
  <c r="N561"/>
  <c r="N549"/>
  <c r="N537"/>
  <c r="N531"/>
  <c r="N525"/>
  <c r="N519"/>
  <c r="N501"/>
  <c r="N495"/>
  <c r="N483"/>
  <c r="N465"/>
  <c r="N459"/>
  <c r="N453"/>
  <c r="N447"/>
  <c r="N441"/>
  <c r="N435"/>
  <c r="N429"/>
  <c r="N423"/>
  <c r="N417"/>
  <c r="N411"/>
  <c r="N405"/>
  <c r="N399"/>
  <c r="N393"/>
  <c r="N387"/>
  <c r="N381"/>
  <c r="N375"/>
  <c r="N369"/>
  <c r="N357"/>
  <c r="N351"/>
  <c r="N345"/>
  <c r="N339"/>
  <c r="N333"/>
  <c r="N327"/>
  <c r="N315"/>
  <c r="N309"/>
  <c r="N303"/>
  <c r="N297"/>
  <c r="N291"/>
  <c r="N285"/>
  <c r="N279"/>
  <c r="N273"/>
  <c r="N267"/>
  <c r="N261"/>
  <c r="N255"/>
  <c r="N249"/>
  <c r="N243"/>
  <c r="N237"/>
  <c r="N231"/>
  <c r="N225"/>
  <c r="N219"/>
  <c r="N213"/>
  <c r="N207"/>
  <c r="N201"/>
  <c r="N195"/>
  <c r="N189"/>
  <c r="N183"/>
  <c r="N171"/>
  <c r="N165"/>
  <c r="N153"/>
  <c r="N147"/>
  <c r="N135"/>
  <c r="N129"/>
  <c r="N117"/>
  <c r="N111"/>
  <c r="N99"/>
  <c r="N93"/>
  <c r="N87"/>
  <c r="N81"/>
  <c r="N75"/>
  <c r="N69"/>
  <c r="N63"/>
  <c r="N57"/>
  <c r="N51"/>
  <c r="N45"/>
  <c r="N39"/>
  <c r="N33"/>
  <c r="N27"/>
  <c r="N21"/>
  <c r="N15"/>
  <c r="N9"/>
  <c r="E1195"/>
  <c r="E1108"/>
  <c r="E1260"/>
  <c r="I316"/>
  <c r="H107"/>
  <c r="H513"/>
  <c r="D49"/>
  <c r="F49" s="1"/>
  <c r="G551"/>
  <c r="D724"/>
  <c r="H467"/>
  <c r="G606"/>
  <c r="H852"/>
  <c r="D806"/>
  <c r="I170"/>
  <c r="E512"/>
  <c r="G1276"/>
  <c r="E83"/>
  <c r="F83" s="1"/>
  <c r="H200"/>
  <c r="E293"/>
  <c r="G567"/>
  <c r="I769"/>
  <c r="I812"/>
  <c r="I1302"/>
  <c r="E604"/>
  <c r="D713"/>
  <c r="D769"/>
  <c r="E1168"/>
  <c r="G1187"/>
  <c r="I50"/>
  <c r="I68"/>
  <c r="E170"/>
  <c r="G843"/>
  <c r="E843"/>
  <c r="H1222"/>
  <c r="H131"/>
  <c r="E1175"/>
  <c r="E92"/>
  <c r="E152"/>
  <c r="H469"/>
  <c r="I506"/>
  <c r="G549"/>
  <c r="E606"/>
  <c r="I643"/>
  <c r="G660"/>
  <c r="G662"/>
  <c r="I682"/>
  <c r="I800"/>
  <c r="D808"/>
  <c r="D830"/>
  <c r="D854"/>
  <c r="I961"/>
  <c r="E1126"/>
  <c r="F1126" s="1"/>
  <c r="H1140"/>
  <c r="D1168"/>
  <c r="D1170"/>
  <c r="E1172"/>
  <c r="E1233"/>
  <c r="E1235"/>
  <c r="I1284"/>
  <c r="I664"/>
  <c r="G702"/>
  <c r="G719"/>
  <c r="G763"/>
  <c r="I824"/>
  <c r="D856"/>
  <c r="D1114"/>
  <c r="F1114" s="1"/>
  <c r="I1150"/>
  <c r="D1172"/>
  <c r="H1201"/>
  <c r="I32"/>
  <c r="E68"/>
  <c r="H119"/>
  <c r="H236"/>
  <c r="I518"/>
  <c r="D567"/>
  <c r="I840"/>
  <c r="I1007"/>
  <c r="E1102"/>
  <c r="F1102" s="1"/>
  <c r="E1192"/>
  <c r="E45"/>
  <c r="E73"/>
  <c r="H110"/>
  <c r="E281"/>
  <c r="E305"/>
  <c r="I520"/>
  <c r="D767"/>
  <c r="F767" s="1"/>
  <c r="D860"/>
  <c r="D886"/>
  <c r="I1146"/>
  <c r="E35"/>
  <c r="G49"/>
  <c r="E50"/>
  <c r="E70"/>
  <c r="H74"/>
  <c r="D85"/>
  <c r="H98"/>
  <c r="E131"/>
  <c r="I155"/>
  <c r="I171"/>
  <c r="H254"/>
  <c r="H489"/>
  <c r="G636"/>
  <c r="G638"/>
  <c r="G640"/>
  <c r="G1097"/>
  <c r="H1109"/>
  <c r="G1294"/>
  <c r="H26"/>
  <c r="D74"/>
  <c r="I111"/>
  <c r="I122"/>
  <c r="H152"/>
  <c r="I179"/>
  <c r="H218"/>
  <c r="E275"/>
  <c r="E287"/>
  <c r="E299"/>
  <c r="E328"/>
  <c r="E489"/>
  <c r="E491"/>
  <c r="E505"/>
  <c r="H519"/>
  <c r="D527"/>
  <c r="F527" s="1"/>
  <c r="G575"/>
  <c r="D638"/>
  <c r="D640"/>
  <c r="I700"/>
  <c r="I702"/>
  <c r="H716"/>
  <c r="G721"/>
  <c r="G801"/>
  <c r="D888"/>
  <c r="I971"/>
  <c r="H1018"/>
  <c r="E1097"/>
  <c r="H1104"/>
  <c r="E1109"/>
  <c r="H1122"/>
  <c r="E1164"/>
  <c r="E1171"/>
  <c r="H1183"/>
  <c r="D1224"/>
  <c r="E1236"/>
  <c r="D1294"/>
  <c r="I1025"/>
  <c r="D17"/>
  <c r="I20"/>
  <c r="E47"/>
  <c r="F47" s="1"/>
  <c r="I74"/>
  <c r="H89"/>
  <c r="H146"/>
  <c r="E247"/>
  <c r="I266"/>
  <c r="H309"/>
  <c r="E531"/>
  <c r="F531" s="1"/>
  <c r="G583"/>
  <c r="D682"/>
  <c r="H766"/>
  <c r="E781"/>
  <c r="I828"/>
  <c r="I836"/>
  <c r="D848"/>
  <c r="H862"/>
  <c r="D882"/>
  <c r="D892"/>
  <c r="H948"/>
  <c r="H950"/>
  <c r="H952"/>
  <c r="E1025"/>
  <c r="H1098"/>
  <c r="E1132"/>
  <c r="E1137"/>
  <c r="E1187"/>
  <c r="D1192"/>
  <c r="E1194"/>
  <c r="I1276"/>
  <c r="G47"/>
  <c r="H97"/>
  <c r="E511"/>
  <c r="F511" s="1"/>
  <c r="E559"/>
  <c r="E567"/>
  <c r="E611"/>
  <c r="H736"/>
  <c r="G767"/>
  <c r="E769"/>
  <c r="I772"/>
  <c r="D800"/>
  <c r="G813"/>
  <c r="H856"/>
  <c r="I1016"/>
  <c r="H1030"/>
  <c r="D1146"/>
  <c r="D1148"/>
  <c r="H1192"/>
  <c r="E1198"/>
  <c r="D1214"/>
  <c r="G1326"/>
  <c r="E17"/>
  <c r="E19"/>
  <c r="I44"/>
  <c r="I56"/>
  <c r="E69"/>
  <c r="E71"/>
  <c r="F71" s="1"/>
  <c r="D73"/>
  <c r="F73" s="1"/>
  <c r="E74"/>
  <c r="E91"/>
  <c r="E98"/>
  <c r="I110"/>
  <c r="I194"/>
  <c r="I209"/>
  <c r="E221"/>
  <c r="I230"/>
  <c r="I245"/>
  <c r="E257"/>
  <c r="H272"/>
  <c r="E278"/>
  <c r="E284"/>
  <c r="E290"/>
  <c r="E296"/>
  <c r="E302"/>
  <c r="I319"/>
  <c r="I321"/>
  <c r="E466"/>
  <c r="E468"/>
  <c r="H477"/>
  <c r="D505"/>
  <c r="F505" s="1"/>
  <c r="H525"/>
  <c r="G577"/>
  <c r="G587"/>
  <c r="G589"/>
  <c r="I684"/>
  <c r="H718"/>
  <c r="D736"/>
  <c r="D758"/>
  <c r="D797"/>
  <c r="F797" s="1"/>
  <c r="D826"/>
  <c r="D838"/>
  <c r="H892"/>
  <c r="I913"/>
  <c r="I979"/>
  <c r="E1013"/>
  <c r="E1031"/>
  <c r="D1098"/>
  <c r="D1104"/>
  <c r="D1110"/>
  <c r="D1132"/>
  <c r="D1134"/>
  <c r="I1136"/>
  <c r="D1140"/>
  <c r="E1154"/>
  <c r="D1164"/>
  <c r="E1166"/>
  <c r="G1177"/>
  <c r="H1179"/>
  <c r="E1183"/>
  <c r="G1185"/>
  <c r="E1201"/>
  <c r="E1210"/>
  <c r="H1218"/>
  <c r="H1225"/>
  <c r="E1248"/>
  <c r="E1257"/>
  <c r="E1259"/>
  <c r="G1284"/>
  <c r="G1302"/>
  <c r="I907"/>
  <c r="D1136"/>
  <c r="E1143"/>
  <c r="D1152"/>
  <c r="D1154"/>
  <c r="E1156"/>
  <c r="E1173"/>
  <c r="H1188"/>
  <c r="E1225"/>
  <c r="E1227"/>
  <c r="D1248"/>
  <c r="G1320"/>
  <c r="E20"/>
  <c r="H32"/>
  <c r="D50"/>
  <c r="H73"/>
  <c r="G75"/>
  <c r="E85"/>
  <c r="H92"/>
  <c r="I98"/>
  <c r="I107"/>
  <c r="I119"/>
  <c r="E146"/>
  <c r="I161"/>
  <c r="I173"/>
  <c r="E203"/>
  <c r="E239"/>
  <c r="H266"/>
  <c r="H471"/>
  <c r="H517"/>
  <c r="E551"/>
  <c r="G565"/>
  <c r="E573"/>
  <c r="E583"/>
  <c r="G672"/>
  <c r="G674"/>
  <c r="G676"/>
  <c r="H772"/>
  <c r="H784"/>
  <c r="I790"/>
  <c r="H846"/>
  <c r="H1121"/>
  <c r="I1144"/>
  <c r="G5"/>
  <c r="G7"/>
  <c r="G9"/>
  <c r="D20"/>
  <c r="G27"/>
  <c r="E32"/>
  <c r="I263"/>
  <c r="E469"/>
  <c r="E471"/>
  <c r="E473"/>
  <c r="H502"/>
  <c r="E517"/>
  <c r="E539"/>
  <c r="F539" s="1"/>
  <c r="D547"/>
  <c r="E549"/>
  <c r="D551"/>
  <c r="G559"/>
  <c r="D573"/>
  <c r="D583"/>
  <c r="E589"/>
  <c r="E591"/>
  <c r="F591" s="1"/>
  <c r="G608"/>
  <c r="G624"/>
  <c r="G626"/>
  <c r="D676"/>
  <c r="I685"/>
  <c r="E721"/>
  <c r="G751"/>
  <c r="D772"/>
  <c r="D784"/>
  <c r="H796"/>
  <c r="I832"/>
  <c r="D864"/>
  <c r="D872"/>
  <c r="I901"/>
  <c r="I989"/>
  <c r="I1022"/>
  <c r="D1116"/>
  <c r="G1121"/>
  <c r="H1128"/>
  <c r="H1144"/>
  <c r="D1150"/>
  <c r="E1163"/>
  <c r="E1167"/>
  <c r="E1176"/>
  <c r="E1178"/>
  <c r="D1180"/>
  <c r="F1180" s="1"/>
  <c r="E1182"/>
  <c r="D1186"/>
  <c r="F1186" s="1"/>
  <c r="D1198"/>
  <c r="D1200"/>
  <c r="E1207"/>
  <c r="E1209"/>
  <c r="E1216"/>
  <c r="E1218"/>
  <c r="H1223"/>
  <c r="D1260"/>
  <c r="I1283"/>
  <c r="I1301"/>
  <c r="I1308"/>
  <c r="D5"/>
  <c r="D7"/>
  <c r="D9"/>
  <c r="E16"/>
  <c r="E27"/>
  <c r="E39"/>
  <c r="E44"/>
  <c r="E46"/>
  <c r="G51"/>
  <c r="H56"/>
  <c r="E101"/>
  <c r="H113"/>
  <c r="I191"/>
  <c r="I227"/>
  <c r="H263"/>
  <c r="E577"/>
  <c r="D589"/>
  <c r="E599"/>
  <c r="E608"/>
  <c r="D626"/>
  <c r="I628"/>
  <c r="G696"/>
  <c r="I712"/>
  <c r="E751"/>
  <c r="G779"/>
  <c r="H794"/>
  <c r="D796"/>
  <c r="D822"/>
  <c r="D834"/>
  <c r="E885"/>
  <c r="I891"/>
  <c r="H906"/>
  <c r="I997"/>
  <c r="D1144"/>
  <c r="E1153"/>
  <c r="E1157"/>
  <c r="H1189"/>
  <c r="D1218"/>
  <c r="E1240"/>
  <c r="E1245"/>
  <c r="E1247"/>
  <c r="D1256"/>
  <c r="G1308"/>
  <c r="G1313"/>
  <c r="G1324"/>
  <c r="E11"/>
  <c r="E15"/>
  <c r="E25"/>
  <c r="E26"/>
  <c r="D29"/>
  <c r="F29" s="1"/>
  <c r="D38"/>
  <c r="E41"/>
  <c r="F41" s="1"/>
  <c r="E43"/>
  <c r="E51"/>
  <c r="E59"/>
  <c r="G67"/>
  <c r="D68"/>
  <c r="E86"/>
  <c r="E88"/>
  <c r="E93"/>
  <c r="E97"/>
  <c r="F97" s="1"/>
  <c r="D101"/>
  <c r="F101" s="1"/>
  <c r="D103"/>
  <c r="F103" s="1"/>
  <c r="E110"/>
  <c r="E113"/>
  <c r="I120"/>
  <c r="H122"/>
  <c r="I147"/>
  <c r="E158"/>
  <c r="H191"/>
  <c r="H194"/>
  <c r="E200"/>
  <c r="H227"/>
  <c r="H230"/>
  <c r="E236"/>
  <c r="I260"/>
  <c r="E266"/>
  <c r="E272"/>
  <c r="E310"/>
  <c r="H427"/>
  <c r="H429"/>
  <c r="H431"/>
  <c r="H433"/>
  <c r="H435"/>
  <c r="H437"/>
  <c r="H439"/>
  <c r="H441"/>
  <c r="H443"/>
  <c r="H445"/>
  <c r="H447"/>
  <c r="H449"/>
  <c r="H451"/>
  <c r="H453"/>
  <c r="H455"/>
  <c r="H457"/>
  <c r="H459"/>
  <c r="H461"/>
  <c r="E462"/>
  <c r="E477"/>
  <c r="H499"/>
  <c r="H500"/>
  <c r="E502"/>
  <c r="E513"/>
  <c r="D517"/>
  <c r="I524"/>
  <c r="E537"/>
  <c r="H543"/>
  <c r="E557"/>
  <c r="D559"/>
  <c r="E579"/>
  <c r="F579" s="1"/>
  <c r="E595"/>
  <c r="D599"/>
  <c r="G601"/>
  <c r="E607"/>
  <c r="D611"/>
  <c r="G612"/>
  <c r="G614"/>
  <c r="G616"/>
  <c r="G630"/>
  <c r="I667"/>
  <c r="G684"/>
  <c r="G700"/>
  <c r="I705"/>
  <c r="G710"/>
  <c r="H712"/>
  <c r="E715"/>
  <c r="G732"/>
  <c r="D740"/>
  <c r="I742"/>
  <c r="D751"/>
  <c r="D752"/>
  <c r="G761"/>
  <c r="E763"/>
  <c r="D779"/>
  <c r="F779" s="1"/>
  <c r="D781"/>
  <c r="G797"/>
  <c r="D812"/>
  <c r="D850"/>
  <c r="I877"/>
  <c r="H882"/>
  <c r="D906"/>
  <c r="H908"/>
  <c r="E909"/>
  <c r="I915"/>
  <c r="I959"/>
  <c r="I977"/>
  <c r="I995"/>
  <c r="E1007"/>
  <c r="I1013"/>
  <c r="I1031"/>
  <c r="D1108"/>
  <c r="H1110"/>
  <c r="H1116"/>
  <c r="D1122"/>
  <c r="D1128"/>
  <c r="H1134"/>
  <c r="H1136"/>
  <c r="I1140"/>
  <c r="H1148"/>
  <c r="D1156"/>
  <c r="D1166"/>
  <c r="H1167"/>
  <c r="G1173"/>
  <c r="D1176"/>
  <c r="E1177"/>
  <c r="D1178"/>
  <c r="E1179"/>
  <c r="D1182"/>
  <c r="F1182" s="1"/>
  <c r="E1185"/>
  <c r="D1194"/>
  <c r="E1205"/>
  <c r="E1214"/>
  <c r="D1216"/>
  <c r="H1220"/>
  <c r="E1224"/>
  <c r="E1229"/>
  <c r="E1231"/>
  <c r="E1244"/>
  <c r="E1249"/>
  <c r="E1251"/>
  <c r="E1256"/>
  <c r="E1261"/>
  <c r="E1263"/>
  <c r="I1272"/>
  <c r="I1290"/>
  <c r="I1315"/>
  <c r="D1320"/>
  <c r="I1324"/>
  <c r="I1326"/>
  <c r="D11"/>
  <c r="D13"/>
  <c r="F13" s="1"/>
  <c r="D15"/>
  <c r="E21"/>
  <c r="E23"/>
  <c r="F23" s="1"/>
  <c r="D25"/>
  <c r="D26"/>
  <c r="F26" s="1"/>
  <c r="E52"/>
  <c r="D59"/>
  <c r="D77"/>
  <c r="F77" s="1"/>
  <c r="D86"/>
  <c r="D93"/>
  <c r="E137"/>
  <c r="E143"/>
  <c r="I153"/>
  <c r="E175"/>
  <c r="E194"/>
  <c r="I197"/>
  <c r="E214"/>
  <c r="E230"/>
  <c r="I233"/>
  <c r="E250"/>
  <c r="I334"/>
  <c r="E496"/>
  <c r="D513"/>
  <c r="H531"/>
  <c r="E535"/>
  <c r="D537"/>
  <c r="E543"/>
  <c r="D557"/>
  <c r="E585"/>
  <c r="F585" s="1"/>
  <c r="D595"/>
  <c r="E596"/>
  <c r="E600"/>
  <c r="E602"/>
  <c r="D607"/>
  <c r="E612"/>
  <c r="D614"/>
  <c r="D616"/>
  <c r="D618"/>
  <c r="I655"/>
  <c r="I703"/>
  <c r="D712"/>
  <c r="D715"/>
  <c r="H722"/>
  <c r="D730"/>
  <c r="D742"/>
  <c r="I745"/>
  <c r="D754"/>
  <c r="D761"/>
  <c r="F761" s="1"/>
  <c r="D763"/>
  <c r="I1306"/>
  <c r="G745"/>
  <c r="H746"/>
  <c r="G791"/>
  <c r="E793"/>
  <c r="I820"/>
  <c r="I865"/>
  <c r="H870"/>
  <c r="H880"/>
  <c r="I1004"/>
  <c r="I1019"/>
  <c r="E1120"/>
  <c r="E1174"/>
  <c r="E1188"/>
  <c r="G1189"/>
  <c r="E1190"/>
  <c r="H1216"/>
  <c r="E1222"/>
  <c r="E1252"/>
  <c r="E1264"/>
  <c r="G1266"/>
  <c r="I1277"/>
  <c r="G1282"/>
  <c r="I1295"/>
  <c r="G1300"/>
  <c r="G1306"/>
  <c r="I1312"/>
  <c r="I116"/>
  <c r="I164"/>
  <c r="I185"/>
  <c r="I212"/>
  <c r="I248"/>
  <c r="G11"/>
  <c r="D19"/>
  <c r="G25"/>
  <c r="I26"/>
  <c r="E28"/>
  <c r="D35"/>
  <c r="D37"/>
  <c r="F37" s="1"/>
  <c r="D39"/>
  <c r="G41"/>
  <c r="D44"/>
  <c r="H50"/>
  <c r="E56"/>
  <c r="G59"/>
  <c r="D63"/>
  <c r="E67"/>
  <c r="E75"/>
  <c r="I86"/>
  <c r="E87"/>
  <c r="E89"/>
  <c r="F89" s="1"/>
  <c r="D104"/>
  <c r="F104" s="1"/>
  <c r="H116"/>
  <c r="E121"/>
  <c r="I125"/>
  <c r="I140"/>
  <c r="H164"/>
  <c r="I165"/>
  <c r="H167"/>
  <c r="H173"/>
  <c r="H179"/>
  <c r="H185"/>
  <c r="H209"/>
  <c r="H212"/>
  <c r="E218"/>
  <c r="H245"/>
  <c r="H248"/>
  <c r="E254"/>
  <c r="E268"/>
  <c r="E463"/>
  <c r="H480"/>
  <c r="E486"/>
  <c r="E493"/>
  <c r="E501"/>
  <c r="D525"/>
  <c r="F525" s="1"/>
  <c r="I532"/>
  <c r="I538"/>
  <c r="G545"/>
  <c r="D577"/>
  <c r="E603"/>
  <c r="I631"/>
  <c r="G648"/>
  <c r="G650"/>
  <c r="G652"/>
  <c r="G666"/>
  <c r="D668"/>
  <c r="I687"/>
  <c r="G692"/>
  <c r="G704"/>
  <c r="D716"/>
  <c r="D718"/>
  <c r="G731"/>
  <c r="G737"/>
  <c r="G739"/>
  <c r="E745"/>
  <c r="G746"/>
  <c r="D748"/>
  <c r="H754"/>
  <c r="D766"/>
  <c r="D791"/>
  <c r="D793"/>
  <c r="G809"/>
  <c r="G849"/>
  <c r="I851"/>
  <c r="H872"/>
  <c r="E873"/>
  <c r="H884"/>
  <c r="E905"/>
  <c r="D910"/>
  <c r="I968"/>
  <c r="I986"/>
  <c r="H997"/>
  <c r="I1010"/>
  <c r="E1019"/>
  <c r="H1024"/>
  <c r="I1028"/>
  <c r="E1107"/>
  <c r="D1120"/>
  <c r="G1137"/>
  <c r="D1138"/>
  <c r="H1155"/>
  <c r="H1165"/>
  <c r="D1174"/>
  <c r="H1180"/>
  <c r="H1184"/>
  <c r="D1188"/>
  <c r="E1189"/>
  <c r="D1190"/>
  <c r="D1196"/>
  <c r="E1206"/>
  <c r="H1214"/>
  <c r="E1220"/>
  <c r="D1222"/>
  <c r="E1232"/>
  <c r="E1241"/>
  <c r="E1243"/>
  <c r="D1252"/>
  <c r="D1264"/>
  <c r="I1273"/>
  <c r="G1277"/>
  <c r="D1282"/>
  <c r="I1291"/>
  <c r="G1295"/>
  <c r="D1300"/>
  <c r="G1312"/>
  <c r="G1319"/>
  <c r="I1327"/>
  <c r="D14"/>
  <c r="E22"/>
  <c r="E40"/>
  <c r="D53"/>
  <c r="F53" s="1"/>
  <c r="E65"/>
  <c r="F65" s="1"/>
  <c r="D67"/>
  <c r="E76"/>
  <c r="D81"/>
  <c r="G93"/>
  <c r="I117"/>
  <c r="H125"/>
  <c r="H138"/>
  <c r="H140"/>
  <c r="I144"/>
  <c r="E167"/>
  <c r="I174"/>
  <c r="I176"/>
  <c r="E196"/>
  <c r="I215"/>
  <c r="E232"/>
  <c r="I251"/>
  <c r="E427"/>
  <c r="E429"/>
  <c r="E431"/>
  <c r="E433"/>
  <c r="E435"/>
  <c r="E437"/>
  <c r="E439"/>
  <c r="E441"/>
  <c r="E443"/>
  <c r="E445"/>
  <c r="E447"/>
  <c r="E449"/>
  <c r="E451"/>
  <c r="E453"/>
  <c r="E455"/>
  <c r="E457"/>
  <c r="E459"/>
  <c r="E461"/>
  <c r="D603"/>
  <c r="I619"/>
  <c r="D650"/>
  <c r="D652"/>
  <c r="D654"/>
  <c r="I694"/>
  <c r="I699"/>
  <c r="E739"/>
  <c r="D755"/>
  <c r="F755" s="1"/>
  <c r="G781"/>
  <c r="G821"/>
  <c r="G825"/>
  <c r="G829"/>
  <c r="G833"/>
  <c r="G837"/>
  <c r="I871"/>
  <c r="E881"/>
  <c r="D902"/>
  <c r="D912"/>
  <c r="I962"/>
  <c r="I970"/>
  <c r="I980"/>
  <c r="I988"/>
  <c r="I998"/>
  <c r="H1133"/>
  <c r="E1155"/>
  <c r="E1165"/>
  <c r="H1166"/>
  <c r="H1176"/>
  <c r="H1177"/>
  <c r="H1178"/>
  <c r="E1184"/>
  <c r="H1185"/>
  <c r="G1193"/>
  <c r="E1202"/>
  <c r="E1213"/>
  <c r="D1220"/>
  <c r="E1228"/>
  <c r="E1237"/>
  <c r="E1239"/>
  <c r="E1253"/>
  <c r="E1255"/>
  <c r="E1265"/>
  <c r="I1309"/>
  <c r="I515"/>
  <c r="E515"/>
  <c r="I555"/>
  <c r="E555"/>
  <c r="I563"/>
  <c r="I620"/>
  <c r="G620"/>
  <c r="D622"/>
  <c r="G622"/>
  <c r="D639"/>
  <c r="I639"/>
  <c r="I656"/>
  <c r="G656"/>
  <c r="D658"/>
  <c r="G658"/>
  <c r="D675"/>
  <c r="I675"/>
  <c r="D690"/>
  <c r="G690"/>
  <c r="I747"/>
  <c r="E747"/>
  <c r="E773"/>
  <c r="G773"/>
  <c r="H778"/>
  <c r="I269"/>
  <c r="I530"/>
  <c r="D533"/>
  <c r="F533" s="1"/>
  <c r="I633"/>
  <c r="I637"/>
  <c r="I669"/>
  <c r="I673"/>
  <c r="I697"/>
  <c r="G805"/>
  <c r="G817"/>
  <c r="I529"/>
  <c r="E529"/>
  <c r="F529" s="1"/>
  <c r="I553"/>
  <c r="I561"/>
  <c r="D561"/>
  <c r="F561" s="1"/>
  <c r="I569"/>
  <c r="I571"/>
  <c r="D571"/>
  <c r="E571"/>
  <c r="I581"/>
  <c r="E581"/>
  <c r="F581" s="1"/>
  <c r="I593"/>
  <c r="E593"/>
  <c r="F593" s="1"/>
  <c r="I605"/>
  <c r="E605"/>
  <c r="F605" s="1"/>
  <c r="G706"/>
  <c r="I706"/>
  <c r="D725"/>
  <c r="G725"/>
  <c r="D728"/>
  <c r="G728"/>
  <c r="H728"/>
  <c r="I738"/>
  <c r="G738"/>
  <c r="E749"/>
  <c r="D749"/>
  <c r="G749"/>
  <c r="D775"/>
  <c r="E775"/>
  <c r="G775"/>
  <c r="I775"/>
  <c r="E785"/>
  <c r="D785"/>
  <c r="G785"/>
  <c r="D788"/>
  <c r="H788"/>
  <c r="D802"/>
  <c r="D814"/>
  <c r="I80"/>
  <c r="H155"/>
  <c r="I156"/>
  <c r="H161"/>
  <c r="H176"/>
  <c r="H197"/>
  <c r="H215"/>
  <c r="H233"/>
  <c r="H251"/>
  <c r="H269"/>
  <c r="I322"/>
  <c r="H367"/>
  <c r="H369"/>
  <c r="H371"/>
  <c r="H373"/>
  <c r="H375"/>
  <c r="H377"/>
  <c r="H379"/>
  <c r="H381"/>
  <c r="H383"/>
  <c r="H385"/>
  <c r="H387"/>
  <c r="H389"/>
  <c r="H391"/>
  <c r="H393"/>
  <c r="H395"/>
  <c r="H397"/>
  <c r="H399"/>
  <c r="H401"/>
  <c r="H403"/>
  <c r="H405"/>
  <c r="H407"/>
  <c r="H409"/>
  <c r="H411"/>
  <c r="H413"/>
  <c r="H415"/>
  <c r="H417"/>
  <c r="H419"/>
  <c r="H421"/>
  <c r="H423"/>
  <c r="H465"/>
  <c r="H474"/>
  <c r="E521"/>
  <c r="E541"/>
  <c r="F541" s="1"/>
  <c r="I542"/>
  <c r="G555"/>
  <c r="G563"/>
  <c r="G642"/>
  <c r="G678"/>
  <c r="I511"/>
  <c r="I523"/>
  <c r="D523"/>
  <c r="F523" s="1"/>
  <c r="I527"/>
  <c r="I545"/>
  <c r="D545"/>
  <c r="F545" s="1"/>
  <c r="I579"/>
  <c r="I591"/>
  <c r="D627"/>
  <c r="I627"/>
  <c r="I644"/>
  <c r="G644"/>
  <c r="D646"/>
  <c r="G646"/>
  <c r="D663"/>
  <c r="I663"/>
  <c r="D680"/>
  <c r="G680"/>
  <c r="D693"/>
  <c r="I693"/>
  <c r="D708"/>
  <c r="G708"/>
  <c r="I708"/>
  <c r="D790"/>
  <c r="H790"/>
  <c r="G55"/>
  <c r="H61"/>
  <c r="G79"/>
  <c r="G13"/>
  <c r="I14"/>
  <c r="D21"/>
  <c r="G29"/>
  <c r="H31"/>
  <c r="G33"/>
  <c r="G37"/>
  <c r="I38"/>
  <c r="D43"/>
  <c r="D45"/>
  <c r="F45" s="1"/>
  <c r="H55"/>
  <c r="G57"/>
  <c r="D69"/>
  <c r="F69" s="1"/>
  <c r="G77"/>
  <c r="D87"/>
  <c r="D91"/>
  <c r="D92"/>
  <c r="E94"/>
  <c r="G99"/>
  <c r="H103"/>
  <c r="H104"/>
  <c r="E107"/>
  <c r="I108"/>
  <c r="E122"/>
  <c r="E155"/>
  <c r="E161"/>
  <c r="I162"/>
  <c r="E176"/>
  <c r="E197"/>
  <c r="E215"/>
  <c r="E233"/>
  <c r="E251"/>
  <c r="E269"/>
  <c r="I313"/>
  <c r="I331"/>
  <c r="H425"/>
  <c r="H463"/>
  <c r="E464"/>
  <c r="H493"/>
  <c r="H494"/>
  <c r="H507"/>
  <c r="I514"/>
  <c r="D521"/>
  <c r="H535"/>
  <c r="G553"/>
  <c r="G561"/>
  <c r="G569"/>
  <c r="G571"/>
  <c r="G581"/>
  <c r="G593"/>
  <c r="E594"/>
  <c r="G605"/>
  <c r="I621"/>
  <c r="I625"/>
  <c r="I657"/>
  <c r="I661"/>
  <c r="D678"/>
  <c r="I691"/>
  <c r="I509"/>
  <c r="D509"/>
  <c r="F509" s="1"/>
  <c r="I541"/>
  <c r="H541"/>
  <c r="I597"/>
  <c r="E597"/>
  <c r="F597" s="1"/>
  <c r="I609"/>
  <c r="E609"/>
  <c r="F609" s="1"/>
  <c r="D727"/>
  <c r="E727"/>
  <c r="G727"/>
  <c r="I727"/>
  <c r="H760"/>
  <c r="D787"/>
  <c r="E787"/>
  <c r="G787"/>
  <c r="I787"/>
  <c r="D804"/>
  <c r="I804"/>
  <c r="D816"/>
  <c r="I816"/>
  <c r="H80"/>
  <c r="I128"/>
  <c r="I134"/>
  <c r="I149"/>
  <c r="I182"/>
  <c r="I206"/>
  <c r="I224"/>
  <c r="G505"/>
  <c r="H505"/>
  <c r="E526"/>
  <c r="I526"/>
  <c r="I575"/>
  <c r="E575"/>
  <c r="F575" s="1"/>
  <c r="I587"/>
  <c r="E587"/>
  <c r="F587" s="1"/>
  <c r="D615"/>
  <c r="I615"/>
  <c r="I632"/>
  <c r="G632"/>
  <c r="D634"/>
  <c r="G634"/>
  <c r="D651"/>
  <c r="I651"/>
  <c r="D670"/>
  <c r="G670"/>
  <c r="D698"/>
  <c r="G698"/>
  <c r="E741"/>
  <c r="I741"/>
  <c r="I62"/>
  <c r="H62"/>
  <c r="G81"/>
  <c r="I188"/>
  <c r="I242"/>
  <c r="G3"/>
  <c r="E10"/>
  <c r="H14"/>
  <c r="G15"/>
  <c r="D27"/>
  <c r="F27" s="1"/>
  <c r="E31"/>
  <c r="F31" s="1"/>
  <c r="D32"/>
  <c r="E33"/>
  <c r="E34"/>
  <c r="H38"/>
  <c r="G39"/>
  <c r="G43"/>
  <c r="D51"/>
  <c r="F51" s="1"/>
  <c r="E55"/>
  <c r="F55" s="1"/>
  <c r="D56"/>
  <c r="E57"/>
  <c r="E58"/>
  <c r="E61"/>
  <c r="F61" s="1"/>
  <c r="E62"/>
  <c r="G65"/>
  <c r="D75"/>
  <c r="E79"/>
  <c r="F79" s="1"/>
  <c r="E80"/>
  <c r="G91"/>
  <c r="I92"/>
  <c r="E95"/>
  <c r="F95" s="1"/>
  <c r="D98"/>
  <c r="E99"/>
  <c r="E100"/>
  <c r="I104"/>
  <c r="I126"/>
  <c r="H128"/>
  <c r="I129"/>
  <c r="H134"/>
  <c r="I137"/>
  <c r="I143"/>
  <c r="H149"/>
  <c r="I158"/>
  <c r="I180"/>
  <c r="H182"/>
  <c r="I183"/>
  <c r="H188"/>
  <c r="I203"/>
  <c r="H206"/>
  <c r="I221"/>
  <c r="H224"/>
  <c r="I239"/>
  <c r="H242"/>
  <c r="I257"/>
  <c r="H260"/>
  <c r="I307"/>
  <c r="H315"/>
  <c r="I325"/>
  <c r="E467"/>
  <c r="H483"/>
  <c r="H495"/>
  <c r="E507"/>
  <c r="H511"/>
  <c r="H529"/>
  <c r="D535"/>
  <c r="F535" s="1"/>
  <c r="E536"/>
  <c r="D543"/>
  <c r="I544"/>
  <c r="D549"/>
  <c r="F549" s="1"/>
  <c r="E563"/>
  <c r="G597"/>
  <c r="E598"/>
  <c r="G609"/>
  <c r="G610"/>
  <c r="I613"/>
  <c r="G628"/>
  <c r="I645"/>
  <c r="I649"/>
  <c r="G664"/>
  <c r="I679"/>
  <c r="G686"/>
  <c r="G694"/>
  <c r="D696"/>
  <c r="I565"/>
  <c r="E565"/>
  <c r="F565" s="1"/>
  <c r="I585"/>
  <c r="I601"/>
  <c r="E601"/>
  <c r="F601" s="1"/>
  <c r="G688"/>
  <c r="I688"/>
  <c r="D711"/>
  <c r="I711"/>
  <c r="E733"/>
  <c r="F733" s="1"/>
  <c r="G733"/>
  <c r="I733"/>
  <c r="E757"/>
  <c r="G757"/>
  <c r="I757"/>
  <c r="G31"/>
  <c r="I3"/>
  <c r="G63"/>
  <c r="D3"/>
  <c r="E14"/>
  <c r="H20"/>
  <c r="G21"/>
  <c r="D33"/>
  <c r="E38"/>
  <c r="H44"/>
  <c r="G45"/>
  <c r="D57"/>
  <c r="D62"/>
  <c r="E63"/>
  <c r="E64"/>
  <c r="H68"/>
  <c r="G69"/>
  <c r="D80"/>
  <c r="E81"/>
  <c r="E82"/>
  <c r="H86"/>
  <c r="G87"/>
  <c r="D99"/>
  <c r="I135"/>
  <c r="I189"/>
  <c r="E465"/>
  <c r="E470"/>
  <c r="F470" s="1"/>
  <c r="H496"/>
  <c r="D507"/>
  <c r="I508"/>
  <c r="D515"/>
  <c r="E519"/>
  <c r="F519" s="1"/>
  <c r="H523"/>
  <c r="E547"/>
  <c r="E553"/>
  <c r="F553" s="1"/>
  <c r="D555"/>
  <c r="D563"/>
  <c r="E569"/>
  <c r="F569" s="1"/>
  <c r="E610"/>
  <c r="D620"/>
  <c r="I622"/>
  <c r="D656"/>
  <c r="I658"/>
  <c r="I681"/>
  <c r="I690"/>
  <c r="I709"/>
  <c r="D773"/>
  <c r="D778"/>
  <c r="I859"/>
  <c r="E869"/>
  <c r="D874"/>
  <c r="D876"/>
  <c r="I879"/>
  <c r="E889"/>
  <c r="I895"/>
  <c r="D954"/>
  <c r="D956"/>
  <c r="I958"/>
  <c r="I967"/>
  <c r="I976"/>
  <c r="I985"/>
  <c r="I994"/>
  <c r="E1103"/>
  <c r="I1267"/>
  <c r="G1271"/>
  <c r="G1278"/>
  <c r="I1285"/>
  <c r="G1289"/>
  <c r="G1296"/>
  <c r="I1303"/>
  <c r="D1314"/>
  <c r="D1318"/>
  <c r="H1204"/>
  <c r="H1208"/>
  <c r="H1212"/>
  <c r="H1217"/>
  <c r="G1226"/>
  <c r="G1230"/>
  <c r="G1234"/>
  <c r="G1238"/>
  <c r="G1242"/>
  <c r="G1246"/>
  <c r="G1250"/>
  <c r="G1254"/>
  <c r="G1258"/>
  <c r="G1262"/>
  <c r="D721"/>
  <c r="D722"/>
  <c r="D739"/>
  <c r="I760"/>
  <c r="I778"/>
  <c r="E851"/>
  <c r="E857"/>
  <c r="I883"/>
  <c r="E893"/>
  <c r="I903"/>
  <c r="H954"/>
  <c r="H956"/>
  <c r="I964"/>
  <c r="I973"/>
  <c r="I982"/>
  <c r="I991"/>
  <c r="H994"/>
  <c r="I1000"/>
  <c r="H1003"/>
  <c r="H1009"/>
  <c r="H1015"/>
  <c r="H1021"/>
  <c r="H1027"/>
  <c r="H1033"/>
  <c r="G1153"/>
  <c r="H1163"/>
  <c r="D1184"/>
  <c r="H1196"/>
  <c r="H1200"/>
  <c r="D1202"/>
  <c r="H1205"/>
  <c r="D1206"/>
  <c r="D1210"/>
  <c r="E1219"/>
  <c r="H1227"/>
  <c r="D1228"/>
  <c r="D1232"/>
  <c r="D1236"/>
  <c r="D1240"/>
  <c r="D1244"/>
  <c r="G1272"/>
  <c r="I1279"/>
  <c r="G1283"/>
  <c r="G1290"/>
  <c r="I1297"/>
  <c r="G1301"/>
  <c r="H742"/>
  <c r="I796"/>
  <c r="G1149"/>
  <c r="H1158"/>
  <c r="H1159"/>
  <c r="H1160"/>
  <c r="H1161"/>
  <c r="G1165"/>
  <c r="I1270"/>
  <c r="I1288"/>
  <c r="G579"/>
  <c r="G585"/>
  <c r="G591"/>
  <c r="G712"/>
  <c r="J712" s="1"/>
  <c r="I715"/>
  <c r="H724"/>
  <c r="I766"/>
  <c r="I793"/>
  <c r="H842"/>
  <c r="H844"/>
  <c r="I847"/>
  <c r="I853"/>
  <c r="H858"/>
  <c r="H868"/>
  <c r="H894"/>
  <c r="H904"/>
  <c r="H942"/>
  <c r="H944"/>
  <c r="H946"/>
  <c r="H991"/>
  <c r="H1000"/>
  <c r="H1115"/>
  <c r="H1127"/>
  <c r="I1142"/>
  <c r="G1145"/>
  <c r="I1152"/>
  <c r="H1156"/>
  <c r="E1158"/>
  <c r="G1159"/>
  <c r="E1160"/>
  <c r="G1161"/>
  <c r="E1162"/>
  <c r="F1162" s="1"/>
  <c r="H1170"/>
  <c r="H1175"/>
  <c r="H1193"/>
  <c r="H1202"/>
  <c r="E1204"/>
  <c r="H1206"/>
  <c r="E1208"/>
  <c r="H1210"/>
  <c r="E1212"/>
  <c r="H1215"/>
  <c r="E1226"/>
  <c r="G1228"/>
  <c r="E1230"/>
  <c r="G1232"/>
  <c r="E1234"/>
  <c r="G1236"/>
  <c r="E1238"/>
  <c r="G1240"/>
  <c r="E1242"/>
  <c r="G1244"/>
  <c r="E1246"/>
  <c r="G1248"/>
  <c r="E1250"/>
  <c r="G1252"/>
  <c r="E1254"/>
  <c r="G1256"/>
  <c r="E1258"/>
  <c r="G1260"/>
  <c r="E1262"/>
  <c r="G1264"/>
  <c r="E1266"/>
  <c r="G1270"/>
  <c r="G1288"/>
  <c r="I1314"/>
  <c r="I1318"/>
  <c r="G547"/>
  <c r="G557"/>
  <c r="G573"/>
  <c r="G595"/>
  <c r="G599"/>
  <c r="G603"/>
  <c r="G607"/>
  <c r="G611"/>
  <c r="F612"/>
  <c r="G755"/>
  <c r="I784"/>
  <c r="E847"/>
  <c r="H860"/>
  <c r="E861"/>
  <c r="H896"/>
  <c r="E897"/>
  <c r="H918"/>
  <c r="H920"/>
  <c r="H922"/>
  <c r="H924"/>
  <c r="H926"/>
  <c r="H928"/>
  <c r="H930"/>
  <c r="H932"/>
  <c r="H934"/>
  <c r="H936"/>
  <c r="H938"/>
  <c r="H940"/>
  <c r="I965"/>
  <c r="I974"/>
  <c r="I983"/>
  <c r="I992"/>
  <c r="I1001"/>
  <c r="H1006"/>
  <c r="H1012"/>
  <c r="H1103"/>
  <c r="E1115"/>
  <c r="E1127"/>
  <c r="I1138"/>
  <c r="G1141"/>
  <c r="D1142"/>
  <c r="I1148"/>
  <c r="H1152"/>
  <c r="H1153"/>
  <c r="H1154"/>
  <c r="D1158"/>
  <c r="E1159"/>
  <c r="D1160"/>
  <c r="E1161"/>
  <c r="H1164"/>
  <c r="H1168"/>
  <c r="E1170"/>
  <c r="H1171"/>
  <c r="H1172"/>
  <c r="H1173"/>
  <c r="J1173" s="1"/>
  <c r="H1182"/>
  <c r="H1187"/>
  <c r="H1194"/>
  <c r="E1196"/>
  <c r="H1198"/>
  <c r="E1200"/>
  <c r="F1200" s="1"/>
  <c r="H1203"/>
  <c r="D1204"/>
  <c r="D1208"/>
  <c r="D1212"/>
  <c r="H1213"/>
  <c r="H1224"/>
  <c r="D1226"/>
  <c r="D1230"/>
  <c r="D1234"/>
  <c r="D1238"/>
  <c r="D1242"/>
  <c r="D1246"/>
  <c r="D1250"/>
  <c r="D1254"/>
  <c r="D1258"/>
  <c r="D1262"/>
  <c r="D1266"/>
  <c r="I1271"/>
  <c r="I1278"/>
  <c r="I1289"/>
  <c r="I1296"/>
  <c r="G1307"/>
  <c r="I1321"/>
  <c r="G1325"/>
  <c r="D123"/>
  <c r="G123"/>
  <c r="E123"/>
  <c r="G124"/>
  <c r="D124"/>
  <c r="H124"/>
  <c r="I124"/>
  <c r="D133"/>
  <c r="G133"/>
  <c r="H133"/>
  <c r="I133"/>
  <c r="D141"/>
  <c r="G141"/>
  <c r="E141"/>
  <c r="G186"/>
  <c r="D186"/>
  <c r="E186"/>
  <c r="I268"/>
  <c r="I280"/>
  <c r="I298"/>
  <c r="G192"/>
  <c r="D192"/>
  <c r="E192"/>
  <c r="I192"/>
  <c r="D195"/>
  <c r="G195"/>
  <c r="E195"/>
  <c r="I195"/>
  <c r="G198"/>
  <c r="D198"/>
  <c r="E198"/>
  <c r="I198"/>
  <c r="D201"/>
  <c r="G201"/>
  <c r="E201"/>
  <c r="I201"/>
  <c r="I277"/>
  <c r="I295"/>
  <c r="H317"/>
  <c r="H335"/>
  <c r="E3"/>
  <c r="H4"/>
  <c r="E5"/>
  <c r="H6"/>
  <c r="E7"/>
  <c r="H8"/>
  <c r="E9"/>
  <c r="D10"/>
  <c r="I11"/>
  <c r="I12"/>
  <c r="G14"/>
  <c r="D16"/>
  <c r="I17"/>
  <c r="I18"/>
  <c r="G19"/>
  <c r="G20"/>
  <c r="D22"/>
  <c r="F22" s="1"/>
  <c r="I23"/>
  <c r="I24"/>
  <c r="G26"/>
  <c r="D28"/>
  <c r="I29"/>
  <c r="I30"/>
  <c r="G32"/>
  <c r="D34"/>
  <c r="I35"/>
  <c r="I36"/>
  <c r="G38"/>
  <c r="D40"/>
  <c r="I41"/>
  <c r="I42"/>
  <c r="G44"/>
  <c r="D46"/>
  <c r="I47"/>
  <c r="I48"/>
  <c r="G50"/>
  <c r="D52"/>
  <c r="I53"/>
  <c r="I54"/>
  <c r="G56"/>
  <c r="D58"/>
  <c r="I59"/>
  <c r="I60"/>
  <c r="G61"/>
  <c r="G62"/>
  <c r="D64"/>
  <c r="I65"/>
  <c r="I66"/>
  <c r="G68"/>
  <c r="D70"/>
  <c r="F70" s="1"/>
  <c r="I71"/>
  <c r="I72"/>
  <c r="G73"/>
  <c r="G74"/>
  <c r="D76"/>
  <c r="I77"/>
  <c r="I78"/>
  <c r="G80"/>
  <c r="D82"/>
  <c r="I83"/>
  <c r="I84"/>
  <c r="G86"/>
  <c r="D88"/>
  <c r="F88" s="1"/>
  <c r="I89"/>
  <c r="I90"/>
  <c r="G92"/>
  <c r="D94"/>
  <c r="I95"/>
  <c r="I96"/>
  <c r="G97"/>
  <c r="G98"/>
  <c r="D100"/>
  <c r="I101"/>
  <c r="I102"/>
  <c r="G103"/>
  <c r="D105"/>
  <c r="G105"/>
  <c r="E105"/>
  <c r="G114"/>
  <c r="D114"/>
  <c r="E114"/>
  <c r="D159"/>
  <c r="G159"/>
  <c r="E159"/>
  <c r="G108"/>
  <c r="D108"/>
  <c r="E108"/>
  <c r="D109"/>
  <c r="F109" s="1"/>
  <c r="G109"/>
  <c r="H109"/>
  <c r="I109"/>
  <c r="D117"/>
  <c r="G117"/>
  <c r="E117"/>
  <c r="G118"/>
  <c r="D118"/>
  <c r="F118" s="1"/>
  <c r="H118"/>
  <c r="I118"/>
  <c r="G126"/>
  <c r="D126"/>
  <c r="E126"/>
  <c r="D127"/>
  <c r="F127" s="1"/>
  <c r="G127"/>
  <c r="H127"/>
  <c r="I127"/>
  <c r="D135"/>
  <c r="G135"/>
  <c r="E135"/>
  <c r="G136"/>
  <c r="D136"/>
  <c r="F136" s="1"/>
  <c r="H136"/>
  <c r="I136"/>
  <c r="G144"/>
  <c r="D144"/>
  <c r="E144"/>
  <c r="D145"/>
  <c r="F145" s="1"/>
  <c r="G145"/>
  <c r="H145"/>
  <c r="I145"/>
  <c r="D153"/>
  <c r="G153"/>
  <c r="E153"/>
  <c r="G154"/>
  <c r="D154"/>
  <c r="F154" s="1"/>
  <c r="H154"/>
  <c r="I154"/>
  <c r="G162"/>
  <c r="J162" s="1"/>
  <c r="D162"/>
  <c r="E162"/>
  <c r="D163"/>
  <c r="F163" s="1"/>
  <c r="G163"/>
  <c r="H163"/>
  <c r="I163"/>
  <c r="D171"/>
  <c r="G171"/>
  <c r="J171" s="1"/>
  <c r="E171"/>
  <c r="G172"/>
  <c r="D172"/>
  <c r="F172" s="1"/>
  <c r="H172"/>
  <c r="I172"/>
  <c r="G180"/>
  <c r="D180"/>
  <c r="E180"/>
  <c r="D181"/>
  <c r="F181" s="1"/>
  <c r="G181"/>
  <c r="H181"/>
  <c r="I181"/>
  <c r="D189"/>
  <c r="G189"/>
  <c r="E189"/>
  <c r="I265"/>
  <c r="I274"/>
  <c r="I292"/>
  <c r="H13"/>
  <c r="H19"/>
  <c r="H91"/>
  <c r="H54"/>
  <c r="H90"/>
  <c r="H95"/>
  <c r="H96"/>
  <c r="H101"/>
  <c r="H102"/>
  <c r="G106"/>
  <c r="D106"/>
  <c r="H106"/>
  <c r="I106"/>
  <c r="G142"/>
  <c r="D142"/>
  <c r="H142"/>
  <c r="I142"/>
  <c r="D151"/>
  <c r="G151"/>
  <c r="H151"/>
  <c r="I151"/>
  <c r="G168"/>
  <c r="D168"/>
  <c r="E168"/>
  <c r="I289"/>
  <c r="H323"/>
  <c r="I8"/>
  <c r="H25"/>
  <c r="H41"/>
  <c r="H42"/>
  <c r="H65"/>
  <c r="H66"/>
  <c r="H71"/>
  <c r="H72"/>
  <c r="H77"/>
  <c r="H83"/>
  <c r="H84"/>
  <c r="I7"/>
  <c r="G36"/>
  <c r="G42"/>
  <c r="G48"/>
  <c r="I52"/>
  <c r="G53"/>
  <c r="G54"/>
  <c r="I58"/>
  <c r="G60"/>
  <c r="I64"/>
  <c r="G66"/>
  <c r="I70"/>
  <c r="G71"/>
  <c r="G72"/>
  <c r="I76"/>
  <c r="G78"/>
  <c r="I82"/>
  <c r="G83"/>
  <c r="G84"/>
  <c r="I88"/>
  <c r="G89"/>
  <c r="G90"/>
  <c r="I94"/>
  <c r="G95"/>
  <c r="G96"/>
  <c r="I100"/>
  <c r="G101"/>
  <c r="G102"/>
  <c r="G132"/>
  <c r="D132"/>
  <c r="E132"/>
  <c r="D169"/>
  <c r="G169"/>
  <c r="H169"/>
  <c r="I169"/>
  <c r="D177"/>
  <c r="G177"/>
  <c r="E177"/>
  <c r="G104"/>
  <c r="D111"/>
  <c r="G111"/>
  <c r="J111" s="1"/>
  <c r="E111"/>
  <c r="G112"/>
  <c r="D112"/>
  <c r="F112" s="1"/>
  <c r="H112"/>
  <c r="I112"/>
  <c r="G120"/>
  <c r="D120"/>
  <c r="E120"/>
  <c r="D121"/>
  <c r="G121"/>
  <c r="H121"/>
  <c r="I121"/>
  <c r="D129"/>
  <c r="G129"/>
  <c r="J129" s="1"/>
  <c r="E129"/>
  <c r="G130"/>
  <c r="D130"/>
  <c r="F130" s="1"/>
  <c r="H130"/>
  <c r="I130"/>
  <c r="G138"/>
  <c r="D138"/>
  <c r="E138"/>
  <c r="D139"/>
  <c r="F139" s="1"/>
  <c r="G139"/>
  <c r="H139"/>
  <c r="I139"/>
  <c r="D147"/>
  <c r="G147"/>
  <c r="E147"/>
  <c r="G148"/>
  <c r="D148"/>
  <c r="F148" s="1"/>
  <c r="H148"/>
  <c r="I148"/>
  <c r="G156"/>
  <c r="D156"/>
  <c r="E156"/>
  <c r="D157"/>
  <c r="F157" s="1"/>
  <c r="G157"/>
  <c r="H157"/>
  <c r="I157"/>
  <c r="D165"/>
  <c r="G165"/>
  <c r="J165" s="1"/>
  <c r="E165"/>
  <c r="G166"/>
  <c r="D166"/>
  <c r="F166" s="1"/>
  <c r="H166"/>
  <c r="I166"/>
  <c r="G174"/>
  <c r="D174"/>
  <c r="E174"/>
  <c r="D175"/>
  <c r="F175" s="1"/>
  <c r="G175"/>
  <c r="H175"/>
  <c r="I175"/>
  <c r="D183"/>
  <c r="G183"/>
  <c r="E183"/>
  <c r="G184"/>
  <c r="D184"/>
  <c r="F184" s="1"/>
  <c r="H184"/>
  <c r="I184"/>
  <c r="I271"/>
  <c r="I286"/>
  <c r="I304"/>
  <c r="I6"/>
  <c r="H18"/>
  <c r="H23"/>
  <c r="H24"/>
  <c r="H29"/>
  <c r="H30"/>
  <c r="I5"/>
  <c r="I10"/>
  <c r="G12"/>
  <c r="I16"/>
  <c r="G17"/>
  <c r="G18"/>
  <c r="I22"/>
  <c r="G23"/>
  <c r="G24"/>
  <c r="I28"/>
  <c r="G30"/>
  <c r="I34"/>
  <c r="G35"/>
  <c r="I40"/>
  <c r="I46"/>
  <c r="H3"/>
  <c r="E4"/>
  <c r="H5"/>
  <c r="E6"/>
  <c r="H7"/>
  <c r="E8"/>
  <c r="H9"/>
  <c r="H10"/>
  <c r="E12"/>
  <c r="H15"/>
  <c r="H16"/>
  <c r="E18"/>
  <c r="H21"/>
  <c r="J21" s="1"/>
  <c r="H22"/>
  <c r="E24"/>
  <c r="H27"/>
  <c r="H28"/>
  <c r="E30"/>
  <c r="H33"/>
  <c r="H34"/>
  <c r="E36"/>
  <c r="H39"/>
  <c r="H40"/>
  <c r="E42"/>
  <c r="H45"/>
  <c r="H46"/>
  <c r="E48"/>
  <c r="H51"/>
  <c r="H52"/>
  <c r="E54"/>
  <c r="H57"/>
  <c r="J57" s="1"/>
  <c r="H58"/>
  <c r="E60"/>
  <c r="H63"/>
  <c r="H64"/>
  <c r="E66"/>
  <c r="H69"/>
  <c r="H70"/>
  <c r="E72"/>
  <c r="H75"/>
  <c r="J75" s="1"/>
  <c r="H76"/>
  <c r="E78"/>
  <c r="H81"/>
  <c r="H82"/>
  <c r="E84"/>
  <c r="H87"/>
  <c r="H88"/>
  <c r="E90"/>
  <c r="H93"/>
  <c r="H94"/>
  <c r="E96"/>
  <c r="H99"/>
  <c r="H100"/>
  <c r="E102"/>
  <c r="I105"/>
  <c r="I114"/>
  <c r="I123"/>
  <c r="I132"/>
  <c r="I141"/>
  <c r="I159"/>
  <c r="I168"/>
  <c r="I177"/>
  <c r="I186"/>
  <c r="D115"/>
  <c r="G115"/>
  <c r="H115"/>
  <c r="I115"/>
  <c r="G150"/>
  <c r="D150"/>
  <c r="E150"/>
  <c r="G160"/>
  <c r="D160"/>
  <c r="H160"/>
  <c r="I160"/>
  <c r="G178"/>
  <c r="D178"/>
  <c r="H178"/>
  <c r="I178"/>
  <c r="D187"/>
  <c r="G187"/>
  <c r="H187"/>
  <c r="I187"/>
  <c r="I283"/>
  <c r="I301"/>
  <c r="H311"/>
  <c r="H329"/>
  <c r="H37"/>
  <c r="H49"/>
  <c r="H67"/>
  <c r="H79"/>
  <c r="H85"/>
  <c r="G4"/>
  <c r="G6"/>
  <c r="G8"/>
  <c r="H11"/>
  <c r="H12"/>
  <c r="H35"/>
  <c r="H36"/>
  <c r="H47"/>
  <c r="H48"/>
  <c r="H53"/>
  <c r="H60"/>
  <c r="H78"/>
  <c r="D4"/>
  <c r="D6"/>
  <c r="D8"/>
  <c r="G10"/>
  <c r="D12"/>
  <c r="I13"/>
  <c r="G16"/>
  <c r="D18"/>
  <c r="I19"/>
  <c r="G22"/>
  <c r="D24"/>
  <c r="I25"/>
  <c r="G28"/>
  <c r="D30"/>
  <c r="I31"/>
  <c r="G34"/>
  <c r="D36"/>
  <c r="I37"/>
  <c r="G40"/>
  <c r="D42"/>
  <c r="I43"/>
  <c r="J43" s="1"/>
  <c r="G46"/>
  <c r="D48"/>
  <c r="I49"/>
  <c r="G52"/>
  <c r="D54"/>
  <c r="I55"/>
  <c r="G58"/>
  <c r="D60"/>
  <c r="I61"/>
  <c r="G64"/>
  <c r="D66"/>
  <c r="I67"/>
  <c r="G70"/>
  <c r="D72"/>
  <c r="I73"/>
  <c r="G76"/>
  <c r="D78"/>
  <c r="I79"/>
  <c r="G82"/>
  <c r="D84"/>
  <c r="I85"/>
  <c r="G88"/>
  <c r="D90"/>
  <c r="I91"/>
  <c r="G94"/>
  <c r="D96"/>
  <c r="I97"/>
  <c r="G100"/>
  <c r="D102"/>
  <c r="I103"/>
  <c r="H105"/>
  <c r="E106"/>
  <c r="H114"/>
  <c r="E115"/>
  <c r="H123"/>
  <c r="E124"/>
  <c r="H132"/>
  <c r="E133"/>
  <c r="H141"/>
  <c r="E142"/>
  <c r="H150"/>
  <c r="E151"/>
  <c r="H159"/>
  <c r="E160"/>
  <c r="H168"/>
  <c r="E169"/>
  <c r="H177"/>
  <c r="E178"/>
  <c r="H186"/>
  <c r="E187"/>
  <c r="G204"/>
  <c r="D204"/>
  <c r="D207"/>
  <c r="G207"/>
  <c r="G210"/>
  <c r="D210"/>
  <c r="D213"/>
  <c r="G213"/>
  <c r="G216"/>
  <c r="D216"/>
  <c r="D219"/>
  <c r="G219"/>
  <c r="G222"/>
  <c r="D222"/>
  <c r="D225"/>
  <c r="G225"/>
  <c r="G228"/>
  <c r="D228"/>
  <c r="D231"/>
  <c r="G231"/>
  <c r="G234"/>
  <c r="D234"/>
  <c r="D237"/>
  <c r="G237"/>
  <c r="G240"/>
  <c r="D240"/>
  <c r="D243"/>
  <c r="G243"/>
  <c r="G246"/>
  <c r="D246"/>
  <c r="D249"/>
  <c r="G249"/>
  <c r="G252"/>
  <c r="D252"/>
  <c r="D255"/>
  <c r="G255"/>
  <c r="G258"/>
  <c r="D258"/>
  <c r="D261"/>
  <c r="G261"/>
  <c r="G264"/>
  <c r="D264"/>
  <c r="D267"/>
  <c r="G267"/>
  <c r="G270"/>
  <c r="D270"/>
  <c r="D273"/>
  <c r="G273"/>
  <c r="G276"/>
  <c r="D276"/>
  <c r="D279"/>
  <c r="G279"/>
  <c r="G282"/>
  <c r="D282"/>
  <c r="D285"/>
  <c r="G285"/>
  <c r="G288"/>
  <c r="D288"/>
  <c r="D291"/>
  <c r="G291"/>
  <c r="G294"/>
  <c r="D294"/>
  <c r="D297"/>
  <c r="G297"/>
  <c r="G300"/>
  <c r="D300"/>
  <c r="D303"/>
  <c r="G303"/>
  <c r="G306"/>
  <c r="H306"/>
  <c r="D306"/>
  <c r="D309"/>
  <c r="E309"/>
  <c r="G309"/>
  <c r="G312"/>
  <c r="H312"/>
  <c r="D312"/>
  <c r="D315"/>
  <c r="E315"/>
  <c r="G315"/>
  <c r="G318"/>
  <c r="H318"/>
  <c r="D318"/>
  <c r="D321"/>
  <c r="E321"/>
  <c r="G321"/>
  <c r="G324"/>
  <c r="H324"/>
  <c r="D324"/>
  <c r="D327"/>
  <c r="E327"/>
  <c r="G327"/>
  <c r="G330"/>
  <c r="H330"/>
  <c r="D330"/>
  <c r="D333"/>
  <c r="E333"/>
  <c r="G333"/>
  <c r="G336"/>
  <c r="H336"/>
  <c r="D336"/>
  <c r="E362"/>
  <c r="G362"/>
  <c r="H362"/>
  <c r="D362"/>
  <c r="I275"/>
  <c r="I278"/>
  <c r="I281"/>
  <c r="I284"/>
  <c r="I287"/>
  <c r="I290"/>
  <c r="I293"/>
  <c r="I296"/>
  <c r="I299"/>
  <c r="I302"/>
  <c r="I305"/>
  <c r="G190"/>
  <c r="D190"/>
  <c r="F190" s="1"/>
  <c r="D193"/>
  <c r="F193" s="1"/>
  <c r="G193"/>
  <c r="G196"/>
  <c r="D196"/>
  <c r="D199"/>
  <c r="F199" s="1"/>
  <c r="G199"/>
  <c r="G202"/>
  <c r="D202"/>
  <c r="F202" s="1"/>
  <c r="D205"/>
  <c r="F205" s="1"/>
  <c r="G205"/>
  <c r="G208"/>
  <c r="D208"/>
  <c r="F208" s="1"/>
  <c r="D211"/>
  <c r="G211"/>
  <c r="G214"/>
  <c r="D214"/>
  <c r="D217"/>
  <c r="F217" s="1"/>
  <c r="G217"/>
  <c r="G220"/>
  <c r="D220"/>
  <c r="F220" s="1"/>
  <c r="D223"/>
  <c r="F223" s="1"/>
  <c r="G223"/>
  <c r="G226"/>
  <c r="D226"/>
  <c r="F226" s="1"/>
  <c r="D229"/>
  <c r="F229" s="1"/>
  <c r="G229"/>
  <c r="G232"/>
  <c r="D232"/>
  <c r="D235"/>
  <c r="F235" s="1"/>
  <c r="G235"/>
  <c r="G238"/>
  <c r="D238"/>
  <c r="F238" s="1"/>
  <c r="D241"/>
  <c r="F241" s="1"/>
  <c r="G241"/>
  <c r="G244"/>
  <c r="D244"/>
  <c r="F244" s="1"/>
  <c r="D247"/>
  <c r="G247"/>
  <c r="G250"/>
  <c r="D250"/>
  <c r="F250" s="1"/>
  <c r="D253"/>
  <c r="F253" s="1"/>
  <c r="G253"/>
  <c r="G256"/>
  <c r="D256"/>
  <c r="F256" s="1"/>
  <c r="D259"/>
  <c r="F259" s="1"/>
  <c r="G259"/>
  <c r="G262"/>
  <c r="D262"/>
  <c r="F262" s="1"/>
  <c r="D265"/>
  <c r="F265" s="1"/>
  <c r="G265"/>
  <c r="G268"/>
  <c r="D268"/>
  <c r="D271"/>
  <c r="F271" s="1"/>
  <c r="G271"/>
  <c r="G274"/>
  <c r="D274"/>
  <c r="F274" s="1"/>
  <c r="D277"/>
  <c r="F277" s="1"/>
  <c r="G277"/>
  <c r="G280"/>
  <c r="D280"/>
  <c r="F280" s="1"/>
  <c r="D283"/>
  <c r="F283" s="1"/>
  <c r="G283"/>
  <c r="G286"/>
  <c r="D286"/>
  <c r="F286" s="1"/>
  <c r="D289"/>
  <c r="F289" s="1"/>
  <c r="G289"/>
  <c r="G292"/>
  <c r="D292"/>
  <c r="F292" s="1"/>
  <c r="D295"/>
  <c r="F295" s="1"/>
  <c r="G295"/>
  <c r="G298"/>
  <c r="D298"/>
  <c r="F298" s="1"/>
  <c r="D301"/>
  <c r="F301" s="1"/>
  <c r="G301"/>
  <c r="G304"/>
  <c r="D304"/>
  <c r="F304" s="1"/>
  <c r="G308"/>
  <c r="H308"/>
  <c r="D308"/>
  <c r="F308" s="1"/>
  <c r="D311"/>
  <c r="E311"/>
  <c r="G311"/>
  <c r="G314"/>
  <c r="H314"/>
  <c r="D314"/>
  <c r="F314" s="1"/>
  <c r="D317"/>
  <c r="E317"/>
  <c r="G317"/>
  <c r="G320"/>
  <c r="H320"/>
  <c r="D320"/>
  <c r="F320" s="1"/>
  <c r="D323"/>
  <c r="E323"/>
  <c r="G323"/>
  <c r="G326"/>
  <c r="H326"/>
  <c r="D326"/>
  <c r="F326" s="1"/>
  <c r="D329"/>
  <c r="E329"/>
  <c r="G329"/>
  <c r="G332"/>
  <c r="H332"/>
  <c r="D332"/>
  <c r="F332" s="1"/>
  <c r="D335"/>
  <c r="E335"/>
  <c r="G335"/>
  <c r="E360"/>
  <c r="G360"/>
  <c r="H360"/>
  <c r="D360"/>
  <c r="E366"/>
  <c r="G366"/>
  <c r="H366"/>
  <c r="D366"/>
  <c r="E370"/>
  <c r="G370"/>
  <c r="H370"/>
  <c r="D370"/>
  <c r="E374"/>
  <c r="G374"/>
  <c r="H374"/>
  <c r="D374"/>
  <c r="E378"/>
  <c r="G378"/>
  <c r="H378"/>
  <c r="D378"/>
  <c r="E382"/>
  <c r="G382"/>
  <c r="H382"/>
  <c r="D382"/>
  <c r="E386"/>
  <c r="G386"/>
  <c r="H386"/>
  <c r="D386"/>
  <c r="E390"/>
  <c r="G390"/>
  <c r="H390"/>
  <c r="D390"/>
  <c r="E394"/>
  <c r="G394"/>
  <c r="H394"/>
  <c r="D394"/>
  <c r="E398"/>
  <c r="G398"/>
  <c r="H398"/>
  <c r="D398"/>
  <c r="E402"/>
  <c r="G402"/>
  <c r="H402"/>
  <c r="D402"/>
  <c r="E406"/>
  <c r="G406"/>
  <c r="H406"/>
  <c r="D406"/>
  <c r="E410"/>
  <c r="G410"/>
  <c r="H410"/>
  <c r="D410"/>
  <c r="E414"/>
  <c r="G414"/>
  <c r="H414"/>
  <c r="D414"/>
  <c r="E418"/>
  <c r="G418"/>
  <c r="H418"/>
  <c r="D418"/>
  <c r="E422"/>
  <c r="G422"/>
  <c r="H422"/>
  <c r="D422"/>
  <c r="I204"/>
  <c r="I207"/>
  <c r="I210"/>
  <c r="I213"/>
  <c r="I216"/>
  <c r="I219"/>
  <c r="I222"/>
  <c r="I225"/>
  <c r="I228"/>
  <c r="I231"/>
  <c r="I234"/>
  <c r="I237"/>
  <c r="I240"/>
  <c r="I243"/>
  <c r="I246"/>
  <c r="I249"/>
  <c r="I252"/>
  <c r="I255"/>
  <c r="I258"/>
  <c r="I261"/>
  <c r="I264"/>
  <c r="I267"/>
  <c r="I270"/>
  <c r="I273"/>
  <c r="I276"/>
  <c r="I279"/>
  <c r="I282"/>
  <c r="I285"/>
  <c r="I288"/>
  <c r="I291"/>
  <c r="I294"/>
  <c r="I297"/>
  <c r="I300"/>
  <c r="I303"/>
  <c r="D107"/>
  <c r="G107"/>
  <c r="G110"/>
  <c r="D110"/>
  <c r="D113"/>
  <c r="G113"/>
  <c r="G116"/>
  <c r="J116" s="1"/>
  <c r="D116"/>
  <c r="D119"/>
  <c r="G119"/>
  <c r="G122"/>
  <c r="D122"/>
  <c r="D125"/>
  <c r="G125"/>
  <c r="G128"/>
  <c r="D128"/>
  <c r="D131"/>
  <c r="G131"/>
  <c r="G134"/>
  <c r="D134"/>
  <c r="D137"/>
  <c r="G137"/>
  <c r="G140"/>
  <c r="D140"/>
  <c r="D143"/>
  <c r="G143"/>
  <c r="G146"/>
  <c r="D146"/>
  <c r="D149"/>
  <c r="G149"/>
  <c r="G152"/>
  <c r="D152"/>
  <c r="D155"/>
  <c r="G155"/>
  <c r="G158"/>
  <c r="D158"/>
  <c r="D161"/>
  <c r="G161"/>
  <c r="G164"/>
  <c r="D164"/>
  <c r="D167"/>
  <c r="G167"/>
  <c r="G170"/>
  <c r="D170"/>
  <c r="D173"/>
  <c r="G173"/>
  <c r="G176"/>
  <c r="D176"/>
  <c r="D179"/>
  <c r="G179"/>
  <c r="G182"/>
  <c r="D182"/>
  <c r="D185"/>
  <c r="G185"/>
  <c r="G188"/>
  <c r="D188"/>
  <c r="D191"/>
  <c r="G191"/>
  <c r="G194"/>
  <c r="D194"/>
  <c r="D197"/>
  <c r="G197"/>
  <c r="G200"/>
  <c r="D200"/>
  <c r="D203"/>
  <c r="G203"/>
  <c r="G206"/>
  <c r="D206"/>
  <c r="D209"/>
  <c r="G209"/>
  <c r="G212"/>
  <c r="D212"/>
  <c r="D215"/>
  <c r="G215"/>
  <c r="G218"/>
  <c r="D218"/>
  <c r="D221"/>
  <c r="G221"/>
  <c r="G224"/>
  <c r="D224"/>
  <c r="D227"/>
  <c r="G227"/>
  <c r="G230"/>
  <c r="D230"/>
  <c r="D233"/>
  <c r="G233"/>
  <c r="G236"/>
  <c r="D236"/>
  <c r="D239"/>
  <c r="G239"/>
  <c r="J239" s="1"/>
  <c r="G242"/>
  <c r="D242"/>
  <c r="D245"/>
  <c r="G245"/>
  <c r="G248"/>
  <c r="D248"/>
  <c r="D251"/>
  <c r="G251"/>
  <c r="G254"/>
  <c r="D254"/>
  <c r="D257"/>
  <c r="G257"/>
  <c r="G260"/>
  <c r="D260"/>
  <c r="D263"/>
  <c r="F263" s="1"/>
  <c r="G263"/>
  <c r="G266"/>
  <c r="D266"/>
  <c r="D269"/>
  <c r="G269"/>
  <c r="G272"/>
  <c r="D272"/>
  <c r="D275"/>
  <c r="F275" s="1"/>
  <c r="G275"/>
  <c r="G278"/>
  <c r="D278"/>
  <c r="D281"/>
  <c r="G281"/>
  <c r="G284"/>
  <c r="D284"/>
  <c r="D287"/>
  <c r="F287" s="1"/>
  <c r="G287"/>
  <c r="G290"/>
  <c r="D290"/>
  <c r="D293"/>
  <c r="G293"/>
  <c r="G296"/>
  <c r="D296"/>
  <c r="D299"/>
  <c r="G299"/>
  <c r="G302"/>
  <c r="D302"/>
  <c r="D305"/>
  <c r="G305"/>
  <c r="D307"/>
  <c r="E307"/>
  <c r="G307"/>
  <c r="G310"/>
  <c r="H310"/>
  <c r="D310"/>
  <c r="F310" s="1"/>
  <c r="D313"/>
  <c r="E313"/>
  <c r="G313"/>
  <c r="G316"/>
  <c r="H316"/>
  <c r="D316"/>
  <c r="F316" s="1"/>
  <c r="D319"/>
  <c r="E319"/>
  <c r="G319"/>
  <c r="G322"/>
  <c r="H322"/>
  <c r="D322"/>
  <c r="F322" s="1"/>
  <c r="D325"/>
  <c r="E325"/>
  <c r="G325"/>
  <c r="G328"/>
  <c r="H328"/>
  <c r="D328"/>
  <c r="D331"/>
  <c r="E331"/>
  <c r="G331"/>
  <c r="J331" s="1"/>
  <c r="G334"/>
  <c r="H334"/>
  <c r="D334"/>
  <c r="F334" s="1"/>
  <c r="E364"/>
  <c r="G364"/>
  <c r="H364"/>
  <c r="D364"/>
  <c r="I190"/>
  <c r="I193"/>
  <c r="I196"/>
  <c r="I199"/>
  <c r="I202"/>
  <c r="I205"/>
  <c r="I208"/>
  <c r="I211"/>
  <c r="I214"/>
  <c r="I217"/>
  <c r="I220"/>
  <c r="I223"/>
  <c r="I226"/>
  <c r="I229"/>
  <c r="I232"/>
  <c r="I235"/>
  <c r="I238"/>
  <c r="I241"/>
  <c r="I244"/>
  <c r="I247"/>
  <c r="I250"/>
  <c r="I253"/>
  <c r="I256"/>
  <c r="I259"/>
  <c r="I262"/>
  <c r="H321"/>
  <c r="H327"/>
  <c r="H333"/>
  <c r="H337"/>
  <c r="D337"/>
  <c r="E337"/>
  <c r="G337"/>
  <c r="E338"/>
  <c r="G338"/>
  <c r="H338"/>
  <c r="D338"/>
  <c r="H339"/>
  <c r="D339"/>
  <c r="E339"/>
  <c r="G339"/>
  <c r="E340"/>
  <c r="G340"/>
  <c r="H340"/>
  <c r="D340"/>
  <c r="H341"/>
  <c r="D341"/>
  <c r="E341"/>
  <c r="G341"/>
  <c r="E342"/>
  <c r="G342"/>
  <c r="H342"/>
  <c r="D342"/>
  <c r="H343"/>
  <c r="D343"/>
  <c r="E343"/>
  <c r="G343"/>
  <c r="E344"/>
  <c r="G344"/>
  <c r="H344"/>
  <c r="D344"/>
  <c r="H345"/>
  <c r="D345"/>
  <c r="E345"/>
  <c r="G345"/>
  <c r="E346"/>
  <c r="G346"/>
  <c r="H346"/>
  <c r="D346"/>
  <c r="H347"/>
  <c r="D347"/>
  <c r="E347"/>
  <c r="G347"/>
  <c r="E348"/>
  <c r="G348"/>
  <c r="H348"/>
  <c r="D348"/>
  <c r="H349"/>
  <c r="D349"/>
  <c r="E349"/>
  <c r="G349"/>
  <c r="E350"/>
  <c r="G350"/>
  <c r="H350"/>
  <c r="D350"/>
  <c r="H351"/>
  <c r="D351"/>
  <c r="E351"/>
  <c r="G351"/>
  <c r="E352"/>
  <c r="G352"/>
  <c r="H352"/>
  <c r="D352"/>
  <c r="H353"/>
  <c r="D353"/>
  <c r="E353"/>
  <c r="G353"/>
  <c r="E354"/>
  <c r="G354"/>
  <c r="H354"/>
  <c r="D354"/>
  <c r="H355"/>
  <c r="D355"/>
  <c r="E355"/>
  <c r="G355"/>
  <c r="E356"/>
  <c r="G356"/>
  <c r="H356"/>
  <c r="D356"/>
  <c r="H357"/>
  <c r="D357"/>
  <c r="E357"/>
  <c r="G357"/>
  <c r="E358"/>
  <c r="G358"/>
  <c r="H358"/>
  <c r="D358"/>
  <c r="E368"/>
  <c r="G368"/>
  <c r="H368"/>
  <c r="D368"/>
  <c r="E372"/>
  <c r="G372"/>
  <c r="H372"/>
  <c r="D372"/>
  <c r="E376"/>
  <c r="G376"/>
  <c r="H376"/>
  <c r="D376"/>
  <c r="E380"/>
  <c r="G380"/>
  <c r="H380"/>
  <c r="D380"/>
  <c r="E384"/>
  <c r="G384"/>
  <c r="H384"/>
  <c r="D384"/>
  <c r="E388"/>
  <c r="G388"/>
  <c r="H388"/>
  <c r="D388"/>
  <c r="E392"/>
  <c r="G392"/>
  <c r="H392"/>
  <c r="D392"/>
  <c r="E396"/>
  <c r="G396"/>
  <c r="H396"/>
  <c r="D396"/>
  <c r="E400"/>
  <c r="G400"/>
  <c r="H400"/>
  <c r="D400"/>
  <c r="E404"/>
  <c r="G404"/>
  <c r="H404"/>
  <c r="D404"/>
  <c r="E408"/>
  <c r="G408"/>
  <c r="H408"/>
  <c r="D408"/>
  <c r="E412"/>
  <c r="G412"/>
  <c r="H412"/>
  <c r="D412"/>
  <c r="E416"/>
  <c r="G416"/>
  <c r="H416"/>
  <c r="D416"/>
  <c r="E420"/>
  <c r="G420"/>
  <c r="H420"/>
  <c r="D420"/>
  <c r="H190"/>
  <c r="H193"/>
  <c r="H196"/>
  <c r="H199"/>
  <c r="H202"/>
  <c r="E204"/>
  <c r="H205"/>
  <c r="E207"/>
  <c r="H208"/>
  <c r="E210"/>
  <c r="H211"/>
  <c r="E213"/>
  <c r="H214"/>
  <c r="E216"/>
  <c r="H217"/>
  <c r="E219"/>
  <c r="H220"/>
  <c r="E222"/>
  <c r="H223"/>
  <c r="E225"/>
  <c r="H226"/>
  <c r="E228"/>
  <c r="H229"/>
  <c r="E231"/>
  <c r="H232"/>
  <c r="E234"/>
  <c r="H235"/>
  <c r="E237"/>
  <c r="H238"/>
  <c r="E240"/>
  <c r="H241"/>
  <c r="E243"/>
  <c r="H244"/>
  <c r="E246"/>
  <c r="H247"/>
  <c r="E249"/>
  <c r="H250"/>
  <c r="E252"/>
  <c r="H253"/>
  <c r="E255"/>
  <c r="H256"/>
  <c r="E258"/>
  <c r="H259"/>
  <c r="E261"/>
  <c r="H262"/>
  <c r="E264"/>
  <c r="H265"/>
  <c r="E267"/>
  <c r="H268"/>
  <c r="E270"/>
  <c r="H271"/>
  <c r="E273"/>
  <c r="H274"/>
  <c r="E276"/>
  <c r="H277"/>
  <c r="E279"/>
  <c r="H280"/>
  <c r="E282"/>
  <c r="H283"/>
  <c r="E285"/>
  <c r="H286"/>
  <c r="E288"/>
  <c r="H289"/>
  <c r="E291"/>
  <c r="H292"/>
  <c r="E294"/>
  <c r="H295"/>
  <c r="E297"/>
  <c r="H298"/>
  <c r="E300"/>
  <c r="H301"/>
  <c r="E303"/>
  <c r="H304"/>
  <c r="E306"/>
  <c r="I308"/>
  <c r="I311"/>
  <c r="E312"/>
  <c r="I314"/>
  <c r="I317"/>
  <c r="E318"/>
  <c r="I320"/>
  <c r="I323"/>
  <c r="E324"/>
  <c r="I326"/>
  <c r="I329"/>
  <c r="E330"/>
  <c r="I332"/>
  <c r="I335"/>
  <c r="E336"/>
  <c r="I362"/>
  <c r="D473"/>
  <c r="G473"/>
  <c r="G476"/>
  <c r="D476"/>
  <c r="F476" s="1"/>
  <c r="D479"/>
  <c r="F479" s="1"/>
  <c r="G479"/>
  <c r="G482"/>
  <c r="D482"/>
  <c r="F482" s="1"/>
  <c r="D485"/>
  <c r="F485" s="1"/>
  <c r="G485"/>
  <c r="G488"/>
  <c r="D488"/>
  <c r="F488" s="1"/>
  <c r="G511"/>
  <c r="G517"/>
  <c r="G523"/>
  <c r="G529"/>
  <c r="G535"/>
  <c r="G541"/>
  <c r="G556"/>
  <c r="H556"/>
  <c r="D556"/>
  <c r="E556"/>
  <c r="G568"/>
  <c r="H568"/>
  <c r="D568"/>
  <c r="E568"/>
  <c r="G359"/>
  <c r="G361"/>
  <c r="G363"/>
  <c r="G365"/>
  <c r="G367"/>
  <c r="G369"/>
  <c r="G371"/>
  <c r="G373"/>
  <c r="G375"/>
  <c r="G377"/>
  <c r="G379"/>
  <c r="G381"/>
  <c r="G383"/>
  <c r="G385"/>
  <c r="G387"/>
  <c r="G389"/>
  <c r="G391"/>
  <c r="G393"/>
  <c r="G395"/>
  <c r="G397"/>
  <c r="G399"/>
  <c r="G401"/>
  <c r="G403"/>
  <c r="G405"/>
  <c r="G407"/>
  <c r="G409"/>
  <c r="G411"/>
  <c r="G413"/>
  <c r="G415"/>
  <c r="G417"/>
  <c r="G419"/>
  <c r="G421"/>
  <c r="G423"/>
  <c r="D424"/>
  <c r="G425"/>
  <c r="D426"/>
  <c r="G427"/>
  <c r="D428"/>
  <c r="G429"/>
  <c r="J429" s="1"/>
  <c r="D430"/>
  <c r="G431"/>
  <c r="D432"/>
  <c r="G433"/>
  <c r="D434"/>
  <c r="G435"/>
  <c r="D436"/>
  <c r="G437"/>
  <c r="J437" s="1"/>
  <c r="D438"/>
  <c r="G439"/>
  <c r="D440"/>
  <c r="G441"/>
  <c r="J441" s="1"/>
  <c r="D442"/>
  <c r="G443"/>
  <c r="D444"/>
  <c r="G445"/>
  <c r="D446"/>
  <c r="G447"/>
  <c r="D448"/>
  <c r="G449"/>
  <c r="J449" s="1"/>
  <c r="D450"/>
  <c r="G451"/>
  <c r="D452"/>
  <c r="G453"/>
  <c r="J453" s="1"/>
  <c r="D454"/>
  <c r="G455"/>
  <c r="D456"/>
  <c r="G457"/>
  <c r="D458"/>
  <c r="G459"/>
  <c r="D460"/>
  <c r="G461"/>
  <c r="J461" s="1"/>
  <c r="D462"/>
  <c r="G463"/>
  <c r="D464"/>
  <c r="G465"/>
  <c r="D466"/>
  <c r="G467"/>
  <c r="J467" s="1"/>
  <c r="D468"/>
  <c r="G469"/>
  <c r="J469" s="1"/>
  <c r="I472"/>
  <c r="I475"/>
  <c r="I478"/>
  <c r="I481"/>
  <c r="I484"/>
  <c r="I487"/>
  <c r="I490"/>
  <c r="G470"/>
  <c r="G494"/>
  <c r="D494"/>
  <c r="F494" s="1"/>
  <c r="G500"/>
  <c r="D500"/>
  <c r="F500" s="1"/>
  <c r="G508"/>
  <c r="H508"/>
  <c r="D508"/>
  <c r="F508" s="1"/>
  <c r="G514"/>
  <c r="H514"/>
  <c r="D514"/>
  <c r="F514" s="1"/>
  <c r="G520"/>
  <c r="H520"/>
  <c r="D520"/>
  <c r="F520" s="1"/>
  <c r="G526"/>
  <c r="H526"/>
  <c r="D526"/>
  <c r="G532"/>
  <c r="H532"/>
  <c r="D532"/>
  <c r="F532" s="1"/>
  <c r="G538"/>
  <c r="H538"/>
  <c r="D538"/>
  <c r="F538" s="1"/>
  <c r="G544"/>
  <c r="H544"/>
  <c r="D544"/>
  <c r="G546"/>
  <c r="H546"/>
  <c r="D546"/>
  <c r="E546"/>
  <c r="G558"/>
  <c r="H558"/>
  <c r="D558"/>
  <c r="E558"/>
  <c r="G570"/>
  <c r="H570"/>
  <c r="D570"/>
  <c r="E570"/>
  <c r="I424"/>
  <c r="I426"/>
  <c r="I428"/>
  <c r="I430"/>
  <c r="I432"/>
  <c r="I434"/>
  <c r="I436"/>
  <c r="I438"/>
  <c r="I440"/>
  <c r="I442"/>
  <c r="I444"/>
  <c r="I446"/>
  <c r="I448"/>
  <c r="I450"/>
  <c r="I452"/>
  <c r="I454"/>
  <c r="I456"/>
  <c r="I458"/>
  <c r="I460"/>
  <c r="I462"/>
  <c r="I464"/>
  <c r="I466"/>
  <c r="I468"/>
  <c r="H472"/>
  <c r="H475"/>
  <c r="H478"/>
  <c r="H481"/>
  <c r="H484"/>
  <c r="H487"/>
  <c r="H490"/>
  <c r="I533"/>
  <c r="I539"/>
  <c r="D471"/>
  <c r="G471"/>
  <c r="G474"/>
  <c r="D474"/>
  <c r="F474" s="1"/>
  <c r="D477"/>
  <c r="F477" s="1"/>
  <c r="G477"/>
  <c r="G480"/>
  <c r="D480"/>
  <c r="F480" s="1"/>
  <c r="D483"/>
  <c r="F483" s="1"/>
  <c r="G483"/>
  <c r="G486"/>
  <c r="D486"/>
  <c r="D489"/>
  <c r="G489"/>
  <c r="G509"/>
  <c r="G515"/>
  <c r="G521"/>
  <c r="G527"/>
  <c r="G533"/>
  <c r="G539"/>
  <c r="G548"/>
  <c r="H548"/>
  <c r="D548"/>
  <c r="E548"/>
  <c r="G560"/>
  <c r="H560"/>
  <c r="D560"/>
  <c r="E560"/>
  <c r="G572"/>
  <c r="H572"/>
  <c r="D572"/>
  <c r="E572"/>
  <c r="E359"/>
  <c r="E361"/>
  <c r="E363"/>
  <c r="E365"/>
  <c r="E367"/>
  <c r="E369"/>
  <c r="E371"/>
  <c r="E373"/>
  <c r="E375"/>
  <c r="E377"/>
  <c r="E379"/>
  <c r="E381"/>
  <c r="E383"/>
  <c r="E385"/>
  <c r="E387"/>
  <c r="E389"/>
  <c r="E391"/>
  <c r="E393"/>
  <c r="E395"/>
  <c r="E397"/>
  <c r="E399"/>
  <c r="E401"/>
  <c r="E403"/>
  <c r="E405"/>
  <c r="E407"/>
  <c r="E409"/>
  <c r="E411"/>
  <c r="E413"/>
  <c r="E415"/>
  <c r="E417"/>
  <c r="E419"/>
  <c r="E421"/>
  <c r="E423"/>
  <c r="H424"/>
  <c r="E425"/>
  <c r="H426"/>
  <c r="H428"/>
  <c r="H430"/>
  <c r="H432"/>
  <c r="H434"/>
  <c r="H436"/>
  <c r="H438"/>
  <c r="H440"/>
  <c r="H442"/>
  <c r="H444"/>
  <c r="H446"/>
  <c r="H448"/>
  <c r="H450"/>
  <c r="H452"/>
  <c r="H454"/>
  <c r="H456"/>
  <c r="H458"/>
  <c r="H460"/>
  <c r="H462"/>
  <c r="H464"/>
  <c r="H466"/>
  <c r="H468"/>
  <c r="I470"/>
  <c r="I473"/>
  <c r="I476"/>
  <c r="I479"/>
  <c r="I482"/>
  <c r="I485"/>
  <c r="I488"/>
  <c r="I492"/>
  <c r="I498"/>
  <c r="G496"/>
  <c r="D496"/>
  <c r="G502"/>
  <c r="D502"/>
  <c r="F502" s="1"/>
  <c r="G506"/>
  <c r="H506"/>
  <c r="D506"/>
  <c r="G512"/>
  <c r="H512"/>
  <c r="D512"/>
  <c r="G518"/>
  <c r="H518"/>
  <c r="D518"/>
  <c r="G524"/>
  <c r="H524"/>
  <c r="D524"/>
  <c r="G530"/>
  <c r="H530"/>
  <c r="D530"/>
  <c r="G536"/>
  <c r="H536"/>
  <c r="D536"/>
  <c r="G542"/>
  <c r="H542"/>
  <c r="D542"/>
  <c r="G550"/>
  <c r="H550"/>
  <c r="D550"/>
  <c r="E550"/>
  <c r="G562"/>
  <c r="H562"/>
  <c r="D562"/>
  <c r="E562"/>
  <c r="G574"/>
  <c r="H574"/>
  <c r="D574"/>
  <c r="E574"/>
  <c r="D359"/>
  <c r="D361"/>
  <c r="D363"/>
  <c r="D365"/>
  <c r="D367"/>
  <c r="D369"/>
  <c r="D371"/>
  <c r="D373"/>
  <c r="D375"/>
  <c r="D377"/>
  <c r="D379"/>
  <c r="D381"/>
  <c r="D383"/>
  <c r="D385"/>
  <c r="D387"/>
  <c r="D389"/>
  <c r="D391"/>
  <c r="D393"/>
  <c r="D395"/>
  <c r="D397"/>
  <c r="D399"/>
  <c r="D401"/>
  <c r="D403"/>
  <c r="D405"/>
  <c r="D407"/>
  <c r="D409"/>
  <c r="D411"/>
  <c r="D413"/>
  <c r="D415"/>
  <c r="D417"/>
  <c r="D419"/>
  <c r="D421"/>
  <c r="D423"/>
  <c r="G424"/>
  <c r="D425"/>
  <c r="G426"/>
  <c r="D427"/>
  <c r="G428"/>
  <c r="D429"/>
  <c r="G430"/>
  <c r="D431"/>
  <c r="F431" s="1"/>
  <c r="G432"/>
  <c r="D433"/>
  <c r="G434"/>
  <c r="D435"/>
  <c r="G436"/>
  <c r="D437"/>
  <c r="G438"/>
  <c r="D439"/>
  <c r="G440"/>
  <c r="D441"/>
  <c r="G442"/>
  <c r="D443"/>
  <c r="F443" s="1"/>
  <c r="G444"/>
  <c r="D445"/>
  <c r="G446"/>
  <c r="D447"/>
  <c r="G448"/>
  <c r="D449"/>
  <c r="G450"/>
  <c r="D451"/>
  <c r="G452"/>
  <c r="D453"/>
  <c r="G454"/>
  <c r="D455"/>
  <c r="F455" s="1"/>
  <c r="G456"/>
  <c r="D457"/>
  <c r="G458"/>
  <c r="D459"/>
  <c r="G460"/>
  <c r="D461"/>
  <c r="D463"/>
  <c r="F463" s="1"/>
  <c r="D465"/>
  <c r="D467"/>
  <c r="D469"/>
  <c r="H470"/>
  <c r="E472"/>
  <c r="H473"/>
  <c r="E475"/>
  <c r="H476"/>
  <c r="E478"/>
  <c r="H479"/>
  <c r="E481"/>
  <c r="H482"/>
  <c r="E484"/>
  <c r="H485"/>
  <c r="E487"/>
  <c r="H488"/>
  <c r="H492"/>
  <c r="H498"/>
  <c r="I504"/>
  <c r="I507"/>
  <c r="H509"/>
  <c r="I510"/>
  <c r="I513"/>
  <c r="H515"/>
  <c r="I516"/>
  <c r="I519"/>
  <c r="H521"/>
  <c r="I522"/>
  <c r="I525"/>
  <c r="H527"/>
  <c r="I528"/>
  <c r="I531"/>
  <c r="H533"/>
  <c r="I534"/>
  <c r="I537"/>
  <c r="H539"/>
  <c r="I540"/>
  <c r="I543"/>
  <c r="G472"/>
  <c r="D472"/>
  <c r="D475"/>
  <c r="G475"/>
  <c r="G478"/>
  <c r="D478"/>
  <c r="D481"/>
  <c r="G481"/>
  <c r="G484"/>
  <c r="D484"/>
  <c r="D487"/>
  <c r="G487"/>
  <c r="G490"/>
  <c r="D490"/>
  <c r="F490" s="1"/>
  <c r="G507"/>
  <c r="G513"/>
  <c r="G519"/>
  <c r="G525"/>
  <c r="G531"/>
  <c r="G537"/>
  <c r="G543"/>
  <c r="G552"/>
  <c r="H552"/>
  <c r="D552"/>
  <c r="E552"/>
  <c r="G564"/>
  <c r="H564"/>
  <c r="D564"/>
  <c r="E564"/>
  <c r="G576"/>
  <c r="H576"/>
  <c r="D576"/>
  <c r="E576"/>
  <c r="I359"/>
  <c r="I361"/>
  <c r="I363"/>
  <c r="I365"/>
  <c r="I471"/>
  <c r="I474"/>
  <c r="I477"/>
  <c r="I480"/>
  <c r="I483"/>
  <c r="I486"/>
  <c r="I489"/>
  <c r="H491"/>
  <c r="I494"/>
  <c r="H497"/>
  <c r="I500"/>
  <c r="H503"/>
  <c r="G492"/>
  <c r="D492"/>
  <c r="F492" s="1"/>
  <c r="G498"/>
  <c r="D498"/>
  <c r="F498" s="1"/>
  <c r="G504"/>
  <c r="H504"/>
  <c r="D504"/>
  <c r="F504" s="1"/>
  <c r="G510"/>
  <c r="H510"/>
  <c r="D510"/>
  <c r="F510" s="1"/>
  <c r="G516"/>
  <c r="H516"/>
  <c r="D516"/>
  <c r="F516" s="1"/>
  <c r="G522"/>
  <c r="H522"/>
  <c r="D522"/>
  <c r="F522" s="1"/>
  <c r="G528"/>
  <c r="H528"/>
  <c r="D528"/>
  <c r="F528" s="1"/>
  <c r="G534"/>
  <c r="H534"/>
  <c r="D534"/>
  <c r="F534" s="1"/>
  <c r="G540"/>
  <c r="H540"/>
  <c r="D540"/>
  <c r="F540" s="1"/>
  <c r="G554"/>
  <c r="H554"/>
  <c r="D554"/>
  <c r="E554"/>
  <c r="G566"/>
  <c r="H566"/>
  <c r="D566"/>
  <c r="E566"/>
  <c r="G578"/>
  <c r="H578"/>
  <c r="I578"/>
  <c r="D578"/>
  <c r="E578"/>
  <c r="H359"/>
  <c r="H361"/>
  <c r="H363"/>
  <c r="H365"/>
  <c r="E424"/>
  <c r="E426"/>
  <c r="E428"/>
  <c r="E430"/>
  <c r="E432"/>
  <c r="E434"/>
  <c r="E436"/>
  <c r="E438"/>
  <c r="E440"/>
  <c r="E442"/>
  <c r="E444"/>
  <c r="E446"/>
  <c r="E448"/>
  <c r="E450"/>
  <c r="E452"/>
  <c r="E454"/>
  <c r="E456"/>
  <c r="E458"/>
  <c r="E460"/>
  <c r="H616"/>
  <c r="J616" s="1"/>
  <c r="E616"/>
  <c r="H622"/>
  <c r="E622"/>
  <c r="H628"/>
  <c r="E628"/>
  <c r="F628" s="1"/>
  <c r="H634"/>
  <c r="E634"/>
  <c r="H640"/>
  <c r="J640" s="1"/>
  <c r="E640"/>
  <c r="H646"/>
  <c r="E646"/>
  <c r="H652"/>
  <c r="E652"/>
  <c r="H658"/>
  <c r="E658"/>
  <c r="H664"/>
  <c r="E664"/>
  <c r="F664" s="1"/>
  <c r="H670"/>
  <c r="J670" s="1"/>
  <c r="E670"/>
  <c r="H676"/>
  <c r="E676"/>
  <c r="H682"/>
  <c r="E682"/>
  <c r="H688"/>
  <c r="E688"/>
  <c r="F688" s="1"/>
  <c r="H694"/>
  <c r="E694"/>
  <c r="H700"/>
  <c r="E700"/>
  <c r="F700" s="1"/>
  <c r="H706"/>
  <c r="E706"/>
  <c r="F706" s="1"/>
  <c r="H719"/>
  <c r="I719"/>
  <c r="E719"/>
  <c r="F719" s="1"/>
  <c r="E728"/>
  <c r="I728"/>
  <c r="H737"/>
  <c r="I737"/>
  <c r="E737"/>
  <c r="F737" s="1"/>
  <c r="E746"/>
  <c r="F746" s="1"/>
  <c r="I746"/>
  <c r="E750"/>
  <c r="H750"/>
  <c r="I750"/>
  <c r="D750"/>
  <c r="E780"/>
  <c r="G780"/>
  <c r="H780"/>
  <c r="I780"/>
  <c r="D780"/>
  <c r="I491"/>
  <c r="I493"/>
  <c r="I495"/>
  <c r="I497"/>
  <c r="I499"/>
  <c r="I501"/>
  <c r="I503"/>
  <c r="I505"/>
  <c r="G613"/>
  <c r="G619"/>
  <c r="G625"/>
  <c r="G631"/>
  <c r="G637"/>
  <c r="G643"/>
  <c r="G649"/>
  <c r="G655"/>
  <c r="G661"/>
  <c r="I662"/>
  <c r="G667"/>
  <c r="I668"/>
  <c r="G673"/>
  <c r="I674"/>
  <c r="G679"/>
  <c r="I680"/>
  <c r="G685"/>
  <c r="I686"/>
  <c r="G691"/>
  <c r="I692"/>
  <c r="G697"/>
  <c r="I698"/>
  <c r="G703"/>
  <c r="I704"/>
  <c r="G709"/>
  <c r="I710"/>
  <c r="E717"/>
  <c r="I718"/>
  <c r="I720"/>
  <c r="I729"/>
  <c r="E735"/>
  <c r="I736"/>
  <c r="E617"/>
  <c r="F617" s="1"/>
  <c r="H617"/>
  <c r="E623"/>
  <c r="H623"/>
  <c r="E629"/>
  <c r="F629" s="1"/>
  <c r="H629"/>
  <c r="E635"/>
  <c r="F635" s="1"/>
  <c r="H635"/>
  <c r="E641"/>
  <c r="F641" s="1"/>
  <c r="H641"/>
  <c r="E647"/>
  <c r="F647" s="1"/>
  <c r="H647"/>
  <c r="E653"/>
  <c r="F653" s="1"/>
  <c r="H653"/>
  <c r="E659"/>
  <c r="H659"/>
  <c r="E665"/>
  <c r="F665" s="1"/>
  <c r="H665"/>
  <c r="E671"/>
  <c r="F671" s="1"/>
  <c r="H671"/>
  <c r="E677"/>
  <c r="H677"/>
  <c r="E683"/>
  <c r="F683" s="1"/>
  <c r="H683"/>
  <c r="E689"/>
  <c r="F689" s="1"/>
  <c r="H689"/>
  <c r="E695"/>
  <c r="H695"/>
  <c r="E701"/>
  <c r="F701" s="1"/>
  <c r="H701"/>
  <c r="E707"/>
  <c r="F707" s="1"/>
  <c r="H707"/>
  <c r="H717"/>
  <c r="D717"/>
  <c r="G717"/>
  <c r="E726"/>
  <c r="H726"/>
  <c r="D726"/>
  <c r="H735"/>
  <c r="D735"/>
  <c r="G735"/>
  <c r="E744"/>
  <c r="H744"/>
  <c r="D744"/>
  <c r="H753"/>
  <c r="D753"/>
  <c r="E753"/>
  <c r="G753"/>
  <c r="E756"/>
  <c r="H756"/>
  <c r="I756"/>
  <c r="D756"/>
  <c r="E776"/>
  <c r="D776"/>
  <c r="G776"/>
  <c r="I776"/>
  <c r="E786"/>
  <c r="G786"/>
  <c r="H786"/>
  <c r="I786"/>
  <c r="D786"/>
  <c r="E792"/>
  <c r="G792"/>
  <c r="H792"/>
  <c r="I792"/>
  <c r="D792"/>
  <c r="E798"/>
  <c r="G798"/>
  <c r="H798"/>
  <c r="I798"/>
  <c r="D798"/>
  <c r="H545"/>
  <c r="H547"/>
  <c r="H549"/>
  <c r="H551"/>
  <c r="H553"/>
  <c r="H555"/>
  <c r="H557"/>
  <c r="H559"/>
  <c r="H561"/>
  <c r="H563"/>
  <c r="H565"/>
  <c r="H567"/>
  <c r="H569"/>
  <c r="H571"/>
  <c r="H573"/>
  <c r="H575"/>
  <c r="H577"/>
  <c r="H579"/>
  <c r="E580"/>
  <c r="H581"/>
  <c r="E582"/>
  <c r="H583"/>
  <c r="E584"/>
  <c r="H585"/>
  <c r="E586"/>
  <c r="H587"/>
  <c r="E588"/>
  <c r="H589"/>
  <c r="E590"/>
  <c r="H591"/>
  <c r="E592"/>
  <c r="H593"/>
  <c r="H595"/>
  <c r="J595" s="1"/>
  <c r="H597"/>
  <c r="H599"/>
  <c r="H601"/>
  <c r="H603"/>
  <c r="H605"/>
  <c r="H607"/>
  <c r="H609"/>
  <c r="H611"/>
  <c r="H618"/>
  <c r="E618"/>
  <c r="H624"/>
  <c r="E624"/>
  <c r="H630"/>
  <c r="E630"/>
  <c r="F630" s="1"/>
  <c r="H636"/>
  <c r="E636"/>
  <c r="F636" s="1"/>
  <c r="H642"/>
  <c r="E642"/>
  <c r="H648"/>
  <c r="E648"/>
  <c r="H654"/>
  <c r="E654"/>
  <c r="H660"/>
  <c r="E660"/>
  <c r="F660" s="1"/>
  <c r="H666"/>
  <c r="E666"/>
  <c r="H672"/>
  <c r="E672"/>
  <c r="F672" s="1"/>
  <c r="H678"/>
  <c r="E678"/>
  <c r="H684"/>
  <c r="E684"/>
  <c r="H690"/>
  <c r="E690"/>
  <c r="H696"/>
  <c r="E696"/>
  <c r="H702"/>
  <c r="E702"/>
  <c r="H708"/>
  <c r="E708"/>
  <c r="H713"/>
  <c r="I713"/>
  <c r="E713"/>
  <c r="E722"/>
  <c r="I722"/>
  <c r="H731"/>
  <c r="I731"/>
  <c r="E731"/>
  <c r="E740"/>
  <c r="I740"/>
  <c r="E752"/>
  <c r="G752"/>
  <c r="I752"/>
  <c r="H759"/>
  <c r="D759"/>
  <c r="E759"/>
  <c r="G759"/>
  <c r="E762"/>
  <c r="H762"/>
  <c r="I762"/>
  <c r="D762"/>
  <c r="E774"/>
  <c r="G774"/>
  <c r="H774"/>
  <c r="I774"/>
  <c r="D774"/>
  <c r="G491"/>
  <c r="G493"/>
  <c r="G495"/>
  <c r="G497"/>
  <c r="G499"/>
  <c r="G501"/>
  <c r="G503"/>
  <c r="D580"/>
  <c r="D582"/>
  <c r="D584"/>
  <c r="D586"/>
  <c r="D588"/>
  <c r="D590"/>
  <c r="D592"/>
  <c r="D594"/>
  <c r="F594" s="1"/>
  <c r="D596"/>
  <c r="D598"/>
  <c r="D600"/>
  <c r="D602"/>
  <c r="D604"/>
  <c r="D606"/>
  <c r="D608"/>
  <c r="D610"/>
  <c r="G615"/>
  <c r="G621"/>
  <c r="G627"/>
  <c r="G633"/>
  <c r="G639"/>
  <c r="G645"/>
  <c r="G651"/>
  <c r="G657"/>
  <c r="G663"/>
  <c r="G669"/>
  <c r="G675"/>
  <c r="G681"/>
  <c r="G687"/>
  <c r="G693"/>
  <c r="G699"/>
  <c r="G705"/>
  <c r="G711"/>
  <c r="I714"/>
  <c r="I723"/>
  <c r="E729"/>
  <c r="I730"/>
  <c r="G734"/>
  <c r="I748"/>
  <c r="I754"/>
  <c r="H612"/>
  <c r="E613"/>
  <c r="F613" s="1"/>
  <c r="H613"/>
  <c r="E619"/>
  <c r="F619" s="1"/>
  <c r="H619"/>
  <c r="E625"/>
  <c r="F625" s="1"/>
  <c r="H625"/>
  <c r="E631"/>
  <c r="H631"/>
  <c r="E637"/>
  <c r="F637" s="1"/>
  <c r="H637"/>
  <c r="E643"/>
  <c r="F643" s="1"/>
  <c r="H643"/>
  <c r="E649"/>
  <c r="F649" s="1"/>
  <c r="H649"/>
  <c r="E655"/>
  <c r="F655" s="1"/>
  <c r="H655"/>
  <c r="E661"/>
  <c r="F661" s="1"/>
  <c r="H661"/>
  <c r="E667"/>
  <c r="H667"/>
  <c r="E673"/>
  <c r="F673" s="1"/>
  <c r="H673"/>
  <c r="E679"/>
  <c r="F679" s="1"/>
  <c r="H679"/>
  <c r="E685"/>
  <c r="H685"/>
  <c r="E691"/>
  <c r="F691" s="1"/>
  <c r="H691"/>
  <c r="E697"/>
  <c r="F697" s="1"/>
  <c r="H697"/>
  <c r="E703"/>
  <c r="F703" s="1"/>
  <c r="H703"/>
  <c r="E709"/>
  <c r="F709" s="1"/>
  <c r="H709"/>
  <c r="E720"/>
  <c r="H720"/>
  <c r="D720"/>
  <c r="H729"/>
  <c r="D729"/>
  <c r="G729"/>
  <c r="E738"/>
  <c r="H738"/>
  <c r="D738"/>
  <c r="H747"/>
  <c r="D747"/>
  <c r="G747"/>
  <c r="E758"/>
  <c r="G758"/>
  <c r="I758"/>
  <c r="E770"/>
  <c r="D770"/>
  <c r="G770"/>
  <c r="I770"/>
  <c r="I580"/>
  <c r="I582"/>
  <c r="I584"/>
  <c r="I586"/>
  <c r="I588"/>
  <c r="I590"/>
  <c r="I592"/>
  <c r="I594"/>
  <c r="I596"/>
  <c r="I598"/>
  <c r="I600"/>
  <c r="I602"/>
  <c r="I604"/>
  <c r="I606"/>
  <c r="I608"/>
  <c r="I610"/>
  <c r="I617"/>
  <c r="I623"/>
  <c r="I629"/>
  <c r="I635"/>
  <c r="I641"/>
  <c r="I647"/>
  <c r="I653"/>
  <c r="I659"/>
  <c r="I665"/>
  <c r="I671"/>
  <c r="I677"/>
  <c r="I683"/>
  <c r="I689"/>
  <c r="I695"/>
  <c r="I701"/>
  <c r="I707"/>
  <c r="H730"/>
  <c r="D734"/>
  <c r="D743"/>
  <c r="F745"/>
  <c r="H748"/>
  <c r="H614"/>
  <c r="E614"/>
  <c r="H620"/>
  <c r="E620"/>
  <c r="H626"/>
  <c r="J626" s="1"/>
  <c r="E626"/>
  <c r="H632"/>
  <c r="E632"/>
  <c r="H638"/>
  <c r="J638" s="1"/>
  <c r="E638"/>
  <c r="H644"/>
  <c r="E644"/>
  <c r="H650"/>
  <c r="J650" s="1"/>
  <c r="E650"/>
  <c r="H656"/>
  <c r="E656"/>
  <c r="H662"/>
  <c r="E662"/>
  <c r="F662" s="1"/>
  <c r="H668"/>
  <c r="E668"/>
  <c r="H674"/>
  <c r="E674"/>
  <c r="F674" s="1"/>
  <c r="H680"/>
  <c r="E680"/>
  <c r="H686"/>
  <c r="E686"/>
  <c r="H692"/>
  <c r="E692"/>
  <c r="F692" s="1"/>
  <c r="H698"/>
  <c r="E698"/>
  <c r="H704"/>
  <c r="E704"/>
  <c r="F704" s="1"/>
  <c r="H710"/>
  <c r="E710"/>
  <c r="F710" s="1"/>
  <c r="E716"/>
  <c r="I716"/>
  <c r="H725"/>
  <c r="I725"/>
  <c r="E725"/>
  <c r="E734"/>
  <c r="I734"/>
  <c r="H743"/>
  <c r="I743"/>
  <c r="E743"/>
  <c r="E768"/>
  <c r="G768"/>
  <c r="H768"/>
  <c r="I768"/>
  <c r="D768"/>
  <c r="H799"/>
  <c r="D799"/>
  <c r="G799"/>
  <c r="I799"/>
  <c r="E799"/>
  <c r="H802"/>
  <c r="I802"/>
  <c r="H803"/>
  <c r="D803"/>
  <c r="G803"/>
  <c r="I803"/>
  <c r="E803"/>
  <c r="H580"/>
  <c r="H582"/>
  <c r="H584"/>
  <c r="H586"/>
  <c r="H588"/>
  <c r="H590"/>
  <c r="H592"/>
  <c r="H594"/>
  <c r="H596"/>
  <c r="H598"/>
  <c r="H600"/>
  <c r="H602"/>
  <c r="H604"/>
  <c r="H606"/>
  <c r="H608"/>
  <c r="H610"/>
  <c r="I612"/>
  <c r="G617"/>
  <c r="I618"/>
  <c r="G623"/>
  <c r="I624"/>
  <c r="G629"/>
  <c r="I630"/>
  <c r="G635"/>
  <c r="I636"/>
  <c r="G641"/>
  <c r="I642"/>
  <c r="G647"/>
  <c r="I648"/>
  <c r="G653"/>
  <c r="I654"/>
  <c r="G659"/>
  <c r="I660"/>
  <c r="G665"/>
  <c r="I666"/>
  <c r="G671"/>
  <c r="I672"/>
  <c r="G677"/>
  <c r="G683"/>
  <c r="G689"/>
  <c r="G695"/>
  <c r="G701"/>
  <c r="G707"/>
  <c r="I717"/>
  <c r="E723"/>
  <c r="I724"/>
  <c r="I726"/>
  <c r="I735"/>
  <c r="I744"/>
  <c r="E615"/>
  <c r="H615"/>
  <c r="E621"/>
  <c r="F621" s="1"/>
  <c r="H621"/>
  <c r="E627"/>
  <c r="H627"/>
  <c r="E633"/>
  <c r="H633"/>
  <c r="E639"/>
  <c r="H639"/>
  <c r="E645"/>
  <c r="F645" s="1"/>
  <c r="H645"/>
  <c r="E651"/>
  <c r="H651"/>
  <c r="E657"/>
  <c r="F657" s="1"/>
  <c r="H657"/>
  <c r="E663"/>
  <c r="H663"/>
  <c r="E669"/>
  <c r="H669"/>
  <c r="E675"/>
  <c r="H675"/>
  <c r="E681"/>
  <c r="F681" s="1"/>
  <c r="H681"/>
  <c r="E687"/>
  <c r="F687" s="1"/>
  <c r="H687"/>
  <c r="E693"/>
  <c r="H693"/>
  <c r="E699"/>
  <c r="F699" s="1"/>
  <c r="H699"/>
  <c r="E705"/>
  <c r="H705"/>
  <c r="E711"/>
  <c r="H711"/>
  <c r="E714"/>
  <c r="H714"/>
  <c r="D714"/>
  <c r="H723"/>
  <c r="D723"/>
  <c r="G723"/>
  <c r="E732"/>
  <c r="H732"/>
  <c r="J732" s="1"/>
  <c r="D732"/>
  <c r="H741"/>
  <c r="D741"/>
  <c r="G741"/>
  <c r="F757"/>
  <c r="E764"/>
  <c r="D764"/>
  <c r="G764"/>
  <c r="I764"/>
  <c r="E782"/>
  <c r="D782"/>
  <c r="G782"/>
  <c r="I782"/>
  <c r="F791"/>
  <c r="D491"/>
  <c r="D493"/>
  <c r="D495"/>
  <c r="F495" s="1"/>
  <c r="D497"/>
  <c r="F497" s="1"/>
  <c r="D499"/>
  <c r="F499" s="1"/>
  <c r="D501"/>
  <c r="D503"/>
  <c r="F503" s="1"/>
  <c r="G726"/>
  <c r="H740"/>
  <c r="G744"/>
  <c r="I753"/>
  <c r="G756"/>
  <c r="H715"/>
  <c r="H721"/>
  <c r="H727"/>
  <c r="H733"/>
  <c r="H739"/>
  <c r="H745"/>
  <c r="H751"/>
  <c r="H757"/>
  <c r="H763"/>
  <c r="H769"/>
  <c r="H775"/>
  <c r="H781"/>
  <c r="H787"/>
  <c r="H793"/>
  <c r="E802"/>
  <c r="G802"/>
  <c r="E806"/>
  <c r="G806"/>
  <c r="E810"/>
  <c r="F810" s="1"/>
  <c r="G810"/>
  <c r="E814"/>
  <c r="G814"/>
  <c r="E818"/>
  <c r="F818" s="1"/>
  <c r="G818"/>
  <c r="E822"/>
  <c r="G822"/>
  <c r="E826"/>
  <c r="G826"/>
  <c r="E830"/>
  <c r="G830"/>
  <c r="E834"/>
  <c r="F834" s="1"/>
  <c r="G834"/>
  <c r="E838"/>
  <c r="G838"/>
  <c r="H843"/>
  <c r="J843" s="1"/>
  <c r="D843"/>
  <c r="G853"/>
  <c r="H853"/>
  <c r="D853"/>
  <c r="G865"/>
  <c r="H865"/>
  <c r="D865"/>
  <c r="G877"/>
  <c r="H877"/>
  <c r="D877"/>
  <c r="G889"/>
  <c r="H889"/>
  <c r="D889"/>
  <c r="G901"/>
  <c r="H901"/>
  <c r="D901"/>
  <c r="G913"/>
  <c r="H913"/>
  <c r="D913"/>
  <c r="H916"/>
  <c r="D966"/>
  <c r="G966"/>
  <c r="I966"/>
  <c r="E966"/>
  <c r="H966"/>
  <c r="D984"/>
  <c r="G984"/>
  <c r="I984"/>
  <c r="E984"/>
  <c r="H984"/>
  <c r="D1002"/>
  <c r="G1002"/>
  <c r="I1002"/>
  <c r="E1002"/>
  <c r="H1002"/>
  <c r="G1005"/>
  <c r="D1005"/>
  <c r="I1005"/>
  <c r="E1005"/>
  <c r="H1005"/>
  <c r="D1008"/>
  <c r="G1008"/>
  <c r="I1008"/>
  <c r="E1008"/>
  <c r="H1008"/>
  <c r="G1011"/>
  <c r="D1011"/>
  <c r="I1011"/>
  <c r="E1011"/>
  <c r="H1011"/>
  <c r="D1014"/>
  <c r="G1014"/>
  <c r="I1014"/>
  <c r="E1014"/>
  <c r="H1014"/>
  <c r="G1017"/>
  <c r="D1017"/>
  <c r="I1017"/>
  <c r="E1017"/>
  <c r="H1017"/>
  <c r="D1020"/>
  <c r="G1020"/>
  <c r="I1020"/>
  <c r="E1020"/>
  <c r="H1020"/>
  <c r="G1023"/>
  <c r="D1023"/>
  <c r="I1023"/>
  <c r="E1023"/>
  <c r="H1023"/>
  <c r="D1026"/>
  <c r="G1026"/>
  <c r="I1026"/>
  <c r="E1026"/>
  <c r="H1026"/>
  <c r="G1029"/>
  <c r="D1029"/>
  <c r="I1029"/>
  <c r="E1029"/>
  <c r="H1029"/>
  <c r="D1032"/>
  <c r="G1032"/>
  <c r="I1032"/>
  <c r="E1032"/>
  <c r="H1032"/>
  <c r="G718"/>
  <c r="G724"/>
  <c r="G730"/>
  <c r="G736"/>
  <c r="G742"/>
  <c r="G748"/>
  <c r="G754"/>
  <c r="G760"/>
  <c r="G765"/>
  <c r="G766"/>
  <c r="G771"/>
  <c r="G772"/>
  <c r="G777"/>
  <c r="G778"/>
  <c r="G783"/>
  <c r="G784"/>
  <c r="I788"/>
  <c r="G789"/>
  <c r="G790"/>
  <c r="I794"/>
  <c r="G795"/>
  <c r="G796"/>
  <c r="H800"/>
  <c r="I801"/>
  <c r="H804"/>
  <c r="I805"/>
  <c r="H808"/>
  <c r="I809"/>
  <c r="H812"/>
  <c r="I813"/>
  <c r="H816"/>
  <c r="I817"/>
  <c r="H820"/>
  <c r="I821"/>
  <c r="H824"/>
  <c r="I825"/>
  <c r="H828"/>
  <c r="I829"/>
  <c r="H832"/>
  <c r="I833"/>
  <c r="H836"/>
  <c r="I837"/>
  <c r="H840"/>
  <c r="I849"/>
  <c r="H807"/>
  <c r="D807"/>
  <c r="F807" s="1"/>
  <c r="H811"/>
  <c r="D811"/>
  <c r="F811" s="1"/>
  <c r="H815"/>
  <c r="D815"/>
  <c r="F815" s="1"/>
  <c r="H819"/>
  <c r="D819"/>
  <c r="F819" s="1"/>
  <c r="H823"/>
  <c r="D823"/>
  <c r="F823" s="1"/>
  <c r="H827"/>
  <c r="D827"/>
  <c r="F827" s="1"/>
  <c r="H831"/>
  <c r="D831"/>
  <c r="F831" s="1"/>
  <c r="H835"/>
  <c r="D835"/>
  <c r="F835" s="1"/>
  <c r="H839"/>
  <c r="D839"/>
  <c r="F839" s="1"/>
  <c r="H845"/>
  <c r="D845"/>
  <c r="F845" s="1"/>
  <c r="G863"/>
  <c r="H863"/>
  <c r="D863"/>
  <c r="F863" s="1"/>
  <c r="G875"/>
  <c r="H875"/>
  <c r="D875"/>
  <c r="F875" s="1"/>
  <c r="G887"/>
  <c r="H887"/>
  <c r="D887"/>
  <c r="F887" s="1"/>
  <c r="G899"/>
  <c r="H899"/>
  <c r="D899"/>
  <c r="F899" s="1"/>
  <c r="G911"/>
  <c r="H911"/>
  <c r="D911"/>
  <c r="F911" s="1"/>
  <c r="G919"/>
  <c r="H919"/>
  <c r="D919"/>
  <c r="E919"/>
  <c r="G925"/>
  <c r="H925"/>
  <c r="D925"/>
  <c r="E925"/>
  <c r="G931"/>
  <c r="H931"/>
  <c r="D931"/>
  <c r="E931"/>
  <c r="G937"/>
  <c r="H937"/>
  <c r="D937"/>
  <c r="E937"/>
  <c r="G943"/>
  <c r="H943"/>
  <c r="D943"/>
  <c r="E943"/>
  <c r="G949"/>
  <c r="H949"/>
  <c r="D949"/>
  <c r="E949"/>
  <c r="G955"/>
  <c r="H955"/>
  <c r="D955"/>
  <c r="E955"/>
  <c r="G969"/>
  <c r="D969"/>
  <c r="I969"/>
  <c r="E969"/>
  <c r="H969"/>
  <c r="G987"/>
  <c r="D987"/>
  <c r="I987"/>
  <c r="E987"/>
  <c r="H987"/>
  <c r="H749"/>
  <c r="H755"/>
  <c r="H761"/>
  <c r="H767"/>
  <c r="H773"/>
  <c r="H779"/>
  <c r="H785"/>
  <c r="H791"/>
  <c r="H797"/>
  <c r="H847"/>
  <c r="D847"/>
  <c r="G861"/>
  <c r="H861"/>
  <c r="D861"/>
  <c r="G873"/>
  <c r="H873"/>
  <c r="D873"/>
  <c r="F873" s="1"/>
  <c r="G885"/>
  <c r="H885"/>
  <c r="D885"/>
  <c r="G897"/>
  <c r="H897"/>
  <c r="D897"/>
  <c r="F897" s="1"/>
  <c r="G909"/>
  <c r="H909"/>
  <c r="D909"/>
  <c r="D972"/>
  <c r="G972"/>
  <c r="I972"/>
  <c r="E972"/>
  <c r="H972"/>
  <c r="D990"/>
  <c r="G990"/>
  <c r="I990"/>
  <c r="E990"/>
  <c r="H990"/>
  <c r="E765"/>
  <c r="E771"/>
  <c r="E777"/>
  <c r="E783"/>
  <c r="G788"/>
  <c r="E789"/>
  <c r="G794"/>
  <c r="E795"/>
  <c r="I806"/>
  <c r="I810"/>
  <c r="I814"/>
  <c r="I818"/>
  <c r="I822"/>
  <c r="D824"/>
  <c r="I826"/>
  <c r="D828"/>
  <c r="I830"/>
  <c r="D832"/>
  <c r="I834"/>
  <c r="D836"/>
  <c r="I838"/>
  <c r="D840"/>
  <c r="I841"/>
  <c r="E712"/>
  <c r="E718"/>
  <c r="E724"/>
  <c r="F724" s="1"/>
  <c r="E730"/>
  <c r="E736"/>
  <c r="E742"/>
  <c r="E748"/>
  <c r="E754"/>
  <c r="E760"/>
  <c r="E766"/>
  <c r="E772"/>
  <c r="E778"/>
  <c r="E784"/>
  <c r="E790"/>
  <c r="E796"/>
  <c r="E800"/>
  <c r="G800"/>
  <c r="E804"/>
  <c r="G804"/>
  <c r="E808"/>
  <c r="G808"/>
  <c r="E812"/>
  <c r="G812"/>
  <c r="E816"/>
  <c r="G816"/>
  <c r="E820"/>
  <c r="G820"/>
  <c r="E824"/>
  <c r="G824"/>
  <c r="E828"/>
  <c r="G828"/>
  <c r="E832"/>
  <c r="G832"/>
  <c r="E836"/>
  <c r="G836"/>
  <c r="E840"/>
  <c r="G840"/>
  <c r="H849"/>
  <c r="D849"/>
  <c r="F849" s="1"/>
  <c r="G859"/>
  <c r="H859"/>
  <c r="D859"/>
  <c r="G871"/>
  <c r="H871"/>
  <c r="D871"/>
  <c r="F871" s="1"/>
  <c r="G883"/>
  <c r="H883"/>
  <c r="D883"/>
  <c r="F883" s="1"/>
  <c r="G895"/>
  <c r="H895"/>
  <c r="D895"/>
  <c r="F895" s="1"/>
  <c r="G907"/>
  <c r="H907"/>
  <c r="D907"/>
  <c r="F907" s="1"/>
  <c r="G921"/>
  <c r="H921"/>
  <c r="D921"/>
  <c r="E921"/>
  <c r="G927"/>
  <c r="H927"/>
  <c r="D927"/>
  <c r="E927"/>
  <c r="G933"/>
  <c r="H933"/>
  <c r="D933"/>
  <c r="E933"/>
  <c r="G939"/>
  <c r="H939"/>
  <c r="D939"/>
  <c r="E939"/>
  <c r="G945"/>
  <c r="H945"/>
  <c r="D945"/>
  <c r="E945"/>
  <c r="G951"/>
  <c r="H951"/>
  <c r="D951"/>
  <c r="E951"/>
  <c r="G957"/>
  <c r="D957"/>
  <c r="I957"/>
  <c r="E957"/>
  <c r="H957"/>
  <c r="G975"/>
  <c r="D975"/>
  <c r="I975"/>
  <c r="E975"/>
  <c r="H975"/>
  <c r="G993"/>
  <c r="D993"/>
  <c r="I993"/>
  <c r="E993"/>
  <c r="H993"/>
  <c r="I749"/>
  <c r="I755"/>
  <c r="I761"/>
  <c r="D765"/>
  <c r="I767"/>
  <c r="D771"/>
  <c r="I773"/>
  <c r="D777"/>
  <c r="I779"/>
  <c r="D783"/>
  <c r="I785"/>
  <c r="D789"/>
  <c r="I791"/>
  <c r="D795"/>
  <c r="I797"/>
  <c r="H806"/>
  <c r="I807"/>
  <c r="H810"/>
  <c r="I811"/>
  <c r="H814"/>
  <c r="I815"/>
  <c r="H818"/>
  <c r="I819"/>
  <c r="H822"/>
  <c r="I823"/>
  <c r="H826"/>
  <c r="I827"/>
  <c r="H830"/>
  <c r="I831"/>
  <c r="H834"/>
  <c r="I835"/>
  <c r="H838"/>
  <c r="I839"/>
  <c r="G841"/>
  <c r="H848"/>
  <c r="H854"/>
  <c r="I855"/>
  <c r="H866"/>
  <c r="I867"/>
  <c r="H878"/>
  <c r="H890"/>
  <c r="H902"/>
  <c r="H914"/>
  <c r="H765"/>
  <c r="H771"/>
  <c r="H777"/>
  <c r="H783"/>
  <c r="H789"/>
  <c r="H795"/>
  <c r="H801"/>
  <c r="D801"/>
  <c r="F801" s="1"/>
  <c r="H805"/>
  <c r="D805"/>
  <c r="F805" s="1"/>
  <c r="H809"/>
  <c r="D809"/>
  <c r="F809" s="1"/>
  <c r="H813"/>
  <c r="D813"/>
  <c r="F813" s="1"/>
  <c r="H817"/>
  <c r="D817"/>
  <c r="F817" s="1"/>
  <c r="H821"/>
  <c r="D821"/>
  <c r="F821" s="1"/>
  <c r="H825"/>
  <c r="D825"/>
  <c r="F825" s="1"/>
  <c r="H829"/>
  <c r="D829"/>
  <c r="F829" s="1"/>
  <c r="H833"/>
  <c r="D833"/>
  <c r="F833" s="1"/>
  <c r="H837"/>
  <c r="D837"/>
  <c r="F837" s="1"/>
  <c r="H851"/>
  <c r="D851"/>
  <c r="G857"/>
  <c r="H857"/>
  <c r="D857"/>
  <c r="F857" s="1"/>
  <c r="G869"/>
  <c r="H869"/>
  <c r="D869"/>
  <c r="G881"/>
  <c r="H881"/>
  <c r="D881"/>
  <c r="G893"/>
  <c r="H893"/>
  <c r="D893"/>
  <c r="G905"/>
  <c r="H905"/>
  <c r="D905"/>
  <c r="D960"/>
  <c r="G960"/>
  <c r="I960"/>
  <c r="E960"/>
  <c r="H960"/>
  <c r="D978"/>
  <c r="G978"/>
  <c r="I978"/>
  <c r="E978"/>
  <c r="H978"/>
  <c r="D996"/>
  <c r="G996"/>
  <c r="I996"/>
  <c r="E996"/>
  <c r="H996"/>
  <c r="G807"/>
  <c r="G811"/>
  <c r="G815"/>
  <c r="G819"/>
  <c r="G823"/>
  <c r="G827"/>
  <c r="G831"/>
  <c r="G835"/>
  <c r="G839"/>
  <c r="I845"/>
  <c r="H850"/>
  <c r="H864"/>
  <c r="H876"/>
  <c r="H888"/>
  <c r="H900"/>
  <c r="H912"/>
  <c r="E788"/>
  <c r="E794"/>
  <c r="H841"/>
  <c r="D841"/>
  <c r="F841" s="1"/>
  <c r="G855"/>
  <c r="H855"/>
  <c r="D855"/>
  <c r="G867"/>
  <c r="H867"/>
  <c r="D867"/>
  <c r="G879"/>
  <c r="H879"/>
  <c r="D879"/>
  <c r="G891"/>
  <c r="H891"/>
  <c r="D891"/>
  <c r="G903"/>
  <c r="H903"/>
  <c r="D903"/>
  <c r="G915"/>
  <c r="H915"/>
  <c r="D915"/>
  <c r="G917"/>
  <c r="H917"/>
  <c r="D917"/>
  <c r="E917"/>
  <c r="G923"/>
  <c r="H923"/>
  <c r="D923"/>
  <c r="E923"/>
  <c r="G929"/>
  <c r="H929"/>
  <c r="D929"/>
  <c r="E929"/>
  <c r="G935"/>
  <c r="H935"/>
  <c r="D935"/>
  <c r="E935"/>
  <c r="G941"/>
  <c r="H941"/>
  <c r="D941"/>
  <c r="E941"/>
  <c r="G947"/>
  <c r="H947"/>
  <c r="D947"/>
  <c r="E947"/>
  <c r="G953"/>
  <c r="H953"/>
  <c r="D953"/>
  <c r="E953"/>
  <c r="G963"/>
  <c r="D963"/>
  <c r="I963"/>
  <c r="E963"/>
  <c r="H963"/>
  <c r="G981"/>
  <c r="D981"/>
  <c r="I981"/>
  <c r="E981"/>
  <c r="H981"/>
  <c r="G999"/>
  <c r="D999"/>
  <c r="I999"/>
  <c r="E999"/>
  <c r="H999"/>
  <c r="G845"/>
  <c r="I863"/>
  <c r="H874"/>
  <c r="I875"/>
  <c r="H886"/>
  <c r="I887"/>
  <c r="H898"/>
  <c r="I899"/>
  <c r="H910"/>
  <c r="I911"/>
  <c r="I842"/>
  <c r="I844"/>
  <c r="I846"/>
  <c r="I848"/>
  <c r="I850"/>
  <c r="I852"/>
  <c r="I854"/>
  <c r="I856"/>
  <c r="I858"/>
  <c r="I860"/>
  <c r="I862"/>
  <c r="I864"/>
  <c r="I866"/>
  <c r="I868"/>
  <c r="I870"/>
  <c r="I872"/>
  <c r="I874"/>
  <c r="I876"/>
  <c r="I878"/>
  <c r="I880"/>
  <c r="I882"/>
  <c r="I884"/>
  <c r="I886"/>
  <c r="I888"/>
  <c r="I890"/>
  <c r="I892"/>
  <c r="I894"/>
  <c r="I896"/>
  <c r="I898"/>
  <c r="I900"/>
  <c r="I902"/>
  <c r="I904"/>
  <c r="I906"/>
  <c r="I908"/>
  <c r="I910"/>
  <c r="I912"/>
  <c r="I914"/>
  <c r="I916"/>
  <c r="I918"/>
  <c r="I920"/>
  <c r="I922"/>
  <c r="I924"/>
  <c r="I926"/>
  <c r="I928"/>
  <c r="I930"/>
  <c r="I932"/>
  <c r="I934"/>
  <c r="I936"/>
  <c r="I938"/>
  <c r="I940"/>
  <c r="I942"/>
  <c r="I944"/>
  <c r="I946"/>
  <c r="I948"/>
  <c r="I950"/>
  <c r="I952"/>
  <c r="I954"/>
  <c r="I956"/>
  <c r="E959"/>
  <c r="E962"/>
  <c r="E965"/>
  <c r="E968"/>
  <c r="E971"/>
  <c r="E974"/>
  <c r="E977"/>
  <c r="E980"/>
  <c r="E983"/>
  <c r="E986"/>
  <c r="E989"/>
  <c r="E992"/>
  <c r="E995"/>
  <c r="E998"/>
  <c r="E1001"/>
  <c r="G959"/>
  <c r="D959"/>
  <c r="D962"/>
  <c r="G962"/>
  <c r="G965"/>
  <c r="D965"/>
  <c r="F965" s="1"/>
  <c r="D968"/>
  <c r="G968"/>
  <c r="G971"/>
  <c r="D971"/>
  <c r="D974"/>
  <c r="G974"/>
  <c r="G977"/>
  <c r="D977"/>
  <c r="D980"/>
  <c r="G980"/>
  <c r="G983"/>
  <c r="D983"/>
  <c r="D986"/>
  <c r="F986" s="1"/>
  <c r="G986"/>
  <c r="G989"/>
  <c r="D989"/>
  <c r="D992"/>
  <c r="G992"/>
  <c r="G995"/>
  <c r="D995"/>
  <c r="D998"/>
  <c r="G998"/>
  <c r="G1001"/>
  <c r="D1001"/>
  <c r="D1004"/>
  <c r="F1004" s="1"/>
  <c r="G1004"/>
  <c r="G1007"/>
  <c r="D1007"/>
  <c r="D1010"/>
  <c r="F1010" s="1"/>
  <c r="G1010"/>
  <c r="G1013"/>
  <c r="D1013"/>
  <c r="D1016"/>
  <c r="F1016" s="1"/>
  <c r="G1016"/>
  <c r="G1019"/>
  <c r="D1019"/>
  <c r="F1019" s="1"/>
  <c r="D1022"/>
  <c r="F1022" s="1"/>
  <c r="G1022"/>
  <c r="G1025"/>
  <c r="D1025"/>
  <c r="D1028"/>
  <c r="F1028" s="1"/>
  <c r="G1028"/>
  <c r="G1031"/>
  <c r="D1031"/>
  <c r="F1031" s="1"/>
  <c r="H1034"/>
  <c r="D1034"/>
  <c r="E1034"/>
  <c r="G1034"/>
  <c r="E1035"/>
  <c r="G1035"/>
  <c r="H1035"/>
  <c r="D1035"/>
  <c r="H1036"/>
  <c r="D1036"/>
  <c r="E1036"/>
  <c r="G1036"/>
  <c r="E1037"/>
  <c r="G1037"/>
  <c r="H1037"/>
  <c r="D1037"/>
  <c r="H1038"/>
  <c r="D1038"/>
  <c r="E1038"/>
  <c r="G1038"/>
  <c r="E1039"/>
  <c r="G1039"/>
  <c r="H1039"/>
  <c r="D1039"/>
  <c r="H1040"/>
  <c r="D1040"/>
  <c r="E1040"/>
  <c r="G1040"/>
  <c r="E1041"/>
  <c r="G1041"/>
  <c r="H1041"/>
  <c r="D1041"/>
  <c r="H1042"/>
  <c r="D1042"/>
  <c r="E1042"/>
  <c r="G1042"/>
  <c r="E1043"/>
  <c r="G1043"/>
  <c r="H1043"/>
  <c r="D1043"/>
  <c r="H1044"/>
  <c r="D1044"/>
  <c r="E1044"/>
  <c r="G1044"/>
  <c r="E1045"/>
  <c r="G1045"/>
  <c r="H1045"/>
  <c r="D1045"/>
  <c r="H1046"/>
  <c r="D1046"/>
  <c r="E1046"/>
  <c r="G1046"/>
  <c r="E1047"/>
  <c r="G1047"/>
  <c r="H1047"/>
  <c r="D1047"/>
  <c r="H1048"/>
  <c r="D1048"/>
  <c r="E1048"/>
  <c r="G1048"/>
  <c r="E1049"/>
  <c r="G1049"/>
  <c r="H1049"/>
  <c r="D1049"/>
  <c r="H1050"/>
  <c r="D1050"/>
  <c r="E1050"/>
  <c r="G1050"/>
  <c r="E1051"/>
  <c r="G1051"/>
  <c r="H1051"/>
  <c r="D1051"/>
  <c r="H1052"/>
  <c r="D1052"/>
  <c r="E1052"/>
  <c r="G1052"/>
  <c r="E1053"/>
  <c r="G1053"/>
  <c r="H1053"/>
  <c r="D1053"/>
  <c r="H1054"/>
  <c r="D1054"/>
  <c r="E1054"/>
  <c r="G1054"/>
  <c r="E1055"/>
  <c r="G1055"/>
  <c r="H1055"/>
  <c r="D1055"/>
  <c r="H1056"/>
  <c r="D1056"/>
  <c r="E1056"/>
  <c r="G1056"/>
  <c r="E1057"/>
  <c r="G1057"/>
  <c r="H1057"/>
  <c r="D1057"/>
  <c r="H1058"/>
  <c r="D1058"/>
  <c r="E1058"/>
  <c r="G1058"/>
  <c r="E1059"/>
  <c r="G1059"/>
  <c r="H1059"/>
  <c r="D1059"/>
  <c r="H1060"/>
  <c r="D1060"/>
  <c r="E1060"/>
  <c r="G1060"/>
  <c r="E1061"/>
  <c r="G1061"/>
  <c r="H1061"/>
  <c r="D1061"/>
  <c r="H1062"/>
  <c r="D1062"/>
  <c r="E1062"/>
  <c r="G1062"/>
  <c r="E1063"/>
  <c r="G1063"/>
  <c r="H1063"/>
  <c r="D1063"/>
  <c r="H1064"/>
  <c r="D1064"/>
  <c r="E1064"/>
  <c r="G1064"/>
  <c r="E1065"/>
  <c r="G1065"/>
  <c r="H1065"/>
  <c r="D1065"/>
  <c r="H1066"/>
  <c r="D1066"/>
  <c r="E1066"/>
  <c r="G1066"/>
  <c r="E1067"/>
  <c r="G1067"/>
  <c r="H1067"/>
  <c r="D1067"/>
  <c r="H1068"/>
  <c r="D1068"/>
  <c r="E1068"/>
  <c r="G1068"/>
  <c r="E1069"/>
  <c r="G1069"/>
  <c r="H1069"/>
  <c r="D1069"/>
  <c r="H1070"/>
  <c r="D1070"/>
  <c r="E1070"/>
  <c r="G1070"/>
  <c r="E1071"/>
  <c r="G1071"/>
  <c r="H1071"/>
  <c r="D1071"/>
  <c r="H1072"/>
  <c r="D1072"/>
  <c r="E1072"/>
  <c r="G1072"/>
  <c r="E1073"/>
  <c r="G1073"/>
  <c r="H1073"/>
  <c r="D1073"/>
  <c r="H1074"/>
  <c r="D1074"/>
  <c r="E1074"/>
  <c r="G1074"/>
  <c r="E1075"/>
  <c r="G1075"/>
  <c r="H1075"/>
  <c r="D1075"/>
  <c r="H1076"/>
  <c r="D1076"/>
  <c r="E1076"/>
  <c r="G1076"/>
  <c r="E1077"/>
  <c r="G1077"/>
  <c r="H1077"/>
  <c r="D1077"/>
  <c r="H1078"/>
  <c r="D1078"/>
  <c r="E1078"/>
  <c r="G1078"/>
  <c r="E1079"/>
  <c r="G1079"/>
  <c r="H1079"/>
  <c r="D1079"/>
  <c r="H1080"/>
  <c r="D1080"/>
  <c r="E1080"/>
  <c r="G1080"/>
  <c r="E1081"/>
  <c r="G1081"/>
  <c r="H1081"/>
  <c r="D1081"/>
  <c r="H1082"/>
  <c r="D1082"/>
  <c r="E1082"/>
  <c r="G1082"/>
  <c r="E1083"/>
  <c r="G1083"/>
  <c r="H1083"/>
  <c r="D1083"/>
  <c r="H1084"/>
  <c r="D1084"/>
  <c r="E1084"/>
  <c r="G1084"/>
  <c r="E1085"/>
  <c r="G1085"/>
  <c r="H1085"/>
  <c r="D1085"/>
  <c r="H1086"/>
  <c r="D1086"/>
  <c r="E1086"/>
  <c r="G1086"/>
  <c r="E1087"/>
  <c r="G1087"/>
  <c r="H1087"/>
  <c r="D1087"/>
  <c r="H1088"/>
  <c r="D1088"/>
  <c r="E1088"/>
  <c r="G1088"/>
  <c r="E1089"/>
  <c r="G1089"/>
  <c r="H1089"/>
  <c r="D1089"/>
  <c r="I1003"/>
  <c r="I1006"/>
  <c r="I1009"/>
  <c r="I1012"/>
  <c r="I1015"/>
  <c r="I1018"/>
  <c r="I1021"/>
  <c r="I1024"/>
  <c r="I1027"/>
  <c r="I1030"/>
  <c r="I1033"/>
  <c r="H1090"/>
  <c r="D1090"/>
  <c r="E1090"/>
  <c r="G1090"/>
  <c r="G842"/>
  <c r="G844"/>
  <c r="G846"/>
  <c r="G848"/>
  <c r="G850"/>
  <c r="G852"/>
  <c r="G854"/>
  <c r="G856"/>
  <c r="G858"/>
  <c r="G860"/>
  <c r="G862"/>
  <c r="G864"/>
  <c r="G866"/>
  <c r="G868"/>
  <c r="G870"/>
  <c r="G872"/>
  <c r="G874"/>
  <c r="G876"/>
  <c r="G878"/>
  <c r="G880"/>
  <c r="G882"/>
  <c r="G884"/>
  <c r="G886"/>
  <c r="G888"/>
  <c r="G890"/>
  <c r="G892"/>
  <c r="G894"/>
  <c r="G896"/>
  <c r="G898"/>
  <c r="G900"/>
  <c r="G902"/>
  <c r="G904"/>
  <c r="G906"/>
  <c r="G908"/>
  <c r="G910"/>
  <c r="G912"/>
  <c r="G914"/>
  <c r="G916"/>
  <c r="G918"/>
  <c r="G920"/>
  <c r="G922"/>
  <c r="G924"/>
  <c r="G926"/>
  <c r="G928"/>
  <c r="G930"/>
  <c r="G932"/>
  <c r="G934"/>
  <c r="G936"/>
  <c r="G938"/>
  <c r="G940"/>
  <c r="G942"/>
  <c r="G944"/>
  <c r="G946"/>
  <c r="G948"/>
  <c r="G950"/>
  <c r="G952"/>
  <c r="G954"/>
  <c r="G956"/>
  <c r="H958"/>
  <c r="H961"/>
  <c r="H964"/>
  <c r="H967"/>
  <c r="H970"/>
  <c r="H973"/>
  <c r="H976"/>
  <c r="H979"/>
  <c r="H982"/>
  <c r="H985"/>
  <c r="H988"/>
  <c r="E842"/>
  <c r="F842" s="1"/>
  <c r="E844"/>
  <c r="E846"/>
  <c r="F846" s="1"/>
  <c r="E848"/>
  <c r="E850"/>
  <c r="E852"/>
  <c r="E854"/>
  <c r="E856"/>
  <c r="E858"/>
  <c r="F858" s="1"/>
  <c r="E860"/>
  <c r="F860" s="1"/>
  <c r="E862"/>
  <c r="F862" s="1"/>
  <c r="E864"/>
  <c r="E866"/>
  <c r="F866" s="1"/>
  <c r="E868"/>
  <c r="F868" s="1"/>
  <c r="E870"/>
  <c r="F870" s="1"/>
  <c r="E872"/>
  <c r="F872" s="1"/>
  <c r="E874"/>
  <c r="F874" s="1"/>
  <c r="E876"/>
  <c r="E878"/>
  <c r="F878" s="1"/>
  <c r="E880"/>
  <c r="F880" s="1"/>
  <c r="E882"/>
  <c r="E884"/>
  <c r="F884" s="1"/>
  <c r="E886"/>
  <c r="F886" s="1"/>
  <c r="E888"/>
  <c r="E890"/>
  <c r="F890" s="1"/>
  <c r="E892"/>
  <c r="F892" s="1"/>
  <c r="E894"/>
  <c r="F894" s="1"/>
  <c r="E896"/>
  <c r="F896" s="1"/>
  <c r="E898"/>
  <c r="F898" s="1"/>
  <c r="E900"/>
  <c r="F900" s="1"/>
  <c r="E902"/>
  <c r="E904"/>
  <c r="F904" s="1"/>
  <c r="E906"/>
  <c r="F906" s="1"/>
  <c r="E908"/>
  <c r="F908" s="1"/>
  <c r="E910"/>
  <c r="E912"/>
  <c r="E914"/>
  <c r="F914" s="1"/>
  <c r="E916"/>
  <c r="F916" s="1"/>
  <c r="E918"/>
  <c r="F918" s="1"/>
  <c r="E920"/>
  <c r="F920" s="1"/>
  <c r="E922"/>
  <c r="F922" s="1"/>
  <c r="E924"/>
  <c r="F924" s="1"/>
  <c r="E926"/>
  <c r="F926" s="1"/>
  <c r="E928"/>
  <c r="F928" s="1"/>
  <c r="E930"/>
  <c r="F930" s="1"/>
  <c r="E932"/>
  <c r="F932" s="1"/>
  <c r="E934"/>
  <c r="F934" s="1"/>
  <c r="E936"/>
  <c r="F936" s="1"/>
  <c r="E938"/>
  <c r="F938" s="1"/>
  <c r="E940"/>
  <c r="F940" s="1"/>
  <c r="E942"/>
  <c r="F942" s="1"/>
  <c r="E944"/>
  <c r="F944" s="1"/>
  <c r="E946"/>
  <c r="F946" s="1"/>
  <c r="E948"/>
  <c r="F948" s="1"/>
  <c r="E950"/>
  <c r="F950" s="1"/>
  <c r="E952"/>
  <c r="F952" s="1"/>
  <c r="E954"/>
  <c r="E956"/>
  <c r="E958"/>
  <c r="H959"/>
  <c r="E961"/>
  <c r="H962"/>
  <c r="E964"/>
  <c r="H965"/>
  <c r="E967"/>
  <c r="H968"/>
  <c r="E970"/>
  <c r="H971"/>
  <c r="E973"/>
  <c r="H974"/>
  <c r="E976"/>
  <c r="H977"/>
  <c r="E979"/>
  <c r="H980"/>
  <c r="E982"/>
  <c r="H983"/>
  <c r="E985"/>
  <c r="H986"/>
  <c r="E988"/>
  <c r="H989"/>
  <c r="E991"/>
  <c r="H992"/>
  <c r="E994"/>
  <c r="H995"/>
  <c r="E997"/>
  <c r="H998"/>
  <c r="E1000"/>
  <c r="H1001"/>
  <c r="E1003"/>
  <c r="H1004"/>
  <c r="E1006"/>
  <c r="H1007"/>
  <c r="E1009"/>
  <c r="H1010"/>
  <c r="E1012"/>
  <c r="H1013"/>
  <c r="E1015"/>
  <c r="H1016"/>
  <c r="E1018"/>
  <c r="H1019"/>
  <c r="E1021"/>
  <c r="H1022"/>
  <c r="E1024"/>
  <c r="H1025"/>
  <c r="E1027"/>
  <c r="H1028"/>
  <c r="E1030"/>
  <c r="H1031"/>
  <c r="E1033"/>
  <c r="D958"/>
  <c r="G958"/>
  <c r="G961"/>
  <c r="D961"/>
  <c r="D964"/>
  <c r="G964"/>
  <c r="G967"/>
  <c r="D967"/>
  <c r="D970"/>
  <c r="G970"/>
  <c r="G973"/>
  <c r="D973"/>
  <c r="D976"/>
  <c r="G976"/>
  <c r="G979"/>
  <c r="D979"/>
  <c r="D982"/>
  <c r="G982"/>
  <c r="G985"/>
  <c r="D985"/>
  <c r="D988"/>
  <c r="G988"/>
  <c r="G991"/>
  <c r="D991"/>
  <c r="D994"/>
  <c r="G994"/>
  <c r="G997"/>
  <c r="D997"/>
  <c r="D1000"/>
  <c r="G1000"/>
  <c r="G1003"/>
  <c r="D1003"/>
  <c r="D1006"/>
  <c r="G1006"/>
  <c r="G1009"/>
  <c r="D1009"/>
  <c r="D1012"/>
  <c r="G1012"/>
  <c r="G1015"/>
  <c r="D1015"/>
  <c r="D1018"/>
  <c r="G1018"/>
  <c r="G1021"/>
  <c r="D1021"/>
  <c r="D1024"/>
  <c r="G1024"/>
  <c r="G1027"/>
  <c r="D1027"/>
  <c r="D1030"/>
  <c r="G1030"/>
  <c r="G1033"/>
  <c r="D1033"/>
  <c r="I1034"/>
  <c r="I1035"/>
  <c r="I1036"/>
  <c r="I1037"/>
  <c r="I1038"/>
  <c r="I1039"/>
  <c r="I1040"/>
  <c r="I1041"/>
  <c r="I1042"/>
  <c r="I1043"/>
  <c r="I1044"/>
  <c r="I1045"/>
  <c r="I1046"/>
  <c r="I1047"/>
  <c r="I1048"/>
  <c r="I1049"/>
  <c r="I1050"/>
  <c r="I1051"/>
  <c r="I1052"/>
  <c r="I1053"/>
  <c r="I1054"/>
  <c r="I1055"/>
  <c r="I1056"/>
  <c r="I1057"/>
  <c r="I1058"/>
  <c r="I1059"/>
  <c r="I1060"/>
  <c r="I1061"/>
  <c r="I1062"/>
  <c r="I1063"/>
  <c r="I1064"/>
  <c r="I1065"/>
  <c r="I1066"/>
  <c r="I1067"/>
  <c r="I1068"/>
  <c r="I1069"/>
  <c r="I1070"/>
  <c r="I1071"/>
  <c r="I1072"/>
  <c r="I1073"/>
  <c r="I1074"/>
  <c r="I1075"/>
  <c r="I1076"/>
  <c r="I1077"/>
  <c r="I1078"/>
  <c r="I1079"/>
  <c r="I1080"/>
  <c r="I1081"/>
  <c r="I1082"/>
  <c r="I1083"/>
  <c r="I1084"/>
  <c r="I1085"/>
  <c r="I1086"/>
  <c r="I1087"/>
  <c r="I1088"/>
  <c r="I1089"/>
  <c r="D1101"/>
  <c r="F1101" s="1"/>
  <c r="D1113"/>
  <c r="F1113" s="1"/>
  <c r="D1125"/>
  <c r="F1125" s="1"/>
  <c r="G1207"/>
  <c r="G1219"/>
  <c r="D1091"/>
  <c r="G1092"/>
  <c r="D1093"/>
  <c r="G1094"/>
  <c r="D1095"/>
  <c r="G1096"/>
  <c r="E1098"/>
  <c r="D1100"/>
  <c r="G1102"/>
  <c r="I1103"/>
  <c r="I1104"/>
  <c r="J1104" s="1"/>
  <c r="H1105"/>
  <c r="H1106"/>
  <c r="G1107"/>
  <c r="E1110"/>
  <c r="D1112"/>
  <c r="G1114"/>
  <c r="I1115"/>
  <c r="I1116"/>
  <c r="H1117"/>
  <c r="H1118"/>
  <c r="G1119"/>
  <c r="E1122"/>
  <c r="D1124"/>
  <c r="G1126"/>
  <c r="I1127"/>
  <c r="I1128"/>
  <c r="J1128" s="1"/>
  <c r="H1129"/>
  <c r="H1130"/>
  <c r="G1131"/>
  <c r="E1134"/>
  <c r="F1134" s="1"/>
  <c r="E1136"/>
  <c r="I1139"/>
  <c r="E1140"/>
  <c r="I1143"/>
  <c r="E1144"/>
  <c r="I1147"/>
  <c r="E1148"/>
  <c r="F1148" s="1"/>
  <c r="I1151"/>
  <c r="E1152"/>
  <c r="I1157"/>
  <c r="G1162"/>
  <c r="I1169"/>
  <c r="G1174"/>
  <c r="I1181"/>
  <c r="G1186"/>
  <c r="I1191"/>
  <c r="I1195"/>
  <c r="I1197"/>
  <c r="I1209"/>
  <c r="I1221"/>
  <c r="F1222"/>
  <c r="D1099"/>
  <c r="F1099" s="1"/>
  <c r="D1111"/>
  <c r="F1111" s="1"/>
  <c r="D1123"/>
  <c r="F1123" s="1"/>
  <c r="D1135"/>
  <c r="F1135" s="1"/>
  <c r="G1197"/>
  <c r="G1209"/>
  <c r="G1221"/>
  <c r="I1091"/>
  <c r="I1093"/>
  <c r="I1095"/>
  <c r="I1101"/>
  <c r="I1102"/>
  <c r="G1105"/>
  <c r="I1113"/>
  <c r="I1114"/>
  <c r="G1117"/>
  <c r="I1125"/>
  <c r="I1126"/>
  <c r="G1129"/>
  <c r="I1199"/>
  <c r="I1211"/>
  <c r="I1223"/>
  <c r="D1097"/>
  <c r="D1109"/>
  <c r="D1121"/>
  <c r="D1133"/>
  <c r="G1199"/>
  <c r="G1211"/>
  <c r="G1223"/>
  <c r="H1091"/>
  <c r="E1092"/>
  <c r="H1093"/>
  <c r="E1094"/>
  <c r="H1095"/>
  <c r="E1096"/>
  <c r="I1099"/>
  <c r="I1100"/>
  <c r="H1101"/>
  <c r="H1102"/>
  <c r="G1103"/>
  <c r="E1106"/>
  <c r="I1111"/>
  <c r="I1112"/>
  <c r="H1113"/>
  <c r="H1114"/>
  <c r="G1115"/>
  <c r="E1118"/>
  <c r="I1123"/>
  <c r="I1124"/>
  <c r="H1125"/>
  <c r="H1126"/>
  <c r="G1127"/>
  <c r="E1130"/>
  <c r="I1135"/>
  <c r="H1138"/>
  <c r="J1138" s="1"/>
  <c r="H1139"/>
  <c r="H1142"/>
  <c r="J1142" s="1"/>
  <c r="H1143"/>
  <c r="H1146"/>
  <c r="H1147"/>
  <c r="H1150"/>
  <c r="J1150" s="1"/>
  <c r="H1151"/>
  <c r="D1107"/>
  <c r="D1119"/>
  <c r="F1119" s="1"/>
  <c r="D1131"/>
  <c r="F1131" s="1"/>
  <c r="H1190"/>
  <c r="G1201"/>
  <c r="G1213"/>
  <c r="G1225"/>
  <c r="G1091"/>
  <c r="D1092"/>
  <c r="G1093"/>
  <c r="D1094"/>
  <c r="G1095"/>
  <c r="D1096"/>
  <c r="I1097"/>
  <c r="I1098"/>
  <c r="H1099"/>
  <c r="H1100"/>
  <c r="G1101"/>
  <c r="E1104"/>
  <c r="D1106"/>
  <c r="G1108"/>
  <c r="I1109"/>
  <c r="I1110"/>
  <c r="H1111"/>
  <c r="H1112"/>
  <c r="G1113"/>
  <c r="E1116"/>
  <c r="D1118"/>
  <c r="G1120"/>
  <c r="I1121"/>
  <c r="I1122"/>
  <c r="H1123"/>
  <c r="H1124"/>
  <c r="G1125"/>
  <c r="E1128"/>
  <c r="D1130"/>
  <c r="G1132"/>
  <c r="I1133"/>
  <c r="I1134"/>
  <c r="J1134" s="1"/>
  <c r="H1135"/>
  <c r="I1137"/>
  <c r="E1138"/>
  <c r="G1139"/>
  <c r="I1141"/>
  <c r="E1142"/>
  <c r="G1143"/>
  <c r="I1145"/>
  <c r="E1146"/>
  <c r="G1147"/>
  <c r="I1149"/>
  <c r="E1150"/>
  <c r="G1151"/>
  <c r="G1155"/>
  <c r="G1156"/>
  <c r="H1157"/>
  <c r="H1162"/>
  <c r="I1163"/>
  <c r="G1167"/>
  <c r="G1168"/>
  <c r="H1169"/>
  <c r="H1174"/>
  <c r="I1175"/>
  <c r="G1179"/>
  <c r="G1180"/>
  <c r="H1181"/>
  <c r="H1186"/>
  <c r="I1187"/>
  <c r="H1191"/>
  <c r="I1193"/>
  <c r="H1195"/>
  <c r="I1203"/>
  <c r="H1207"/>
  <c r="I1215"/>
  <c r="H1219"/>
  <c r="I1227"/>
  <c r="D1105"/>
  <c r="F1105" s="1"/>
  <c r="D1117"/>
  <c r="D1129"/>
  <c r="G1203"/>
  <c r="G1215"/>
  <c r="G1227"/>
  <c r="I1092"/>
  <c r="I1094"/>
  <c r="I1096"/>
  <c r="G1099"/>
  <c r="I1107"/>
  <c r="I1108"/>
  <c r="G1111"/>
  <c r="I1119"/>
  <c r="I1120"/>
  <c r="G1123"/>
  <c r="I1131"/>
  <c r="I1132"/>
  <c r="G1135"/>
  <c r="G1157"/>
  <c r="G1169"/>
  <c r="G1181"/>
  <c r="G1191"/>
  <c r="G1195"/>
  <c r="H1197"/>
  <c r="I1205"/>
  <c r="H1209"/>
  <c r="I1217"/>
  <c r="H1221"/>
  <c r="D1103"/>
  <c r="D1115"/>
  <c r="D1127"/>
  <c r="G1205"/>
  <c r="G1217"/>
  <c r="E1091"/>
  <c r="H1092"/>
  <c r="E1093"/>
  <c r="H1094"/>
  <c r="E1095"/>
  <c r="E1100"/>
  <c r="I1105"/>
  <c r="I1106"/>
  <c r="H1107"/>
  <c r="H1108"/>
  <c r="E1112"/>
  <c r="I1117"/>
  <c r="I1118"/>
  <c r="H1119"/>
  <c r="H1120"/>
  <c r="E1124"/>
  <c r="I1129"/>
  <c r="I1130"/>
  <c r="H1131"/>
  <c r="H1132"/>
  <c r="G1133"/>
  <c r="H1137"/>
  <c r="H1141"/>
  <c r="H1145"/>
  <c r="H1149"/>
  <c r="G1171"/>
  <c r="G1183"/>
  <c r="J1183" s="1"/>
  <c r="H1199"/>
  <c r="H1211"/>
  <c r="H1268"/>
  <c r="E1268"/>
  <c r="H1274"/>
  <c r="E1274"/>
  <c r="H1280"/>
  <c r="E1280"/>
  <c r="H1286"/>
  <c r="E1286"/>
  <c r="H1292"/>
  <c r="E1292"/>
  <c r="H1298"/>
  <c r="E1298"/>
  <c r="H1304"/>
  <c r="E1304"/>
  <c r="H1310"/>
  <c r="E1310"/>
  <c r="H1316"/>
  <c r="E1316"/>
  <c r="H1322"/>
  <c r="E1322"/>
  <c r="H1328"/>
  <c r="E1328"/>
  <c r="H1229"/>
  <c r="H1231"/>
  <c r="H1233"/>
  <c r="H1235"/>
  <c r="H1237"/>
  <c r="H1239"/>
  <c r="H1241"/>
  <c r="H1243"/>
  <c r="H1245"/>
  <c r="H1247"/>
  <c r="H1249"/>
  <c r="H1251"/>
  <c r="H1253"/>
  <c r="H1255"/>
  <c r="H1257"/>
  <c r="H1259"/>
  <c r="H1261"/>
  <c r="H1263"/>
  <c r="H1265"/>
  <c r="I1330"/>
  <c r="E1269"/>
  <c r="F1269" s="1"/>
  <c r="H1269"/>
  <c r="E1275"/>
  <c r="F1275" s="1"/>
  <c r="H1275"/>
  <c r="E1281"/>
  <c r="F1281" s="1"/>
  <c r="H1281"/>
  <c r="E1287"/>
  <c r="F1287" s="1"/>
  <c r="H1287"/>
  <c r="E1293"/>
  <c r="F1293" s="1"/>
  <c r="H1293"/>
  <c r="E1299"/>
  <c r="F1299" s="1"/>
  <c r="H1299"/>
  <c r="E1305"/>
  <c r="F1305" s="1"/>
  <c r="H1305"/>
  <c r="E1311"/>
  <c r="F1311" s="1"/>
  <c r="H1311"/>
  <c r="E1317"/>
  <c r="F1317" s="1"/>
  <c r="H1317"/>
  <c r="E1323"/>
  <c r="F1323" s="1"/>
  <c r="H1323"/>
  <c r="E1329"/>
  <c r="F1329" s="1"/>
  <c r="H1329"/>
  <c r="G1229"/>
  <c r="G1231"/>
  <c r="G1233"/>
  <c r="G1235"/>
  <c r="G1237"/>
  <c r="G1239"/>
  <c r="G1241"/>
  <c r="G1243"/>
  <c r="G1245"/>
  <c r="G1247"/>
  <c r="G1249"/>
  <c r="G1251"/>
  <c r="G1253"/>
  <c r="G1255"/>
  <c r="G1257"/>
  <c r="G1259"/>
  <c r="G1261"/>
  <c r="G1263"/>
  <c r="G1265"/>
  <c r="G1330"/>
  <c r="H1270"/>
  <c r="E1270"/>
  <c r="F1270" s="1"/>
  <c r="H1276"/>
  <c r="E1276"/>
  <c r="H1282"/>
  <c r="E1282"/>
  <c r="H1288"/>
  <c r="J1288" s="1"/>
  <c r="E1288"/>
  <c r="F1288" s="1"/>
  <c r="H1294"/>
  <c r="E1294"/>
  <c r="H1300"/>
  <c r="E1300"/>
  <c r="H1306"/>
  <c r="E1306"/>
  <c r="F1306" s="1"/>
  <c r="H1312"/>
  <c r="E1312"/>
  <c r="F1312" s="1"/>
  <c r="H1318"/>
  <c r="E1318"/>
  <c r="H1324"/>
  <c r="E1324"/>
  <c r="I1154"/>
  <c r="I1156"/>
  <c r="I1158"/>
  <c r="J1158" s="1"/>
  <c r="I1160"/>
  <c r="I1162"/>
  <c r="I1164"/>
  <c r="J1164" s="1"/>
  <c r="I1166"/>
  <c r="I1168"/>
  <c r="I1170"/>
  <c r="I1172"/>
  <c r="I1174"/>
  <c r="I1176"/>
  <c r="I1178"/>
  <c r="I1180"/>
  <c r="I1182"/>
  <c r="I1184"/>
  <c r="I1186"/>
  <c r="I1188"/>
  <c r="J1188" s="1"/>
  <c r="I1190"/>
  <c r="I1192"/>
  <c r="I1194"/>
  <c r="I1196"/>
  <c r="I1198"/>
  <c r="I1200"/>
  <c r="I1202"/>
  <c r="I1204"/>
  <c r="I1206"/>
  <c r="J1206" s="1"/>
  <c r="I1208"/>
  <c r="I1210"/>
  <c r="I1212"/>
  <c r="I1214"/>
  <c r="J1214" s="1"/>
  <c r="I1216"/>
  <c r="I1218"/>
  <c r="I1220"/>
  <c r="I1222"/>
  <c r="I1224"/>
  <c r="G1267"/>
  <c r="I1268"/>
  <c r="G1273"/>
  <c r="I1274"/>
  <c r="G1279"/>
  <c r="I1280"/>
  <c r="G1285"/>
  <c r="I1286"/>
  <c r="G1291"/>
  <c r="I1292"/>
  <c r="G1297"/>
  <c r="I1298"/>
  <c r="G1303"/>
  <c r="I1304"/>
  <c r="G1309"/>
  <c r="I1310"/>
  <c r="G1315"/>
  <c r="I1316"/>
  <c r="G1321"/>
  <c r="I1322"/>
  <c r="G1327"/>
  <c r="I1328"/>
  <c r="E1271"/>
  <c r="H1271"/>
  <c r="E1277"/>
  <c r="H1277"/>
  <c r="E1283"/>
  <c r="H1283"/>
  <c r="E1289"/>
  <c r="H1289"/>
  <c r="E1295"/>
  <c r="H1295"/>
  <c r="E1301"/>
  <c r="H1301"/>
  <c r="E1307"/>
  <c r="H1307"/>
  <c r="E1313"/>
  <c r="H1313"/>
  <c r="E1319"/>
  <c r="H1319"/>
  <c r="E1325"/>
  <c r="H1325"/>
  <c r="H1330"/>
  <c r="E1330"/>
  <c r="F1330" s="1"/>
  <c r="H1226"/>
  <c r="H1228"/>
  <c r="H1230"/>
  <c r="H1232"/>
  <c r="H1234"/>
  <c r="H1236"/>
  <c r="H1238"/>
  <c r="H1240"/>
  <c r="H1242"/>
  <c r="J1242" s="1"/>
  <c r="H1244"/>
  <c r="H1246"/>
  <c r="H1248"/>
  <c r="H1250"/>
  <c r="H1252"/>
  <c r="H1254"/>
  <c r="H1256"/>
  <c r="H1258"/>
  <c r="H1260"/>
  <c r="H1262"/>
  <c r="H1264"/>
  <c r="H1266"/>
  <c r="G1268"/>
  <c r="I1269"/>
  <c r="G1274"/>
  <c r="I1275"/>
  <c r="G1280"/>
  <c r="I1281"/>
  <c r="G1286"/>
  <c r="I1287"/>
  <c r="G1292"/>
  <c r="I1293"/>
  <c r="G1298"/>
  <c r="I1299"/>
  <c r="G1304"/>
  <c r="I1305"/>
  <c r="G1310"/>
  <c r="I1311"/>
  <c r="G1316"/>
  <c r="I1317"/>
  <c r="G1322"/>
  <c r="I1323"/>
  <c r="G1328"/>
  <c r="I1329"/>
  <c r="H1272"/>
  <c r="E1272"/>
  <c r="F1272" s="1"/>
  <c r="H1278"/>
  <c r="E1278"/>
  <c r="F1278" s="1"/>
  <c r="H1284"/>
  <c r="E1284"/>
  <c r="F1284" s="1"/>
  <c r="H1290"/>
  <c r="E1290"/>
  <c r="F1290" s="1"/>
  <c r="H1296"/>
  <c r="E1296"/>
  <c r="F1296" s="1"/>
  <c r="H1302"/>
  <c r="E1302"/>
  <c r="F1302" s="1"/>
  <c r="H1308"/>
  <c r="J1308" s="1"/>
  <c r="E1308"/>
  <c r="H1314"/>
  <c r="E1314"/>
  <c r="H1320"/>
  <c r="E1320"/>
  <c r="H1326"/>
  <c r="E1326"/>
  <c r="D1137"/>
  <c r="D1139"/>
  <c r="D1141"/>
  <c r="D1143"/>
  <c r="D1145"/>
  <c r="F1145" s="1"/>
  <c r="D1147"/>
  <c r="D1149"/>
  <c r="F1149" s="1"/>
  <c r="D1151"/>
  <c r="D1153"/>
  <c r="D1155"/>
  <c r="D1157"/>
  <c r="D1159"/>
  <c r="D1161"/>
  <c r="D1163"/>
  <c r="D1165"/>
  <c r="D1167"/>
  <c r="D1169"/>
  <c r="D1171"/>
  <c r="D1173"/>
  <c r="D1175"/>
  <c r="D1177"/>
  <c r="D1179"/>
  <c r="D1181"/>
  <c r="D1183"/>
  <c r="D1185"/>
  <c r="D1187"/>
  <c r="D1189"/>
  <c r="D1191"/>
  <c r="D1193"/>
  <c r="F1193" s="1"/>
  <c r="D1195"/>
  <c r="D1197"/>
  <c r="D1199"/>
  <c r="F1199" s="1"/>
  <c r="D1201"/>
  <c r="D1203"/>
  <c r="D1205"/>
  <c r="D1207"/>
  <c r="D1209"/>
  <c r="D1211"/>
  <c r="D1213"/>
  <c r="F1213" s="1"/>
  <c r="D1215"/>
  <c r="F1215" s="1"/>
  <c r="D1217"/>
  <c r="F1217" s="1"/>
  <c r="D1219"/>
  <c r="D1221"/>
  <c r="D1223"/>
  <c r="F1223" s="1"/>
  <c r="D1225"/>
  <c r="D1227"/>
  <c r="D1229"/>
  <c r="D1231"/>
  <c r="F1231" s="1"/>
  <c r="D1233"/>
  <c r="D1235"/>
  <c r="D1237"/>
  <c r="D1239"/>
  <c r="D1241"/>
  <c r="D1243"/>
  <c r="D1245"/>
  <c r="D1247"/>
  <c r="D1249"/>
  <c r="D1251"/>
  <c r="D1253"/>
  <c r="D1255"/>
  <c r="D1257"/>
  <c r="D1259"/>
  <c r="D1261"/>
  <c r="D1263"/>
  <c r="D1265"/>
  <c r="G1269"/>
  <c r="G1275"/>
  <c r="G1281"/>
  <c r="G1287"/>
  <c r="G1293"/>
  <c r="G1299"/>
  <c r="G1305"/>
  <c r="G1311"/>
  <c r="G1317"/>
  <c r="G1323"/>
  <c r="G1329"/>
  <c r="E1267"/>
  <c r="F1267" s="1"/>
  <c r="H1267"/>
  <c r="E1273"/>
  <c r="F1273" s="1"/>
  <c r="H1273"/>
  <c r="E1279"/>
  <c r="F1279" s="1"/>
  <c r="H1279"/>
  <c r="E1285"/>
  <c r="F1285" s="1"/>
  <c r="H1285"/>
  <c r="E1291"/>
  <c r="H1291"/>
  <c r="E1297"/>
  <c r="F1297" s="1"/>
  <c r="H1297"/>
  <c r="E1303"/>
  <c r="F1303" s="1"/>
  <c r="H1303"/>
  <c r="E1309"/>
  <c r="H1309"/>
  <c r="E1315"/>
  <c r="F1315" s="1"/>
  <c r="H1315"/>
  <c r="E1321"/>
  <c r="H1321"/>
  <c r="E1327"/>
  <c r="H1327"/>
  <c r="D1268"/>
  <c r="D1274"/>
  <c r="D1280"/>
  <c r="D1286"/>
  <c r="D1292"/>
  <c r="D1298"/>
  <c r="D1304"/>
  <c r="I1307"/>
  <c r="D1310"/>
  <c r="I1313"/>
  <c r="D1316"/>
  <c r="I1319"/>
  <c r="D1322"/>
  <c r="I1325"/>
  <c r="D1328"/>
  <c r="F769" l="1"/>
  <c r="F469"/>
  <c r="J1222"/>
  <c r="F211"/>
  <c r="F1248"/>
  <c r="F1132"/>
  <c r="F328"/>
  <c r="J1276"/>
  <c r="J1177"/>
  <c r="F1257"/>
  <c r="F1137"/>
  <c r="F1261"/>
  <c r="J1109"/>
  <c r="K1109" s="1"/>
  <c r="L1109" s="1"/>
  <c r="M1109" s="1"/>
  <c r="J309"/>
  <c r="F1295"/>
  <c r="J1136"/>
  <c r="F611"/>
  <c r="F1301"/>
  <c r="F1283"/>
  <c r="J108"/>
  <c r="J1140"/>
  <c r="F50"/>
  <c r="F68"/>
  <c r="J1110"/>
  <c r="J194"/>
  <c r="K194" s="1"/>
  <c r="L194" s="1"/>
  <c r="M194" s="1"/>
  <c r="J700"/>
  <c r="K700" s="1"/>
  <c r="F453"/>
  <c r="F441"/>
  <c r="F429"/>
  <c r="J189"/>
  <c r="F44"/>
  <c r="J1146"/>
  <c r="F1110"/>
  <c r="F281"/>
  <c r="F1190"/>
  <c r="J594"/>
  <c r="J582"/>
  <c r="K582" s="1"/>
  <c r="F729"/>
  <c r="F567"/>
  <c r="J183"/>
  <c r="F1228"/>
  <c r="F56"/>
  <c r="F1260"/>
  <c r="F43"/>
  <c r="F606"/>
  <c r="F491"/>
  <c r="F680"/>
  <c r="J119"/>
  <c r="F10"/>
  <c r="F1264"/>
  <c r="F1175"/>
  <c r="J1154"/>
  <c r="J704"/>
  <c r="J668"/>
  <c r="F640"/>
  <c r="F547"/>
  <c r="F1226"/>
  <c r="F577"/>
  <c r="F17"/>
  <c r="F35"/>
  <c r="F735"/>
  <c r="F789"/>
  <c r="J462"/>
  <c r="K462" s="1"/>
  <c r="L462" s="1"/>
  <c r="M462" s="1"/>
  <c r="F100"/>
  <c r="F39"/>
  <c r="F419"/>
  <c r="F407"/>
  <c r="F395"/>
  <c r="F383"/>
  <c r="F371"/>
  <c r="F359"/>
  <c r="F1310"/>
  <c r="J1246"/>
  <c r="J1224"/>
  <c r="K1224" s="1"/>
  <c r="F1150"/>
  <c r="J1098"/>
  <c r="J98"/>
  <c r="K98" s="1"/>
  <c r="L98" s="1"/>
  <c r="M98" s="1"/>
  <c r="F91"/>
  <c r="F1120"/>
  <c r="F517"/>
  <c r="J766"/>
  <c r="K766" s="1"/>
  <c r="L766" s="1"/>
  <c r="M766" s="1"/>
  <c r="J559"/>
  <c r="K559" s="1"/>
  <c r="L559" s="1"/>
  <c r="M559" s="1"/>
  <c r="J200"/>
  <c r="F1216"/>
  <c r="F864"/>
  <c r="J606"/>
  <c r="K606" s="1"/>
  <c r="L606" s="1"/>
  <c r="M606" s="1"/>
  <c r="J614"/>
  <c r="K614" s="1"/>
  <c r="J678"/>
  <c r="J549"/>
  <c r="J706"/>
  <c r="J694"/>
  <c r="K694" s="1"/>
  <c r="L694" s="1"/>
  <c r="J682"/>
  <c r="K682" s="1"/>
  <c r="J646"/>
  <c r="F247"/>
  <c r="F76"/>
  <c r="F11"/>
  <c r="F626"/>
  <c r="F614"/>
  <c r="F1236"/>
  <c r="F1247"/>
  <c r="J1196"/>
  <c r="J1187"/>
  <c r="K1187" s="1"/>
  <c r="J596"/>
  <c r="K596" s="1"/>
  <c r="L596" s="1"/>
  <c r="M596" s="1"/>
  <c r="J584"/>
  <c r="F1184"/>
  <c r="F721"/>
  <c r="F1274"/>
  <c r="F563"/>
  <c r="F1256"/>
  <c r="F1164"/>
  <c r="F1214"/>
  <c r="F92"/>
  <c r="J788"/>
  <c r="F583"/>
  <c r="J847"/>
  <c r="K847" s="1"/>
  <c r="L847" s="1"/>
  <c r="M847" s="1"/>
  <c r="F468"/>
  <c r="J230"/>
  <c r="K230" s="1"/>
  <c r="L230" s="1"/>
  <c r="M230" s="1"/>
  <c r="F1240"/>
  <c r="F62"/>
  <c r="F1194"/>
  <c r="F1178"/>
  <c r="F1156"/>
  <c r="F1166"/>
  <c r="J1302"/>
  <c r="K1214"/>
  <c r="F902"/>
  <c r="J721"/>
  <c r="K721" s="1"/>
  <c r="F489"/>
  <c r="J131"/>
  <c r="K131" s="1"/>
  <c r="L131" s="1"/>
  <c r="J144"/>
  <c r="F5"/>
  <c r="F459"/>
  <c r="F447"/>
  <c r="F435"/>
  <c r="F232"/>
  <c r="F32"/>
  <c r="J1225"/>
  <c r="F882"/>
  <c r="F610"/>
  <c r="F676"/>
  <c r="J502"/>
  <c r="J423"/>
  <c r="J411"/>
  <c r="J399"/>
  <c r="K399" s="1"/>
  <c r="J387"/>
  <c r="K387" s="1"/>
  <c r="J375"/>
  <c r="K375" s="1"/>
  <c r="F81"/>
  <c r="F20"/>
  <c r="J1101"/>
  <c r="K1101" s="1"/>
  <c r="L1101" s="1"/>
  <c r="M1101" s="1"/>
  <c r="J1033"/>
  <c r="K1033" s="1"/>
  <c r="F956"/>
  <c r="F806"/>
  <c r="J218"/>
  <c r="F64"/>
  <c r="F1128"/>
  <c r="J738"/>
  <c r="K738" s="1"/>
  <c r="J465"/>
  <c r="K465" s="1"/>
  <c r="J459"/>
  <c r="K459" s="1"/>
  <c r="J447"/>
  <c r="K447" s="1"/>
  <c r="J435"/>
  <c r="F46"/>
  <c r="F28"/>
  <c r="J790"/>
  <c r="K790" s="1"/>
  <c r="L790" s="1"/>
  <c r="M790" s="1"/>
  <c r="J571"/>
  <c r="F461"/>
  <c r="F449"/>
  <c r="F437"/>
  <c r="J413"/>
  <c r="J401"/>
  <c r="K401" s="1"/>
  <c r="J389"/>
  <c r="K389" s="1"/>
  <c r="J377"/>
  <c r="J147"/>
  <c r="F7"/>
  <c r="F1108"/>
  <c r="J1266"/>
  <c r="K1266" s="1"/>
  <c r="L1266" s="1"/>
  <c r="M1266" s="1"/>
  <c r="F910"/>
  <c r="F861"/>
  <c r="J425"/>
  <c r="F272"/>
  <c r="J227"/>
  <c r="J93"/>
  <c r="K93" s="1"/>
  <c r="L93" s="1"/>
  <c r="M93" s="1"/>
  <c r="F40"/>
  <c r="F912"/>
  <c r="F725"/>
  <c r="J212"/>
  <c r="K212" s="1"/>
  <c r="L212" s="1"/>
  <c r="M212" s="1"/>
  <c r="J50"/>
  <c r="K50" s="1"/>
  <c r="L50" s="1"/>
  <c r="F739"/>
  <c r="F1188"/>
  <c r="F763"/>
  <c r="F1249"/>
  <c r="J1312"/>
  <c r="J1234"/>
  <c r="J1176"/>
  <c r="K1176" s="1"/>
  <c r="L1176" s="1"/>
  <c r="M1176" s="1"/>
  <c r="K1164"/>
  <c r="L1164" s="1"/>
  <c r="M1164" s="1"/>
  <c r="F1300"/>
  <c r="J739"/>
  <c r="F75"/>
  <c r="F1174"/>
  <c r="F559"/>
  <c r="O559" s="1"/>
  <c r="F751"/>
  <c r="F1136"/>
  <c r="F493"/>
  <c r="F638"/>
  <c r="F604"/>
  <c r="F646"/>
  <c r="F457"/>
  <c r="F445"/>
  <c r="F433"/>
  <c r="F293"/>
  <c r="J266"/>
  <c r="J248"/>
  <c r="K248" s="1"/>
  <c r="L248" s="1"/>
  <c r="M248" s="1"/>
  <c r="J140"/>
  <c r="K140" s="1"/>
  <c r="L140" s="1"/>
  <c r="M140" s="1"/>
  <c r="J122"/>
  <c r="K122" s="1"/>
  <c r="L122" s="1"/>
  <c r="M122" s="1"/>
  <c r="J26"/>
  <c r="J1306"/>
  <c r="K1306" s="1"/>
  <c r="L1306" s="1"/>
  <c r="M1306" s="1"/>
  <c r="F526"/>
  <c r="J313"/>
  <c r="K313" s="1"/>
  <c r="F302"/>
  <c r="F284"/>
  <c r="J185"/>
  <c r="F573"/>
  <c r="F1255"/>
  <c r="F1159"/>
  <c r="J1216"/>
  <c r="K1216" s="1"/>
  <c r="F1233"/>
  <c r="J1264"/>
  <c r="K1264" s="1"/>
  <c r="J1252"/>
  <c r="K1252" s="1"/>
  <c r="L1252" s="1"/>
  <c r="M1252" s="1"/>
  <c r="J1240"/>
  <c r="K1240" s="1"/>
  <c r="J1228"/>
  <c r="K1228" s="1"/>
  <c r="J1149"/>
  <c r="K1149" s="1"/>
  <c r="J831"/>
  <c r="K831" s="1"/>
  <c r="J807"/>
  <c r="J796"/>
  <c r="K843"/>
  <c r="L843" s="1"/>
  <c r="F741"/>
  <c r="F693"/>
  <c r="F722"/>
  <c r="J421"/>
  <c r="K421" s="1"/>
  <c r="L421" s="1"/>
  <c r="M421" s="1"/>
  <c r="J409"/>
  <c r="K409" s="1"/>
  <c r="L409" s="1"/>
  <c r="M409" s="1"/>
  <c r="J397"/>
  <c r="K397" s="1"/>
  <c r="L397" s="1"/>
  <c r="M397" s="1"/>
  <c r="J385"/>
  <c r="J373"/>
  <c r="K373" s="1"/>
  <c r="L373" s="1"/>
  <c r="M373" s="1"/>
  <c r="J170"/>
  <c r="K170" s="1"/>
  <c r="L170" s="1"/>
  <c r="M170" s="1"/>
  <c r="J99"/>
  <c r="K99" s="1"/>
  <c r="L99" s="1"/>
  <c r="F98"/>
  <c r="O98" s="1"/>
  <c r="F781"/>
  <c r="F1224"/>
  <c r="F1168"/>
  <c r="J1296"/>
  <c r="K1296" s="1"/>
  <c r="L1296" s="1"/>
  <c r="M1296" s="1"/>
  <c r="J1097"/>
  <c r="F843"/>
  <c r="F1232"/>
  <c r="F74"/>
  <c r="F1192"/>
  <c r="F1201"/>
  <c r="K1150"/>
  <c r="L1150" s="1"/>
  <c r="F1144"/>
  <c r="F1013"/>
  <c r="J825"/>
  <c r="K825" s="1"/>
  <c r="L825" s="1"/>
  <c r="M825" s="1"/>
  <c r="J801"/>
  <c r="K801" s="1"/>
  <c r="L801" s="1"/>
  <c r="M801" s="1"/>
  <c r="J772"/>
  <c r="F600"/>
  <c r="F14"/>
  <c r="F67"/>
  <c r="F1176"/>
  <c r="O1176" s="1"/>
  <c r="F589"/>
  <c r="J224"/>
  <c r="K224" s="1"/>
  <c r="L224" s="1"/>
  <c r="M224" s="1"/>
  <c r="K171"/>
  <c r="J56"/>
  <c r="K56" s="1"/>
  <c r="L56" s="1"/>
  <c r="M56" s="1"/>
  <c r="F21"/>
  <c r="F599"/>
  <c r="F1154"/>
  <c r="F1187"/>
  <c r="J1284"/>
  <c r="J1171"/>
  <c r="K1171" s="1"/>
  <c r="J1244"/>
  <c r="K1244" s="1"/>
  <c r="L1244" s="1"/>
  <c r="M1244" s="1"/>
  <c r="J1227"/>
  <c r="K1227" s="1"/>
  <c r="J1167"/>
  <c r="J1121"/>
  <c r="K1121" s="1"/>
  <c r="L1121" s="1"/>
  <c r="M1121" s="1"/>
  <c r="F582"/>
  <c r="J325"/>
  <c r="K325" s="1"/>
  <c r="J143"/>
  <c r="K143" s="1"/>
  <c r="L143" s="1"/>
  <c r="F82"/>
  <c r="J813"/>
  <c r="J676"/>
  <c r="K676" s="1"/>
  <c r="L676" s="1"/>
  <c r="M676" s="1"/>
  <c r="J664"/>
  <c r="J628"/>
  <c r="K628" s="1"/>
  <c r="L628" s="1"/>
  <c r="M628" s="1"/>
  <c r="J11"/>
  <c r="J42"/>
  <c r="K42" s="1"/>
  <c r="J59"/>
  <c r="F16"/>
  <c r="F1204"/>
  <c r="F507"/>
  <c r="F86"/>
  <c r="J1213"/>
  <c r="K1213" s="1"/>
  <c r="F473"/>
  <c r="F34"/>
  <c r="J1141"/>
  <c r="K712"/>
  <c r="L712" s="1"/>
  <c r="J769"/>
  <c r="K769" s="1"/>
  <c r="L769" s="1"/>
  <c r="M769" s="1"/>
  <c r="J1282"/>
  <c r="K1282" s="1"/>
  <c r="L1282" s="1"/>
  <c r="M1282" s="1"/>
  <c r="J1270"/>
  <c r="F754"/>
  <c r="F750"/>
  <c r="F15"/>
  <c r="F1218"/>
  <c r="K1188"/>
  <c r="L1188" s="1"/>
  <c r="F888"/>
  <c r="F876"/>
  <c r="J740"/>
  <c r="J683"/>
  <c r="K683" s="1"/>
  <c r="L683" s="1"/>
  <c r="M683" s="1"/>
  <c r="J686"/>
  <c r="K686" s="1"/>
  <c r="J702"/>
  <c r="K702" s="1"/>
  <c r="J634"/>
  <c r="J475"/>
  <c r="K475" s="1"/>
  <c r="L475" s="1"/>
  <c r="M475" s="1"/>
  <c r="J87"/>
  <c r="J39"/>
  <c r="K39" s="1"/>
  <c r="L39" s="1"/>
  <c r="J74"/>
  <c r="F1206"/>
  <c r="F1152"/>
  <c r="J1185"/>
  <c r="F1198"/>
  <c r="F85"/>
  <c r="F1172"/>
  <c r="J1212"/>
  <c r="K1212" s="1"/>
  <c r="L1212" s="1"/>
  <c r="M1212" s="1"/>
  <c r="F1107"/>
  <c r="J1000"/>
  <c r="J493"/>
  <c r="F654"/>
  <c r="J583"/>
  <c r="K583" s="1"/>
  <c r="L583" s="1"/>
  <c r="M583" s="1"/>
  <c r="F658"/>
  <c r="F622"/>
  <c r="F578"/>
  <c r="F566"/>
  <c r="J478"/>
  <c r="K478" s="1"/>
  <c r="L478" s="1"/>
  <c r="M478" s="1"/>
  <c r="F486"/>
  <c r="F269"/>
  <c r="J152"/>
  <c r="K152" s="1"/>
  <c r="L152" s="1"/>
  <c r="M152" s="1"/>
  <c r="F268"/>
  <c r="F196"/>
  <c r="F94"/>
  <c r="J68"/>
  <c r="K68" s="1"/>
  <c r="L68" s="1"/>
  <c r="M68" s="1"/>
  <c r="F80"/>
  <c r="J1262"/>
  <c r="J1192"/>
  <c r="K1192" s="1"/>
  <c r="L1192" s="1"/>
  <c r="J1103"/>
  <c r="J985"/>
  <c r="K985" s="1"/>
  <c r="L985" s="1"/>
  <c r="M985" s="1"/>
  <c r="F856"/>
  <c r="F881"/>
  <c r="F851"/>
  <c r="J487"/>
  <c r="K487" s="1"/>
  <c r="L487" s="1"/>
  <c r="M487" s="1"/>
  <c r="F467"/>
  <c r="J496"/>
  <c r="K496" s="1"/>
  <c r="L496" s="1"/>
  <c r="M496" s="1"/>
  <c r="J535"/>
  <c r="K535" s="1"/>
  <c r="L535" s="1"/>
  <c r="M535" s="1"/>
  <c r="J161"/>
  <c r="K161" s="1"/>
  <c r="L161" s="1"/>
  <c r="M161" s="1"/>
  <c r="J156"/>
  <c r="J86"/>
  <c r="K86" s="1"/>
  <c r="L86" s="1"/>
  <c r="J44"/>
  <c r="K44" s="1"/>
  <c r="F1170"/>
  <c r="F543"/>
  <c r="J1238"/>
  <c r="K1238" s="1"/>
  <c r="L1238" s="1"/>
  <c r="M1238" s="1"/>
  <c r="F1298"/>
  <c r="F1245"/>
  <c r="J1218"/>
  <c r="K1218" s="1"/>
  <c r="L1218" s="1"/>
  <c r="K1206"/>
  <c r="L1206" s="1"/>
  <c r="M1206" s="1"/>
  <c r="J1193"/>
  <c r="K1193" s="1"/>
  <c r="J1163"/>
  <c r="J836"/>
  <c r="K836" s="1"/>
  <c r="L836" s="1"/>
  <c r="M836" s="1"/>
  <c r="J824"/>
  <c r="J812"/>
  <c r="K812" s="1"/>
  <c r="L812" s="1"/>
  <c r="M812" s="1"/>
  <c r="F496"/>
  <c r="O496" s="1"/>
  <c r="J541"/>
  <c r="K541" s="1"/>
  <c r="L541" s="1"/>
  <c r="M541" s="1"/>
  <c r="F299"/>
  <c r="J290"/>
  <c r="K290" s="1"/>
  <c r="L290" s="1"/>
  <c r="J146"/>
  <c r="J128"/>
  <c r="K128" s="1"/>
  <c r="L128" s="1"/>
  <c r="M128" s="1"/>
  <c r="J9"/>
  <c r="K9" s="1"/>
  <c r="J3"/>
  <c r="K3" s="1"/>
  <c r="J62"/>
  <c r="K62" s="1"/>
  <c r="F551"/>
  <c r="J1143"/>
  <c r="J950"/>
  <c r="K950" s="1"/>
  <c r="J938"/>
  <c r="K938" s="1"/>
  <c r="J926"/>
  <c r="K926" s="1"/>
  <c r="J890"/>
  <c r="J866"/>
  <c r="K866" s="1"/>
  <c r="F1088"/>
  <c r="F905"/>
  <c r="F668"/>
  <c r="J245"/>
  <c r="K245" s="1"/>
  <c r="L245" s="1"/>
  <c r="M245" s="1"/>
  <c r="J209"/>
  <c r="J138"/>
  <c r="F652"/>
  <c r="F1252"/>
  <c r="O1252" s="1"/>
  <c r="F19"/>
  <c r="F59"/>
  <c r="F1163"/>
  <c r="J1320"/>
  <c r="K1320" s="1"/>
  <c r="K1242"/>
  <c r="L1242" s="1"/>
  <c r="F1116"/>
  <c r="J641"/>
  <c r="K641" s="1"/>
  <c r="J608"/>
  <c r="K608" s="1"/>
  <c r="L608" s="1"/>
  <c r="M608" s="1"/>
  <c r="J716"/>
  <c r="K716" s="1"/>
  <c r="J720"/>
  <c r="K720" s="1"/>
  <c r="L720" s="1"/>
  <c r="M720" s="1"/>
  <c r="F608"/>
  <c r="F305"/>
  <c r="J296"/>
  <c r="K296" s="1"/>
  <c r="L296" s="1"/>
  <c r="M296" s="1"/>
  <c r="J278"/>
  <c r="K278" s="1"/>
  <c r="L278" s="1"/>
  <c r="M278" s="1"/>
  <c r="J260"/>
  <c r="K260" s="1"/>
  <c r="F1202"/>
  <c r="J1198"/>
  <c r="K1198" s="1"/>
  <c r="L1198" s="1"/>
  <c r="J1324"/>
  <c r="K1324" s="1"/>
  <c r="L1324" s="1"/>
  <c r="M1324" s="1"/>
  <c r="J839"/>
  <c r="K839" s="1"/>
  <c r="L839" s="1"/>
  <c r="J815"/>
  <c r="K815" s="1"/>
  <c r="L815" s="1"/>
  <c r="M815" s="1"/>
  <c r="J833"/>
  <c r="K833" s="1"/>
  <c r="L833" s="1"/>
  <c r="M833" s="1"/>
  <c r="J817"/>
  <c r="K817" s="1"/>
  <c r="L817" s="1"/>
  <c r="M817" s="1"/>
  <c r="J809"/>
  <c r="K809" s="1"/>
  <c r="L809" s="1"/>
  <c r="M809" s="1"/>
  <c r="K796"/>
  <c r="L796" s="1"/>
  <c r="M796" s="1"/>
  <c r="F885"/>
  <c r="J775"/>
  <c r="K775" s="1"/>
  <c r="L775" s="1"/>
  <c r="M775" s="1"/>
  <c r="J744"/>
  <c r="K744" s="1"/>
  <c r="F598"/>
  <c r="J557"/>
  <c r="J466"/>
  <c r="K466" s="1"/>
  <c r="L466" s="1"/>
  <c r="M466" s="1"/>
  <c r="F466"/>
  <c r="J517"/>
  <c r="K517" s="1"/>
  <c r="F296"/>
  <c r="O296" s="1"/>
  <c r="F278"/>
  <c r="J179"/>
  <c r="K179" s="1"/>
  <c r="L179" s="1"/>
  <c r="J107"/>
  <c r="K107" s="1"/>
  <c r="L107" s="1"/>
  <c r="M107" s="1"/>
  <c r="F156"/>
  <c r="J102"/>
  <c r="F3"/>
  <c r="F557"/>
  <c r="F513"/>
  <c r="J1200"/>
  <c r="K1200" s="1"/>
  <c r="L1200" s="1"/>
  <c r="F854"/>
  <c r="J956"/>
  <c r="K956" s="1"/>
  <c r="J932"/>
  <c r="K932" s="1"/>
  <c r="J920"/>
  <c r="J908"/>
  <c r="K908" s="1"/>
  <c r="J896"/>
  <c r="J872"/>
  <c r="K872" s="1"/>
  <c r="J848"/>
  <c r="K848" s="1"/>
  <c r="L848" s="1"/>
  <c r="M848" s="1"/>
  <c r="F783"/>
  <c r="J754"/>
  <c r="K754" s="1"/>
  <c r="L754" s="1"/>
  <c r="M754" s="1"/>
  <c r="F802"/>
  <c r="J629"/>
  <c r="K629" s="1"/>
  <c r="L629" s="1"/>
  <c r="F588"/>
  <c r="F752"/>
  <c r="J455"/>
  <c r="J443"/>
  <c r="K443" s="1"/>
  <c r="J431"/>
  <c r="K431" s="1"/>
  <c r="J415"/>
  <c r="K415" s="1"/>
  <c r="L415" s="1"/>
  <c r="M415" s="1"/>
  <c r="J403"/>
  <c r="K403" s="1"/>
  <c r="L403" s="1"/>
  <c r="M403" s="1"/>
  <c r="J391"/>
  <c r="K391" s="1"/>
  <c r="L391" s="1"/>
  <c r="M391" s="1"/>
  <c r="J379"/>
  <c r="J367"/>
  <c r="K367" s="1"/>
  <c r="L367" s="1"/>
  <c r="M367" s="1"/>
  <c r="J254"/>
  <c r="K254" s="1"/>
  <c r="L254" s="1"/>
  <c r="M254" s="1"/>
  <c r="J236"/>
  <c r="K236" s="1"/>
  <c r="L236" s="1"/>
  <c r="M236" s="1"/>
  <c r="J110"/>
  <c r="K110" s="1"/>
  <c r="L110" s="1"/>
  <c r="M110" s="1"/>
  <c r="F93"/>
  <c r="J1326"/>
  <c r="J1178"/>
  <c r="K1178" s="1"/>
  <c r="L1178" s="1"/>
  <c r="M1178" s="1"/>
  <c r="F736"/>
  <c r="J781"/>
  <c r="K781" s="1"/>
  <c r="L781" s="1"/>
  <c r="F682"/>
  <c r="J522"/>
  <c r="K522" s="1"/>
  <c r="J538"/>
  <c r="K538" s="1"/>
  <c r="J263"/>
  <c r="K263" s="1"/>
  <c r="L263" s="1"/>
  <c r="K74"/>
  <c r="L74" s="1"/>
  <c r="M74" s="1"/>
  <c r="J1144"/>
  <c r="K1144" s="1"/>
  <c r="L1144" s="1"/>
  <c r="M1144" s="1"/>
  <c r="J1283"/>
  <c r="K1283" s="1"/>
  <c r="K1154"/>
  <c r="L1154" s="1"/>
  <c r="M1154" s="1"/>
  <c r="J1151"/>
  <c r="J1116"/>
  <c r="K1116" s="1"/>
  <c r="L1116" s="1"/>
  <c r="M1116" s="1"/>
  <c r="J1294"/>
  <c r="K1294" s="1"/>
  <c r="L1294" s="1"/>
  <c r="M1294" s="1"/>
  <c r="J1122"/>
  <c r="K1122" s="1"/>
  <c r="L1122" s="1"/>
  <c r="M1122" s="1"/>
  <c r="J1201"/>
  <c r="J948"/>
  <c r="K948" s="1"/>
  <c r="J936"/>
  <c r="K936" s="1"/>
  <c r="J924"/>
  <c r="K924" s="1"/>
  <c r="J912"/>
  <c r="K912" s="1"/>
  <c r="J876"/>
  <c r="K876" s="1"/>
  <c r="J852"/>
  <c r="K852" s="1"/>
  <c r="L852" s="1"/>
  <c r="M852" s="1"/>
  <c r="F1025"/>
  <c r="F1007"/>
  <c r="J821"/>
  <c r="K821" s="1"/>
  <c r="L821" s="1"/>
  <c r="M821" s="1"/>
  <c r="J730"/>
  <c r="K730" s="1"/>
  <c r="L730" s="1"/>
  <c r="M730" s="1"/>
  <c r="J677"/>
  <c r="K677" s="1"/>
  <c r="L677" s="1"/>
  <c r="M677" s="1"/>
  <c r="K385"/>
  <c r="L385" s="1"/>
  <c r="M385" s="1"/>
  <c r="F471"/>
  <c r="J176"/>
  <c r="K176" s="1"/>
  <c r="L176" s="1"/>
  <c r="M176" s="1"/>
  <c r="J88"/>
  <c r="K88" s="1"/>
  <c r="J76"/>
  <c r="J64"/>
  <c r="J52"/>
  <c r="K52" s="1"/>
  <c r="J40"/>
  <c r="K40" s="1"/>
  <c r="J28"/>
  <c r="K28" s="1"/>
  <c r="J120"/>
  <c r="K120" s="1"/>
  <c r="L120" s="1"/>
  <c r="M120" s="1"/>
  <c r="F9"/>
  <c r="F1208"/>
  <c r="F793"/>
  <c r="K1138"/>
  <c r="J925"/>
  <c r="K925" s="1"/>
  <c r="F670"/>
  <c r="F715"/>
  <c r="F38"/>
  <c r="J1263"/>
  <c r="K1263" s="1"/>
  <c r="J1251"/>
  <c r="K1251" s="1"/>
  <c r="J1239"/>
  <c r="K1239" s="1"/>
  <c r="J762"/>
  <c r="K762" s="1"/>
  <c r="L762" s="1"/>
  <c r="M762" s="1"/>
  <c r="F792"/>
  <c r="F786"/>
  <c r="J351"/>
  <c r="K351" s="1"/>
  <c r="L351" s="1"/>
  <c r="J345"/>
  <c r="K345" s="1"/>
  <c r="L345" s="1"/>
  <c r="M345" s="1"/>
  <c r="J339"/>
  <c r="K339" s="1"/>
  <c r="L339" s="1"/>
  <c r="M339" s="1"/>
  <c r="F521"/>
  <c r="J945"/>
  <c r="J1189"/>
  <c r="K1189" s="1"/>
  <c r="J1111"/>
  <c r="K1111" s="1"/>
  <c r="F1090"/>
  <c r="F780"/>
  <c r="K706"/>
  <c r="L706" s="1"/>
  <c r="M706" s="1"/>
  <c r="F775"/>
  <c r="F1140"/>
  <c r="O1140" s="1"/>
  <c r="J1307"/>
  <c r="K1307" s="1"/>
  <c r="L1307" s="1"/>
  <c r="M1307" s="1"/>
  <c r="F1220"/>
  <c r="J976"/>
  <c r="K976" s="1"/>
  <c r="J958"/>
  <c r="K958" s="1"/>
  <c r="J947"/>
  <c r="K947" s="1"/>
  <c r="L947" s="1"/>
  <c r="M947" s="1"/>
  <c r="F771"/>
  <c r="F723"/>
  <c r="F592"/>
  <c r="F580"/>
  <c r="J72"/>
  <c r="K72" s="1"/>
  <c r="F63"/>
  <c r="J1278"/>
  <c r="K1278" s="1"/>
  <c r="J1248"/>
  <c r="K1248" s="1"/>
  <c r="L1248" s="1"/>
  <c r="M1248" s="1"/>
  <c r="J1295"/>
  <c r="K1295" s="1"/>
  <c r="J1124"/>
  <c r="K1124" s="1"/>
  <c r="K1140"/>
  <c r="L1140" s="1"/>
  <c r="M1140" s="1"/>
  <c r="J997"/>
  <c r="K997" s="1"/>
  <c r="J979"/>
  <c r="K979" s="1"/>
  <c r="J961"/>
  <c r="K961" s="1"/>
  <c r="J902"/>
  <c r="K902" s="1"/>
  <c r="J854"/>
  <c r="K854" s="1"/>
  <c r="J784"/>
  <c r="K784" s="1"/>
  <c r="J707"/>
  <c r="J501"/>
  <c r="K501" s="1"/>
  <c r="J746"/>
  <c r="J540"/>
  <c r="K540" s="1"/>
  <c r="J504"/>
  <c r="K504" s="1"/>
  <c r="J457"/>
  <c r="K457" s="1"/>
  <c r="J445"/>
  <c r="J433"/>
  <c r="K433" s="1"/>
  <c r="J419"/>
  <c r="K419" s="1"/>
  <c r="J407"/>
  <c r="K407" s="1"/>
  <c r="J395"/>
  <c r="K395" s="1"/>
  <c r="J383"/>
  <c r="K383" s="1"/>
  <c r="J371"/>
  <c r="F266"/>
  <c r="K239"/>
  <c r="L239" s="1"/>
  <c r="J221"/>
  <c r="K221" s="1"/>
  <c r="K185"/>
  <c r="L185" s="1"/>
  <c r="M185" s="1"/>
  <c r="J167"/>
  <c r="K167" s="1"/>
  <c r="L167" s="1"/>
  <c r="M167" s="1"/>
  <c r="J113"/>
  <c r="K113" s="1"/>
  <c r="L113" s="1"/>
  <c r="M113" s="1"/>
  <c r="J15"/>
  <c r="K15" s="1"/>
  <c r="L15" s="1"/>
  <c r="M15" s="1"/>
  <c r="J71"/>
  <c r="K71" s="1"/>
  <c r="L71" s="1"/>
  <c r="M71" s="1"/>
  <c r="J54"/>
  <c r="K54" s="1"/>
  <c r="J135"/>
  <c r="K135" s="1"/>
  <c r="L135" s="1"/>
  <c r="M135" s="1"/>
  <c r="J92"/>
  <c r="K92" s="1"/>
  <c r="J32"/>
  <c r="K32" s="1"/>
  <c r="L32" s="1"/>
  <c r="J1314"/>
  <c r="K1314" s="1"/>
  <c r="L1314" s="1"/>
  <c r="M1314" s="1"/>
  <c r="J1290"/>
  <c r="K1290" s="1"/>
  <c r="J1260"/>
  <c r="K1260" s="1"/>
  <c r="L1260" s="1"/>
  <c r="J1236"/>
  <c r="K1236" s="1"/>
  <c r="J1195"/>
  <c r="K1195" s="1"/>
  <c r="J1123"/>
  <c r="K1123" s="1"/>
  <c r="L1123" s="1"/>
  <c r="M1123" s="1"/>
  <c r="K1097"/>
  <c r="L1097" s="1"/>
  <c r="M1097" s="1"/>
  <c r="F850"/>
  <c r="F795"/>
  <c r="F937"/>
  <c r="F822"/>
  <c r="J671"/>
  <c r="K671" s="1"/>
  <c r="J647"/>
  <c r="K647" s="1"/>
  <c r="L647" s="1"/>
  <c r="M647" s="1"/>
  <c r="J586"/>
  <c r="K586" s="1"/>
  <c r="J580"/>
  <c r="K580" s="1"/>
  <c r="J710"/>
  <c r="K710" s="1"/>
  <c r="L710" s="1"/>
  <c r="M710" s="1"/>
  <c r="J698"/>
  <c r="K698" s="1"/>
  <c r="J674"/>
  <c r="K674" s="1"/>
  <c r="L674" s="1"/>
  <c r="M674" s="1"/>
  <c r="J662"/>
  <c r="K662" s="1"/>
  <c r="K638"/>
  <c r="L638" s="1"/>
  <c r="M638" s="1"/>
  <c r="F590"/>
  <c r="J491"/>
  <c r="K491" s="1"/>
  <c r="J609"/>
  <c r="K609" s="1"/>
  <c r="L609" s="1"/>
  <c r="M609" s="1"/>
  <c r="J575"/>
  <c r="K575" s="1"/>
  <c r="L575" s="1"/>
  <c r="M575" s="1"/>
  <c r="F554"/>
  <c r="J531"/>
  <c r="K531" s="1"/>
  <c r="L531" s="1"/>
  <c r="M531" s="1"/>
  <c r="J464"/>
  <c r="K464" s="1"/>
  <c r="F464"/>
  <c r="J354"/>
  <c r="K354" s="1"/>
  <c r="J348"/>
  <c r="K348" s="1"/>
  <c r="J342"/>
  <c r="K342" s="1"/>
  <c r="J319"/>
  <c r="K319" s="1"/>
  <c r="J206"/>
  <c r="K206" s="1"/>
  <c r="L206" s="1"/>
  <c r="M206" s="1"/>
  <c r="K116"/>
  <c r="L116" s="1"/>
  <c r="F214"/>
  <c r="K43"/>
  <c r="J8"/>
  <c r="K8" s="1"/>
  <c r="L8" s="1"/>
  <c r="M8" s="1"/>
  <c r="J7"/>
  <c r="K7" s="1"/>
  <c r="F121"/>
  <c r="K144"/>
  <c r="L144" s="1"/>
  <c r="M144" s="1"/>
  <c r="F1196"/>
  <c r="J1148"/>
  <c r="K1148" s="1"/>
  <c r="L1148" s="1"/>
  <c r="J1159"/>
  <c r="K1159" s="1"/>
  <c r="J1161"/>
  <c r="J1298"/>
  <c r="K1298" s="1"/>
  <c r="J1280"/>
  <c r="K1280" s="1"/>
  <c r="J1261"/>
  <c r="K1261" s="1"/>
  <c r="J1249"/>
  <c r="K1249" s="1"/>
  <c r="J1237"/>
  <c r="K1237" s="1"/>
  <c r="J1175"/>
  <c r="K1175" s="1"/>
  <c r="F1122"/>
  <c r="O1122" s="1"/>
  <c r="J991"/>
  <c r="K991" s="1"/>
  <c r="J793"/>
  <c r="K793" s="1"/>
  <c r="F501"/>
  <c r="J635"/>
  <c r="K635" s="1"/>
  <c r="J774"/>
  <c r="K774" s="1"/>
  <c r="J599"/>
  <c r="K599" s="1"/>
  <c r="J750"/>
  <c r="K750" s="1"/>
  <c r="J737"/>
  <c r="J719"/>
  <c r="K719" s="1"/>
  <c r="J688"/>
  <c r="K688" s="1"/>
  <c r="L688" s="1"/>
  <c r="J652"/>
  <c r="K652" s="1"/>
  <c r="L652" s="1"/>
  <c r="J215"/>
  <c r="K215" s="1"/>
  <c r="L215" s="1"/>
  <c r="M215" s="1"/>
  <c r="J315"/>
  <c r="K315" s="1"/>
  <c r="K11"/>
  <c r="L11" s="1"/>
  <c r="M11" s="1"/>
  <c r="K26"/>
  <c r="L26" s="1"/>
  <c r="M26" s="1"/>
  <c r="F607"/>
  <c r="K1136"/>
  <c r="J1272"/>
  <c r="K1272" s="1"/>
  <c r="J1254"/>
  <c r="K1254" s="1"/>
  <c r="L1254" s="1"/>
  <c r="M1254" s="1"/>
  <c r="J1208"/>
  <c r="K1208" s="1"/>
  <c r="L1208" s="1"/>
  <c r="M1208" s="1"/>
  <c r="J1179"/>
  <c r="K1179" s="1"/>
  <c r="F995"/>
  <c r="F977"/>
  <c r="J939"/>
  <c r="K939" s="1"/>
  <c r="J861"/>
  <c r="K861" s="1"/>
  <c r="J718"/>
  <c r="K718" s="1"/>
  <c r="L718" s="1"/>
  <c r="M718" s="1"/>
  <c r="F838"/>
  <c r="F675"/>
  <c r="F639"/>
  <c r="J696"/>
  <c r="K696" s="1"/>
  <c r="L696" s="1"/>
  <c r="M696" s="1"/>
  <c r="J684"/>
  <c r="K684" s="1"/>
  <c r="J585"/>
  <c r="K585" s="1"/>
  <c r="L585" s="1"/>
  <c r="K616"/>
  <c r="L616" s="1"/>
  <c r="M616" s="1"/>
  <c r="J566"/>
  <c r="K566" s="1"/>
  <c r="J564"/>
  <c r="K564" s="1"/>
  <c r="J484"/>
  <c r="K484" s="1"/>
  <c r="L484" s="1"/>
  <c r="M484" s="1"/>
  <c r="F475"/>
  <c r="O475" s="1"/>
  <c r="J328"/>
  <c r="K328" s="1"/>
  <c r="L328" s="1"/>
  <c r="M328" s="1"/>
  <c r="J272"/>
  <c r="K272" s="1"/>
  <c r="L272" s="1"/>
  <c r="M272" s="1"/>
  <c r="F418"/>
  <c r="J406"/>
  <c r="F394"/>
  <c r="J382"/>
  <c r="K382" s="1"/>
  <c r="J318"/>
  <c r="K318" s="1"/>
  <c r="L318" s="1"/>
  <c r="M318" s="1"/>
  <c r="K21"/>
  <c r="L21" s="1"/>
  <c r="M21" s="1"/>
  <c r="F1210"/>
  <c r="O1210" s="1"/>
  <c r="F87"/>
  <c r="J1230"/>
  <c r="K1230" s="1"/>
  <c r="L1230" s="1"/>
  <c r="J1277"/>
  <c r="K1277" s="1"/>
  <c r="L1277" s="1"/>
  <c r="M1277" s="1"/>
  <c r="J1220"/>
  <c r="K1220" s="1"/>
  <c r="L1220" s="1"/>
  <c r="M1220" s="1"/>
  <c r="K1196"/>
  <c r="L1196" s="1"/>
  <c r="M1196" s="1"/>
  <c r="J944"/>
  <c r="K944" s="1"/>
  <c r="J884"/>
  <c r="F1177"/>
  <c r="J1210"/>
  <c r="K1210" s="1"/>
  <c r="L1210" s="1"/>
  <c r="M1210" s="1"/>
  <c r="K1312"/>
  <c r="L1312" s="1"/>
  <c r="M1312" s="1"/>
  <c r="J1155"/>
  <c r="K1155" s="1"/>
  <c r="F1098"/>
  <c r="J910"/>
  <c r="K910" s="1"/>
  <c r="J886"/>
  <c r="K886" s="1"/>
  <c r="J874"/>
  <c r="K874" s="1"/>
  <c r="J862"/>
  <c r="K862" s="1"/>
  <c r="J850"/>
  <c r="K850" s="1"/>
  <c r="K772"/>
  <c r="L772" s="1"/>
  <c r="M772" s="1"/>
  <c r="F840"/>
  <c r="F909"/>
  <c r="F955"/>
  <c r="J760"/>
  <c r="K760" s="1"/>
  <c r="L760" s="1"/>
  <c r="M760" s="1"/>
  <c r="J680"/>
  <c r="K680" s="1"/>
  <c r="J644"/>
  <c r="K644" s="1"/>
  <c r="J632"/>
  <c r="K632" s="1"/>
  <c r="L632" s="1"/>
  <c r="M632" s="1"/>
  <c r="F770"/>
  <c r="F596"/>
  <c r="F584"/>
  <c r="J722"/>
  <c r="K722" s="1"/>
  <c r="L722" s="1"/>
  <c r="F484"/>
  <c r="O484" s="1"/>
  <c r="J450"/>
  <c r="J438"/>
  <c r="K438" s="1"/>
  <c r="J426"/>
  <c r="K426" s="1"/>
  <c r="J542"/>
  <c r="K542" s="1"/>
  <c r="L542" s="1"/>
  <c r="J506"/>
  <c r="K506" s="1"/>
  <c r="J523"/>
  <c r="K523" s="1"/>
  <c r="L523" s="1"/>
  <c r="M523" s="1"/>
  <c r="F313"/>
  <c r="J299"/>
  <c r="K299" s="1"/>
  <c r="L299" s="1"/>
  <c r="M299" s="1"/>
  <c r="F290"/>
  <c r="J281"/>
  <c r="K281" s="1"/>
  <c r="L281" s="1"/>
  <c r="M281" s="1"/>
  <c r="J137"/>
  <c r="K137" s="1"/>
  <c r="L137" s="1"/>
  <c r="M137" s="1"/>
  <c r="J18"/>
  <c r="J20"/>
  <c r="K20" s="1"/>
  <c r="L20" s="1"/>
  <c r="M20" s="1"/>
  <c r="F1244"/>
  <c r="O1244" s="1"/>
  <c r="F773"/>
  <c r="F99"/>
  <c r="F814"/>
  <c r="J845"/>
  <c r="K845" s="1"/>
  <c r="K824"/>
  <c r="L824" s="1"/>
  <c r="J745"/>
  <c r="J727"/>
  <c r="K727" s="1"/>
  <c r="L727" s="1"/>
  <c r="M727" s="1"/>
  <c r="J659"/>
  <c r="K659" s="1"/>
  <c r="L659" s="1"/>
  <c r="M659" s="1"/>
  <c r="F650"/>
  <c r="F743"/>
  <c r="J708"/>
  <c r="K708" s="1"/>
  <c r="L708" s="1"/>
  <c r="M708" s="1"/>
  <c r="J569"/>
  <c r="K569" s="1"/>
  <c r="F462"/>
  <c r="O462" s="1"/>
  <c r="J417"/>
  <c r="K417" s="1"/>
  <c r="J405"/>
  <c r="K405" s="1"/>
  <c r="J393"/>
  <c r="J381"/>
  <c r="J369"/>
  <c r="K369" s="1"/>
  <c r="K266"/>
  <c r="J188"/>
  <c r="K188" s="1"/>
  <c r="L188" s="1"/>
  <c r="M188" s="1"/>
  <c r="J134"/>
  <c r="K134" s="1"/>
  <c r="L134" s="1"/>
  <c r="M134" s="1"/>
  <c r="F52"/>
  <c r="F1318"/>
  <c r="F57"/>
  <c r="J1317"/>
  <c r="K1317" s="1"/>
  <c r="L1317" s="1"/>
  <c r="M1317" s="1"/>
  <c r="F1320"/>
  <c r="K1276"/>
  <c r="L1276" s="1"/>
  <c r="M1276" s="1"/>
  <c r="F1276"/>
  <c r="J1099"/>
  <c r="K1099" s="1"/>
  <c r="J1021"/>
  <c r="K1021" s="1"/>
  <c r="L1021" s="1"/>
  <c r="M1021" s="1"/>
  <c r="J1003"/>
  <c r="K1003" s="1"/>
  <c r="L1003" s="1"/>
  <c r="M1003" s="1"/>
  <c r="J967"/>
  <c r="K967" s="1"/>
  <c r="J934"/>
  <c r="K934" s="1"/>
  <c r="J922"/>
  <c r="K922" s="1"/>
  <c r="J927"/>
  <c r="K927" s="1"/>
  <c r="L927" s="1"/>
  <c r="M927" s="1"/>
  <c r="J804"/>
  <c r="K804" s="1"/>
  <c r="L804" s="1"/>
  <c r="M804" s="1"/>
  <c r="J885"/>
  <c r="K885" s="1"/>
  <c r="J764"/>
  <c r="K594"/>
  <c r="L594" s="1"/>
  <c r="M594" s="1"/>
  <c r="F747"/>
  <c r="J497"/>
  <c r="K497" s="1"/>
  <c r="F696"/>
  <c r="O696" s="1"/>
  <c r="J547"/>
  <c r="K547" s="1"/>
  <c r="L547" s="1"/>
  <c r="M547" s="1"/>
  <c r="J728"/>
  <c r="K728" s="1"/>
  <c r="K640"/>
  <c r="L640" s="1"/>
  <c r="F451"/>
  <c r="F439"/>
  <c r="F427"/>
  <c r="F548"/>
  <c r="J558"/>
  <c r="K558" s="1"/>
  <c r="L558" s="1"/>
  <c r="M558" s="1"/>
  <c r="J463"/>
  <c r="K463" s="1"/>
  <c r="J451"/>
  <c r="K451" s="1"/>
  <c r="J439"/>
  <c r="K439" s="1"/>
  <c r="J427"/>
  <c r="K427" s="1"/>
  <c r="J420"/>
  <c r="J396"/>
  <c r="K396" s="1"/>
  <c r="J372"/>
  <c r="K372" s="1"/>
  <c r="J357"/>
  <c r="K357" s="1"/>
  <c r="L357" s="1"/>
  <c r="M357" s="1"/>
  <c r="J305"/>
  <c r="K305" s="1"/>
  <c r="L305" s="1"/>
  <c r="M305" s="1"/>
  <c r="J287"/>
  <c r="K287" s="1"/>
  <c r="L287" s="1"/>
  <c r="M287" s="1"/>
  <c r="J269"/>
  <c r="K269" s="1"/>
  <c r="L269" s="1"/>
  <c r="M269" s="1"/>
  <c r="J233"/>
  <c r="K233" s="1"/>
  <c r="L233" s="1"/>
  <c r="M233" s="1"/>
  <c r="J125"/>
  <c r="K125" s="1"/>
  <c r="L125" s="1"/>
  <c r="M125" s="1"/>
  <c r="J29"/>
  <c r="K29" s="1"/>
  <c r="J89"/>
  <c r="K89" s="1"/>
  <c r="L89" s="1"/>
  <c r="J66"/>
  <c r="J117"/>
  <c r="K117" s="1"/>
  <c r="L117" s="1"/>
  <c r="M117" s="1"/>
  <c r="J1152"/>
  <c r="K1152" s="1"/>
  <c r="L1152" s="1"/>
  <c r="M1152" s="1"/>
  <c r="J1165"/>
  <c r="K1165" s="1"/>
  <c r="J860"/>
  <c r="K860" s="1"/>
  <c r="F1237"/>
  <c r="F1328"/>
  <c r="F1280"/>
  <c r="J1329"/>
  <c r="K1329" s="1"/>
  <c r="L1329" s="1"/>
  <c r="M1329" s="1"/>
  <c r="J1293"/>
  <c r="K1293" s="1"/>
  <c r="J1271"/>
  <c r="K1271" s="1"/>
  <c r="L1271" s="1"/>
  <c r="M1271" s="1"/>
  <c r="J1202"/>
  <c r="K1202" s="1"/>
  <c r="L1202" s="1"/>
  <c r="M1202" s="1"/>
  <c r="J1139"/>
  <c r="K1110"/>
  <c r="L1110" s="1"/>
  <c r="M1110" s="1"/>
  <c r="J900"/>
  <c r="K900" s="1"/>
  <c r="J888"/>
  <c r="K888" s="1"/>
  <c r="K788"/>
  <c r="L788" s="1"/>
  <c r="M788" s="1"/>
  <c r="J827"/>
  <c r="K827" s="1"/>
  <c r="L827" s="1"/>
  <c r="J837"/>
  <c r="K837" s="1"/>
  <c r="L837" s="1"/>
  <c r="J829"/>
  <c r="J840"/>
  <c r="K840" s="1"/>
  <c r="L840" s="1"/>
  <c r="M840" s="1"/>
  <c r="J828"/>
  <c r="K828" s="1"/>
  <c r="J816"/>
  <c r="K816" s="1"/>
  <c r="L816" s="1"/>
  <c r="M816" s="1"/>
  <c r="J794"/>
  <c r="K794" s="1"/>
  <c r="L794" s="1"/>
  <c r="J865"/>
  <c r="K865" s="1"/>
  <c r="J787"/>
  <c r="K787" s="1"/>
  <c r="K740"/>
  <c r="L740" s="1"/>
  <c r="M740" s="1"/>
  <c r="J714"/>
  <c r="K714" s="1"/>
  <c r="L714" s="1"/>
  <c r="M714" s="1"/>
  <c r="J695"/>
  <c r="K695" s="1"/>
  <c r="L695" s="1"/>
  <c r="M695" s="1"/>
  <c r="J623"/>
  <c r="K623" s="1"/>
  <c r="L623" s="1"/>
  <c r="M623" s="1"/>
  <c r="J692"/>
  <c r="K692" s="1"/>
  <c r="L692" s="1"/>
  <c r="M692" s="1"/>
  <c r="J607"/>
  <c r="K607" s="1"/>
  <c r="L607" s="1"/>
  <c r="M607" s="1"/>
  <c r="K595"/>
  <c r="L595" s="1"/>
  <c r="M595" s="1"/>
  <c r="J525"/>
  <c r="K525" s="1"/>
  <c r="L525" s="1"/>
  <c r="M525" s="1"/>
  <c r="J452"/>
  <c r="K452" s="1"/>
  <c r="L452" s="1"/>
  <c r="M452" s="1"/>
  <c r="J440"/>
  <c r="K440" s="1"/>
  <c r="L440" s="1"/>
  <c r="M440" s="1"/>
  <c r="J428"/>
  <c r="K428" s="1"/>
  <c r="L428" s="1"/>
  <c r="M428" s="1"/>
  <c r="J343"/>
  <c r="K343" s="1"/>
  <c r="L343" s="1"/>
  <c r="M343" s="1"/>
  <c r="J337"/>
  <c r="K337" s="1"/>
  <c r="L337" s="1"/>
  <c r="M337" s="1"/>
  <c r="K227"/>
  <c r="L227" s="1"/>
  <c r="M227" s="1"/>
  <c r="K218"/>
  <c r="L218" s="1"/>
  <c r="M218" s="1"/>
  <c r="K209"/>
  <c r="L209" s="1"/>
  <c r="M209" s="1"/>
  <c r="K200"/>
  <c r="J182"/>
  <c r="K182" s="1"/>
  <c r="L182" s="1"/>
  <c r="M182" s="1"/>
  <c r="J164"/>
  <c r="K164" s="1"/>
  <c r="K146"/>
  <c r="L146" s="1"/>
  <c r="M146" s="1"/>
  <c r="K119"/>
  <c r="L119" s="1"/>
  <c r="J55"/>
  <c r="K55" s="1"/>
  <c r="J49"/>
  <c r="K49" s="1"/>
  <c r="L49" s="1"/>
  <c r="M49" s="1"/>
  <c r="J24"/>
  <c r="J174"/>
  <c r="K174" s="1"/>
  <c r="F555"/>
  <c r="F33"/>
  <c r="F634"/>
  <c r="F595"/>
  <c r="F25"/>
  <c r="J1301"/>
  <c r="K1301" s="1"/>
  <c r="J1300"/>
  <c r="K1300" s="1"/>
  <c r="L1300" s="1"/>
  <c r="M1300" s="1"/>
  <c r="J1299"/>
  <c r="K1299" s="1"/>
  <c r="L1299" s="1"/>
  <c r="M1299" s="1"/>
  <c r="J1292"/>
  <c r="J1274"/>
  <c r="K1274" s="1"/>
  <c r="K1103"/>
  <c r="L1103" s="1"/>
  <c r="M1103" s="1"/>
  <c r="J878"/>
  <c r="K878" s="1"/>
  <c r="J941"/>
  <c r="K941" s="1"/>
  <c r="L941" s="1"/>
  <c r="M941" s="1"/>
  <c r="J915"/>
  <c r="K915" s="1"/>
  <c r="J879"/>
  <c r="K879" s="1"/>
  <c r="L879" s="1"/>
  <c r="M879" s="1"/>
  <c r="F748"/>
  <c r="J742"/>
  <c r="K742" s="1"/>
  <c r="J665"/>
  <c r="K665" s="1"/>
  <c r="L665" s="1"/>
  <c r="M665" s="1"/>
  <c r="J602"/>
  <c r="K602" s="1"/>
  <c r="L602" s="1"/>
  <c r="M602" s="1"/>
  <c r="J590"/>
  <c r="J563"/>
  <c r="K563" s="1"/>
  <c r="L563" s="1"/>
  <c r="M563" s="1"/>
  <c r="J498"/>
  <c r="K498" s="1"/>
  <c r="J490"/>
  <c r="K490" s="1"/>
  <c r="L490" s="1"/>
  <c r="M490" s="1"/>
  <c r="F481"/>
  <c r="J472"/>
  <c r="K472" s="1"/>
  <c r="L472" s="1"/>
  <c r="M472" s="1"/>
  <c r="J191"/>
  <c r="K191" s="1"/>
  <c r="L191" s="1"/>
  <c r="M191" s="1"/>
  <c r="J173"/>
  <c r="K173" s="1"/>
  <c r="L173" s="1"/>
  <c r="J155"/>
  <c r="K155" s="1"/>
  <c r="L155" s="1"/>
  <c r="M155" s="1"/>
  <c r="J402"/>
  <c r="K402" s="1"/>
  <c r="J378"/>
  <c r="J324"/>
  <c r="K324" s="1"/>
  <c r="J94"/>
  <c r="J82"/>
  <c r="K82" s="1"/>
  <c r="J58"/>
  <c r="K58" s="1"/>
  <c r="J34"/>
  <c r="K34" s="1"/>
  <c r="J22"/>
  <c r="K22" s="1"/>
  <c r="J10"/>
  <c r="K10" s="1"/>
  <c r="L10" s="1"/>
  <c r="M10" s="1"/>
  <c r="J160"/>
  <c r="K160" s="1"/>
  <c r="L160" s="1"/>
  <c r="M160" s="1"/>
  <c r="J17"/>
  <c r="K17" s="1"/>
  <c r="L17" s="1"/>
  <c r="M17" s="1"/>
  <c r="K147"/>
  <c r="J153"/>
  <c r="K153" s="1"/>
  <c r="L153" s="1"/>
  <c r="M153" s="1"/>
  <c r="F603"/>
  <c r="F537"/>
  <c r="J1289"/>
  <c r="K1289" s="1"/>
  <c r="L1289" s="1"/>
  <c r="M1289" s="1"/>
  <c r="K1222"/>
  <c r="L1222" s="1"/>
  <c r="F1205"/>
  <c r="J1310"/>
  <c r="K1310" s="1"/>
  <c r="J1319"/>
  <c r="K1319" s="1"/>
  <c r="L1319" s="1"/>
  <c r="M1319" s="1"/>
  <c r="F1316"/>
  <c r="F1292"/>
  <c r="J1305"/>
  <c r="K1305" s="1"/>
  <c r="J1269"/>
  <c r="K1269" s="1"/>
  <c r="F1314"/>
  <c r="J1194"/>
  <c r="K1194" s="1"/>
  <c r="L1194" s="1"/>
  <c r="M1194" s="1"/>
  <c r="J1170"/>
  <c r="K1170" s="1"/>
  <c r="L1170" s="1"/>
  <c r="K1158"/>
  <c r="L1158" s="1"/>
  <c r="J1133"/>
  <c r="J1112"/>
  <c r="K1112" s="1"/>
  <c r="J1115"/>
  <c r="K1115" s="1"/>
  <c r="L1115" s="1"/>
  <c r="M1115" s="1"/>
  <c r="J952"/>
  <c r="K952" s="1"/>
  <c r="J940"/>
  <c r="K940" s="1"/>
  <c r="J928"/>
  <c r="K928" s="1"/>
  <c r="J916"/>
  <c r="K916" s="1"/>
  <c r="J904"/>
  <c r="K904" s="1"/>
  <c r="J892"/>
  <c r="K892" s="1"/>
  <c r="J880"/>
  <c r="K880" s="1"/>
  <c r="J856"/>
  <c r="K856" s="1"/>
  <c r="J844"/>
  <c r="K844" s="1"/>
  <c r="J907"/>
  <c r="K907" s="1"/>
  <c r="J849"/>
  <c r="K849" s="1"/>
  <c r="L849" s="1"/>
  <c r="M849" s="1"/>
  <c r="J800"/>
  <c r="K800" s="1"/>
  <c r="L800" s="1"/>
  <c r="J701"/>
  <c r="K701" s="1"/>
  <c r="L701" s="1"/>
  <c r="F738"/>
  <c r="F602"/>
  <c r="K670"/>
  <c r="L670" s="1"/>
  <c r="M670" s="1"/>
  <c r="J658"/>
  <c r="K658" s="1"/>
  <c r="L658" s="1"/>
  <c r="M658" s="1"/>
  <c r="J622"/>
  <c r="K622" s="1"/>
  <c r="L622" s="1"/>
  <c r="M622" s="1"/>
  <c r="J537"/>
  <c r="K537" s="1"/>
  <c r="L537" s="1"/>
  <c r="M537" s="1"/>
  <c r="F472"/>
  <c r="O472" s="1"/>
  <c r="J454"/>
  <c r="K454" s="1"/>
  <c r="J442"/>
  <c r="K442" s="1"/>
  <c r="J430"/>
  <c r="J550"/>
  <c r="K550" s="1"/>
  <c r="L550" s="1"/>
  <c r="M550" s="1"/>
  <c r="J530"/>
  <c r="K530" s="1"/>
  <c r="L530" s="1"/>
  <c r="J512"/>
  <c r="K512" s="1"/>
  <c r="L512" s="1"/>
  <c r="M512" s="1"/>
  <c r="J526"/>
  <c r="K526" s="1"/>
  <c r="L526" s="1"/>
  <c r="M526" s="1"/>
  <c r="J508"/>
  <c r="K508" s="1"/>
  <c r="L508" s="1"/>
  <c r="J353"/>
  <c r="K353" s="1"/>
  <c r="J307"/>
  <c r="J302"/>
  <c r="K302" s="1"/>
  <c r="L302" s="1"/>
  <c r="M302" s="1"/>
  <c r="J284"/>
  <c r="K284" s="1"/>
  <c r="L284" s="1"/>
  <c r="M284" s="1"/>
  <c r="J158"/>
  <c r="K158" s="1"/>
  <c r="L158" s="1"/>
  <c r="M158" s="1"/>
  <c r="J422"/>
  <c r="K422" s="1"/>
  <c r="F410"/>
  <c r="J398"/>
  <c r="K398" s="1"/>
  <c r="J374"/>
  <c r="K374" s="1"/>
  <c r="F309"/>
  <c r="F96"/>
  <c r="F84"/>
  <c r="F72"/>
  <c r="F60"/>
  <c r="F48"/>
  <c r="F36"/>
  <c r="F24"/>
  <c r="F12"/>
  <c r="J69"/>
  <c r="K69" s="1"/>
  <c r="J101"/>
  <c r="K101" s="1"/>
  <c r="L101" s="1"/>
  <c r="J77"/>
  <c r="K77" s="1"/>
  <c r="J41"/>
  <c r="K41" s="1"/>
  <c r="K189"/>
  <c r="K162"/>
  <c r="L162" s="1"/>
  <c r="M162" s="1"/>
  <c r="K108"/>
  <c r="F105"/>
  <c r="F58"/>
  <c r="J14"/>
  <c r="K14" s="1"/>
  <c r="L14" s="1"/>
  <c r="M14" s="1"/>
  <c r="F123"/>
  <c r="F1258"/>
  <c r="F1246"/>
  <c r="F1234"/>
  <c r="F1142"/>
  <c r="F1158"/>
  <c r="J1153"/>
  <c r="K1153" s="1"/>
  <c r="F785"/>
  <c r="F749"/>
  <c r="F728"/>
  <c r="J1250"/>
  <c r="K1250" s="1"/>
  <c r="L1250" s="1"/>
  <c r="M1250" s="1"/>
  <c r="J1226"/>
  <c r="K1226" s="1"/>
  <c r="L1226" s="1"/>
  <c r="M1226" s="1"/>
  <c r="J1180"/>
  <c r="K1180" s="1"/>
  <c r="L1180" s="1"/>
  <c r="F1096"/>
  <c r="J994"/>
  <c r="F954"/>
  <c r="J946"/>
  <c r="K946" s="1"/>
  <c r="J898"/>
  <c r="K898" s="1"/>
  <c r="F893"/>
  <c r="J761"/>
  <c r="K761" s="1"/>
  <c r="L761" s="1"/>
  <c r="M761" s="1"/>
  <c r="J736"/>
  <c r="K736" s="1"/>
  <c r="J689"/>
  <c r="K689" s="1"/>
  <c r="J743"/>
  <c r="K743" s="1"/>
  <c r="L743" s="1"/>
  <c r="M743" s="1"/>
  <c r="J725"/>
  <c r="K725" s="1"/>
  <c r="J495"/>
  <c r="K495" s="1"/>
  <c r="J672"/>
  <c r="K672" s="1"/>
  <c r="J660"/>
  <c r="K660" s="1"/>
  <c r="L660" s="1"/>
  <c r="M660" s="1"/>
  <c r="J648"/>
  <c r="K648" s="1"/>
  <c r="J636"/>
  <c r="K636" s="1"/>
  <c r="L636" s="1"/>
  <c r="M636" s="1"/>
  <c r="J624"/>
  <c r="K624" s="1"/>
  <c r="L624" s="1"/>
  <c r="M624" s="1"/>
  <c r="J603"/>
  <c r="K603" s="1"/>
  <c r="L603" s="1"/>
  <c r="M603" s="1"/>
  <c r="J545"/>
  <c r="K545" s="1"/>
  <c r="J481"/>
  <c r="K481" s="1"/>
  <c r="L481" s="1"/>
  <c r="M481" s="1"/>
  <c r="J424"/>
  <c r="K424" s="1"/>
  <c r="F413"/>
  <c r="F401"/>
  <c r="F389"/>
  <c r="F377"/>
  <c r="F365"/>
  <c r="J529"/>
  <c r="K529" s="1"/>
  <c r="L529" s="1"/>
  <c r="J70"/>
  <c r="K70" s="1"/>
  <c r="J46"/>
  <c r="K46" s="1"/>
  <c r="J67"/>
  <c r="K67" s="1"/>
  <c r="L67" s="1"/>
  <c r="M67" s="1"/>
  <c r="J13"/>
  <c r="K13" s="1"/>
  <c r="K1326"/>
  <c r="L1326" s="1"/>
  <c r="M1326" s="1"/>
  <c r="J1311"/>
  <c r="K1311" s="1"/>
  <c r="J1265"/>
  <c r="K1265" s="1"/>
  <c r="J1253"/>
  <c r="K1253" s="1"/>
  <c r="J1241"/>
  <c r="K1241" s="1"/>
  <c r="J1229"/>
  <c r="J1145"/>
  <c r="K1145" s="1"/>
  <c r="K1133"/>
  <c r="L1133" s="1"/>
  <c r="M1133" s="1"/>
  <c r="J1147"/>
  <c r="J1127"/>
  <c r="K1127" s="1"/>
  <c r="L1127" s="1"/>
  <c r="M1127" s="1"/>
  <c r="K1128"/>
  <c r="L1128" s="1"/>
  <c r="J1118"/>
  <c r="K1118" s="1"/>
  <c r="L1118" s="1"/>
  <c r="M1118" s="1"/>
  <c r="J1015"/>
  <c r="K1015" s="1"/>
  <c r="J864"/>
  <c r="K864" s="1"/>
  <c r="J1090"/>
  <c r="K1090" s="1"/>
  <c r="J1016"/>
  <c r="K1016" s="1"/>
  <c r="J998"/>
  <c r="K998" s="1"/>
  <c r="L998" s="1"/>
  <c r="M998" s="1"/>
  <c r="J980"/>
  <c r="K980" s="1"/>
  <c r="J820"/>
  <c r="K820" s="1"/>
  <c r="L820" s="1"/>
  <c r="M820" s="1"/>
  <c r="J987"/>
  <c r="K987" s="1"/>
  <c r="L987" s="1"/>
  <c r="F694"/>
  <c r="F616"/>
  <c r="O616" s="1"/>
  <c r="F799"/>
  <c r="F708"/>
  <c r="O708" s="1"/>
  <c r="J587"/>
  <c r="K587" s="1"/>
  <c r="L587" s="1"/>
  <c r="M587" s="1"/>
  <c r="K571"/>
  <c r="L571" s="1"/>
  <c r="M571" s="1"/>
  <c r="J543"/>
  <c r="K543" s="1"/>
  <c r="J507"/>
  <c r="K507" s="1"/>
  <c r="L507" s="1"/>
  <c r="M507" s="1"/>
  <c r="K425"/>
  <c r="L425" s="1"/>
  <c r="M425" s="1"/>
  <c r="K379"/>
  <c r="L379" s="1"/>
  <c r="M379" s="1"/>
  <c r="J349"/>
  <c r="K349" s="1"/>
  <c r="L349" s="1"/>
  <c r="J79"/>
  <c r="K79" s="1"/>
  <c r="L79" s="1"/>
  <c r="J30"/>
  <c r="K30" s="1"/>
  <c r="K183"/>
  <c r="L183" s="1"/>
  <c r="M183" s="1"/>
  <c r="K129"/>
  <c r="L129" s="1"/>
  <c r="M129" s="1"/>
  <c r="J104"/>
  <c r="K104" s="1"/>
  <c r="L104" s="1"/>
  <c r="J95"/>
  <c r="K95" s="1"/>
  <c r="L95" s="1"/>
  <c r="M95" s="1"/>
  <c r="J65"/>
  <c r="K65" s="1"/>
  <c r="F171"/>
  <c r="F117"/>
  <c r="O117" s="1"/>
  <c r="F1262"/>
  <c r="F1250"/>
  <c r="O1250" s="1"/>
  <c r="F1238"/>
  <c r="O1238" s="1"/>
  <c r="J1275"/>
  <c r="K1275" s="1"/>
  <c r="J1325"/>
  <c r="K1325" s="1"/>
  <c r="J1255"/>
  <c r="K1255" s="1"/>
  <c r="J1243"/>
  <c r="K1243" s="1"/>
  <c r="J1231"/>
  <c r="K1231" s="1"/>
  <c r="J1157"/>
  <c r="K1157" s="1"/>
  <c r="J1215"/>
  <c r="K1215" s="1"/>
  <c r="K1098"/>
  <c r="L1098" s="1"/>
  <c r="J1024"/>
  <c r="K1024" s="1"/>
  <c r="J1006"/>
  <c r="K1006" s="1"/>
  <c r="J988"/>
  <c r="K988" s="1"/>
  <c r="J970"/>
  <c r="K970" s="1"/>
  <c r="J914"/>
  <c r="J842"/>
  <c r="K842" s="1"/>
  <c r="J929"/>
  <c r="K929" s="1"/>
  <c r="J903"/>
  <c r="K903" s="1"/>
  <c r="L903" s="1"/>
  <c r="M903" s="1"/>
  <c r="J867"/>
  <c r="K867" s="1"/>
  <c r="J921"/>
  <c r="K921" s="1"/>
  <c r="L921" s="1"/>
  <c r="M921" s="1"/>
  <c r="J883"/>
  <c r="K883" s="1"/>
  <c r="J785"/>
  <c r="K785" s="1"/>
  <c r="L785" s="1"/>
  <c r="J767"/>
  <c r="K767" s="1"/>
  <c r="L767" s="1"/>
  <c r="M767" s="1"/>
  <c r="J749"/>
  <c r="K749" s="1"/>
  <c r="L749" s="1"/>
  <c r="M749" s="1"/>
  <c r="J949"/>
  <c r="K949" s="1"/>
  <c r="L949" s="1"/>
  <c r="M949" s="1"/>
  <c r="J748"/>
  <c r="K748" s="1"/>
  <c r="L748" s="1"/>
  <c r="M748" s="1"/>
  <c r="J757"/>
  <c r="K757" s="1"/>
  <c r="L757" s="1"/>
  <c r="M757" s="1"/>
  <c r="K739"/>
  <c r="L739" s="1"/>
  <c r="M739" s="1"/>
  <c r="J741"/>
  <c r="K741" s="1"/>
  <c r="J653"/>
  <c r="K653" s="1"/>
  <c r="J617"/>
  <c r="F586"/>
  <c r="F774"/>
  <c r="J561"/>
  <c r="K561" s="1"/>
  <c r="L561" s="1"/>
  <c r="K549"/>
  <c r="L549" s="1"/>
  <c r="M549" s="1"/>
  <c r="J792"/>
  <c r="K792" s="1"/>
  <c r="J786"/>
  <c r="K786" s="1"/>
  <c r="K737"/>
  <c r="L737" s="1"/>
  <c r="M737" s="1"/>
  <c r="J552"/>
  <c r="K552" s="1"/>
  <c r="L552" s="1"/>
  <c r="M552" s="1"/>
  <c r="J513"/>
  <c r="K513" s="1"/>
  <c r="L513" s="1"/>
  <c r="M513" s="1"/>
  <c r="J572"/>
  <c r="K572" s="1"/>
  <c r="L572" s="1"/>
  <c r="J546"/>
  <c r="K546" s="1"/>
  <c r="J416"/>
  <c r="K416" s="1"/>
  <c r="J392"/>
  <c r="J368"/>
  <c r="K368" s="1"/>
  <c r="J355"/>
  <c r="K355" s="1"/>
  <c r="J341"/>
  <c r="K341" s="1"/>
  <c r="J310"/>
  <c r="K310" s="1"/>
  <c r="J293"/>
  <c r="K293" s="1"/>
  <c r="L293" s="1"/>
  <c r="M293" s="1"/>
  <c r="J275"/>
  <c r="K275" s="1"/>
  <c r="L275" s="1"/>
  <c r="J257"/>
  <c r="K257" s="1"/>
  <c r="L257" s="1"/>
  <c r="M257" s="1"/>
  <c r="J203"/>
  <c r="K203" s="1"/>
  <c r="J149"/>
  <c r="K149" s="1"/>
  <c r="L149" s="1"/>
  <c r="M149" s="1"/>
  <c r="J5"/>
  <c r="K5" s="1"/>
  <c r="K111"/>
  <c r="L111" s="1"/>
  <c r="M111" s="1"/>
  <c r="F132"/>
  <c r="J96"/>
  <c r="F144"/>
  <c r="O144" s="1"/>
  <c r="J133"/>
  <c r="K133" s="1"/>
  <c r="L133" s="1"/>
  <c r="M133" s="1"/>
  <c r="F1212"/>
  <c r="F1160"/>
  <c r="K1262"/>
  <c r="L1262" s="1"/>
  <c r="J1323"/>
  <c r="K1323" s="1"/>
  <c r="J1287"/>
  <c r="K1287" s="1"/>
  <c r="K1308"/>
  <c r="L1308" s="1"/>
  <c r="M1308" s="1"/>
  <c r="J1322"/>
  <c r="K1322" s="1"/>
  <c r="J1304"/>
  <c r="K1304" s="1"/>
  <c r="J1286"/>
  <c r="K1286" s="1"/>
  <c r="J1268"/>
  <c r="K1268" s="1"/>
  <c r="J1318"/>
  <c r="K1318" s="1"/>
  <c r="L1318" s="1"/>
  <c r="M1318" s="1"/>
  <c r="K1288"/>
  <c r="L1288" s="1"/>
  <c r="J1257"/>
  <c r="K1257" s="1"/>
  <c r="L1257" s="1"/>
  <c r="M1257" s="1"/>
  <c r="J1245"/>
  <c r="K1245" s="1"/>
  <c r="J1233"/>
  <c r="K1233" s="1"/>
  <c r="L1233" s="1"/>
  <c r="J1169"/>
  <c r="K1169" s="1"/>
  <c r="K1134"/>
  <c r="L1134" s="1"/>
  <c r="M1134" s="1"/>
  <c r="J1113"/>
  <c r="K1113" s="1"/>
  <c r="L1113" s="1"/>
  <c r="M1113" s="1"/>
  <c r="K1142"/>
  <c r="L1142" s="1"/>
  <c r="M1142" s="1"/>
  <c r="J1130"/>
  <c r="K1130" s="1"/>
  <c r="J1027"/>
  <c r="K1027" s="1"/>
  <c r="J1009"/>
  <c r="K1009" s="1"/>
  <c r="J973"/>
  <c r="K973" s="1"/>
  <c r="J868"/>
  <c r="K868" s="1"/>
  <c r="F1089"/>
  <c r="J923"/>
  <c r="K923" s="1"/>
  <c r="J893"/>
  <c r="K893" s="1"/>
  <c r="J857"/>
  <c r="K857" s="1"/>
  <c r="J957"/>
  <c r="K957" s="1"/>
  <c r="L957" s="1"/>
  <c r="K945"/>
  <c r="L945" s="1"/>
  <c r="M945" s="1"/>
  <c r="J832"/>
  <c r="K832" s="1"/>
  <c r="L832" s="1"/>
  <c r="M832" s="1"/>
  <c r="F847"/>
  <c r="J943"/>
  <c r="K943" s="1"/>
  <c r="F925"/>
  <c r="J756"/>
  <c r="K756" s="1"/>
  <c r="L756" s="1"/>
  <c r="M756" s="1"/>
  <c r="J600"/>
  <c r="K600" s="1"/>
  <c r="L600" s="1"/>
  <c r="M600" s="1"/>
  <c r="J588"/>
  <c r="K588" s="1"/>
  <c r="F803"/>
  <c r="F768"/>
  <c r="J747"/>
  <c r="J731"/>
  <c r="K731" s="1"/>
  <c r="J713"/>
  <c r="K713" s="1"/>
  <c r="L713" s="1"/>
  <c r="M713" s="1"/>
  <c r="J690"/>
  <c r="K690" s="1"/>
  <c r="L690" s="1"/>
  <c r="M690" s="1"/>
  <c r="K678"/>
  <c r="L678" s="1"/>
  <c r="M678" s="1"/>
  <c r="J666"/>
  <c r="K666" s="1"/>
  <c r="J654"/>
  <c r="K654" s="1"/>
  <c r="L654" s="1"/>
  <c r="M654" s="1"/>
  <c r="J642"/>
  <c r="K642" s="1"/>
  <c r="J630"/>
  <c r="K630" s="1"/>
  <c r="J618"/>
  <c r="K618" s="1"/>
  <c r="L618" s="1"/>
  <c r="M618" s="1"/>
  <c r="J597"/>
  <c r="K597" s="1"/>
  <c r="L597" s="1"/>
  <c r="M597" s="1"/>
  <c r="F744"/>
  <c r="K634"/>
  <c r="J578"/>
  <c r="K578" s="1"/>
  <c r="J516"/>
  <c r="K516" s="1"/>
  <c r="J492"/>
  <c r="K492" s="1"/>
  <c r="J519"/>
  <c r="K519" s="1"/>
  <c r="F487"/>
  <c r="O487" s="1"/>
  <c r="F465"/>
  <c r="J560"/>
  <c r="K560" s="1"/>
  <c r="J511"/>
  <c r="K511" s="1"/>
  <c r="L511" s="1"/>
  <c r="M511" s="1"/>
  <c r="J347"/>
  <c r="K347" s="1"/>
  <c r="F331"/>
  <c r="J242"/>
  <c r="K242" s="1"/>
  <c r="L242" s="1"/>
  <c r="M242" s="1"/>
  <c r="F402"/>
  <c r="F321"/>
  <c r="J306"/>
  <c r="K306" s="1"/>
  <c r="L306" s="1"/>
  <c r="M306" s="1"/>
  <c r="J16"/>
  <c r="K16" s="1"/>
  <c r="L16" s="1"/>
  <c r="M16" s="1"/>
  <c r="J4"/>
  <c r="K4" s="1"/>
  <c r="J187"/>
  <c r="K187" s="1"/>
  <c r="L187" s="1"/>
  <c r="M187" s="1"/>
  <c r="K87"/>
  <c r="L87" s="1"/>
  <c r="M87" s="1"/>
  <c r="J23"/>
  <c r="K23" s="1"/>
  <c r="L23" s="1"/>
  <c r="M23" s="1"/>
  <c r="K165"/>
  <c r="L165" s="1"/>
  <c r="M165" s="1"/>
  <c r="F177"/>
  <c r="J90"/>
  <c r="K90" s="1"/>
  <c r="J83"/>
  <c r="K83" s="1"/>
  <c r="L83" s="1"/>
  <c r="J180"/>
  <c r="K180" s="1"/>
  <c r="J136"/>
  <c r="K136" s="1"/>
  <c r="L136" s="1"/>
  <c r="J126"/>
  <c r="K126" s="1"/>
  <c r="L126" s="1"/>
  <c r="M126" s="1"/>
  <c r="J124"/>
  <c r="K124" s="1"/>
  <c r="L124" s="1"/>
  <c r="M124" s="1"/>
  <c r="F1266"/>
  <c r="F1254"/>
  <c r="O1254" s="1"/>
  <c r="F1242"/>
  <c r="F1230"/>
  <c r="K1246"/>
  <c r="L1246" s="1"/>
  <c r="M1246" s="1"/>
  <c r="K1234"/>
  <c r="L1234" s="1"/>
  <c r="M1234" s="1"/>
  <c r="J1204"/>
  <c r="K1204" s="1"/>
  <c r="K1270"/>
  <c r="L1270" s="1"/>
  <c r="M1270" s="1"/>
  <c r="J1137"/>
  <c r="K1137" s="1"/>
  <c r="J1181"/>
  <c r="K1181" s="1"/>
  <c r="J954"/>
  <c r="K954" s="1"/>
  <c r="J942"/>
  <c r="J930"/>
  <c r="K930" s="1"/>
  <c r="J918"/>
  <c r="J906"/>
  <c r="K906" s="1"/>
  <c r="J894"/>
  <c r="K894" s="1"/>
  <c r="J882"/>
  <c r="K882" s="1"/>
  <c r="J870"/>
  <c r="J858"/>
  <c r="K858" s="1"/>
  <c r="J846"/>
  <c r="J1088"/>
  <c r="K1088" s="1"/>
  <c r="J1082"/>
  <c r="K1082" s="1"/>
  <c r="J1076"/>
  <c r="K1076" s="1"/>
  <c r="J1070"/>
  <c r="J981"/>
  <c r="K981" s="1"/>
  <c r="L981" s="1"/>
  <c r="M981" s="1"/>
  <c r="F869"/>
  <c r="K829"/>
  <c r="L829" s="1"/>
  <c r="M829" s="1"/>
  <c r="K813"/>
  <c r="J805"/>
  <c r="K805" s="1"/>
  <c r="L805" s="1"/>
  <c r="M805" s="1"/>
  <c r="J993"/>
  <c r="K993" s="1"/>
  <c r="L993" s="1"/>
  <c r="M993" s="1"/>
  <c r="J808"/>
  <c r="K808" s="1"/>
  <c r="L808" s="1"/>
  <c r="J897"/>
  <c r="K897" s="1"/>
  <c r="L897" s="1"/>
  <c r="M897" s="1"/>
  <c r="J791"/>
  <c r="K791" s="1"/>
  <c r="L791" s="1"/>
  <c r="M791" s="1"/>
  <c r="J755"/>
  <c r="K755" s="1"/>
  <c r="L755" s="1"/>
  <c r="M755" s="1"/>
  <c r="F919"/>
  <c r="J778"/>
  <c r="K778" s="1"/>
  <c r="J724"/>
  <c r="K724" s="1"/>
  <c r="J913"/>
  <c r="K913" s="1"/>
  <c r="J877"/>
  <c r="K877" s="1"/>
  <c r="L877" s="1"/>
  <c r="M877" s="1"/>
  <c r="J802"/>
  <c r="K802" s="1"/>
  <c r="L802" s="1"/>
  <c r="M802" s="1"/>
  <c r="K764"/>
  <c r="L764" s="1"/>
  <c r="M764" s="1"/>
  <c r="F663"/>
  <c r="J656"/>
  <c r="K656" s="1"/>
  <c r="J620"/>
  <c r="K620" s="1"/>
  <c r="L620" s="1"/>
  <c r="M620" s="1"/>
  <c r="J503"/>
  <c r="K503" s="1"/>
  <c r="F717"/>
  <c r="F478"/>
  <c r="O478" s="1"/>
  <c r="J458"/>
  <c r="K458" s="1"/>
  <c r="L458" s="1"/>
  <c r="M458" s="1"/>
  <c r="J446"/>
  <c r="K446" s="1"/>
  <c r="J434"/>
  <c r="K434" s="1"/>
  <c r="J562"/>
  <c r="K562" s="1"/>
  <c r="L562" s="1"/>
  <c r="M562" s="1"/>
  <c r="J544"/>
  <c r="K544" s="1"/>
  <c r="L544" s="1"/>
  <c r="M544" s="1"/>
  <c r="J251"/>
  <c r="K251" s="1"/>
  <c r="L251" s="1"/>
  <c r="M251" s="1"/>
  <c r="J197"/>
  <c r="K197" s="1"/>
  <c r="L197" s="1"/>
  <c r="M197" s="1"/>
  <c r="F422"/>
  <c r="F323"/>
  <c r="F362"/>
  <c r="F327"/>
  <c r="F102"/>
  <c r="F90"/>
  <c r="F78"/>
  <c r="F66"/>
  <c r="F54"/>
  <c r="F42"/>
  <c r="F30"/>
  <c r="F18"/>
  <c r="J6"/>
  <c r="J178"/>
  <c r="K178" s="1"/>
  <c r="L178" s="1"/>
  <c r="M178" s="1"/>
  <c r="J25"/>
  <c r="K25" s="1"/>
  <c r="L25" s="1"/>
  <c r="M25" s="1"/>
  <c r="F168"/>
  <c r="J80"/>
  <c r="K80" s="1"/>
  <c r="L80" s="1"/>
  <c r="J38"/>
  <c r="K38" s="1"/>
  <c r="L38" s="1"/>
  <c r="M38" s="1"/>
  <c r="F515"/>
  <c r="F787"/>
  <c r="F727"/>
  <c r="O727" s="1"/>
  <c r="F571"/>
  <c r="L1278"/>
  <c r="M1278" s="1"/>
  <c r="L1325"/>
  <c r="M1325" s="1"/>
  <c r="F1268"/>
  <c r="F1259"/>
  <c r="F1229"/>
  <c r="F1211"/>
  <c r="F1181"/>
  <c r="F1169"/>
  <c r="F1157"/>
  <c r="F1151"/>
  <c r="F1139"/>
  <c r="L1214"/>
  <c r="M1214" s="1"/>
  <c r="L1138"/>
  <c r="M1138" s="1"/>
  <c r="F1129"/>
  <c r="J1108"/>
  <c r="K1108" s="1"/>
  <c r="J1321"/>
  <c r="K1321" s="1"/>
  <c r="J1309"/>
  <c r="K1309" s="1"/>
  <c r="F1291"/>
  <c r="J1217"/>
  <c r="K1217" s="1"/>
  <c r="J1256"/>
  <c r="K1256" s="1"/>
  <c r="F1327"/>
  <c r="J1100"/>
  <c r="K1100" s="1"/>
  <c r="J1106"/>
  <c r="K1106" s="1"/>
  <c r="F1304"/>
  <c r="F1253"/>
  <c r="F1325"/>
  <c r="O1325" s="1"/>
  <c r="F1307"/>
  <c r="F1289"/>
  <c r="O1289" s="1"/>
  <c r="F1271"/>
  <c r="O1271" s="1"/>
  <c r="J1190"/>
  <c r="K1190" s="1"/>
  <c r="J1166"/>
  <c r="K1166" s="1"/>
  <c r="F1115"/>
  <c r="O1115" s="1"/>
  <c r="J1135"/>
  <c r="K1135" s="1"/>
  <c r="L672"/>
  <c r="M672" s="1"/>
  <c r="K557"/>
  <c r="K746"/>
  <c r="L69"/>
  <c r="M69" s="1"/>
  <c r="K57"/>
  <c r="L13"/>
  <c r="M13" s="1"/>
  <c r="K59"/>
  <c r="J1313"/>
  <c r="K1313" s="1"/>
  <c r="J1291"/>
  <c r="K1291" s="1"/>
  <c r="J1273"/>
  <c r="K1273" s="1"/>
  <c r="K1229"/>
  <c r="K1141"/>
  <c r="F1277"/>
  <c r="O1277" s="1"/>
  <c r="K1151"/>
  <c r="K1143"/>
  <c r="F1235"/>
  <c r="F1243"/>
  <c r="F1225"/>
  <c r="F1219"/>
  <c r="F1207"/>
  <c r="F1195"/>
  <c r="F1189"/>
  <c r="F1183"/>
  <c r="F1171"/>
  <c r="F1165"/>
  <c r="F1153"/>
  <c r="F1147"/>
  <c r="F1141"/>
  <c r="L1236"/>
  <c r="F1282"/>
  <c r="F1127"/>
  <c r="L586"/>
  <c r="M586" s="1"/>
  <c r="J1328"/>
  <c r="K1328" s="1"/>
  <c r="J1316"/>
  <c r="K1316" s="1"/>
  <c r="J1330"/>
  <c r="K1330" s="1"/>
  <c r="F1324"/>
  <c r="O1324" s="1"/>
  <c r="K1183"/>
  <c r="F1309"/>
  <c r="J1232"/>
  <c r="K1232" s="1"/>
  <c r="K1163"/>
  <c r="F1321"/>
  <c r="F1286"/>
  <c r="F1265"/>
  <c r="F1308"/>
  <c r="O1308" s="1"/>
  <c r="F1319"/>
  <c r="O1319" s="1"/>
  <c r="J1182"/>
  <c r="K1182" s="1"/>
  <c r="F1146"/>
  <c r="K1146"/>
  <c r="L786"/>
  <c r="M786" s="1"/>
  <c r="L355"/>
  <c r="M355" s="1"/>
  <c r="J1327"/>
  <c r="K1327" s="1"/>
  <c r="J1303"/>
  <c r="K1303" s="1"/>
  <c r="J1285"/>
  <c r="K1285" s="1"/>
  <c r="J1267"/>
  <c r="K1267" s="1"/>
  <c r="K1292"/>
  <c r="J1258"/>
  <c r="K1258" s="1"/>
  <c r="F1241"/>
  <c r="F1322"/>
  <c r="F1326"/>
  <c r="O1326" s="1"/>
  <c r="F1263"/>
  <c r="F1251"/>
  <c r="F1239"/>
  <c r="F1227"/>
  <c r="F1221"/>
  <c r="F1209"/>
  <c r="F1203"/>
  <c r="F1197"/>
  <c r="F1191"/>
  <c r="F1185"/>
  <c r="F1179"/>
  <c r="F1173"/>
  <c r="F1167"/>
  <c r="F1161"/>
  <c r="F1155"/>
  <c r="F1143"/>
  <c r="J1184"/>
  <c r="K1184" s="1"/>
  <c r="J1172"/>
  <c r="K1172" s="1"/>
  <c r="J1160"/>
  <c r="K1160" s="1"/>
  <c r="F1294"/>
  <c r="O1294" s="1"/>
  <c r="J1132"/>
  <c r="K1132" s="1"/>
  <c r="F1104"/>
  <c r="L1136"/>
  <c r="K75"/>
  <c r="J1281"/>
  <c r="K1281" s="1"/>
  <c r="J1315"/>
  <c r="K1315" s="1"/>
  <c r="K1302"/>
  <c r="K1284"/>
  <c r="J1259"/>
  <c r="K1259" s="1"/>
  <c r="J1247"/>
  <c r="K1247" s="1"/>
  <c r="J1235"/>
  <c r="K1235" s="1"/>
  <c r="F1138"/>
  <c r="O1138" s="1"/>
  <c r="J1168"/>
  <c r="K1168" s="1"/>
  <c r="F1313"/>
  <c r="F1117"/>
  <c r="F1094"/>
  <c r="K745"/>
  <c r="L599"/>
  <c r="J1297"/>
  <c r="K1297" s="1"/>
  <c r="J1279"/>
  <c r="K1279" s="1"/>
  <c r="F1103"/>
  <c r="O1103" s="1"/>
  <c r="F1133"/>
  <c r="O1133" s="1"/>
  <c r="F1097"/>
  <c r="F1033"/>
  <c r="F1027"/>
  <c r="F1021"/>
  <c r="O1021" s="1"/>
  <c r="F1015"/>
  <c r="F1009"/>
  <c r="F1003"/>
  <c r="O1003" s="1"/>
  <c r="F997"/>
  <c r="F991"/>
  <c r="F985"/>
  <c r="O985" s="1"/>
  <c r="F979"/>
  <c r="F973"/>
  <c r="F967"/>
  <c r="F961"/>
  <c r="F1086"/>
  <c r="F1083"/>
  <c r="F1080"/>
  <c r="F1077"/>
  <c r="F1074"/>
  <c r="F1071"/>
  <c r="F1068"/>
  <c r="F1065"/>
  <c r="F1062"/>
  <c r="F1059"/>
  <c r="F1056"/>
  <c r="F1053"/>
  <c r="F1050"/>
  <c r="F1047"/>
  <c r="F1044"/>
  <c r="F1041"/>
  <c r="F1038"/>
  <c r="F1035"/>
  <c r="F947"/>
  <c r="O947" s="1"/>
  <c r="F867"/>
  <c r="F927"/>
  <c r="O927" s="1"/>
  <c r="F816"/>
  <c r="O816" s="1"/>
  <c r="F808"/>
  <c r="F800"/>
  <c r="F784"/>
  <c r="F766"/>
  <c r="O766" s="1"/>
  <c r="F712"/>
  <c r="F865"/>
  <c r="F764"/>
  <c r="F564"/>
  <c r="F562"/>
  <c r="O562" s="1"/>
  <c r="F542"/>
  <c r="F506"/>
  <c r="F558"/>
  <c r="O558" s="1"/>
  <c r="L260"/>
  <c r="M260" s="1"/>
  <c r="L200"/>
  <c r="M200" s="1"/>
  <c r="F396"/>
  <c r="F372"/>
  <c r="F357"/>
  <c r="O357" s="1"/>
  <c r="F354"/>
  <c r="F351"/>
  <c r="F348"/>
  <c r="F345"/>
  <c r="O345" s="1"/>
  <c r="F342"/>
  <c r="F339"/>
  <c r="O339" s="1"/>
  <c r="F257"/>
  <c r="O257" s="1"/>
  <c r="F251"/>
  <c r="F245"/>
  <c r="F239"/>
  <c r="F233"/>
  <c r="O233" s="1"/>
  <c r="F227"/>
  <c r="O227" s="1"/>
  <c r="F221"/>
  <c r="F215"/>
  <c r="O215" s="1"/>
  <c r="F209"/>
  <c r="O209" s="1"/>
  <c r="F203"/>
  <c r="F197"/>
  <c r="O197" s="1"/>
  <c r="F191"/>
  <c r="O191" s="1"/>
  <c r="F185"/>
  <c r="O185" s="1"/>
  <c r="F179"/>
  <c r="F173"/>
  <c r="F167"/>
  <c r="O167" s="1"/>
  <c r="F161"/>
  <c r="O161" s="1"/>
  <c r="F155"/>
  <c r="O155" s="1"/>
  <c r="F149"/>
  <c r="F143"/>
  <c r="F137"/>
  <c r="O137" s="1"/>
  <c r="F131"/>
  <c r="F125"/>
  <c r="F119"/>
  <c r="F113"/>
  <c r="O113" s="1"/>
  <c r="F107"/>
  <c r="O107" s="1"/>
  <c r="F382"/>
  <c r="F336"/>
  <c r="L171"/>
  <c r="M171" s="1"/>
  <c r="L44"/>
  <c r="M44" s="1"/>
  <c r="F133"/>
  <c r="J1205"/>
  <c r="K1205" s="1"/>
  <c r="J1125"/>
  <c r="K1125" s="1"/>
  <c r="J1120"/>
  <c r="K1120" s="1"/>
  <c r="J1093"/>
  <c r="K1201"/>
  <c r="J1223"/>
  <c r="K1223" s="1"/>
  <c r="J1221"/>
  <c r="K1221" s="1"/>
  <c r="J1186"/>
  <c r="K1186" s="1"/>
  <c r="J1174"/>
  <c r="K1174" s="1"/>
  <c r="J1162"/>
  <c r="K1162" s="1"/>
  <c r="J1107"/>
  <c r="K1107" s="1"/>
  <c r="J1102"/>
  <c r="K1102" s="1"/>
  <c r="J1096"/>
  <c r="K1096" s="1"/>
  <c r="J1092"/>
  <c r="K1092" s="1"/>
  <c r="J1087"/>
  <c r="K1087" s="1"/>
  <c r="J1081"/>
  <c r="K1081" s="1"/>
  <c r="J1075"/>
  <c r="K1075" s="1"/>
  <c r="J1069"/>
  <c r="K1069" s="1"/>
  <c r="J1063"/>
  <c r="K1063" s="1"/>
  <c r="J1057"/>
  <c r="K1057" s="1"/>
  <c r="J1051"/>
  <c r="K1051" s="1"/>
  <c r="J1045"/>
  <c r="K1045" s="1"/>
  <c r="J1039"/>
  <c r="K1039" s="1"/>
  <c r="F998"/>
  <c r="O998" s="1"/>
  <c r="F992"/>
  <c r="F980"/>
  <c r="F974"/>
  <c r="F968"/>
  <c r="F962"/>
  <c r="F999"/>
  <c r="F963"/>
  <c r="J935"/>
  <c r="K935" s="1"/>
  <c r="J891"/>
  <c r="K891" s="1"/>
  <c r="J835"/>
  <c r="J811"/>
  <c r="F978"/>
  <c r="J869"/>
  <c r="K869" s="1"/>
  <c r="F975"/>
  <c r="J951"/>
  <c r="K951" s="1"/>
  <c r="J859"/>
  <c r="F972"/>
  <c r="J909"/>
  <c r="F969"/>
  <c r="F949"/>
  <c r="O949" s="1"/>
  <c r="J937"/>
  <c r="J887"/>
  <c r="K887" s="1"/>
  <c r="J789"/>
  <c r="K789" s="1"/>
  <c r="F1032"/>
  <c r="F1026"/>
  <c r="F1020"/>
  <c r="F1014"/>
  <c r="F1008"/>
  <c r="F1002"/>
  <c r="F966"/>
  <c r="J889"/>
  <c r="K889" s="1"/>
  <c r="F844"/>
  <c r="J733"/>
  <c r="K733" s="1"/>
  <c r="J715"/>
  <c r="K715" s="1"/>
  <c r="J797"/>
  <c r="K797" s="1"/>
  <c r="K626"/>
  <c r="J770"/>
  <c r="K770" s="1"/>
  <c r="J734"/>
  <c r="K734" s="1"/>
  <c r="J651"/>
  <c r="K651" s="1"/>
  <c r="J639"/>
  <c r="K639" s="1"/>
  <c r="J627"/>
  <c r="K627" s="1"/>
  <c r="J615"/>
  <c r="K615" s="1"/>
  <c r="J499"/>
  <c r="K499" s="1"/>
  <c r="F759"/>
  <c r="J752"/>
  <c r="F826"/>
  <c r="F756"/>
  <c r="O756" s="1"/>
  <c r="J753"/>
  <c r="K753" s="1"/>
  <c r="K707"/>
  <c r="K617"/>
  <c r="J773"/>
  <c r="K773" s="1"/>
  <c r="F742"/>
  <c r="F713"/>
  <c r="J655"/>
  <c r="K655" s="1"/>
  <c r="J637"/>
  <c r="K637" s="1"/>
  <c r="J619"/>
  <c r="K619" s="1"/>
  <c r="F690"/>
  <c r="O690" s="1"/>
  <c r="J573"/>
  <c r="K573" s="1"/>
  <c r="J528"/>
  <c r="K528" s="1"/>
  <c r="F730"/>
  <c r="O730" s="1"/>
  <c r="F705"/>
  <c r="F648"/>
  <c r="J604"/>
  <c r="K604" s="1"/>
  <c r="J592"/>
  <c r="K592" s="1"/>
  <c r="F423"/>
  <c r="F417"/>
  <c r="F411"/>
  <c r="F405"/>
  <c r="F399"/>
  <c r="F393"/>
  <c r="F387"/>
  <c r="F381"/>
  <c r="F375"/>
  <c r="F369"/>
  <c r="F363"/>
  <c r="J518"/>
  <c r="K518" s="1"/>
  <c r="J601"/>
  <c r="K601" s="1"/>
  <c r="J555"/>
  <c r="K555" s="1"/>
  <c r="F572"/>
  <c r="J548"/>
  <c r="K548" s="1"/>
  <c r="J527"/>
  <c r="J509"/>
  <c r="J486"/>
  <c r="K486" s="1"/>
  <c r="J480"/>
  <c r="K480" s="1"/>
  <c r="J474"/>
  <c r="K474" s="1"/>
  <c r="F718"/>
  <c r="O718" s="1"/>
  <c r="F642"/>
  <c r="J598"/>
  <c r="K598" s="1"/>
  <c r="J553"/>
  <c r="K553" s="1"/>
  <c r="J514"/>
  <c r="F651"/>
  <c r="F627"/>
  <c r="J589"/>
  <c r="K589" s="1"/>
  <c r="J551"/>
  <c r="K551" s="1"/>
  <c r="J361"/>
  <c r="K361" s="1"/>
  <c r="J488"/>
  <c r="K488" s="1"/>
  <c r="J482"/>
  <c r="K482" s="1"/>
  <c r="J476"/>
  <c r="K476" s="1"/>
  <c r="F420"/>
  <c r="K420"/>
  <c r="J412"/>
  <c r="K412" s="1"/>
  <c r="J388"/>
  <c r="K388" s="1"/>
  <c r="J358"/>
  <c r="J352"/>
  <c r="K352" s="1"/>
  <c r="J346"/>
  <c r="K346" s="1"/>
  <c r="J340"/>
  <c r="K340" s="1"/>
  <c r="J364"/>
  <c r="K364" s="1"/>
  <c r="F406"/>
  <c r="K406"/>
  <c r="J335"/>
  <c r="K335" s="1"/>
  <c r="J317"/>
  <c r="K317" s="1"/>
  <c r="J333"/>
  <c r="K333" s="1"/>
  <c r="K309"/>
  <c r="F183"/>
  <c r="J157"/>
  <c r="K157" s="1"/>
  <c r="J148"/>
  <c r="K148" s="1"/>
  <c r="F129"/>
  <c r="O129" s="1"/>
  <c r="J60"/>
  <c r="K60" s="1"/>
  <c r="J53"/>
  <c r="K53" s="1"/>
  <c r="J168"/>
  <c r="K168" s="1"/>
  <c r="J145"/>
  <c r="J105"/>
  <c r="K105" s="1"/>
  <c r="J61"/>
  <c r="K61" s="1"/>
  <c r="J141"/>
  <c r="K141" s="1"/>
  <c r="J81"/>
  <c r="K81" s="1"/>
  <c r="J33"/>
  <c r="K33" s="1"/>
  <c r="J51"/>
  <c r="K51" s="1"/>
  <c r="L980"/>
  <c r="M980" s="1"/>
  <c r="F953"/>
  <c r="F917"/>
  <c r="F855"/>
  <c r="L857"/>
  <c r="M857" s="1"/>
  <c r="F933"/>
  <c r="L736"/>
  <c r="M736" s="1"/>
  <c r="F828"/>
  <c r="F853"/>
  <c r="F782"/>
  <c r="L634"/>
  <c r="F576"/>
  <c r="L564"/>
  <c r="M564" s="1"/>
  <c r="F574"/>
  <c r="F536"/>
  <c r="F570"/>
  <c r="F556"/>
  <c r="F400"/>
  <c r="F376"/>
  <c r="F386"/>
  <c r="F360"/>
  <c r="L108"/>
  <c r="M108" s="1"/>
  <c r="F178"/>
  <c r="O178" s="1"/>
  <c r="L62"/>
  <c r="M62" s="1"/>
  <c r="F1124"/>
  <c r="F1093"/>
  <c r="J1207"/>
  <c r="K1207" s="1"/>
  <c r="K1093"/>
  <c r="J1084"/>
  <c r="K1084" s="1"/>
  <c r="J1078"/>
  <c r="K1078" s="1"/>
  <c r="J1072"/>
  <c r="K1072" s="1"/>
  <c r="J1066"/>
  <c r="K1066" s="1"/>
  <c r="J1060"/>
  <c r="K1060" s="1"/>
  <c r="J1054"/>
  <c r="K1054" s="1"/>
  <c r="J1048"/>
  <c r="K1048" s="1"/>
  <c r="J1042"/>
  <c r="K1042" s="1"/>
  <c r="J1036"/>
  <c r="K1036" s="1"/>
  <c r="J1028"/>
  <c r="K1028" s="1"/>
  <c r="J1022"/>
  <c r="K1022" s="1"/>
  <c r="J1010"/>
  <c r="K1010" s="1"/>
  <c r="J1004"/>
  <c r="K1004" s="1"/>
  <c r="J992"/>
  <c r="K992" s="1"/>
  <c r="J986"/>
  <c r="K986" s="1"/>
  <c r="J974"/>
  <c r="K974" s="1"/>
  <c r="J968"/>
  <c r="K968" s="1"/>
  <c r="J962"/>
  <c r="K962" s="1"/>
  <c r="K846"/>
  <c r="J978"/>
  <c r="K896"/>
  <c r="J972"/>
  <c r="K972" s="1"/>
  <c r="J875"/>
  <c r="J783"/>
  <c r="K783" s="1"/>
  <c r="J771"/>
  <c r="K771" s="1"/>
  <c r="J1032"/>
  <c r="K1032" s="1"/>
  <c r="J1026"/>
  <c r="K1026" s="1"/>
  <c r="J1020"/>
  <c r="K1020" s="1"/>
  <c r="J1014"/>
  <c r="K1014" s="1"/>
  <c r="J1008"/>
  <c r="K1008" s="1"/>
  <c r="J1002"/>
  <c r="J966"/>
  <c r="K966" s="1"/>
  <c r="J834"/>
  <c r="K834" s="1"/>
  <c r="J826"/>
  <c r="K826" s="1"/>
  <c r="J818"/>
  <c r="K818" s="1"/>
  <c r="J810"/>
  <c r="K810" s="1"/>
  <c r="F732"/>
  <c r="J851"/>
  <c r="J705"/>
  <c r="K705" s="1"/>
  <c r="J687"/>
  <c r="K687" s="1"/>
  <c r="J669"/>
  <c r="K669" s="1"/>
  <c r="F830"/>
  <c r="K590"/>
  <c r="J735"/>
  <c r="K735" s="1"/>
  <c r="F726"/>
  <c r="F698"/>
  <c r="J611"/>
  <c r="K611" s="1"/>
  <c r="F677"/>
  <c r="O677" s="1"/>
  <c r="J579"/>
  <c r="K579" s="1"/>
  <c r="F667"/>
  <c r="F631"/>
  <c r="F684"/>
  <c r="F633"/>
  <c r="J605"/>
  <c r="K605" s="1"/>
  <c r="J567"/>
  <c r="K567" s="1"/>
  <c r="F678"/>
  <c r="O678" s="1"/>
  <c r="J565"/>
  <c r="K565" s="1"/>
  <c r="J494"/>
  <c r="K494" s="1"/>
  <c r="K467"/>
  <c r="K455"/>
  <c r="K435"/>
  <c r="J363"/>
  <c r="K363" s="1"/>
  <c r="K430"/>
  <c r="J320"/>
  <c r="K320" s="1"/>
  <c r="J301"/>
  <c r="K301" s="1"/>
  <c r="J295"/>
  <c r="K295" s="1"/>
  <c r="J289"/>
  <c r="K289" s="1"/>
  <c r="J283"/>
  <c r="K283" s="1"/>
  <c r="J277"/>
  <c r="K277" s="1"/>
  <c r="J271"/>
  <c r="K271" s="1"/>
  <c r="J265"/>
  <c r="K265" s="1"/>
  <c r="J259"/>
  <c r="K259" s="1"/>
  <c r="J253"/>
  <c r="K253" s="1"/>
  <c r="J247"/>
  <c r="K247" s="1"/>
  <c r="J241"/>
  <c r="K241" s="1"/>
  <c r="J235"/>
  <c r="K235" s="1"/>
  <c r="J229"/>
  <c r="K229" s="1"/>
  <c r="J223"/>
  <c r="K223" s="1"/>
  <c r="J217"/>
  <c r="K217" s="1"/>
  <c r="J211"/>
  <c r="K211" s="1"/>
  <c r="J205"/>
  <c r="K205" s="1"/>
  <c r="J199"/>
  <c r="K199" s="1"/>
  <c r="J193"/>
  <c r="K193" s="1"/>
  <c r="J468"/>
  <c r="K468" s="1"/>
  <c r="F330"/>
  <c r="F312"/>
  <c r="F300"/>
  <c r="F294"/>
  <c r="F288"/>
  <c r="F282"/>
  <c r="F276"/>
  <c r="F270"/>
  <c r="F264"/>
  <c r="F258"/>
  <c r="F252"/>
  <c r="F246"/>
  <c r="F240"/>
  <c r="F234"/>
  <c r="F228"/>
  <c r="F222"/>
  <c r="F216"/>
  <c r="F210"/>
  <c r="F204"/>
  <c r="J150"/>
  <c r="K150" s="1"/>
  <c r="J48"/>
  <c r="K48" s="1"/>
  <c r="J73"/>
  <c r="K73" s="1"/>
  <c r="K66"/>
  <c r="J85"/>
  <c r="K85" s="1"/>
  <c r="J37"/>
  <c r="K37" s="1"/>
  <c r="F1109"/>
  <c r="F1030"/>
  <c r="F1024"/>
  <c r="F1018"/>
  <c r="F1012"/>
  <c r="F1006"/>
  <c r="F1000"/>
  <c r="F994"/>
  <c r="F988"/>
  <c r="F982"/>
  <c r="F976"/>
  <c r="F970"/>
  <c r="F964"/>
  <c r="F958"/>
  <c r="F1085"/>
  <c r="F1082"/>
  <c r="F1079"/>
  <c r="F1076"/>
  <c r="F1073"/>
  <c r="F1070"/>
  <c r="F1067"/>
  <c r="F1064"/>
  <c r="F1061"/>
  <c r="F1058"/>
  <c r="F1055"/>
  <c r="F1052"/>
  <c r="F1049"/>
  <c r="F1046"/>
  <c r="F1043"/>
  <c r="F1040"/>
  <c r="F1037"/>
  <c r="F1034"/>
  <c r="F923"/>
  <c r="F915"/>
  <c r="F939"/>
  <c r="F790"/>
  <c r="F772"/>
  <c r="L885"/>
  <c r="M885" s="1"/>
  <c r="F913"/>
  <c r="L865"/>
  <c r="M865" s="1"/>
  <c r="F530"/>
  <c r="F568"/>
  <c r="L266"/>
  <c r="M266" s="1"/>
  <c r="L221"/>
  <c r="L203"/>
  <c r="M203" s="1"/>
  <c r="L164"/>
  <c r="M164" s="1"/>
  <c r="F404"/>
  <c r="F380"/>
  <c r="F356"/>
  <c r="F353"/>
  <c r="F350"/>
  <c r="F347"/>
  <c r="F344"/>
  <c r="F341"/>
  <c r="F338"/>
  <c r="F366"/>
  <c r="F4"/>
  <c r="F160"/>
  <c r="O160" s="1"/>
  <c r="F151"/>
  <c r="L92"/>
  <c r="M92" s="1"/>
  <c r="F124"/>
  <c r="O124" s="1"/>
  <c r="K1147"/>
  <c r="K1139"/>
  <c r="F1106"/>
  <c r="J1199"/>
  <c r="K1199" s="1"/>
  <c r="J1197"/>
  <c r="K1197" s="1"/>
  <c r="F1112"/>
  <c r="J1089"/>
  <c r="K1089" s="1"/>
  <c r="J1083"/>
  <c r="J1077"/>
  <c r="K1077" s="1"/>
  <c r="J1071"/>
  <c r="K1071" s="1"/>
  <c r="J1065"/>
  <c r="J1059"/>
  <c r="K1059" s="1"/>
  <c r="J1053"/>
  <c r="K1053" s="1"/>
  <c r="J1047"/>
  <c r="J1041"/>
  <c r="K1041" s="1"/>
  <c r="J1035"/>
  <c r="K1035" s="1"/>
  <c r="J1031"/>
  <c r="K1031" s="1"/>
  <c r="J1025"/>
  <c r="K1025" s="1"/>
  <c r="J1019"/>
  <c r="K1019" s="1"/>
  <c r="J1013"/>
  <c r="K1013" s="1"/>
  <c r="J1007"/>
  <c r="K1007" s="1"/>
  <c r="J1001"/>
  <c r="K1001" s="1"/>
  <c r="J995"/>
  <c r="K995" s="1"/>
  <c r="J989"/>
  <c r="K989" s="1"/>
  <c r="J983"/>
  <c r="K983" s="1"/>
  <c r="J977"/>
  <c r="J971"/>
  <c r="K971" s="1"/>
  <c r="J965"/>
  <c r="K965" s="1"/>
  <c r="J959"/>
  <c r="K959" s="1"/>
  <c r="J819"/>
  <c r="K819" s="1"/>
  <c r="K835"/>
  <c r="K807"/>
  <c r="K942"/>
  <c r="J863"/>
  <c r="K863" s="1"/>
  <c r="K890"/>
  <c r="J1029"/>
  <c r="K1029" s="1"/>
  <c r="J1023"/>
  <c r="K1023" s="1"/>
  <c r="J1017"/>
  <c r="K1017" s="1"/>
  <c r="J1011"/>
  <c r="K1011" s="1"/>
  <c r="J1005"/>
  <c r="K1005" s="1"/>
  <c r="J726"/>
  <c r="K726" s="1"/>
  <c r="J779"/>
  <c r="K779" s="1"/>
  <c r="F734"/>
  <c r="F716"/>
  <c r="F656"/>
  <c r="F644"/>
  <c r="F632"/>
  <c r="O632" s="1"/>
  <c r="F620"/>
  <c r="O620" s="1"/>
  <c r="F798"/>
  <c r="F731"/>
  <c r="J709"/>
  <c r="K709" s="1"/>
  <c r="J697"/>
  <c r="J685"/>
  <c r="K685" s="1"/>
  <c r="J673"/>
  <c r="K673" s="1"/>
  <c r="J661"/>
  <c r="K661" s="1"/>
  <c r="J643"/>
  <c r="K643" s="1"/>
  <c r="J625"/>
  <c r="J780"/>
  <c r="K780" s="1"/>
  <c r="F695"/>
  <c r="O695" s="1"/>
  <c r="F624"/>
  <c r="J612"/>
  <c r="K612" s="1"/>
  <c r="J460"/>
  <c r="K460" s="1"/>
  <c r="J456"/>
  <c r="K456" s="1"/>
  <c r="J448"/>
  <c r="K448" s="1"/>
  <c r="J444"/>
  <c r="K444" s="1"/>
  <c r="J436"/>
  <c r="K436" s="1"/>
  <c r="J432"/>
  <c r="K432" s="1"/>
  <c r="J581"/>
  <c r="K581" s="1"/>
  <c r="K423"/>
  <c r="K411"/>
  <c r="K393"/>
  <c r="K381"/>
  <c r="J533"/>
  <c r="K533" s="1"/>
  <c r="J515"/>
  <c r="K515" s="1"/>
  <c r="F686"/>
  <c r="F618"/>
  <c r="O618" s="1"/>
  <c r="J577"/>
  <c r="K577" s="1"/>
  <c r="F711"/>
  <c r="J610"/>
  <c r="K610" s="1"/>
  <c r="F460"/>
  <c r="F456"/>
  <c r="F452"/>
  <c r="O452" s="1"/>
  <c r="F448"/>
  <c r="F444"/>
  <c r="F440"/>
  <c r="O440" s="1"/>
  <c r="F436"/>
  <c r="F432"/>
  <c r="F428"/>
  <c r="O428" s="1"/>
  <c r="F424"/>
  <c r="J365"/>
  <c r="K365" s="1"/>
  <c r="K331"/>
  <c r="F414"/>
  <c r="F390"/>
  <c r="J329"/>
  <c r="K329" s="1"/>
  <c r="J311"/>
  <c r="K311" s="1"/>
  <c r="J304"/>
  <c r="K304" s="1"/>
  <c r="J298"/>
  <c r="K298" s="1"/>
  <c r="J292"/>
  <c r="K292" s="1"/>
  <c r="J286"/>
  <c r="K286" s="1"/>
  <c r="J280"/>
  <c r="K280" s="1"/>
  <c r="J274"/>
  <c r="K274" s="1"/>
  <c r="J268"/>
  <c r="K268" s="1"/>
  <c r="J262"/>
  <c r="K262" s="1"/>
  <c r="J256"/>
  <c r="K256" s="1"/>
  <c r="J250"/>
  <c r="K250" s="1"/>
  <c r="J244"/>
  <c r="K244" s="1"/>
  <c r="J238"/>
  <c r="K238" s="1"/>
  <c r="J232"/>
  <c r="K232" s="1"/>
  <c r="J226"/>
  <c r="K226" s="1"/>
  <c r="J220"/>
  <c r="K220" s="1"/>
  <c r="J214"/>
  <c r="K214" s="1"/>
  <c r="J208"/>
  <c r="K208" s="1"/>
  <c r="J202"/>
  <c r="K202" s="1"/>
  <c r="J196"/>
  <c r="K196" s="1"/>
  <c r="J190"/>
  <c r="K190" s="1"/>
  <c r="J336"/>
  <c r="K336" s="1"/>
  <c r="J327"/>
  <c r="K327" s="1"/>
  <c r="J100"/>
  <c r="K100" s="1"/>
  <c r="J175"/>
  <c r="K175" s="1"/>
  <c r="J166"/>
  <c r="K166" s="1"/>
  <c r="F147"/>
  <c r="J121"/>
  <c r="K121" s="1"/>
  <c r="J112"/>
  <c r="K112" s="1"/>
  <c r="J142"/>
  <c r="K142" s="1"/>
  <c r="F189"/>
  <c r="J163"/>
  <c r="J154"/>
  <c r="K154" s="1"/>
  <c r="F135"/>
  <c r="O135" s="1"/>
  <c r="J109"/>
  <c r="J97"/>
  <c r="K97" s="1"/>
  <c r="J198"/>
  <c r="K198" s="1"/>
  <c r="J192"/>
  <c r="K192" s="1"/>
  <c r="K24"/>
  <c r="J45"/>
  <c r="K45" s="1"/>
  <c r="J31"/>
  <c r="K31" s="1"/>
  <c r="F929"/>
  <c r="F903"/>
  <c r="O903" s="1"/>
  <c r="F945"/>
  <c r="O945" s="1"/>
  <c r="F820"/>
  <c r="O820" s="1"/>
  <c r="F812"/>
  <c r="O812" s="1"/>
  <c r="F804"/>
  <c r="O804" s="1"/>
  <c r="F836"/>
  <c r="O836" s="1"/>
  <c r="F824"/>
  <c r="F901"/>
  <c r="L538"/>
  <c r="M538" s="1"/>
  <c r="L519"/>
  <c r="F524"/>
  <c r="F408"/>
  <c r="F384"/>
  <c r="F370"/>
  <c r="F6"/>
  <c r="F115"/>
  <c r="L147"/>
  <c r="M147" s="1"/>
  <c r="J1191"/>
  <c r="K1191" s="1"/>
  <c r="J1203"/>
  <c r="K1203" s="1"/>
  <c r="J1156"/>
  <c r="K1156" s="1"/>
  <c r="F1118"/>
  <c r="O1118" s="1"/>
  <c r="J1095"/>
  <c r="K1095" s="1"/>
  <c r="J1091"/>
  <c r="K1091" s="1"/>
  <c r="J1105"/>
  <c r="K1105" s="1"/>
  <c r="F1100"/>
  <c r="J1094"/>
  <c r="K1094" s="1"/>
  <c r="J1219"/>
  <c r="K1219" s="1"/>
  <c r="J1030"/>
  <c r="K1030" s="1"/>
  <c r="J1018"/>
  <c r="K1018" s="1"/>
  <c r="J1012"/>
  <c r="K1012" s="1"/>
  <c r="K1000"/>
  <c r="K994"/>
  <c r="J982"/>
  <c r="K982" s="1"/>
  <c r="J964"/>
  <c r="J1086"/>
  <c r="K1086" s="1"/>
  <c r="J1080"/>
  <c r="K1080" s="1"/>
  <c r="J1074"/>
  <c r="K1074" s="1"/>
  <c r="K1070"/>
  <c r="J1068"/>
  <c r="K1068" s="1"/>
  <c r="J1062"/>
  <c r="K1062" s="1"/>
  <c r="J1056"/>
  <c r="K1056" s="1"/>
  <c r="J1050"/>
  <c r="K1050" s="1"/>
  <c r="J1044"/>
  <c r="K1044" s="1"/>
  <c r="J1038"/>
  <c r="K1038" s="1"/>
  <c r="F981"/>
  <c r="O981" s="1"/>
  <c r="J953"/>
  <c r="J917"/>
  <c r="K917" s="1"/>
  <c r="J855"/>
  <c r="K855" s="1"/>
  <c r="K870"/>
  <c r="J823"/>
  <c r="F996"/>
  <c r="F960"/>
  <c r="J905"/>
  <c r="K905" s="1"/>
  <c r="K920"/>
  <c r="K884"/>
  <c r="F993"/>
  <c r="O993" s="1"/>
  <c r="F957"/>
  <c r="J933"/>
  <c r="K933" s="1"/>
  <c r="J895"/>
  <c r="K895" s="1"/>
  <c r="F990"/>
  <c r="J873"/>
  <c r="F987"/>
  <c r="J955"/>
  <c r="K955" s="1"/>
  <c r="F931"/>
  <c r="J919"/>
  <c r="K919" s="1"/>
  <c r="F984"/>
  <c r="J853"/>
  <c r="K853" s="1"/>
  <c r="J782"/>
  <c r="K782" s="1"/>
  <c r="J723"/>
  <c r="F714"/>
  <c r="F852"/>
  <c r="J803"/>
  <c r="K803" s="1"/>
  <c r="J799"/>
  <c r="K799" s="1"/>
  <c r="J768"/>
  <c r="K768" s="1"/>
  <c r="F788"/>
  <c r="O788" s="1"/>
  <c r="J729"/>
  <c r="K729" s="1"/>
  <c r="F720"/>
  <c r="O720" s="1"/>
  <c r="F758"/>
  <c r="J711"/>
  <c r="K711" s="1"/>
  <c r="J693"/>
  <c r="K693" s="1"/>
  <c r="J675"/>
  <c r="K675" s="1"/>
  <c r="J657"/>
  <c r="K657" s="1"/>
  <c r="J645"/>
  <c r="K645" s="1"/>
  <c r="J633"/>
  <c r="K633" s="1"/>
  <c r="J621"/>
  <c r="K621" s="1"/>
  <c r="K493"/>
  <c r="F762"/>
  <c r="O762" s="1"/>
  <c r="J759"/>
  <c r="K759" s="1"/>
  <c r="F740"/>
  <c r="O740" s="1"/>
  <c r="F776"/>
  <c r="F753"/>
  <c r="J717"/>
  <c r="K664"/>
  <c r="K646"/>
  <c r="J505"/>
  <c r="K505" s="1"/>
  <c r="F685"/>
  <c r="J554"/>
  <c r="J510"/>
  <c r="K510" s="1"/>
  <c r="J591"/>
  <c r="K591" s="1"/>
  <c r="J576"/>
  <c r="F702"/>
  <c r="F425"/>
  <c r="O425" s="1"/>
  <c r="J574"/>
  <c r="K574" s="1"/>
  <c r="J536"/>
  <c r="F659"/>
  <c r="O659" s="1"/>
  <c r="F623"/>
  <c r="O623" s="1"/>
  <c r="J570"/>
  <c r="K570" s="1"/>
  <c r="J532"/>
  <c r="F615"/>
  <c r="J556"/>
  <c r="K556" s="1"/>
  <c r="J400"/>
  <c r="J376"/>
  <c r="K376" s="1"/>
  <c r="F325"/>
  <c r="J322"/>
  <c r="K322" s="1"/>
  <c r="F307"/>
  <c r="J410"/>
  <c r="K410" s="1"/>
  <c r="J386"/>
  <c r="K386" s="1"/>
  <c r="J360"/>
  <c r="K360" s="1"/>
  <c r="F335"/>
  <c r="J332"/>
  <c r="K332" s="1"/>
  <c r="F317"/>
  <c r="J314"/>
  <c r="K314" s="1"/>
  <c r="J362"/>
  <c r="K362" s="1"/>
  <c r="F333"/>
  <c r="J330"/>
  <c r="K330" s="1"/>
  <c r="F324"/>
  <c r="F315"/>
  <c r="J312"/>
  <c r="F306"/>
  <c r="F303"/>
  <c r="F297"/>
  <c r="F291"/>
  <c r="F285"/>
  <c r="F279"/>
  <c r="F273"/>
  <c r="F267"/>
  <c r="F261"/>
  <c r="F255"/>
  <c r="F249"/>
  <c r="F243"/>
  <c r="F237"/>
  <c r="F231"/>
  <c r="F225"/>
  <c r="F219"/>
  <c r="F213"/>
  <c r="F207"/>
  <c r="F150"/>
  <c r="J12"/>
  <c r="K12" s="1"/>
  <c r="F174"/>
  <c r="K138"/>
  <c r="F120"/>
  <c r="O120" s="1"/>
  <c r="J151"/>
  <c r="K151" s="1"/>
  <c r="J106"/>
  <c r="K106" s="1"/>
  <c r="F162"/>
  <c r="O162" s="1"/>
  <c r="F108"/>
  <c r="O108" s="1"/>
  <c r="F159"/>
  <c r="J114"/>
  <c r="K114" s="1"/>
  <c r="J103"/>
  <c r="K103" s="1"/>
  <c r="K64"/>
  <c r="F201"/>
  <c r="F195"/>
  <c r="J186"/>
  <c r="K186" s="1"/>
  <c r="J123"/>
  <c r="K123" s="1"/>
  <c r="J91"/>
  <c r="K91" s="1"/>
  <c r="K102"/>
  <c r="J63"/>
  <c r="K63" s="1"/>
  <c r="J27"/>
  <c r="K27" s="1"/>
  <c r="F1121"/>
  <c r="O1121" s="1"/>
  <c r="L1016"/>
  <c r="M1016" s="1"/>
  <c r="F1087"/>
  <c r="F1084"/>
  <c r="F1081"/>
  <c r="F1078"/>
  <c r="F1075"/>
  <c r="F1072"/>
  <c r="F1069"/>
  <c r="F1066"/>
  <c r="F1063"/>
  <c r="F1060"/>
  <c r="F1057"/>
  <c r="F1054"/>
  <c r="F1051"/>
  <c r="F1048"/>
  <c r="F1045"/>
  <c r="F1042"/>
  <c r="F1039"/>
  <c r="F1036"/>
  <c r="F935"/>
  <c r="F891"/>
  <c r="F951"/>
  <c r="F859"/>
  <c r="F796"/>
  <c r="O796" s="1"/>
  <c r="F778"/>
  <c r="F760"/>
  <c r="O760" s="1"/>
  <c r="F889"/>
  <c r="F518"/>
  <c r="F412"/>
  <c r="F388"/>
  <c r="F358"/>
  <c r="F355"/>
  <c r="O355" s="1"/>
  <c r="F352"/>
  <c r="F349"/>
  <c r="F346"/>
  <c r="F343"/>
  <c r="O343" s="1"/>
  <c r="F340"/>
  <c r="F337"/>
  <c r="O337" s="1"/>
  <c r="F364"/>
  <c r="F260"/>
  <c r="O260" s="1"/>
  <c r="F254"/>
  <c r="O254" s="1"/>
  <c r="F248"/>
  <c r="F242"/>
  <c r="O242" s="1"/>
  <c r="F236"/>
  <c r="O236" s="1"/>
  <c r="F230"/>
  <c r="O230" s="1"/>
  <c r="F224"/>
  <c r="O224" s="1"/>
  <c r="F218"/>
  <c r="O218" s="1"/>
  <c r="F212"/>
  <c r="O212" s="1"/>
  <c r="F206"/>
  <c r="O206" s="1"/>
  <c r="F200"/>
  <c r="O200" s="1"/>
  <c r="F194"/>
  <c r="F188"/>
  <c r="O188" s="1"/>
  <c r="F182"/>
  <c r="O182" s="1"/>
  <c r="F176"/>
  <c r="O176" s="1"/>
  <c r="F170"/>
  <c r="O170" s="1"/>
  <c r="F164"/>
  <c r="F158"/>
  <c r="O158" s="1"/>
  <c r="F152"/>
  <c r="O152" s="1"/>
  <c r="F146"/>
  <c r="F140"/>
  <c r="O140" s="1"/>
  <c r="F134"/>
  <c r="O134" s="1"/>
  <c r="F128"/>
  <c r="O128" s="1"/>
  <c r="F122"/>
  <c r="O122" s="1"/>
  <c r="F116"/>
  <c r="F110"/>
  <c r="F374"/>
  <c r="L189"/>
  <c r="M189" s="1"/>
  <c r="F8"/>
  <c r="F169"/>
  <c r="F142"/>
  <c r="K1167"/>
  <c r="F1130"/>
  <c r="F1092"/>
  <c r="K1225"/>
  <c r="K1177"/>
  <c r="J1211"/>
  <c r="K1211" s="1"/>
  <c r="J1117"/>
  <c r="K1117" s="1"/>
  <c r="J1209"/>
  <c r="K1209" s="1"/>
  <c r="J1131"/>
  <c r="K1131" s="1"/>
  <c r="J1126"/>
  <c r="K1126" s="1"/>
  <c r="F1095"/>
  <c r="F1091"/>
  <c r="J1085"/>
  <c r="J1079"/>
  <c r="K1079" s="1"/>
  <c r="J1073"/>
  <c r="K1073" s="1"/>
  <c r="J1067"/>
  <c r="J1061"/>
  <c r="K1061" s="1"/>
  <c r="J1055"/>
  <c r="K1055" s="1"/>
  <c r="J1049"/>
  <c r="J1043"/>
  <c r="K1043" s="1"/>
  <c r="J1037"/>
  <c r="K1037" s="1"/>
  <c r="F1001"/>
  <c r="F989"/>
  <c r="F983"/>
  <c r="F971"/>
  <c r="F959"/>
  <c r="J999"/>
  <c r="K999" s="1"/>
  <c r="J963"/>
  <c r="K963" s="1"/>
  <c r="J996"/>
  <c r="K996" s="1"/>
  <c r="J960"/>
  <c r="K960" s="1"/>
  <c r="J841"/>
  <c r="F777"/>
  <c r="F765"/>
  <c r="J975"/>
  <c r="K975" s="1"/>
  <c r="J990"/>
  <c r="K990" s="1"/>
  <c r="K918"/>
  <c r="J969"/>
  <c r="K969" s="1"/>
  <c r="J911"/>
  <c r="K914"/>
  <c r="J777"/>
  <c r="K777" s="1"/>
  <c r="J765"/>
  <c r="K765" s="1"/>
  <c r="F1029"/>
  <c r="F1023"/>
  <c r="F1017"/>
  <c r="F1011"/>
  <c r="F1005"/>
  <c r="J984"/>
  <c r="K984" s="1"/>
  <c r="J838"/>
  <c r="K838" s="1"/>
  <c r="J830"/>
  <c r="K830" s="1"/>
  <c r="J822"/>
  <c r="K822" s="1"/>
  <c r="J814"/>
  <c r="K814" s="1"/>
  <c r="J806"/>
  <c r="K806" s="1"/>
  <c r="K732"/>
  <c r="J763"/>
  <c r="K763" s="1"/>
  <c r="K704"/>
  <c r="K668"/>
  <c r="K650"/>
  <c r="F794"/>
  <c r="K747"/>
  <c r="J751"/>
  <c r="K751" s="1"/>
  <c r="F848"/>
  <c r="O848" s="1"/>
  <c r="K584"/>
  <c r="J798"/>
  <c r="K798" s="1"/>
  <c r="J649"/>
  <c r="K649" s="1"/>
  <c r="J631"/>
  <c r="K631" s="1"/>
  <c r="J613"/>
  <c r="K613" s="1"/>
  <c r="F669"/>
  <c r="F421"/>
  <c r="O421" s="1"/>
  <c r="F415"/>
  <c r="O415" s="1"/>
  <c r="F409"/>
  <c r="O409" s="1"/>
  <c r="F403"/>
  <c r="F397"/>
  <c r="O397" s="1"/>
  <c r="F391"/>
  <c r="O391" s="1"/>
  <c r="F385"/>
  <c r="F379"/>
  <c r="O379" s="1"/>
  <c r="F373"/>
  <c r="O373" s="1"/>
  <c r="F367"/>
  <c r="O367" s="1"/>
  <c r="F361"/>
  <c r="J593"/>
  <c r="K593" s="1"/>
  <c r="K413"/>
  <c r="K377"/>
  <c r="K371"/>
  <c r="J539"/>
  <c r="K539" s="1"/>
  <c r="J521"/>
  <c r="K521" s="1"/>
  <c r="F666"/>
  <c r="J500"/>
  <c r="K500" s="1"/>
  <c r="K469"/>
  <c r="K461"/>
  <c r="K453"/>
  <c r="K449"/>
  <c r="K445"/>
  <c r="K441"/>
  <c r="K437"/>
  <c r="K429"/>
  <c r="J568"/>
  <c r="K568" s="1"/>
  <c r="J404"/>
  <c r="K404" s="1"/>
  <c r="J380"/>
  <c r="K380" s="1"/>
  <c r="K358"/>
  <c r="J356"/>
  <c r="K356" s="1"/>
  <c r="J350"/>
  <c r="K350" s="1"/>
  <c r="J344"/>
  <c r="J338"/>
  <c r="K338" s="1"/>
  <c r="K307"/>
  <c r="J414"/>
  <c r="K414" s="1"/>
  <c r="F398"/>
  <c r="J390"/>
  <c r="K390" s="1"/>
  <c r="J366"/>
  <c r="K366" s="1"/>
  <c r="J323"/>
  <c r="J321"/>
  <c r="K321" s="1"/>
  <c r="J303"/>
  <c r="K303" s="1"/>
  <c r="J297"/>
  <c r="K297" s="1"/>
  <c r="J291"/>
  <c r="K291" s="1"/>
  <c r="J285"/>
  <c r="K285" s="1"/>
  <c r="J279"/>
  <c r="K279" s="1"/>
  <c r="J273"/>
  <c r="K273" s="1"/>
  <c r="J267"/>
  <c r="K267" s="1"/>
  <c r="J261"/>
  <c r="K261" s="1"/>
  <c r="J255"/>
  <c r="K255" s="1"/>
  <c r="J249"/>
  <c r="K249" s="1"/>
  <c r="J243"/>
  <c r="K243" s="1"/>
  <c r="J237"/>
  <c r="K237" s="1"/>
  <c r="J231"/>
  <c r="K231" s="1"/>
  <c r="J225"/>
  <c r="K225" s="1"/>
  <c r="J219"/>
  <c r="K219" s="1"/>
  <c r="J213"/>
  <c r="K213" s="1"/>
  <c r="J207"/>
  <c r="K207" s="1"/>
  <c r="J115"/>
  <c r="K115" s="1"/>
  <c r="J35"/>
  <c r="K35" s="1"/>
  <c r="J184"/>
  <c r="K184" s="1"/>
  <c r="F165"/>
  <c r="J139"/>
  <c r="K139" s="1"/>
  <c r="J130"/>
  <c r="K130" s="1"/>
  <c r="F111"/>
  <c r="O111" s="1"/>
  <c r="J177"/>
  <c r="K177" s="1"/>
  <c r="J132"/>
  <c r="J84"/>
  <c r="J78"/>
  <c r="K78" s="1"/>
  <c r="J36"/>
  <c r="K36" s="1"/>
  <c r="J181"/>
  <c r="J172"/>
  <c r="F153"/>
  <c r="O153" s="1"/>
  <c r="J127"/>
  <c r="J118"/>
  <c r="J159"/>
  <c r="K159" s="1"/>
  <c r="K94"/>
  <c r="K76"/>
  <c r="J201"/>
  <c r="K201" s="1"/>
  <c r="F198"/>
  <c r="J195"/>
  <c r="K195" s="1"/>
  <c r="F192"/>
  <c r="J47"/>
  <c r="K47" s="1"/>
  <c r="K96"/>
  <c r="F941"/>
  <c r="F879"/>
  <c r="O879" s="1"/>
  <c r="F921"/>
  <c r="O921" s="1"/>
  <c r="F832"/>
  <c r="O832" s="1"/>
  <c r="F877"/>
  <c r="O877" s="1"/>
  <c r="F552"/>
  <c r="O552" s="1"/>
  <c r="L543"/>
  <c r="F550"/>
  <c r="O550" s="1"/>
  <c r="F512"/>
  <c r="O512" s="1"/>
  <c r="F546"/>
  <c r="F544"/>
  <c r="O544" s="1"/>
  <c r="L517"/>
  <c r="F416"/>
  <c r="F392"/>
  <c r="F368"/>
  <c r="F378"/>
  <c r="L180"/>
  <c r="M180" s="1"/>
  <c r="F187"/>
  <c r="O187" s="1"/>
  <c r="F106"/>
  <c r="J1129"/>
  <c r="K1185"/>
  <c r="K1173"/>
  <c r="K1161"/>
  <c r="J1119"/>
  <c r="K1119" s="1"/>
  <c r="J1114"/>
  <c r="K1114" s="1"/>
  <c r="K1104"/>
  <c r="J1064"/>
  <c r="J1058"/>
  <c r="J1052"/>
  <c r="K1052" s="1"/>
  <c r="J1046"/>
  <c r="J1040"/>
  <c r="J1034"/>
  <c r="K1034" s="1"/>
  <c r="J881"/>
  <c r="K881" s="1"/>
  <c r="J871"/>
  <c r="K871" s="1"/>
  <c r="F943"/>
  <c r="J931"/>
  <c r="K931" s="1"/>
  <c r="J899"/>
  <c r="K899" s="1"/>
  <c r="K859"/>
  <c r="J795"/>
  <c r="J901"/>
  <c r="K901" s="1"/>
  <c r="J758"/>
  <c r="K758" s="1"/>
  <c r="J699"/>
  <c r="K699" s="1"/>
  <c r="J681"/>
  <c r="K681" s="1"/>
  <c r="J663"/>
  <c r="K663" s="1"/>
  <c r="J776"/>
  <c r="K776" s="1"/>
  <c r="J703"/>
  <c r="K703" s="1"/>
  <c r="J691"/>
  <c r="K691" s="1"/>
  <c r="J679"/>
  <c r="K679" s="1"/>
  <c r="J667"/>
  <c r="K667" s="1"/>
  <c r="J534"/>
  <c r="J524"/>
  <c r="K524" s="1"/>
  <c r="K502"/>
  <c r="F560"/>
  <c r="J489"/>
  <c r="K489" s="1"/>
  <c r="J483"/>
  <c r="K483" s="1"/>
  <c r="J477"/>
  <c r="K477" s="1"/>
  <c r="J471"/>
  <c r="K471" s="1"/>
  <c r="J520"/>
  <c r="J470"/>
  <c r="K470" s="1"/>
  <c r="F458"/>
  <c r="O458" s="1"/>
  <c r="F454"/>
  <c r="F450"/>
  <c r="F446"/>
  <c r="F442"/>
  <c r="F438"/>
  <c r="F434"/>
  <c r="F430"/>
  <c r="F426"/>
  <c r="J359"/>
  <c r="J485"/>
  <c r="K485" s="1"/>
  <c r="J479"/>
  <c r="K479" s="1"/>
  <c r="J473"/>
  <c r="K473" s="1"/>
  <c r="J408"/>
  <c r="K408" s="1"/>
  <c r="K392"/>
  <c r="J384"/>
  <c r="K384" s="1"/>
  <c r="J334"/>
  <c r="F319"/>
  <c r="J316"/>
  <c r="K450"/>
  <c r="J418"/>
  <c r="K418" s="1"/>
  <c r="J394"/>
  <c r="K378"/>
  <c r="J370"/>
  <c r="K370" s="1"/>
  <c r="F329"/>
  <c r="J326"/>
  <c r="K326" s="1"/>
  <c r="F311"/>
  <c r="J308"/>
  <c r="K308" s="1"/>
  <c r="F318"/>
  <c r="O318" s="1"/>
  <c r="J300"/>
  <c r="K300" s="1"/>
  <c r="J294"/>
  <c r="K294" s="1"/>
  <c r="J288"/>
  <c r="K288" s="1"/>
  <c r="J282"/>
  <c r="K282" s="1"/>
  <c r="J276"/>
  <c r="K276" s="1"/>
  <c r="J270"/>
  <c r="K270" s="1"/>
  <c r="J264"/>
  <c r="K264" s="1"/>
  <c r="J258"/>
  <c r="K258" s="1"/>
  <c r="J252"/>
  <c r="K252" s="1"/>
  <c r="J246"/>
  <c r="K246" s="1"/>
  <c r="J240"/>
  <c r="K240" s="1"/>
  <c r="J234"/>
  <c r="K234" s="1"/>
  <c r="J228"/>
  <c r="K228" s="1"/>
  <c r="J222"/>
  <c r="K222" s="1"/>
  <c r="J216"/>
  <c r="K216" s="1"/>
  <c r="J210"/>
  <c r="K210" s="1"/>
  <c r="J204"/>
  <c r="K204" s="1"/>
  <c r="K6"/>
  <c r="K156"/>
  <c r="F138"/>
  <c r="J169"/>
  <c r="K169" s="1"/>
  <c r="F180"/>
  <c r="O180" s="1"/>
  <c r="F126"/>
  <c r="F114"/>
  <c r="J19"/>
  <c r="K19" s="1"/>
  <c r="F186"/>
  <c r="F141"/>
  <c r="K18"/>
  <c r="O126" l="1"/>
  <c r="P126" s="1"/>
  <c r="O8"/>
  <c r="O164"/>
  <c r="O133"/>
  <c r="O149"/>
  <c r="O1212"/>
  <c r="O602"/>
  <c r="P602" s="1"/>
  <c r="O93"/>
  <c r="O941"/>
  <c r="O194"/>
  <c r="O306"/>
  <c r="O714"/>
  <c r="O790"/>
  <c r="P790" s="1"/>
  <c r="O713"/>
  <c r="O251"/>
  <c r="O764"/>
  <c r="O1097"/>
  <c r="O1266"/>
  <c r="O847"/>
  <c r="P847" s="1"/>
  <c r="O165"/>
  <c r="O403"/>
  <c r="O852"/>
  <c r="O772"/>
  <c r="O1109"/>
  <c r="O183"/>
  <c r="P183" s="1"/>
  <c r="O245"/>
  <c r="O1282"/>
  <c r="O1307"/>
  <c r="O596"/>
  <c r="O385"/>
  <c r="O146"/>
  <c r="P146" s="1"/>
  <c r="O1127"/>
  <c r="O1314"/>
  <c r="O775"/>
  <c r="O110"/>
  <c r="O248"/>
  <c r="O624"/>
  <c r="P624" s="1"/>
  <c r="O125"/>
  <c r="O571"/>
  <c r="O603"/>
  <c r="O147"/>
  <c r="P147" s="1"/>
  <c r="O865"/>
  <c r="O1276"/>
  <c r="P1276" s="1"/>
  <c r="O840"/>
  <c r="O87"/>
  <c r="O1220"/>
  <c r="O299"/>
  <c r="O269"/>
  <c r="O658"/>
  <c r="P658" s="1"/>
  <c r="O1152"/>
  <c r="O1270"/>
  <c r="O1154"/>
  <c r="O302"/>
  <c r="P302" s="1"/>
  <c r="O676"/>
  <c r="O1164"/>
  <c r="P1164" s="1"/>
  <c r="O547"/>
  <c r="O1318"/>
  <c r="O1202"/>
  <c r="O622"/>
  <c r="P622" s="1"/>
  <c r="O754"/>
  <c r="O16"/>
  <c r="P16" s="1"/>
  <c r="O284"/>
  <c r="O1300"/>
  <c r="O1214"/>
  <c r="O1226"/>
  <c r="P1226" s="1"/>
  <c r="O606"/>
  <c r="O1110"/>
  <c r="P1110" s="1"/>
  <c r="O980"/>
  <c r="O564"/>
  <c r="O586"/>
  <c r="O749"/>
  <c r="P749" s="1"/>
  <c r="O1246"/>
  <c r="O748"/>
  <c r="P748" s="1"/>
  <c r="O595"/>
  <c r="O670"/>
  <c r="O278"/>
  <c r="O608"/>
  <c r="P608" s="1"/>
  <c r="O600"/>
  <c r="O26"/>
  <c r="O20"/>
  <c r="O92"/>
  <c r="O281"/>
  <c r="O203"/>
  <c r="P203" s="1"/>
  <c r="O1234"/>
  <c r="O25"/>
  <c r="P25" s="1"/>
  <c r="O829"/>
  <c r="O737"/>
  <c r="O1196"/>
  <c r="O736"/>
  <c r="P736" s="1"/>
  <c r="O802"/>
  <c r="O513"/>
  <c r="O305"/>
  <c r="O1116"/>
  <c r="O15"/>
  <c r="O507"/>
  <c r="P507" s="1"/>
  <c r="O14"/>
  <c r="O1144"/>
  <c r="P1144" s="1"/>
  <c r="O293"/>
  <c r="O638"/>
  <c r="O1312"/>
  <c r="O272"/>
  <c r="P272" s="1"/>
  <c r="O62"/>
  <c r="O549"/>
  <c r="O17"/>
  <c r="O68"/>
  <c r="O189"/>
  <c r="O171"/>
  <c r="P171" s="1"/>
  <c r="O1142"/>
  <c r="O481"/>
  <c r="P481" s="1"/>
  <c r="O266"/>
  <c r="O786"/>
  <c r="O38"/>
  <c r="O1208"/>
  <c r="P1208" s="1"/>
  <c r="O885"/>
  <c r="O654"/>
  <c r="P654" s="1"/>
  <c r="O21"/>
  <c r="O67"/>
  <c r="O526"/>
  <c r="O1194"/>
  <c r="P1194" s="1"/>
  <c r="O583"/>
  <c r="O563"/>
  <c r="P563" s="1"/>
  <c r="O11"/>
  <c r="O706"/>
  <c r="O56"/>
  <c r="O594"/>
  <c r="P594" s="1"/>
  <c r="O537"/>
  <c r="O743"/>
  <c r="P743" s="1"/>
  <c r="O607"/>
  <c r="O466"/>
  <c r="O1206"/>
  <c r="O74"/>
  <c r="O739"/>
  <c r="O1178"/>
  <c r="P1178" s="1"/>
  <c r="O10"/>
  <c r="O44"/>
  <c r="P829"/>
  <c r="P87"/>
  <c r="P26"/>
  <c r="P15"/>
  <c r="P68"/>
  <c r="O761"/>
  <c r="O1016"/>
  <c r="O1299"/>
  <c r="P1299" s="1"/>
  <c r="O660"/>
  <c r="P660" s="1"/>
  <c r="O1123"/>
  <c r="O628"/>
  <c r="O490"/>
  <c r="O95"/>
  <c r="O636"/>
  <c r="P636" s="1"/>
  <c r="O849"/>
  <c r="P849" s="1"/>
  <c r="O821"/>
  <c r="P1318"/>
  <c r="P14"/>
  <c r="P10"/>
  <c r="P1300"/>
  <c r="P1154"/>
  <c r="O809"/>
  <c r="O805"/>
  <c r="O13"/>
  <c r="O672"/>
  <c r="P672" s="1"/>
  <c r="O1101"/>
  <c r="P1101" s="1"/>
  <c r="O857"/>
  <c r="P857" s="1"/>
  <c r="O531"/>
  <c r="P531" s="1"/>
  <c r="O575"/>
  <c r="O1296"/>
  <c r="P1296" s="1"/>
  <c r="O1329"/>
  <c r="P1329" s="1"/>
  <c r="O825"/>
  <c r="P825" s="1"/>
  <c r="O1134"/>
  <c r="P1134" s="1"/>
  <c r="P1214"/>
  <c r="P805"/>
  <c r="P1246"/>
  <c r="P549"/>
  <c r="P20"/>
  <c r="O833"/>
  <c r="P833" s="1"/>
  <c r="O587"/>
  <c r="O49"/>
  <c r="O815"/>
  <c r="P815" s="1"/>
  <c r="O523"/>
  <c r="O674"/>
  <c r="P674" s="1"/>
  <c r="O525"/>
  <c r="O647"/>
  <c r="O71"/>
  <c r="P71" s="1"/>
  <c r="O897"/>
  <c r="O757"/>
  <c r="P757" s="1"/>
  <c r="O791"/>
  <c r="P523"/>
  <c r="P38"/>
  <c r="P761"/>
  <c r="P17"/>
  <c r="P1202"/>
  <c r="P821"/>
  <c r="P809"/>
  <c r="O692"/>
  <c r="P692" s="1"/>
  <c r="O1306"/>
  <c r="P1306" s="1"/>
  <c r="O767"/>
  <c r="P767" s="1"/>
  <c r="O1248"/>
  <c r="P1248" s="1"/>
  <c r="O710"/>
  <c r="P710" s="1"/>
  <c r="O538"/>
  <c r="O683"/>
  <c r="P683" s="1"/>
  <c r="O287"/>
  <c r="P287" s="1"/>
  <c r="O535"/>
  <c r="O1113"/>
  <c r="P1113" s="1"/>
  <c r="O69"/>
  <c r="P69" s="1"/>
  <c r="P1016"/>
  <c r="P62"/>
  <c r="P44"/>
  <c r="P49"/>
  <c r="P628"/>
  <c r="P56"/>
  <c r="O328"/>
  <c r="P328" s="1"/>
  <c r="O801"/>
  <c r="P801" s="1"/>
  <c r="O665"/>
  <c r="P665" s="1"/>
  <c r="O1278"/>
  <c r="P1278" s="1"/>
  <c r="O1317"/>
  <c r="O597"/>
  <c r="P597" s="1"/>
  <c r="O609"/>
  <c r="P609" s="1"/>
  <c r="O769"/>
  <c r="P769" s="1"/>
  <c r="P13"/>
  <c r="P1270"/>
  <c r="P737"/>
  <c r="P95"/>
  <c r="P587"/>
  <c r="P1317"/>
  <c r="P1312"/>
  <c r="P575"/>
  <c r="P1123"/>
  <c r="O541"/>
  <c r="P541" s="1"/>
  <c r="O511"/>
  <c r="P511" s="1"/>
  <c r="O23"/>
  <c r="P23" s="1"/>
  <c r="O817"/>
  <c r="P817" s="1"/>
  <c r="O755"/>
  <c r="P755" s="1"/>
  <c r="O1257"/>
  <c r="P67"/>
  <c r="P586"/>
  <c r="P638"/>
  <c r="P21"/>
  <c r="P513"/>
  <c r="P775"/>
  <c r="P284"/>
  <c r="P606"/>
  <c r="P998"/>
  <c r="P11"/>
  <c r="P600"/>
  <c r="P526"/>
  <c r="P754"/>
  <c r="P583"/>
  <c r="P466"/>
  <c r="P296"/>
  <c r="P1176"/>
  <c r="P1142"/>
  <c r="P269"/>
  <c r="P595"/>
  <c r="P1220"/>
  <c r="P293"/>
  <c r="P140"/>
  <c r="P1122"/>
  <c r="P786"/>
  <c r="P1244"/>
  <c r="P727"/>
  <c r="P603"/>
  <c r="P708"/>
  <c r="P170"/>
  <c r="P475"/>
  <c r="P188"/>
  <c r="P618"/>
  <c r="L43"/>
  <c r="M43" s="1"/>
  <c r="P762"/>
  <c r="P1234"/>
  <c r="P484"/>
  <c r="P696"/>
  <c r="M599"/>
  <c r="O599" s="1"/>
  <c r="L1099"/>
  <c r="M1099" s="1"/>
  <c r="P678"/>
  <c r="P1116"/>
  <c r="P248"/>
  <c r="M79"/>
  <c r="P1196"/>
  <c r="P278"/>
  <c r="P478"/>
  <c r="P122"/>
  <c r="M542"/>
  <c r="P164"/>
  <c r="M800"/>
  <c r="P144"/>
  <c r="P134"/>
  <c r="P462"/>
  <c r="L784"/>
  <c r="M784" s="1"/>
  <c r="P176"/>
  <c r="P921"/>
  <c r="M39"/>
  <c r="P647"/>
  <c r="P596"/>
  <c r="P160"/>
  <c r="P191"/>
  <c r="P318"/>
  <c r="M508"/>
  <c r="O508" s="1"/>
  <c r="P508" s="1"/>
  <c r="P740"/>
  <c r="P714"/>
  <c r="L813"/>
  <c r="M813" s="1"/>
  <c r="P1314"/>
  <c r="M794"/>
  <c r="O794" s="1"/>
  <c r="P794" s="1"/>
  <c r="M116"/>
  <c r="O116" s="1"/>
  <c r="P116" s="1"/>
  <c r="P852"/>
  <c r="P607"/>
  <c r="P117"/>
  <c r="M239"/>
  <c r="P233"/>
  <c r="M561"/>
  <c r="O561" s="1"/>
  <c r="P879"/>
  <c r="P182"/>
  <c r="L844"/>
  <c r="M844" s="1"/>
  <c r="O844" s="1"/>
  <c r="P1271"/>
  <c r="P187"/>
  <c r="P242"/>
  <c r="P212"/>
  <c r="P840"/>
  <c r="M32"/>
  <c r="P1103"/>
  <c r="L656"/>
  <c r="M656" s="1"/>
  <c r="L642"/>
  <c r="M642" s="1"/>
  <c r="O642" s="1"/>
  <c r="M785"/>
  <c r="P1308"/>
  <c r="P552"/>
  <c r="P415"/>
  <c r="P152"/>
  <c r="P632"/>
  <c r="P178"/>
  <c r="P373"/>
  <c r="P236"/>
  <c r="P836"/>
  <c r="P620"/>
  <c r="P345"/>
  <c r="P1097"/>
  <c r="P355"/>
  <c r="P1109"/>
  <c r="P306"/>
  <c r="P128"/>
  <c r="P1138"/>
  <c r="L719"/>
  <c r="P544"/>
  <c r="P571"/>
  <c r="P760"/>
  <c r="P440"/>
  <c r="P512"/>
  <c r="P224"/>
  <c r="P772"/>
  <c r="P559"/>
  <c r="P1133"/>
  <c r="M530"/>
  <c r="O530" s="1"/>
  <c r="P530" s="1"/>
  <c r="M1128"/>
  <c r="O1128" s="1"/>
  <c r="L434"/>
  <c r="M434" s="1"/>
  <c r="O434" s="1"/>
  <c r="L778"/>
  <c r="L546"/>
  <c r="L970"/>
  <c r="M970" s="1"/>
  <c r="O970" s="1"/>
  <c r="L943"/>
  <c r="M943" s="1"/>
  <c r="L929"/>
  <c r="M929" s="1"/>
  <c r="O929" s="1"/>
  <c r="L1130"/>
  <c r="M1130" s="1"/>
  <c r="P367"/>
  <c r="P848"/>
  <c r="P158"/>
  <c r="P230"/>
  <c r="P623"/>
  <c r="M89"/>
  <c r="O89" s="1"/>
  <c r="P820"/>
  <c r="P695"/>
  <c r="P812"/>
  <c r="P877"/>
  <c r="P305"/>
  <c r="P718"/>
  <c r="M50"/>
  <c r="P260"/>
  <c r="M837"/>
  <c r="L446"/>
  <c r="M446" s="1"/>
  <c r="O446" s="1"/>
  <c r="M839"/>
  <c r="O839" s="1"/>
  <c r="P1118"/>
  <c r="M585"/>
  <c r="M987"/>
  <c r="M1188"/>
  <c r="P1319"/>
  <c r="P1325"/>
  <c r="P1277"/>
  <c r="P788"/>
  <c r="P92"/>
  <c r="P690"/>
  <c r="P525"/>
  <c r="M957"/>
  <c r="P403"/>
  <c r="P153"/>
  <c r="P200"/>
  <c r="P425"/>
  <c r="P1140"/>
  <c r="P266"/>
  <c r="P616"/>
  <c r="P133"/>
  <c r="P155"/>
  <c r="P766"/>
  <c r="P985"/>
  <c r="P1021"/>
  <c r="M781"/>
  <c r="M1150"/>
  <c r="M1242"/>
  <c r="O1242" s="1"/>
  <c r="P1257"/>
  <c r="P1307"/>
  <c r="P1282"/>
  <c r="P409"/>
  <c r="P124"/>
  <c r="M529"/>
  <c r="O529" s="1"/>
  <c r="P194"/>
  <c r="P713"/>
  <c r="P113"/>
  <c r="P185"/>
  <c r="P206"/>
  <c r="P945"/>
  <c r="P1324"/>
  <c r="M349"/>
  <c r="O349" s="1"/>
  <c r="L725"/>
  <c r="M725" s="1"/>
  <c r="O725" s="1"/>
  <c r="P1289"/>
  <c r="P8"/>
  <c r="P1121"/>
  <c r="P167"/>
  <c r="P535"/>
  <c r="P941"/>
  <c r="P832"/>
  <c r="P218"/>
  <c r="M263"/>
  <c r="P299"/>
  <c r="P490"/>
  <c r="P804"/>
  <c r="P428"/>
  <c r="P452"/>
  <c r="P74"/>
  <c r="P257"/>
  <c r="P125"/>
  <c r="M572"/>
  <c r="P487"/>
  <c r="P670"/>
  <c r="L731"/>
  <c r="P730"/>
  <c r="P547"/>
  <c r="P251"/>
  <c r="P865"/>
  <c r="M1230"/>
  <c r="P1266"/>
  <c r="M1136"/>
  <c r="M1170"/>
  <c r="P550"/>
  <c r="L1245"/>
  <c r="M1245" s="1"/>
  <c r="M1158"/>
  <c r="P796"/>
  <c r="P343"/>
  <c r="P1127"/>
  <c r="P110"/>
  <c r="P564"/>
  <c r="P1128"/>
  <c r="P458"/>
  <c r="P676"/>
  <c r="M824"/>
  <c r="P379"/>
  <c r="M290"/>
  <c r="M131"/>
  <c r="P903"/>
  <c r="P496"/>
  <c r="P472"/>
  <c r="M179"/>
  <c r="P209"/>
  <c r="P245"/>
  <c r="P764"/>
  <c r="P739"/>
  <c r="P1294"/>
  <c r="P1250"/>
  <c r="M722"/>
  <c r="P337"/>
  <c r="P1326"/>
  <c r="L703"/>
  <c r="M703" s="1"/>
  <c r="L390"/>
  <c r="M390" s="1"/>
  <c r="L356"/>
  <c r="M356" s="1"/>
  <c r="L631"/>
  <c r="M631" s="1"/>
  <c r="L408"/>
  <c r="M408" s="1"/>
  <c r="L681"/>
  <c r="L1034"/>
  <c r="M1034" s="1"/>
  <c r="O1034" s="1"/>
  <c r="L777"/>
  <c r="L996"/>
  <c r="M996" s="1"/>
  <c r="L1037"/>
  <c r="M1037" s="1"/>
  <c r="L1055"/>
  <c r="M1055" s="1"/>
  <c r="L1073"/>
  <c r="M1073" s="1"/>
  <c r="L1131"/>
  <c r="M1131" s="1"/>
  <c r="L362"/>
  <c r="M362" s="1"/>
  <c r="L386"/>
  <c r="M386" s="1"/>
  <c r="L556"/>
  <c r="M556" s="1"/>
  <c r="L729"/>
  <c r="M729" s="1"/>
  <c r="L327"/>
  <c r="M327" s="1"/>
  <c r="O327" s="1"/>
  <c r="L1005"/>
  <c r="M1005" s="1"/>
  <c r="O1005" s="1"/>
  <c r="L771"/>
  <c r="M771" s="1"/>
  <c r="L1092"/>
  <c r="M1092" s="1"/>
  <c r="P993"/>
  <c r="P197"/>
  <c r="P562"/>
  <c r="P947"/>
  <c r="L663"/>
  <c r="M663" s="1"/>
  <c r="L366"/>
  <c r="M366" s="1"/>
  <c r="L350"/>
  <c r="M350" s="1"/>
  <c r="L984"/>
  <c r="M984" s="1"/>
  <c r="L990"/>
  <c r="M990" s="1"/>
  <c r="L960"/>
  <c r="M960" s="1"/>
  <c r="L360"/>
  <c r="M360" s="1"/>
  <c r="L645"/>
  <c r="M645" s="1"/>
  <c r="L329"/>
  <c r="M329" s="1"/>
  <c r="L661"/>
  <c r="L1041"/>
  <c r="M1041" s="1"/>
  <c r="L1077"/>
  <c r="M1077" s="1"/>
  <c r="L966"/>
  <c r="M966" s="1"/>
  <c r="L1032"/>
  <c r="M1032" s="1"/>
  <c r="L972"/>
  <c r="M972" s="1"/>
  <c r="L518"/>
  <c r="M518" s="1"/>
  <c r="P227"/>
  <c r="L679"/>
  <c r="M679" s="1"/>
  <c r="L321"/>
  <c r="M321" s="1"/>
  <c r="O321" s="1"/>
  <c r="L370"/>
  <c r="M370" s="1"/>
  <c r="L667"/>
  <c r="M667" s="1"/>
  <c r="L931"/>
  <c r="M931" s="1"/>
  <c r="L151"/>
  <c r="M151" s="1"/>
  <c r="L330"/>
  <c r="M330" s="1"/>
  <c r="L376"/>
  <c r="L570"/>
  <c r="M570" s="1"/>
  <c r="L574"/>
  <c r="M574" s="1"/>
  <c r="O574" s="1"/>
  <c r="L955"/>
  <c r="M955" s="1"/>
  <c r="L917"/>
  <c r="L1094"/>
  <c r="M1094" s="1"/>
  <c r="O1094" s="1"/>
  <c r="L1095"/>
  <c r="M1095" s="1"/>
  <c r="L311"/>
  <c r="M311" s="1"/>
  <c r="L432"/>
  <c r="M432" s="1"/>
  <c r="L643"/>
  <c r="M643" s="1"/>
  <c r="L1029"/>
  <c r="M1029" s="1"/>
  <c r="L1035"/>
  <c r="M1035" s="1"/>
  <c r="L1071"/>
  <c r="M1071" s="1"/>
  <c r="L1026"/>
  <c r="M1026" s="1"/>
  <c r="L891"/>
  <c r="M891" s="1"/>
  <c r="L1313"/>
  <c r="P254"/>
  <c r="P149"/>
  <c r="P927"/>
  <c r="L169"/>
  <c r="M169" s="1"/>
  <c r="L404"/>
  <c r="M404" s="1"/>
  <c r="L384"/>
  <c r="M384" s="1"/>
  <c r="L78"/>
  <c r="M78" s="1"/>
  <c r="L414"/>
  <c r="M414" s="1"/>
  <c r="O414" s="1"/>
  <c r="L1052"/>
  <c r="M1052" s="1"/>
  <c r="O1052" s="1"/>
  <c r="L36"/>
  <c r="M36" s="1"/>
  <c r="L380"/>
  <c r="M380" s="1"/>
  <c r="O380" s="1"/>
  <c r="L106"/>
  <c r="M106" s="1"/>
  <c r="O106" s="1"/>
  <c r="L510"/>
  <c r="L933"/>
  <c r="M933" s="1"/>
  <c r="O933" s="1"/>
  <c r="L855"/>
  <c r="M855" s="1"/>
  <c r="L1091"/>
  <c r="L1023"/>
  <c r="M1023" s="1"/>
  <c r="L150"/>
  <c r="M150" s="1"/>
  <c r="L1020"/>
  <c r="M1020" s="1"/>
  <c r="L1328"/>
  <c r="P215"/>
  <c r="P558"/>
  <c r="L418"/>
  <c r="M418" s="1"/>
  <c r="L524"/>
  <c r="L871"/>
  <c r="L568"/>
  <c r="M568" s="1"/>
  <c r="O568" s="1"/>
  <c r="L1043"/>
  <c r="M1043" s="1"/>
  <c r="L1061"/>
  <c r="M1061" s="1"/>
  <c r="O1061" s="1"/>
  <c r="L1079"/>
  <c r="M1079" s="1"/>
  <c r="O1079" s="1"/>
  <c r="L1117"/>
  <c r="M1117" s="1"/>
  <c r="L768"/>
  <c r="M768" s="1"/>
  <c r="L142"/>
  <c r="M142" s="1"/>
  <c r="L1017"/>
  <c r="M1017" s="1"/>
  <c r="L1059"/>
  <c r="M1059" s="1"/>
  <c r="L1014"/>
  <c r="M1014" s="1"/>
  <c r="L361"/>
  <c r="M361" s="1"/>
  <c r="L1316"/>
  <c r="P137"/>
  <c r="P1003"/>
  <c r="L699"/>
  <c r="L338"/>
  <c r="L798"/>
  <c r="M798" s="1"/>
  <c r="L410"/>
  <c r="M410" s="1"/>
  <c r="O410" s="1"/>
  <c r="L919"/>
  <c r="M919" s="1"/>
  <c r="O919" s="1"/>
  <c r="L336"/>
  <c r="M336" s="1"/>
  <c r="O336" s="1"/>
  <c r="L685"/>
  <c r="L1011"/>
  <c r="M1011" s="1"/>
  <c r="L1053"/>
  <c r="M1053" s="1"/>
  <c r="L1089"/>
  <c r="M1089" s="1"/>
  <c r="L1008"/>
  <c r="M1008" s="1"/>
  <c r="O1008" s="1"/>
  <c r="L1327"/>
  <c r="M1327" s="1"/>
  <c r="P981"/>
  <c r="L234"/>
  <c r="M234" s="1"/>
  <c r="L416"/>
  <c r="M416" s="1"/>
  <c r="O416" s="1"/>
  <c r="K127"/>
  <c r="L30"/>
  <c r="M30" s="1"/>
  <c r="L18"/>
  <c r="M18" s="1"/>
  <c r="L228"/>
  <c r="M228" s="1"/>
  <c r="L264"/>
  <c r="M264" s="1"/>
  <c r="O264" s="1"/>
  <c r="L300"/>
  <c r="M300" s="1"/>
  <c r="L326"/>
  <c r="K520"/>
  <c r="L477"/>
  <c r="L502"/>
  <c r="L691"/>
  <c r="M691" s="1"/>
  <c r="L932"/>
  <c r="L928"/>
  <c r="L201"/>
  <c r="M201" s="1"/>
  <c r="O201" s="1"/>
  <c r="L88"/>
  <c r="K118"/>
  <c r="L231"/>
  <c r="M231" s="1"/>
  <c r="L267"/>
  <c r="M267" s="1"/>
  <c r="O267" s="1"/>
  <c r="L303"/>
  <c r="M303" s="1"/>
  <c r="L317"/>
  <c r="M317" s="1"/>
  <c r="O317" s="1"/>
  <c r="L398"/>
  <c r="M398" s="1"/>
  <c r="L364"/>
  <c r="M364" s="1"/>
  <c r="L346"/>
  <c r="M346" s="1"/>
  <c r="L388"/>
  <c r="L429"/>
  <c r="M429" s="1"/>
  <c r="O429" s="1"/>
  <c r="L453"/>
  <c r="L521"/>
  <c r="M521" s="1"/>
  <c r="L383"/>
  <c r="L419"/>
  <c r="M419" s="1"/>
  <c r="O419" s="1"/>
  <c r="L792"/>
  <c r="M792" s="1"/>
  <c r="O792" s="1"/>
  <c r="L649"/>
  <c r="L763"/>
  <c r="M763" s="1"/>
  <c r="L705"/>
  <c r="M705" s="1"/>
  <c r="L830"/>
  <c r="M830" s="1"/>
  <c r="K911"/>
  <c r="L861"/>
  <c r="L874"/>
  <c r="K841"/>
  <c r="L880"/>
  <c r="M880" s="1"/>
  <c r="L1045"/>
  <c r="M1045" s="1"/>
  <c r="L1063"/>
  <c r="M1063" s="1"/>
  <c r="L1081"/>
  <c r="M1081" s="1"/>
  <c r="L1015"/>
  <c r="M1015" s="1"/>
  <c r="L1126"/>
  <c r="M1126" s="1"/>
  <c r="L1177"/>
  <c r="M1177" s="1"/>
  <c r="L91"/>
  <c r="M91" s="1"/>
  <c r="L64"/>
  <c r="M64" s="1"/>
  <c r="O64" s="1"/>
  <c r="L332"/>
  <c r="L322"/>
  <c r="L353"/>
  <c r="M353" s="1"/>
  <c r="L682"/>
  <c r="M682" s="1"/>
  <c r="L648"/>
  <c r="M648" s="1"/>
  <c r="L493"/>
  <c r="M493" s="1"/>
  <c r="L693"/>
  <c r="M693" s="1"/>
  <c r="L711"/>
  <c r="M711" s="1"/>
  <c r="L742"/>
  <c r="M742" s="1"/>
  <c r="O742" s="1"/>
  <c r="L1082"/>
  <c r="M1082" s="1"/>
  <c r="L1000"/>
  <c r="M1000" s="1"/>
  <c r="L1219"/>
  <c r="L1203"/>
  <c r="M1203" s="1"/>
  <c r="L40"/>
  <c r="K109"/>
  <c r="L208"/>
  <c r="L244"/>
  <c r="L280"/>
  <c r="M280" s="1"/>
  <c r="L610"/>
  <c r="M610" s="1"/>
  <c r="L533"/>
  <c r="L393"/>
  <c r="M393" s="1"/>
  <c r="O393" s="1"/>
  <c r="L522"/>
  <c r="M522" s="1"/>
  <c r="L612"/>
  <c r="L709"/>
  <c r="M709" s="1"/>
  <c r="L503"/>
  <c r="M503" s="1"/>
  <c r="L779"/>
  <c r="L890"/>
  <c r="M890" s="1"/>
  <c r="L807"/>
  <c r="L819"/>
  <c r="L965"/>
  <c r="M965" s="1"/>
  <c r="L1001"/>
  <c r="M1001" s="1"/>
  <c r="L1197"/>
  <c r="M1197" s="1"/>
  <c r="L1139"/>
  <c r="M1139" s="1"/>
  <c r="O1139" s="1"/>
  <c r="L199"/>
  <c r="L235"/>
  <c r="L271"/>
  <c r="M271" s="1"/>
  <c r="L320"/>
  <c r="L442"/>
  <c r="M442" s="1"/>
  <c r="L427"/>
  <c r="L451"/>
  <c r="M451" s="1"/>
  <c r="L516"/>
  <c r="L826"/>
  <c r="M826" s="1"/>
  <c r="K875"/>
  <c r="L862"/>
  <c r="L952"/>
  <c r="M952" s="1"/>
  <c r="L986"/>
  <c r="L1036"/>
  <c r="L1072"/>
  <c r="M1072" s="1"/>
  <c r="O1072" s="1"/>
  <c r="L168"/>
  <c r="M168" s="1"/>
  <c r="O168" s="1"/>
  <c r="L406"/>
  <c r="M406" s="1"/>
  <c r="O406" s="1"/>
  <c r="L488"/>
  <c r="M488" s="1"/>
  <c r="L498"/>
  <c r="M498" s="1"/>
  <c r="L474"/>
  <c r="L560"/>
  <c r="M560" s="1"/>
  <c r="L604"/>
  <c r="M604" s="1"/>
  <c r="L578"/>
  <c r="M578" s="1"/>
  <c r="O578" s="1"/>
  <c r="L655"/>
  <c r="L653"/>
  <c r="L753"/>
  <c r="M753" s="1"/>
  <c r="L770"/>
  <c r="L662"/>
  <c r="L627"/>
  <c r="M627" s="1"/>
  <c r="L864"/>
  <c r="M864" s="1"/>
  <c r="O864" s="1"/>
  <c r="L869"/>
  <c r="M869" s="1"/>
  <c r="O869" s="1"/>
  <c r="L1102"/>
  <c r="L1221"/>
  <c r="M1221" s="1"/>
  <c r="L1261"/>
  <c r="L716"/>
  <c r="M716" s="1"/>
  <c r="O716" s="1"/>
  <c r="L1287"/>
  <c r="M1287" s="1"/>
  <c r="L1303"/>
  <c r="L1184"/>
  <c r="L1187"/>
  <c r="M1187" s="1"/>
  <c r="L1145"/>
  <c r="L1292"/>
  <c r="L1163"/>
  <c r="L1275"/>
  <c r="L1255"/>
  <c r="M1255" s="1"/>
  <c r="L1273"/>
  <c r="L65"/>
  <c r="L1159"/>
  <c r="L1241"/>
  <c r="M1241" s="1"/>
  <c r="O1241" s="1"/>
  <c r="L59"/>
  <c r="M59" s="1"/>
  <c r="O59" s="1"/>
  <c r="L557"/>
  <c r="M557" s="1"/>
  <c r="O557" s="1"/>
  <c r="L787"/>
  <c r="L1166"/>
  <c r="M1166" s="1"/>
  <c r="O1166" s="1"/>
  <c r="L1240"/>
  <c r="M1240" s="1"/>
  <c r="M99"/>
  <c r="M136"/>
  <c r="M119"/>
  <c r="M173"/>
  <c r="M543"/>
  <c r="M640"/>
  <c r="M694"/>
  <c r="M808"/>
  <c r="P165"/>
  <c r="P397"/>
  <c r="K1046"/>
  <c r="K1064"/>
  <c r="K323"/>
  <c r="K953"/>
  <c r="M221"/>
  <c r="M275"/>
  <c r="K851"/>
  <c r="P129"/>
  <c r="P816"/>
  <c r="K978"/>
  <c r="P1212"/>
  <c r="M1098"/>
  <c r="K1002"/>
  <c r="P1254"/>
  <c r="P1210"/>
  <c r="P1238"/>
  <c r="L60"/>
  <c r="M60" s="1"/>
  <c r="L310"/>
  <c r="L901"/>
  <c r="L946"/>
  <c r="L177"/>
  <c r="M177" s="1"/>
  <c r="L156"/>
  <c r="L222"/>
  <c r="M222" s="1"/>
  <c r="L258"/>
  <c r="M258" s="1"/>
  <c r="L294"/>
  <c r="M294" s="1"/>
  <c r="O294" s="1"/>
  <c r="L402"/>
  <c r="M402" s="1"/>
  <c r="L392"/>
  <c r="M392" s="1"/>
  <c r="O392" s="1"/>
  <c r="L485"/>
  <c r="M485" s="1"/>
  <c r="L470"/>
  <c r="M470" s="1"/>
  <c r="L471"/>
  <c r="M471" s="1"/>
  <c r="L540"/>
  <c r="M540" s="1"/>
  <c r="L782"/>
  <c r="M782" s="1"/>
  <c r="O782" s="1"/>
  <c r="L859"/>
  <c r="M859" s="1"/>
  <c r="O859" s="1"/>
  <c r="L908"/>
  <c r="M908" s="1"/>
  <c r="L1119"/>
  <c r="L90"/>
  <c r="M90" s="1"/>
  <c r="O90" s="1"/>
  <c r="L82"/>
  <c r="M82" s="1"/>
  <c r="O82" s="1"/>
  <c r="L159"/>
  <c r="M159" s="1"/>
  <c r="L139"/>
  <c r="L35"/>
  <c r="M35" s="1"/>
  <c r="L225"/>
  <c r="M225" s="1"/>
  <c r="O225" s="1"/>
  <c r="L261"/>
  <c r="M261" s="1"/>
  <c r="O261" s="1"/>
  <c r="L297"/>
  <c r="M297" s="1"/>
  <c r="L325"/>
  <c r="M325" s="1"/>
  <c r="L449"/>
  <c r="L500"/>
  <c r="M500" s="1"/>
  <c r="L377"/>
  <c r="M377" s="1"/>
  <c r="O377" s="1"/>
  <c r="L413"/>
  <c r="M413" s="1"/>
  <c r="L735"/>
  <c r="M735" s="1"/>
  <c r="O735" s="1"/>
  <c r="L592"/>
  <c r="M592" s="1"/>
  <c r="L613"/>
  <c r="L704"/>
  <c r="M704" s="1"/>
  <c r="L687"/>
  <c r="L822"/>
  <c r="M822" s="1"/>
  <c r="L954"/>
  <c r="M954" s="1"/>
  <c r="L999"/>
  <c r="M999" s="1"/>
  <c r="L1009"/>
  <c r="M1009" s="1"/>
  <c r="L1096"/>
  <c r="M1096" s="1"/>
  <c r="L27"/>
  <c r="L186"/>
  <c r="M186" s="1"/>
  <c r="L347"/>
  <c r="M347" s="1"/>
  <c r="O347" s="1"/>
  <c r="L664"/>
  <c r="L783"/>
  <c r="M783" s="1"/>
  <c r="L630"/>
  <c r="M630" s="1"/>
  <c r="L675"/>
  <c r="M675" s="1"/>
  <c r="L853"/>
  <c r="L907"/>
  <c r="M907" s="1"/>
  <c r="L724"/>
  <c r="M724" s="1"/>
  <c r="L1044"/>
  <c r="M1044" s="1"/>
  <c r="L1062"/>
  <c r="M1062" s="1"/>
  <c r="L1080"/>
  <c r="M1080" s="1"/>
  <c r="O1080" s="1"/>
  <c r="L994"/>
  <c r="M994" s="1"/>
  <c r="L1030"/>
  <c r="M1030" s="1"/>
  <c r="O1030" s="1"/>
  <c r="L1105"/>
  <c r="L1156"/>
  <c r="M1156" s="1"/>
  <c r="L31"/>
  <c r="M31" s="1"/>
  <c r="L198"/>
  <c r="M198" s="1"/>
  <c r="L34"/>
  <c r="L202"/>
  <c r="M202" s="1"/>
  <c r="L238"/>
  <c r="M238" s="1"/>
  <c r="L274"/>
  <c r="L456"/>
  <c r="M456" s="1"/>
  <c r="L515"/>
  <c r="M515" s="1"/>
  <c r="O515" s="1"/>
  <c r="L387"/>
  <c r="M387" s="1"/>
  <c r="L423"/>
  <c r="M423" s="1"/>
  <c r="O423" s="1"/>
  <c r="L491"/>
  <c r="M491" s="1"/>
  <c r="O491" s="1"/>
  <c r="L942"/>
  <c r="L950"/>
  <c r="M950" s="1"/>
  <c r="L959"/>
  <c r="M959" s="1"/>
  <c r="L995"/>
  <c r="M995" s="1"/>
  <c r="O995" s="1"/>
  <c r="L1031"/>
  <c r="M1031" s="1"/>
  <c r="L1124"/>
  <c r="M1124" s="1"/>
  <c r="L42"/>
  <c r="L73"/>
  <c r="M73" s="1"/>
  <c r="L193"/>
  <c r="L229"/>
  <c r="L265"/>
  <c r="M265" s="1"/>
  <c r="L301"/>
  <c r="L430"/>
  <c r="M430" s="1"/>
  <c r="L447"/>
  <c r="L611"/>
  <c r="M611" s="1"/>
  <c r="L590"/>
  <c r="M590" s="1"/>
  <c r="O590" s="1"/>
  <c r="L818"/>
  <c r="M818" s="1"/>
  <c r="L944"/>
  <c r="M944" s="1"/>
  <c r="L934"/>
  <c r="L974"/>
  <c r="M974" s="1"/>
  <c r="L1028"/>
  <c r="L1066"/>
  <c r="M1066" s="1"/>
  <c r="O1066" s="1"/>
  <c r="L33"/>
  <c r="M33" s="1"/>
  <c r="O33" s="1"/>
  <c r="L61"/>
  <c r="L53"/>
  <c r="L382"/>
  <c r="M382" s="1"/>
  <c r="L319"/>
  <c r="M319" s="1"/>
  <c r="L348"/>
  <c r="M348" s="1"/>
  <c r="O348" s="1"/>
  <c r="L396"/>
  <c r="L482"/>
  <c r="L589"/>
  <c r="M589" s="1"/>
  <c r="L548"/>
  <c r="M548" s="1"/>
  <c r="O548" s="1"/>
  <c r="L637"/>
  <c r="L635"/>
  <c r="L499"/>
  <c r="M499" s="1"/>
  <c r="L644"/>
  <c r="M644" s="1"/>
  <c r="L797"/>
  <c r="L889"/>
  <c r="L902"/>
  <c r="M902" s="1"/>
  <c r="O902" s="1"/>
  <c r="L951"/>
  <c r="L938"/>
  <c r="M938" s="1"/>
  <c r="L906"/>
  <c r="L961"/>
  <c r="M961" s="1"/>
  <c r="O961" s="1"/>
  <c r="L1186"/>
  <c r="M1186" s="1"/>
  <c r="L1120"/>
  <c r="M1120" s="1"/>
  <c r="O1120" s="1"/>
  <c r="L1195"/>
  <c r="M1195" s="1"/>
  <c r="L1249"/>
  <c r="M1249" s="1"/>
  <c r="L745"/>
  <c r="M745" s="1"/>
  <c r="L1269"/>
  <c r="L1259"/>
  <c r="L1295"/>
  <c r="L1285"/>
  <c r="L793"/>
  <c r="M793" s="1"/>
  <c r="O793" s="1"/>
  <c r="L1243"/>
  <c r="M1243" s="1"/>
  <c r="L1301"/>
  <c r="L1290"/>
  <c r="M1290" s="1"/>
  <c r="L1141"/>
  <c r="M1141" s="1"/>
  <c r="L1229"/>
  <c r="M1229" s="1"/>
  <c r="L728"/>
  <c r="M728" s="1"/>
  <c r="O728" s="1"/>
  <c r="L1304"/>
  <c r="L41"/>
  <c r="L55"/>
  <c r="M55" s="1"/>
  <c r="L1108"/>
  <c r="M1108" s="1"/>
  <c r="M712"/>
  <c r="P391"/>
  <c r="M843"/>
  <c r="P162"/>
  <c r="K394"/>
  <c r="P659"/>
  <c r="P720"/>
  <c r="K344"/>
  <c r="K1049"/>
  <c r="K1067"/>
  <c r="K1085"/>
  <c r="M351"/>
  <c r="M143"/>
  <c r="M634"/>
  <c r="O634" s="1"/>
  <c r="M688"/>
  <c r="K625"/>
  <c r="K723"/>
  <c r="K1047"/>
  <c r="K1065"/>
  <c r="K1083"/>
  <c r="P339"/>
  <c r="P357"/>
  <c r="P706"/>
  <c r="P1115"/>
  <c r="K334"/>
  <c r="L12"/>
  <c r="M12" s="1"/>
  <c r="O12" s="1"/>
  <c r="L252"/>
  <c r="M252" s="1"/>
  <c r="O252" s="1"/>
  <c r="L308"/>
  <c r="L450"/>
  <c r="M450" s="1"/>
  <c r="L504"/>
  <c r="L497"/>
  <c r="L868"/>
  <c r="M868" s="1"/>
  <c r="L1114"/>
  <c r="L195"/>
  <c r="M195" s="1"/>
  <c r="K181"/>
  <c r="L130"/>
  <c r="L219"/>
  <c r="M219" s="1"/>
  <c r="L255"/>
  <c r="M255" s="1"/>
  <c r="O255" s="1"/>
  <c r="L291"/>
  <c r="M291" s="1"/>
  <c r="L374"/>
  <c r="L324"/>
  <c r="M324" s="1"/>
  <c r="L307"/>
  <c r="M307" s="1"/>
  <c r="L340"/>
  <c r="L358"/>
  <c r="L445"/>
  <c r="M445" s="1"/>
  <c r="O445" s="1"/>
  <c r="L469"/>
  <c r="L371"/>
  <c r="M371" s="1"/>
  <c r="O371" s="1"/>
  <c r="L407"/>
  <c r="M407" s="1"/>
  <c r="L593"/>
  <c r="L726"/>
  <c r="M726" s="1"/>
  <c r="L588"/>
  <c r="M588" s="1"/>
  <c r="L686"/>
  <c r="M686" s="1"/>
  <c r="L669"/>
  <c r="M669" s="1"/>
  <c r="L814"/>
  <c r="M814" s="1"/>
  <c r="L914"/>
  <c r="L918"/>
  <c r="M918" s="1"/>
  <c r="L893"/>
  <c r="M893" s="1"/>
  <c r="L963"/>
  <c r="M963" s="1"/>
  <c r="L1039"/>
  <c r="L1057"/>
  <c r="M1057" s="1"/>
  <c r="L1075"/>
  <c r="M1075" s="1"/>
  <c r="L997"/>
  <c r="L1211"/>
  <c r="M1211" s="1"/>
  <c r="L1167"/>
  <c r="M1167" s="1"/>
  <c r="L102"/>
  <c r="M102" s="1"/>
  <c r="O102" s="1"/>
  <c r="L123"/>
  <c r="M123" s="1"/>
  <c r="L314"/>
  <c r="L341"/>
  <c r="K532"/>
  <c r="L646"/>
  <c r="M646" s="1"/>
  <c r="L759"/>
  <c r="M759" s="1"/>
  <c r="L657"/>
  <c r="L803"/>
  <c r="K873"/>
  <c r="L915"/>
  <c r="L905"/>
  <c r="M905" s="1"/>
  <c r="L940"/>
  <c r="M940" s="1"/>
  <c r="L1076"/>
  <c r="M1076" s="1"/>
  <c r="L983"/>
  <c r="M983" s="1"/>
  <c r="L988"/>
  <c r="L1024"/>
  <c r="L1125"/>
  <c r="L192"/>
  <c r="M192" s="1"/>
  <c r="L28"/>
  <c r="M28" s="1"/>
  <c r="L97"/>
  <c r="L175"/>
  <c r="M175" s="1"/>
  <c r="L100"/>
  <c r="M100" s="1"/>
  <c r="L196"/>
  <c r="M196" s="1"/>
  <c r="O196" s="1"/>
  <c r="L232"/>
  <c r="M232" s="1"/>
  <c r="O232" s="1"/>
  <c r="L268"/>
  <c r="M268" s="1"/>
  <c r="O268" s="1"/>
  <c r="L304"/>
  <c r="L444"/>
  <c r="M444" s="1"/>
  <c r="L381"/>
  <c r="M381" s="1"/>
  <c r="L417"/>
  <c r="M417" s="1"/>
  <c r="O417" s="1"/>
  <c r="L854"/>
  <c r="M854" s="1"/>
  <c r="O854" s="1"/>
  <c r="L863"/>
  <c r="L912"/>
  <c r="M912" s="1"/>
  <c r="L989"/>
  <c r="M989" s="1"/>
  <c r="O989" s="1"/>
  <c r="L1025"/>
  <c r="M1025" s="1"/>
  <c r="O1025" s="1"/>
  <c r="L1213"/>
  <c r="L37"/>
  <c r="M37" s="1"/>
  <c r="L66"/>
  <c r="M66" s="1"/>
  <c r="O66" s="1"/>
  <c r="L223"/>
  <c r="L259"/>
  <c r="M259" s="1"/>
  <c r="L295"/>
  <c r="L443"/>
  <c r="L467"/>
  <c r="L582"/>
  <c r="M582" s="1"/>
  <c r="L810"/>
  <c r="L936"/>
  <c r="M936" s="1"/>
  <c r="L896"/>
  <c r="L916"/>
  <c r="L968"/>
  <c r="M968" s="1"/>
  <c r="L1022"/>
  <c r="L1060"/>
  <c r="M1060" s="1"/>
  <c r="O1060" s="1"/>
  <c r="L51"/>
  <c r="M51" s="1"/>
  <c r="L3"/>
  <c r="L476"/>
  <c r="L551"/>
  <c r="M551" s="1"/>
  <c r="K527"/>
  <c r="L601"/>
  <c r="L619"/>
  <c r="M619" s="1"/>
  <c r="L617"/>
  <c r="L734"/>
  <c r="M734" s="1"/>
  <c r="O734" s="1"/>
  <c r="L626"/>
  <c r="M626" s="1"/>
  <c r="O626" s="1"/>
  <c r="L1174"/>
  <c r="M1174" s="1"/>
  <c r="L1171"/>
  <c r="M1171" s="1"/>
  <c r="L1169"/>
  <c r="M1169" s="1"/>
  <c r="L1237"/>
  <c r="M1237" s="1"/>
  <c r="L1274"/>
  <c r="L1247"/>
  <c r="M1247" s="1"/>
  <c r="L1267"/>
  <c r="L1281"/>
  <c r="M1281" s="1"/>
  <c r="L1132"/>
  <c r="M1132" s="1"/>
  <c r="L1172"/>
  <c r="M1172" s="1"/>
  <c r="L1146"/>
  <c r="M1146" s="1"/>
  <c r="L1182"/>
  <c r="L1232"/>
  <c r="L1310"/>
  <c r="L1231"/>
  <c r="M1231" s="1"/>
  <c r="L1283"/>
  <c r="L1272"/>
  <c r="L1165"/>
  <c r="M1165" s="1"/>
  <c r="O1165" s="1"/>
  <c r="L1151"/>
  <c r="M1151" s="1"/>
  <c r="L9"/>
  <c r="M9" s="1"/>
  <c r="L545"/>
  <c r="M545" s="1"/>
  <c r="L1135"/>
  <c r="L1190"/>
  <c r="M1190" s="1"/>
  <c r="L1263"/>
  <c r="M1263" s="1"/>
  <c r="L1228"/>
  <c r="M1228" s="1"/>
  <c r="P385"/>
  <c r="P421"/>
  <c r="P108"/>
  <c r="K1040"/>
  <c r="K1058"/>
  <c r="M83"/>
  <c r="M101"/>
  <c r="O101" s="1"/>
  <c r="P538"/>
  <c r="P189"/>
  <c r="K576"/>
  <c r="K554"/>
  <c r="P281"/>
  <c r="K536"/>
  <c r="K400"/>
  <c r="P93"/>
  <c r="P98"/>
  <c r="K717"/>
  <c r="P949"/>
  <c r="P980"/>
  <c r="M701"/>
  <c r="M1180"/>
  <c r="M1288"/>
  <c r="K312"/>
  <c r="P802"/>
  <c r="M629"/>
  <c r="O629" s="1"/>
  <c r="M1233"/>
  <c r="L881"/>
  <c r="M881" s="1"/>
  <c r="L94"/>
  <c r="M94" s="1"/>
  <c r="L216"/>
  <c r="M216" s="1"/>
  <c r="O216" s="1"/>
  <c r="L288"/>
  <c r="M288" s="1"/>
  <c r="L479"/>
  <c r="M479" s="1"/>
  <c r="L899"/>
  <c r="L872"/>
  <c r="L76"/>
  <c r="M76" s="1"/>
  <c r="L19"/>
  <c r="M19" s="1"/>
  <c r="L210"/>
  <c r="M210" s="1"/>
  <c r="O210" s="1"/>
  <c r="L246"/>
  <c r="M246" s="1"/>
  <c r="O246" s="1"/>
  <c r="L282"/>
  <c r="M282" s="1"/>
  <c r="L378"/>
  <c r="L438"/>
  <c r="M438" s="1"/>
  <c r="L368"/>
  <c r="L473"/>
  <c r="M473" s="1"/>
  <c r="O473" s="1"/>
  <c r="L776"/>
  <c r="M776" s="1"/>
  <c r="L924"/>
  <c r="L842"/>
  <c r="L1104"/>
  <c r="M1104" s="1"/>
  <c r="L1185"/>
  <c r="M1185" s="1"/>
  <c r="L96"/>
  <c r="L5"/>
  <c r="M5" s="1"/>
  <c r="O5" s="1"/>
  <c r="K172"/>
  <c r="L213"/>
  <c r="M213" s="1"/>
  <c r="O213" s="1"/>
  <c r="L249"/>
  <c r="M249" s="1"/>
  <c r="O249" s="1"/>
  <c r="L285"/>
  <c r="M285" s="1"/>
  <c r="L333"/>
  <c r="M333" s="1"/>
  <c r="L422"/>
  <c r="M422" s="1"/>
  <c r="O422" s="1"/>
  <c r="L460"/>
  <c r="M460" s="1"/>
  <c r="L441"/>
  <c r="M441" s="1"/>
  <c r="L465"/>
  <c r="L365"/>
  <c r="M365" s="1"/>
  <c r="L401"/>
  <c r="M401" s="1"/>
  <c r="O401" s="1"/>
  <c r="L641"/>
  <c r="M641" s="1"/>
  <c r="L584"/>
  <c r="M584" s="1"/>
  <c r="L751"/>
  <c r="M751" s="1"/>
  <c r="O751" s="1"/>
  <c r="L747"/>
  <c r="M747" s="1"/>
  <c r="O747" s="1"/>
  <c r="L668"/>
  <c r="L651"/>
  <c r="M651" s="1"/>
  <c r="L806"/>
  <c r="M806" s="1"/>
  <c r="O806" s="1"/>
  <c r="L888"/>
  <c r="M888" s="1"/>
  <c r="L831"/>
  <c r="L975"/>
  <c r="M975" s="1"/>
  <c r="O975" s="1"/>
  <c r="L967"/>
  <c r="M967" s="1"/>
  <c r="O967" s="1"/>
  <c r="L991"/>
  <c r="L63"/>
  <c r="M63" s="1"/>
  <c r="L112"/>
  <c r="L506"/>
  <c r="M506" s="1"/>
  <c r="L528"/>
  <c r="M528" s="1"/>
  <c r="L505"/>
  <c r="L702"/>
  <c r="M702" s="1"/>
  <c r="L799"/>
  <c r="L925"/>
  <c r="M925" s="1"/>
  <c r="O925" s="1"/>
  <c r="L948"/>
  <c r="L867"/>
  <c r="M867" s="1"/>
  <c r="O867" s="1"/>
  <c r="L939"/>
  <c r="M939" s="1"/>
  <c r="O939" s="1"/>
  <c r="L956"/>
  <c r="M956" s="1"/>
  <c r="O956" s="1"/>
  <c r="L870"/>
  <c r="M870" s="1"/>
  <c r="L922"/>
  <c r="L1038"/>
  <c r="L1056"/>
  <c r="M1056" s="1"/>
  <c r="L1074"/>
  <c r="M1074" s="1"/>
  <c r="O1074" s="1"/>
  <c r="L1090"/>
  <c r="M1090" s="1"/>
  <c r="L982"/>
  <c r="M982" s="1"/>
  <c r="O982" s="1"/>
  <c r="L1018"/>
  <c r="M1018" s="1"/>
  <c r="O1018" s="1"/>
  <c r="L1112"/>
  <c r="M1112" s="1"/>
  <c r="L1106"/>
  <c r="M1106" s="1"/>
  <c r="L22"/>
  <c r="M22" s="1"/>
  <c r="L58"/>
  <c r="M58" s="1"/>
  <c r="K163"/>
  <c r="L166"/>
  <c r="L4"/>
  <c r="M4" s="1"/>
  <c r="L190"/>
  <c r="M190" s="1"/>
  <c r="L226"/>
  <c r="L262"/>
  <c r="L298"/>
  <c r="M298" s="1"/>
  <c r="L375"/>
  <c r="M375" s="1"/>
  <c r="L411"/>
  <c r="M411" s="1"/>
  <c r="O411" s="1"/>
  <c r="L673"/>
  <c r="L744"/>
  <c r="M744" s="1"/>
  <c r="O744" s="1"/>
  <c r="L876"/>
  <c r="M876" s="1"/>
  <c r="O876" s="1"/>
  <c r="L835"/>
  <c r="M835" s="1"/>
  <c r="L1019"/>
  <c r="L1189"/>
  <c r="M1189" s="1"/>
  <c r="L174"/>
  <c r="M174" s="1"/>
  <c r="L217"/>
  <c r="L253"/>
  <c r="L289"/>
  <c r="M289" s="1"/>
  <c r="L439"/>
  <c r="L463"/>
  <c r="L565"/>
  <c r="M565" s="1"/>
  <c r="L846"/>
  <c r="L962"/>
  <c r="M962" s="1"/>
  <c r="L1010"/>
  <c r="M1010" s="1"/>
  <c r="L1054"/>
  <c r="M1054" s="1"/>
  <c r="O1054" s="1"/>
  <c r="L1093"/>
  <c r="L309"/>
  <c r="M309" s="1"/>
  <c r="L342"/>
  <c r="M342" s="1"/>
  <c r="L372"/>
  <c r="M372" s="1"/>
  <c r="L598"/>
  <c r="M598" s="1"/>
  <c r="O598" s="1"/>
  <c r="K509"/>
  <c r="L555"/>
  <c r="M555" s="1"/>
  <c r="L773"/>
  <c r="M773" s="1"/>
  <c r="L707"/>
  <c r="L789"/>
  <c r="M789" s="1"/>
  <c r="O789" s="1"/>
  <c r="L866"/>
  <c r="M866" s="1"/>
  <c r="K937"/>
  <c r="K909"/>
  <c r="K811"/>
  <c r="L1162"/>
  <c r="L1201"/>
  <c r="M1201" s="1"/>
  <c r="O1201" s="1"/>
  <c r="L1205"/>
  <c r="M1205" s="1"/>
  <c r="O1205" s="1"/>
  <c r="L1193"/>
  <c r="L464"/>
  <c r="M464" s="1"/>
  <c r="O464" s="1"/>
  <c r="L1235"/>
  <c r="L1320"/>
  <c r="M1320" s="1"/>
  <c r="O1320" s="1"/>
  <c r="L1315"/>
  <c r="L1157"/>
  <c r="M1157" s="1"/>
  <c r="O1157" s="1"/>
  <c r="L721"/>
  <c r="M721" s="1"/>
  <c r="O721" s="1"/>
  <c r="L1280"/>
  <c r="L1143"/>
  <c r="M1143" s="1"/>
  <c r="O1143" s="1"/>
  <c r="L1298"/>
  <c r="L1251"/>
  <c r="M1251" s="1"/>
  <c r="O1251" s="1"/>
  <c r="L1204"/>
  <c r="M1204" s="1"/>
  <c r="P180"/>
  <c r="K132"/>
  <c r="P111"/>
  <c r="K534"/>
  <c r="K84"/>
  <c r="K964"/>
  <c r="M86"/>
  <c r="M104"/>
  <c r="P885"/>
  <c r="P677"/>
  <c r="K795"/>
  <c r="K697"/>
  <c r="P1152"/>
  <c r="M827"/>
  <c r="P1252"/>
  <c r="P1206"/>
  <c r="P791"/>
  <c r="K1129"/>
  <c r="M1200"/>
  <c r="M1262"/>
  <c r="K752"/>
  <c r="M1148"/>
  <c r="M1198"/>
  <c r="M1236"/>
  <c r="L270"/>
  <c r="M270" s="1"/>
  <c r="O270" s="1"/>
  <c r="L483"/>
  <c r="L6"/>
  <c r="L204"/>
  <c r="M204" s="1"/>
  <c r="O204" s="1"/>
  <c r="L240"/>
  <c r="L276"/>
  <c r="L426"/>
  <c r="M426" s="1"/>
  <c r="O426" s="1"/>
  <c r="L489"/>
  <c r="L765"/>
  <c r="M765" s="1"/>
  <c r="O765" s="1"/>
  <c r="L758"/>
  <c r="M758" s="1"/>
  <c r="O758" s="1"/>
  <c r="L1173"/>
  <c r="M1173" s="1"/>
  <c r="L115"/>
  <c r="L207"/>
  <c r="M207" s="1"/>
  <c r="O207" s="1"/>
  <c r="L243"/>
  <c r="M243" s="1"/>
  <c r="L279"/>
  <c r="M279" s="1"/>
  <c r="L335"/>
  <c r="M335" s="1"/>
  <c r="L448"/>
  <c r="M448" s="1"/>
  <c r="L352"/>
  <c r="L412"/>
  <c r="M412" s="1"/>
  <c r="L437"/>
  <c r="M437" s="1"/>
  <c r="L461"/>
  <c r="M461" s="1"/>
  <c r="L395"/>
  <c r="L580"/>
  <c r="M580" s="1"/>
  <c r="O580" s="1"/>
  <c r="L495"/>
  <c r="L738"/>
  <c r="M738" s="1"/>
  <c r="O738" s="1"/>
  <c r="L650"/>
  <c r="M650" s="1"/>
  <c r="L633"/>
  <c r="M633" s="1"/>
  <c r="L741"/>
  <c r="L913"/>
  <c r="M913" s="1"/>
  <c r="O913" s="1"/>
  <c r="L878"/>
  <c r="L850"/>
  <c r="M850" s="1"/>
  <c r="O850" s="1"/>
  <c r="L926"/>
  <c r="L958"/>
  <c r="M958" s="1"/>
  <c r="O958" s="1"/>
  <c r="L1051"/>
  <c r="M1051" s="1"/>
  <c r="O1051" s="1"/>
  <c r="L1069"/>
  <c r="M1069" s="1"/>
  <c r="O1069" s="1"/>
  <c r="L1087"/>
  <c r="M1087" s="1"/>
  <c r="O1087" s="1"/>
  <c r="L979"/>
  <c r="L1033"/>
  <c r="M1033" s="1"/>
  <c r="L1209"/>
  <c r="L103"/>
  <c r="M103" s="1"/>
  <c r="L114"/>
  <c r="M114" s="1"/>
  <c r="O114" s="1"/>
  <c r="L138"/>
  <c r="M138" s="1"/>
  <c r="L591"/>
  <c r="L750"/>
  <c r="M750" s="1"/>
  <c r="L684"/>
  <c r="M684" s="1"/>
  <c r="L920"/>
  <c r="M920" s="1"/>
  <c r="L1070"/>
  <c r="M1070" s="1"/>
  <c r="O1070" s="1"/>
  <c r="L1088"/>
  <c r="M1088" s="1"/>
  <c r="L976"/>
  <c r="M976" s="1"/>
  <c r="O976" s="1"/>
  <c r="L1012"/>
  <c r="M1012" s="1"/>
  <c r="O1012" s="1"/>
  <c r="L24"/>
  <c r="M24" s="1"/>
  <c r="L7"/>
  <c r="L52"/>
  <c r="L154"/>
  <c r="L220"/>
  <c r="M220" s="1"/>
  <c r="L256"/>
  <c r="L292"/>
  <c r="M292" s="1"/>
  <c r="L331"/>
  <c r="M331" s="1"/>
  <c r="O331" s="1"/>
  <c r="L369"/>
  <c r="M369" s="1"/>
  <c r="L405"/>
  <c r="M405" s="1"/>
  <c r="O405" s="1"/>
  <c r="L882"/>
  <c r="M882" s="1"/>
  <c r="O882" s="1"/>
  <c r="L904"/>
  <c r="K977"/>
  <c r="L1013"/>
  <c r="M1013" s="1"/>
  <c r="O1013" s="1"/>
  <c r="L1199"/>
  <c r="L1155"/>
  <c r="M1155" s="1"/>
  <c r="L85"/>
  <c r="M85" s="1"/>
  <c r="L468"/>
  <c r="L211"/>
  <c r="L247"/>
  <c r="M247" s="1"/>
  <c r="O247" s="1"/>
  <c r="L283"/>
  <c r="L435"/>
  <c r="L459"/>
  <c r="L605"/>
  <c r="L579"/>
  <c r="L501"/>
  <c r="M501" s="1"/>
  <c r="O501" s="1"/>
  <c r="L883"/>
  <c r="L910"/>
  <c r="M910" s="1"/>
  <c r="L1004"/>
  <c r="L1048"/>
  <c r="M1048" s="1"/>
  <c r="O1048" s="1"/>
  <c r="L1084"/>
  <c r="M1084" s="1"/>
  <c r="O1084" s="1"/>
  <c r="L81"/>
  <c r="M81" s="1"/>
  <c r="K145"/>
  <c r="L157"/>
  <c r="K514"/>
  <c r="L553"/>
  <c r="L486"/>
  <c r="M486" s="1"/>
  <c r="O486" s="1"/>
  <c r="L689"/>
  <c r="M689" s="1"/>
  <c r="L639"/>
  <c r="L698"/>
  <c r="M698" s="1"/>
  <c r="L733"/>
  <c r="M733" s="1"/>
  <c r="L887"/>
  <c r="L930"/>
  <c r="L860"/>
  <c r="M860" s="1"/>
  <c r="L1223"/>
  <c r="M1223" s="1"/>
  <c r="L1179"/>
  <c r="M1179" s="1"/>
  <c r="L1297"/>
  <c r="M1297" s="1"/>
  <c r="L1227"/>
  <c r="M1227" s="1"/>
  <c r="O1227" s="1"/>
  <c r="L1149"/>
  <c r="L1323"/>
  <c r="M1323" s="1"/>
  <c r="L1302"/>
  <c r="L1160"/>
  <c r="M1160" s="1"/>
  <c r="O1160" s="1"/>
  <c r="L1286"/>
  <c r="M1286" s="1"/>
  <c r="L1311"/>
  <c r="L1309"/>
  <c r="M1309" s="1"/>
  <c r="L1100"/>
  <c r="M1100" s="1"/>
  <c r="L1153"/>
  <c r="M1153" s="1"/>
  <c r="L1265"/>
  <c r="L57"/>
  <c r="M57" s="1"/>
  <c r="L746"/>
  <c r="L569"/>
  <c r="L1217"/>
  <c r="M1217" s="1"/>
  <c r="L1239"/>
  <c r="M1239" s="1"/>
  <c r="L1268"/>
  <c r="M1268" s="1"/>
  <c r="O1268" s="1"/>
  <c r="L1224"/>
  <c r="M1224" s="1"/>
  <c r="O1224" s="1"/>
  <c r="L1264"/>
  <c r="L1216"/>
  <c r="M1216" s="1"/>
  <c r="M517"/>
  <c r="K359"/>
  <c r="P537"/>
  <c r="P897"/>
  <c r="P107"/>
  <c r="P161"/>
  <c r="L48"/>
  <c r="L895"/>
  <c r="L1161"/>
  <c r="M1161" s="1"/>
  <c r="L47"/>
  <c r="M47" s="1"/>
  <c r="L184"/>
  <c r="L237"/>
  <c r="M237" s="1"/>
  <c r="L273"/>
  <c r="M273" s="1"/>
  <c r="O273" s="1"/>
  <c r="L315"/>
  <c r="M315" s="1"/>
  <c r="L436"/>
  <c r="M436" s="1"/>
  <c r="L433"/>
  <c r="L457"/>
  <c r="M457" s="1"/>
  <c r="O457" s="1"/>
  <c r="L539"/>
  <c r="L389"/>
  <c r="M389" s="1"/>
  <c r="O389" s="1"/>
  <c r="L774"/>
  <c r="M774" s="1"/>
  <c r="L614"/>
  <c r="M614" s="1"/>
  <c r="L615"/>
  <c r="M615" s="1"/>
  <c r="L732"/>
  <c r="M732" s="1"/>
  <c r="L838"/>
  <c r="M838" s="1"/>
  <c r="O838" s="1"/>
  <c r="L969"/>
  <c r="M969" s="1"/>
  <c r="O969" s="1"/>
  <c r="L898"/>
  <c r="L858"/>
  <c r="L973"/>
  <c r="L1027"/>
  <c r="L1225"/>
  <c r="M1225" s="1"/>
  <c r="O1225" s="1"/>
  <c r="L54"/>
  <c r="M54" s="1"/>
  <c r="O54" s="1"/>
  <c r="L70"/>
  <c r="L492"/>
  <c r="L566"/>
  <c r="M566" s="1"/>
  <c r="O566" s="1"/>
  <c r="L700"/>
  <c r="L666"/>
  <c r="M666" s="1"/>
  <c r="L621"/>
  <c r="L884"/>
  <c r="L923"/>
  <c r="L892"/>
  <c r="M892" s="1"/>
  <c r="L1050"/>
  <c r="M1050" s="1"/>
  <c r="O1050" s="1"/>
  <c r="L1068"/>
  <c r="L1086"/>
  <c r="M1086" s="1"/>
  <c r="O1086" s="1"/>
  <c r="L1006"/>
  <c r="M1006" s="1"/>
  <c r="O1006" s="1"/>
  <c r="L1191"/>
  <c r="M1191" s="1"/>
  <c r="L45"/>
  <c r="M45" s="1"/>
  <c r="L46"/>
  <c r="M46" s="1"/>
  <c r="O46" s="1"/>
  <c r="L121"/>
  <c r="M121" s="1"/>
  <c r="O121" s="1"/>
  <c r="L214"/>
  <c r="L250"/>
  <c r="L286"/>
  <c r="L424"/>
  <c r="M424" s="1"/>
  <c r="L313"/>
  <c r="M313" s="1"/>
  <c r="O313" s="1"/>
  <c r="L577"/>
  <c r="M577" s="1"/>
  <c r="O577" s="1"/>
  <c r="L363"/>
  <c r="M363" s="1"/>
  <c r="O363" s="1"/>
  <c r="L399"/>
  <c r="M399" s="1"/>
  <c r="O399" s="1"/>
  <c r="L581"/>
  <c r="L780"/>
  <c r="M780" s="1"/>
  <c r="L828"/>
  <c r="M828" s="1"/>
  <c r="O828" s="1"/>
  <c r="L856"/>
  <c r="M856" s="1"/>
  <c r="O856" s="1"/>
  <c r="L971"/>
  <c r="M971" s="1"/>
  <c r="O971" s="1"/>
  <c r="L1007"/>
  <c r="M1007" s="1"/>
  <c r="O1007" s="1"/>
  <c r="L1147"/>
  <c r="M1147" s="1"/>
  <c r="L72"/>
  <c r="L205"/>
  <c r="L241"/>
  <c r="L277"/>
  <c r="L454"/>
  <c r="M454" s="1"/>
  <c r="L431"/>
  <c r="L455"/>
  <c r="L494"/>
  <c r="L567"/>
  <c r="M567" s="1"/>
  <c r="O567" s="1"/>
  <c r="L834"/>
  <c r="L886"/>
  <c r="L894"/>
  <c r="L992"/>
  <c r="M992" s="1"/>
  <c r="O992" s="1"/>
  <c r="L1042"/>
  <c r="M1042" s="1"/>
  <c r="O1042" s="1"/>
  <c r="L1078"/>
  <c r="M1078" s="1"/>
  <c r="O1078" s="1"/>
  <c r="L1207"/>
  <c r="M1207" s="1"/>
  <c r="O1207" s="1"/>
  <c r="L141"/>
  <c r="M141" s="1"/>
  <c r="O141" s="1"/>
  <c r="L105"/>
  <c r="M105" s="1"/>
  <c r="O105" s="1"/>
  <c r="L148"/>
  <c r="L354"/>
  <c r="L420"/>
  <c r="M420" s="1"/>
  <c r="O420" s="1"/>
  <c r="L480"/>
  <c r="L573"/>
  <c r="L671"/>
  <c r="L680"/>
  <c r="L715"/>
  <c r="M715" s="1"/>
  <c r="O715" s="1"/>
  <c r="L900"/>
  <c r="L845"/>
  <c r="L935"/>
  <c r="L1107"/>
  <c r="M1107" s="1"/>
  <c r="O1107" s="1"/>
  <c r="L1111"/>
  <c r="M1111" s="1"/>
  <c r="L1137"/>
  <c r="L1279"/>
  <c r="L1168"/>
  <c r="L1305"/>
  <c r="L1284"/>
  <c r="L1321"/>
  <c r="L29"/>
  <c r="L75"/>
  <c r="M75" s="1"/>
  <c r="O75" s="1"/>
  <c r="L1322"/>
  <c r="L1258"/>
  <c r="L1215"/>
  <c r="L1175"/>
  <c r="M1175" s="1"/>
  <c r="L1183"/>
  <c r="M1183" s="1"/>
  <c r="L1293"/>
  <c r="L1330"/>
  <c r="L1291"/>
  <c r="M1291" s="1"/>
  <c r="L1181"/>
  <c r="M1181" s="1"/>
  <c r="L1253"/>
  <c r="M1253" s="1"/>
  <c r="L1256"/>
  <c r="L77"/>
  <c r="P120"/>
  <c r="M519"/>
  <c r="P135"/>
  <c r="K823"/>
  <c r="M80"/>
  <c r="K316"/>
  <c r="M652"/>
  <c r="P756"/>
  <c r="M1192"/>
  <c r="M1222"/>
  <c r="M1260"/>
  <c r="M1218"/>
  <c r="O1031" l="1"/>
  <c r="P1031" s="1"/>
  <c r="O500"/>
  <c r="O1297"/>
  <c r="O679"/>
  <c r="O952"/>
  <c r="O55"/>
  <c r="P55" s="1"/>
  <c r="O818"/>
  <c r="P818" s="1"/>
  <c r="O1217"/>
  <c r="O709"/>
  <c r="O907"/>
  <c r="O1287"/>
  <c r="O1131"/>
  <c r="P1131" s="1"/>
  <c r="O965"/>
  <c r="M1293"/>
  <c r="O1293"/>
  <c r="M900"/>
  <c r="O900" s="1"/>
  <c r="P900" s="1"/>
  <c r="M1265"/>
  <c r="O1265" s="1"/>
  <c r="P1265" s="1"/>
  <c r="O652"/>
  <c r="P652" s="1"/>
  <c r="M1322"/>
  <c r="O1322" s="1"/>
  <c r="P1322" s="1"/>
  <c r="M480"/>
  <c r="O480" s="1"/>
  <c r="P480" s="1"/>
  <c r="M834"/>
  <c r="O834" s="1"/>
  <c r="M277"/>
  <c r="O277" s="1"/>
  <c r="P277" s="1"/>
  <c r="M1315"/>
  <c r="O1315" s="1"/>
  <c r="P1315" s="1"/>
  <c r="O372"/>
  <c r="P372" s="1"/>
  <c r="O962"/>
  <c r="P962" s="1"/>
  <c r="M253"/>
  <c r="O253" s="1"/>
  <c r="P253" s="1"/>
  <c r="M262"/>
  <c r="O262" s="1"/>
  <c r="O58"/>
  <c r="P58" s="1"/>
  <c r="O1090"/>
  <c r="P1090" s="1"/>
  <c r="O702"/>
  <c r="P702" s="1"/>
  <c r="O651"/>
  <c r="P651" s="1"/>
  <c r="O333"/>
  <c r="P333" s="1"/>
  <c r="O288"/>
  <c r="P288" s="1"/>
  <c r="O9"/>
  <c r="P9" s="1"/>
  <c r="M1310"/>
  <c r="O1310" s="1"/>
  <c r="O1171"/>
  <c r="P1171" s="1"/>
  <c r="M601"/>
  <c r="O601"/>
  <c r="M810"/>
  <c r="O810" s="1"/>
  <c r="M223"/>
  <c r="O223" s="1"/>
  <c r="O912"/>
  <c r="P912" s="1"/>
  <c r="M304"/>
  <c r="O304" s="1"/>
  <c r="P304" s="1"/>
  <c r="M97"/>
  <c r="O97"/>
  <c r="O983"/>
  <c r="P983" s="1"/>
  <c r="M314"/>
  <c r="O314" s="1"/>
  <c r="O1075"/>
  <c r="P1075" s="1"/>
  <c r="M914"/>
  <c r="O914"/>
  <c r="M593"/>
  <c r="O593" s="1"/>
  <c r="O219"/>
  <c r="P219" s="1"/>
  <c r="M497"/>
  <c r="O497" s="1"/>
  <c r="O143"/>
  <c r="P143" s="1"/>
  <c r="O712"/>
  <c r="P712" s="1"/>
  <c r="O1229"/>
  <c r="P1229" s="1"/>
  <c r="O1195"/>
  <c r="P1195" s="1"/>
  <c r="M635"/>
  <c r="O635" s="1"/>
  <c r="M229"/>
  <c r="O229" s="1"/>
  <c r="P229" s="1"/>
  <c r="O387"/>
  <c r="P387" s="1"/>
  <c r="O994"/>
  <c r="P994" s="1"/>
  <c r="O186"/>
  <c r="P186" s="1"/>
  <c r="O822"/>
  <c r="P822" s="1"/>
  <c r="O413"/>
  <c r="P413" s="1"/>
  <c r="O471"/>
  <c r="P471" s="1"/>
  <c r="O258"/>
  <c r="P258" s="1"/>
  <c r="M310"/>
  <c r="O310" s="1"/>
  <c r="O640"/>
  <c r="P640" s="1"/>
  <c r="O1240"/>
  <c r="P1240" s="1"/>
  <c r="M1292"/>
  <c r="O1292" s="1"/>
  <c r="O627"/>
  <c r="P627" s="1"/>
  <c r="M862"/>
  <c r="O862" s="1"/>
  <c r="O442"/>
  <c r="P442" s="1"/>
  <c r="O1197"/>
  <c r="P1197" s="1"/>
  <c r="M779"/>
  <c r="O779"/>
  <c r="M533"/>
  <c r="O533" s="1"/>
  <c r="P533" s="1"/>
  <c r="O711"/>
  <c r="P711" s="1"/>
  <c r="M322"/>
  <c r="O322" s="1"/>
  <c r="O1015"/>
  <c r="P1015" s="1"/>
  <c r="M874"/>
  <c r="O874" s="1"/>
  <c r="M649"/>
  <c r="O649" s="1"/>
  <c r="P649" s="1"/>
  <c r="O303"/>
  <c r="P303" s="1"/>
  <c r="M928"/>
  <c r="O928" s="1"/>
  <c r="M326"/>
  <c r="O326"/>
  <c r="O1089"/>
  <c r="P1089" s="1"/>
  <c r="O768"/>
  <c r="P768" s="1"/>
  <c r="M871"/>
  <c r="O871" s="1"/>
  <c r="O1020"/>
  <c r="P1020" s="1"/>
  <c r="M510"/>
  <c r="O510" s="1"/>
  <c r="O78"/>
  <c r="P78" s="1"/>
  <c r="O1029"/>
  <c r="P1029" s="1"/>
  <c r="O151"/>
  <c r="P151" s="1"/>
  <c r="O1041"/>
  <c r="P1041" s="1"/>
  <c r="O990"/>
  <c r="P990" s="1"/>
  <c r="O1073"/>
  <c r="P1073" s="1"/>
  <c r="M681"/>
  <c r="O681" s="1"/>
  <c r="O944"/>
  <c r="P944" s="1"/>
  <c r="O643"/>
  <c r="O83"/>
  <c r="P83" s="1"/>
  <c r="O292"/>
  <c r="O724"/>
  <c r="O1218"/>
  <c r="P1218" s="1"/>
  <c r="M539"/>
  <c r="O539" s="1"/>
  <c r="P539" s="1"/>
  <c r="P454"/>
  <c r="O454"/>
  <c r="M70"/>
  <c r="O70" s="1"/>
  <c r="P70" s="1"/>
  <c r="M746"/>
  <c r="M605"/>
  <c r="O605" s="1"/>
  <c r="M904"/>
  <c r="M256"/>
  <c r="O256" s="1"/>
  <c r="P256" s="1"/>
  <c r="O750"/>
  <c r="P750" s="1"/>
  <c r="O1033"/>
  <c r="P1033" s="1"/>
  <c r="M926"/>
  <c r="O926" s="1"/>
  <c r="P926" s="1"/>
  <c r="O650"/>
  <c r="P650" s="1"/>
  <c r="O437"/>
  <c r="P437" s="1"/>
  <c r="P243"/>
  <c r="O243"/>
  <c r="P1148"/>
  <c r="O1148"/>
  <c r="O785"/>
  <c r="P785" s="1"/>
  <c r="O910"/>
  <c r="P910" s="1"/>
  <c r="O1291"/>
  <c r="P1291" s="1"/>
  <c r="M1305"/>
  <c r="O1305" s="1"/>
  <c r="M886"/>
  <c r="O886" s="1"/>
  <c r="P886" s="1"/>
  <c r="M884"/>
  <c r="O884" s="1"/>
  <c r="P884" s="1"/>
  <c r="M898"/>
  <c r="O898" s="1"/>
  <c r="O315"/>
  <c r="P315" s="1"/>
  <c r="M895"/>
  <c r="O895" s="1"/>
  <c r="P895" s="1"/>
  <c r="M1311"/>
  <c r="O1311"/>
  <c r="O1192"/>
  <c r="P1192" s="1"/>
  <c r="O1181"/>
  <c r="P1181" s="1"/>
  <c r="M1284"/>
  <c r="O1284" s="1"/>
  <c r="P1284" s="1"/>
  <c r="M671"/>
  <c r="O671" s="1"/>
  <c r="M894"/>
  <c r="O894" s="1"/>
  <c r="P894" s="1"/>
  <c r="M431"/>
  <c r="O431" s="1"/>
  <c r="O1147"/>
  <c r="P1147" s="1"/>
  <c r="M286"/>
  <c r="O286" s="1"/>
  <c r="P286" s="1"/>
  <c r="O1191"/>
  <c r="P1191" s="1"/>
  <c r="M858"/>
  <c r="O858" s="1"/>
  <c r="O614"/>
  <c r="P614" s="1"/>
  <c r="O436"/>
  <c r="P436" s="1"/>
  <c r="O1161"/>
  <c r="P1161" s="1"/>
  <c r="O1216"/>
  <c r="P1216" s="1"/>
  <c r="M569"/>
  <c r="O569" s="1"/>
  <c r="O1309"/>
  <c r="P1309" s="1"/>
  <c r="M1149"/>
  <c r="O1149" s="1"/>
  <c r="M930"/>
  <c r="O930"/>
  <c r="M579"/>
  <c r="O579"/>
  <c r="P579" s="1"/>
  <c r="M211"/>
  <c r="O211" s="1"/>
  <c r="P211" s="1"/>
  <c r="O24"/>
  <c r="P24" s="1"/>
  <c r="O684"/>
  <c r="P684" s="1"/>
  <c r="O633"/>
  <c r="P633" s="1"/>
  <c r="O461"/>
  <c r="P461" s="1"/>
  <c r="O279"/>
  <c r="P279" s="1"/>
  <c r="M1193"/>
  <c r="O1193" s="1"/>
  <c r="P1193" s="1"/>
  <c r="M1019"/>
  <c r="O1019" s="1"/>
  <c r="P1019" s="1"/>
  <c r="O375"/>
  <c r="P375" s="1"/>
  <c r="M922"/>
  <c r="O922" s="1"/>
  <c r="P922" s="1"/>
  <c r="M112"/>
  <c r="O112"/>
  <c r="P112" s="1"/>
  <c r="O888"/>
  <c r="P888" s="1"/>
  <c r="O584"/>
  <c r="P584" s="1"/>
  <c r="O460"/>
  <c r="P460" s="1"/>
  <c r="M924"/>
  <c r="O924" s="1"/>
  <c r="O282"/>
  <c r="P282" s="1"/>
  <c r="M899"/>
  <c r="O899" s="1"/>
  <c r="P899" s="1"/>
  <c r="O1233"/>
  <c r="P1233" s="1"/>
  <c r="M1135"/>
  <c r="O1135" s="1"/>
  <c r="M1283"/>
  <c r="O1283" s="1"/>
  <c r="P1283" s="1"/>
  <c r="O1172"/>
  <c r="P1172" s="1"/>
  <c r="O1237"/>
  <c r="P1237" s="1"/>
  <c r="M617"/>
  <c r="O617" s="1"/>
  <c r="M896"/>
  <c r="O896" s="1"/>
  <c r="P896" s="1"/>
  <c r="M295"/>
  <c r="O295"/>
  <c r="P295" s="1"/>
  <c r="O381"/>
  <c r="P381" s="1"/>
  <c r="O100"/>
  <c r="P100" s="1"/>
  <c r="O1211"/>
  <c r="P1211" s="1"/>
  <c r="O893"/>
  <c r="P893" s="1"/>
  <c r="O588"/>
  <c r="P588" s="1"/>
  <c r="O291"/>
  <c r="P291" s="1"/>
  <c r="M1114"/>
  <c r="O1114" s="1"/>
  <c r="O688"/>
  <c r="P688" s="1"/>
  <c r="O843"/>
  <c r="P843" s="1"/>
  <c r="M1304"/>
  <c r="O1304" s="1"/>
  <c r="P1304" s="1"/>
  <c r="O1243"/>
  <c r="P1243" s="1"/>
  <c r="O745"/>
  <c r="P745" s="1"/>
  <c r="M906"/>
  <c r="O906" s="1"/>
  <c r="P906" s="1"/>
  <c r="O644"/>
  <c r="P644" s="1"/>
  <c r="M482"/>
  <c r="O482" s="1"/>
  <c r="P482" s="1"/>
  <c r="M61"/>
  <c r="O61"/>
  <c r="M301"/>
  <c r="O301"/>
  <c r="P301" s="1"/>
  <c r="O1124"/>
  <c r="P1124" s="1"/>
  <c r="M1105"/>
  <c r="O1105" s="1"/>
  <c r="M664"/>
  <c r="O664" s="1"/>
  <c r="O999"/>
  <c r="P999" s="1"/>
  <c r="O592"/>
  <c r="P592" s="1"/>
  <c r="O325"/>
  <c r="P325" s="1"/>
  <c r="O159"/>
  <c r="P159" s="1"/>
  <c r="O402"/>
  <c r="P402" s="1"/>
  <c r="O808"/>
  <c r="P808" s="1"/>
  <c r="O136"/>
  <c r="P136" s="1"/>
  <c r="M1275"/>
  <c r="O1275" s="1"/>
  <c r="P1275" s="1"/>
  <c r="M653"/>
  <c r="O653" s="1"/>
  <c r="M986"/>
  <c r="O986" s="1"/>
  <c r="P986" s="1"/>
  <c r="O451"/>
  <c r="P451" s="1"/>
  <c r="M199"/>
  <c r="O199" s="1"/>
  <c r="M208"/>
  <c r="O208" s="1"/>
  <c r="O1082"/>
  <c r="P1082" s="1"/>
  <c r="O682"/>
  <c r="P682" s="1"/>
  <c r="O1177"/>
  <c r="P1177" s="1"/>
  <c r="O705"/>
  <c r="P705" s="1"/>
  <c r="O521"/>
  <c r="P521" s="1"/>
  <c r="O398"/>
  <c r="P398" s="1"/>
  <c r="M88"/>
  <c r="O88"/>
  <c r="M477"/>
  <c r="O477" s="1"/>
  <c r="O18"/>
  <c r="P18" s="1"/>
  <c r="O1327"/>
  <c r="P1327" s="1"/>
  <c r="O1017"/>
  <c r="P1017" s="1"/>
  <c r="O1043"/>
  <c r="P1043" s="1"/>
  <c r="O855"/>
  <c r="P855" s="1"/>
  <c r="O1071"/>
  <c r="P1071" s="1"/>
  <c r="O1095"/>
  <c r="P1095" s="1"/>
  <c r="O966"/>
  <c r="P966" s="1"/>
  <c r="O360"/>
  <c r="P360" s="1"/>
  <c r="O663"/>
  <c r="P663" s="1"/>
  <c r="O771"/>
  <c r="P771" s="1"/>
  <c r="O362"/>
  <c r="P362" s="1"/>
  <c r="O390"/>
  <c r="P390" s="1"/>
  <c r="O824"/>
  <c r="P824" s="1"/>
  <c r="P724"/>
  <c r="O645"/>
  <c r="P645" s="1"/>
  <c r="O1281"/>
  <c r="P1281" s="1"/>
  <c r="M157"/>
  <c r="O157" s="1"/>
  <c r="P157" s="1"/>
  <c r="O519"/>
  <c r="P519" s="1"/>
  <c r="M250"/>
  <c r="O250" s="1"/>
  <c r="P250" s="1"/>
  <c r="P774"/>
  <c r="O774"/>
  <c r="O1222"/>
  <c r="P1222" s="1"/>
  <c r="O1253"/>
  <c r="P1253" s="1"/>
  <c r="P780"/>
  <c r="O780"/>
  <c r="O424"/>
  <c r="P424" s="1"/>
  <c r="O555"/>
  <c r="P555" s="1"/>
  <c r="M463"/>
  <c r="O463" s="1"/>
  <c r="O4"/>
  <c r="P4" s="1"/>
  <c r="O1112"/>
  <c r="P1112" s="1"/>
  <c r="O506"/>
  <c r="P506" s="1"/>
  <c r="M831"/>
  <c r="O441"/>
  <c r="P441" s="1"/>
  <c r="M842"/>
  <c r="O842" s="1"/>
  <c r="M872"/>
  <c r="O881"/>
  <c r="P881" s="1"/>
  <c r="O1180"/>
  <c r="P1180" s="1"/>
  <c r="O1190"/>
  <c r="P1190" s="1"/>
  <c r="M1272"/>
  <c r="P1146"/>
  <c r="O1146"/>
  <c r="M476"/>
  <c r="O476" s="1"/>
  <c r="P476" s="1"/>
  <c r="M916"/>
  <c r="O916" s="1"/>
  <c r="P916" s="1"/>
  <c r="M1213"/>
  <c r="O1213" s="1"/>
  <c r="M1125"/>
  <c r="P905"/>
  <c r="O905"/>
  <c r="O646"/>
  <c r="P646" s="1"/>
  <c r="O1167"/>
  <c r="P1167" s="1"/>
  <c r="P963"/>
  <c r="O963"/>
  <c r="O686"/>
  <c r="P686" s="1"/>
  <c r="O195"/>
  <c r="P195" s="1"/>
  <c r="M41"/>
  <c r="M797"/>
  <c r="O797" s="1"/>
  <c r="O589"/>
  <c r="P589" s="1"/>
  <c r="M53"/>
  <c r="O53" s="1"/>
  <c r="P53" s="1"/>
  <c r="M934"/>
  <c r="O934" s="1"/>
  <c r="P934" s="1"/>
  <c r="O430"/>
  <c r="P430" s="1"/>
  <c r="M942"/>
  <c r="M274"/>
  <c r="O274" s="1"/>
  <c r="P274" s="1"/>
  <c r="O1156"/>
  <c r="P1156" s="1"/>
  <c r="P1044"/>
  <c r="O1044"/>
  <c r="O783"/>
  <c r="P783" s="1"/>
  <c r="O1009"/>
  <c r="P1009" s="1"/>
  <c r="M613"/>
  <c r="O613" s="1"/>
  <c r="P613" s="1"/>
  <c r="M139"/>
  <c r="O139" s="1"/>
  <c r="P139" s="1"/>
  <c r="O177"/>
  <c r="P177" s="1"/>
  <c r="O221"/>
  <c r="P221" s="1"/>
  <c r="P119"/>
  <c r="O119"/>
  <c r="O1255"/>
  <c r="P1255" s="1"/>
  <c r="M1102"/>
  <c r="O1102" s="1"/>
  <c r="P1102" s="1"/>
  <c r="P753"/>
  <c r="O753"/>
  <c r="M474"/>
  <c r="O474" s="1"/>
  <c r="P474" s="1"/>
  <c r="M516"/>
  <c r="O516" s="1"/>
  <c r="P516" s="1"/>
  <c r="M235"/>
  <c r="O235" s="1"/>
  <c r="P235" s="1"/>
  <c r="M819"/>
  <c r="M612"/>
  <c r="M244"/>
  <c r="O244" s="1"/>
  <c r="P244" s="1"/>
  <c r="P1000"/>
  <c r="O1000"/>
  <c r="O648"/>
  <c r="P648" s="1"/>
  <c r="O91"/>
  <c r="P91" s="1"/>
  <c r="O1045"/>
  <c r="P1045" s="1"/>
  <c r="O830"/>
  <c r="P830" s="1"/>
  <c r="P364"/>
  <c r="O364"/>
  <c r="M502"/>
  <c r="O228"/>
  <c r="P228" s="1"/>
  <c r="M699"/>
  <c r="O699" s="1"/>
  <c r="O1059"/>
  <c r="P1059" s="1"/>
  <c r="O36"/>
  <c r="P36" s="1"/>
  <c r="O169"/>
  <c r="P169" s="1"/>
  <c r="P1026"/>
  <c r="O1026"/>
  <c r="O311"/>
  <c r="P311" s="1"/>
  <c r="O570"/>
  <c r="P570" s="1"/>
  <c r="O370"/>
  <c r="P370" s="1"/>
  <c r="O1032"/>
  <c r="P1032" s="1"/>
  <c r="O366"/>
  <c r="P366" s="1"/>
  <c r="P1092"/>
  <c r="O1092"/>
  <c r="O386"/>
  <c r="P386" s="1"/>
  <c r="O996"/>
  <c r="P996" s="1"/>
  <c r="P356"/>
  <c r="O356"/>
  <c r="O179"/>
  <c r="P179" s="1"/>
  <c r="O572"/>
  <c r="P572" s="1"/>
  <c r="O470"/>
  <c r="O498"/>
  <c r="O237"/>
  <c r="P237" s="1"/>
  <c r="O1179"/>
  <c r="P1179" s="1"/>
  <c r="O1175"/>
  <c r="P1175" s="1"/>
  <c r="M148"/>
  <c r="O148"/>
  <c r="P148" s="1"/>
  <c r="M455"/>
  <c r="O455" s="1"/>
  <c r="M1280"/>
  <c r="O1280" s="1"/>
  <c r="O1189"/>
  <c r="P1189" s="1"/>
  <c r="O1260"/>
  <c r="P1260" s="1"/>
  <c r="O80"/>
  <c r="P80" s="1"/>
  <c r="O1183"/>
  <c r="P1183" s="1"/>
  <c r="M29"/>
  <c r="O29" s="1"/>
  <c r="P29" s="1"/>
  <c r="M1137"/>
  <c r="O1137" s="1"/>
  <c r="M494"/>
  <c r="O494" s="1"/>
  <c r="P494" s="1"/>
  <c r="M205"/>
  <c r="O205"/>
  <c r="M700"/>
  <c r="O700"/>
  <c r="O732"/>
  <c r="P732" s="1"/>
  <c r="M184"/>
  <c r="O184" s="1"/>
  <c r="P184" s="1"/>
  <c r="O1239"/>
  <c r="P1239" s="1"/>
  <c r="O1153"/>
  <c r="P1153" s="1"/>
  <c r="M1302"/>
  <c r="O1302" s="1"/>
  <c r="P1302" s="1"/>
  <c r="M883"/>
  <c r="O883" s="1"/>
  <c r="M283"/>
  <c r="O283"/>
  <c r="M1199"/>
  <c r="O1199" s="1"/>
  <c r="O369"/>
  <c r="P369" s="1"/>
  <c r="O448"/>
  <c r="P448" s="1"/>
  <c r="O1173"/>
  <c r="P1173" s="1"/>
  <c r="O1198"/>
  <c r="P1198" s="1"/>
  <c r="O1200"/>
  <c r="P1200" s="1"/>
  <c r="O104"/>
  <c r="P104" s="1"/>
  <c r="O701"/>
  <c r="P701" s="1"/>
  <c r="O522"/>
  <c r="P522" s="1"/>
  <c r="O880"/>
  <c r="O1111"/>
  <c r="M241"/>
  <c r="O241" s="1"/>
  <c r="P241" s="1"/>
  <c r="O666"/>
  <c r="P666" s="1"/>
  <c r="O698"/>
  <c r="P698" s="1"/>
  <c r="O1155"/>
  <c r="P1155" s="1"/>
  <c r="M154"/>
  <c r="O154" s="1"/>
  <c r="P154" s="1"/>
  <c r="O1088"/>
  <c r="P1088" s="1"/>
  <c r="O138"/>
  <c r="P138" s="1"/>
  <c r="M878"/>
  <c r="O878" s="1"/>
  <c r="M495"/>
  <c r="O495" s="1"/>
  <c r="O1236"/>
  <c r="P1236" s="1"/>
  <c r="O1262"/>
  <c r="P1262" s="1"/>
  <c r="O827"/>
  <c r="P827" s="1"/>
  <c r="M1162"/>
  <c r="O1162"/>
  <c r="M707"/>
  <c r="O707" s="1"/>
  <c r="O342"/>
  <c r="P342" s="1"/>
  <c r="M846"/>
  <c r="O846"/>
  <c r="P846" s="1"/>
  <c r="M217"/>
  <c r="O217"/>
  <c r="P217" s="1"/>
  <c r="M226"/>
  <c r="O226" s="1"/>
  <c r="M505"/>
  <c r="O505" s="1"/>
  <c r="O365"/>
  <c r="P365" s="1"/>
  <c r="O285"/>
  <c r="P285" s="1"/>
  <c r="O1185"/>
  <c r="P1185" s="1"/>
  <c r="O19"/>
  <c r="P19" s="1"/>
  <c r="O1228"/>
  <c r="P1228" s="1"/>
  <c r="O1151"/>
  <c r="P1151" s="1"/>
  <c r="O1174"/>
  <c r="P1174" s="1"/>
  <c r="M1022"/>
  <c r="O1022" s="1"/>
  <c r="O582"/>
  <c r="P582" s="1"/>
  <c r="M863"/>
  <c r="O863"/>
  <c r="O28"/>
  <c r="P28" s="1"/>
  <c r="O1076"/>
  <c r="P1076" s="1"/>
  <c r="O123"/>
  <c r="P123" s="1"/>
  <c r="O1057"/>
  <c r="P1057" s="1"/>
  <c r="O814"/>
  <c r="P814" s="1"/>
  <c r="O407"/>
  <c r="P407" s="1"/>
  <c r="O307"/>
  <c r="P307" s="1"/>
  <c r="M130"/>
  <c r="O130" s="1"/>
  <c r="M504"/>
  <c r="O504" s="1"/>
  <c r="O351"/>
  <c r="P351" s="1"/>
  <c r="O1108"/>
  <c r="P1108" s="1"/>
  <c r="O1141"/>
  <c r="P1141" s="1"/>
  <c r="M1295"/>
  <c r="O1295" s="1"/>
  <c r="P1295" s="1"/>
  <c r="M637"/>
  <c r="O637" s="1"/>
  <c r="P637" s="1"/>
  <c r="O319"/>
  <c r="P319" s="1"/>
  <c r="M1028"/>
  <c r="O1028" s="1"/>
  <c r="P1028" s="1"/>
  <c r="O611"/>
  <c r="P611" s="1"/>
  <c r="M193"/>
  <c r="O193"/>
  <c r="O959"/>
  <c r="P959" s="1"/>
  <c r="O198"/>
  <c r="P198" s="1"/>
  <c r="O675"/>
  <c r="P675" s="1"/>
  <c r="M27"/>
  <c r="O27" s="1"/>
  <c r="M687"/>
  <c r="O687"/>
  <c r="P687" s="1"/>
  <c r="M1119"/>
  <c r="O1119" s="1"/>
  <c r="O222"/>
  <c r="P222" s="1"/>
  <c r="O60"/>
  <c r="P60" s="1"/>
  <c r="O1098"/>
  <c r="P1098" s="1"/>
  <c r="O543"/>
  <c r="P543" s="1"/>
  <c r="M65"/>
  <c r="O65" s="1"/>
  <c r="P65" s="1"/>
  <c r="M1145"/>
  <c r="O1145" s="1"/>
  <c r="M1261"/>
  <c r="O1261" s="1"/>
  <c r="M662"/>
  <c r="O662" s="1"/>
  <c r="P662" s="1"/>
  <c r="O604"/>
  <c r="P604" s="1"/>
  <c r="M320"/>
  <c r="O320" s="1"/>
  <c r="O1001"/>
  <c r="P1001" s="1"/>
  <c r="O610"/>
  <c r="P610" s="1"/>
  <c r="O1203"/>
  <c r="P1203" s="1"/>
  <c r="O693"/>
  <c r="P693" s="1"/>
  <c r="M332"/>
  <c r="O332" s="1"/>
  <c r="O1081"/>
  <c r="P1081" s="1"/>
  <c r="M932"/>
  <c r="O932" s="1"/>
  <c r="O300"/>
  <c r="P300" s="1"/>
  <c r="O1053"/>
  <c r="P1053" s="1"/>
  <c r="O798"/>
  <c r="P798" s="1"/>
  <c r="O361"/>
  <c r="P361" s="1"/>
  <c r="O1117"/>
  <c r="P1117" s="1"/>
  <c r="O150"/>
  <c r="P150" s="1"/>
  <c r="O384"/>
  <c r="P384" s="1"/>
  <c r="M1313"/>
  <c r="O1313"/>
  <c r="O955"/>
  <c r="P955" s="1"/>
  <c r="O931"/>
  <c r="P931" s="1"/>
  <c r="O518"/>
  <c r="P518" s="1"/>
  <c r="M661"/>
  <c r="O661" s="1"/>
  <c r="O984"/>
  <c r="P984" s="1"/>
  <c r="O729"/>
  <c r="P729" s="1"/>
  <c r="O1055"/>
  <c r="P1055" s="1"/>
  <c r="O408"/>
  <c r="P408" s="1"/>
  <c r="O131"/>
  <c r="P131" s="1"/>
  <c r="O585"/>
  <c r="P585" s="1"/>
  <c r="O50"/>
  <c r="P50" s="1"/>
  <c r="O1298"/>
  <c r="P470"/>
  <c r="P643"/>
  <c r="O503"/>
  <c r="O22"/>
  <c r="P22" s="1"/>
  <c r="O1223"/>
  <c r="P1223" s="1"/>
  <c r="O238"/>
  <c r="P238" s="1"/>
  <c r="P528"/>
  <c r="P500"/>
  <c r="P965"/>
  <c r="P709"/>
  <c r="P432"/>
  <c r="P529"/>
  <c r="O892"/>
  <c r="O175"/>
  <c r="O45"/>
  <c r="P45" s="1"/>
  <c r="O47"/>
  <c r="P47" s="1"/>
  <c r="O499"/>
  <c r="P499" s="1"/>
  <c r="O202"/>
  <c r="P202" s="1"/>
  <c r="O691"/>
  <c r="P691" s="1"/>
  <c r="O309"/>
  <c r="P309" s="1"/>
  <c r="O1106"/>
  <c r="P1106" s="1"/>
  <c r="O35"/>
  <c r="P35" s="1"/>
  <c r="O669"/>
  <c r="P669" s="1"/>
  <c r="O346"/>
  <c r="P346" s="1"/>
  <c r="O438"/>
  <c r="P438" s="1"/>
  <c r="O704"/>
  <c r="P704" s="1"/>
  <c r="O556"/>
  <c r="P556" s="1"/>
  <c r="O920"/>
  <c r="P920" s="1"/>
  <c r="O773"/>
  <c r="P773" s="1"/>
  <c r="O1221"/>
  <c r="P1221" s="1"/>
  <c r="O1037"/>
  <c r="P1037" s="1"/>
  <c r="O722"/>
  <c r="P722" s="1"/>
  <c r="O667"/>
  <c r="P667" s="1"/>
  <c r="P1230"/>
  <c r="P970"/>
  <c r="O641"/>
  <c r="O689"/>
  <c r="P689" s="1"/>
  <c r="O866"/>
  <c r="P866" s="1"/>
  <c r="O908"/>
  <c r="P908" s="1"/>
  <c r="O280"/>
  <c r="O103"/>
  <c r="P103" s="1"/>
  <c r="O1186"/>
  <c r="P1186" s="1"/>
  <c r="O298"/>
  <c r="P298" s="1"/>
  <c r="O31"/>
  <c r="P31" s="1"/>
  <c r="O479"/>
  <c r="P479" s="1"/>
  <c r="O1010"/>
  <c r="O1099"/>
  <c r="P1099" s="1"/>
  <c r="O1132"/>
  <c r="P1132" s="1"/>
  <c r="O517"/>
  <c r="P517" s="1"/>
  <c r="O870"/>
  <c r="P870" s="1"/>
  <c r="O404"/>
  <c r="P404" s="1"/>
  <c r="O1230"/>
  <c r="O542"/>
  <c r="P542" s="1"/>
  <c r="O759"/>
  <c r="P759" s="1"/>
  <c r="O350"/>
  <c r="P350" s="1"/>
  <c r="O1100"/>
  <c r="P1100" s="1"/>
  <c r="O1023"/>
  <c r="P1023" s="1"/>
  <c r="O1323"/>
  <c r="P1323" s="1"/>
  <c r="O1247"/>
  <c r="P1247" s="1"/>
  <c r="O290"/>
  <c r="P290" s="1"/>
  <c r="O918"/>
  <c r="O382"/>
  <c r="P382" s="1"/>
  <c r="O231"/>
  <c r="P231" s="1"/>
  <c r="O560"/>
  <c r="P560" s="1"/>
  <c r="O1096"/>
  <c r="P1096" s="1"/>
  <c r="O432"/>
  <c r="O450"/>
  <c r="P450" s="1"/>
  <c r="P446"/>
  <c r="P599"/>
  <c r="O528"/>
  <c r="O837"/>
  <c r="P837" s="1"/>
  <c r="O190"/>
  <c r="P190" s="1"/>
  <c r="O259"/>
  <c r="O275"/>
  <c r="P275" s="1"/>
  <c r="O37"/>
  <c r="P37" s="1"/>
  <c r="O868"/>
  <c r="O826"/>
  <c r="P826" s="1"/>
  <c r="O418"/>
  <c r="P418" s="1"/>
  <c r="O630"/>
  <c r="P630" s="1"/>
  <c r="O1062"/>
  <c r="P1062" s="1"/>
  <c r="O86"/>
  <c r="P86" s="1"/>
  <c r="O1014"/>
  <c r="P1014" s="1"/>
  <c r="O324"/>
  <c r="P324" s="1"/>
  <c r="O329"/>
  <c r="P329" s="1"/>
  <c r="O1286"/>
  <c r="P1286" s="1"/>
  <c r="O239"/>
  <c r="P239" s="1"/>
  <c r="O173"/>
  <c r="P173" s="1"/>
  <c r="O631"/>
  <c r="P631" s="1"/>
  <c r="O1150"/>
  <c r="P1150" s="1"/>
  <c r="O81"/>
  <c r="P81" s="1"/>
  <c r="O1104"/>
  <c r="P1104" s="1"/>
  <c r="O456"/>
  <c r="P456" s="1"/>
  <c r="O891"/>
  <c r="P891" s="1"/>
  <c r="P273"/>
  <c r="P1224"/>
  <c r="P1297"/>
  <c r="P738"/>
  <c r="P426"/>
  <c r="P1157"/>
  <c r="P1205"/>
  <c r="P598"/>
  <c r="P982"/>
  <c r="P641"/>
  <c r="P422"/>
  <c r="P5"/>
  <c r="P629"/>
  <c r="P101"/>
  <c r="P918"/>
  <c r="P868"/>
  <c r="P634"/>
  <c r="P793"/>
  <c r="P33"/>
  <c r="P423"/>
  <c r="P82"/>
  <c r="P1241"/>
  <c r="P1287"/>
  <c r="P1139"/>
  <c r="P393"/>
  <c r="P742"/>
  <c r="P317"/>
  <c r="P201"/>
  <c r="P1008"/>
  <c r="P919"/>
  <c r="P933"/>
  <c r="P414"/>
  <c r="P1094"/>
  <c r="P679"/>
  <c r="P1005"/>
  <c r="P1034"/>
  <c r="P349"/>
  <c r="P839"/>
  <c r="P929"/>
  <c r="O938"/>
  <c r="P938" s="1"/>
  <c r="O263"/>
  <c r="P263" s="1"/>
  <c r="O51"/>
  <c r="P51" s="1"/>
  <c r="O950"/>
  <c r="P950" s="1"/>
  <c r="O703"/>
  <c r="P703" s="1"/>
  <c r="O1288"/>
  <c r="P1288" s="1"/>
  <c r="O488"/>
  <c r="P488" s="1"/>
  <c r="O289"/>
  <c r="P289" s="1"/>
  <c r="O1231"/>
  <c r="O220"/>
  <c r="P220" s="1"/>
  <c r="O860"/>
  <c r="P860" s="1"/>
  <c r="O813"/>
  <c r="P813" s="1"/>
  <c r="O615"/>
  <c r="P615" s="1"/>
  <c r="O694"/>
  <c r="P694" s="1"/>
  <c r="O1263"/>
  <c r="P1263" s="1"/>
  <c r="O835"/>
  <c r="P835" s="1"/>
  <c r="O76"/>
  <c r="P76" s="1"/>
  <c r="O63"/>
  <c r="P63" s="1"/>
  <c r="O943"/>
  <c r="P943" s="1"/>
  <c r="O32"/>
  <c r="P32" s="1"/>
  <c r="O726"/>
  <c r="P726" s="1"/>
  <c r="O1136"/>
  <c r="P1136" s="1"/>
  <c r="P725"/>
  <c r="P1242"/>
  <c r="P89"/>
  <c r="P434"/>
  <c r="P642"/>
  <c r="P561"/>
  <c r="O540"/>
  <c r="P540" s="1"/>
  <c r="O1290"/>
  <c r="P1290" s="1"/>
  <c r="O940"/>
  <c r="O73"/>
  <c r="P73" s="1"/>
  <c r="O485"/>
  <c r="P485" s="1"/>
  <c r="O565"/>
  <c r="P565" s="1"/>
  <c r="O733"/>
  <c r="O619"/>
  <c r="P619" s="1"/>
  <c r="O1188"/>
  <c r="P1188" s="1"/>
  <c r="O890"/>
  <c r="P890" s="1"/>
  <c r="O972"/>
  <c r="P972" s="1"/>
  <c r="O957"/>
  <c r="P957" s="1"/>
  <c r="O1158"/>
  <c r="P1158" s="1"/>
  <c r="O30"/>
  <c r="P30" s="1"/>
  <c r="O1170"/>
  <c r="P1170" s="1"/>
  <c r="O968"/>
  <c r="P968" s="1"/>
  <c r="O444"/>
  <c r="P444" s="1"/>
  <c r="O1130"/>
  <c r="P1130" s="1"/>
  <c r="O192"/>
  <c r="P192" s="1"/>
  <c r="O174"/>
  <c r="P174" s="1"/>
  <c r="O99"/>
  <c r="P99" s="1"/>
  <c r="O954"/>
  <c r="P954" s="1"/>
  <c r="O784"/>
  <c r="P784" s="1"/>
  <c r="O297"/>
  <c r="P297" s="1"/>
  <c r="O493"/>
  <c r="P493" s="1"/>
  <c r="O1204"/>
  <c r="P1204" s="1"/>
  <c r="O800"/>
  <c r="P800" s="1"/>
  <c r="O1063"/>
  <c r="P1063" s="1"/>
  <c r="O142"/>
  <c r="P142" s="1"/>
  <c r="O763"/>
  <c r="P763" s="1"/>
  <c r="O1187"/>
  <c r="P1187" s="1"/>
  <c r="O551"/>
  <c r="P551" s="1"/>
  <c r="O1169"/>
  <c r="P1169" s="1"/>
  <c r="O960"/>
  <c r="P960" s="1"/>
  <c r="O271"/>
  <c r="O79"/>
  <c r="P79" s="1"/>
  <c r="O545"/>
  <c r="P545" s="1"/>
  <c r="O936"/>
  <c r="P936" s="1"/>
  <c r="O265"/>
  <c r="P265" s="1"/>
  <c r="O1126"/>
  <c r="P1126" s="1"/>
  <c r="O43"/>
  <c r="P43" s="1"/>
  <c r="O1077"/>
  <c r="P1077" s="1"/>
  <c r="O987"/>
  <c r="P987" s="1"/>
  <c r="O781"/>
  <c r="P781" s="1"/>
  <c r="O94"/>
  <c r="P94" s="1"/>
  <c r="O776"/>
  <c r="P776" s="1"/>
  <c r="O39"/>
  <c r="P39" s="1"/>
  <c r="O85"/>
  <c r="P85" s="1"/>
  <c r="O974"/>
  <c r="P974" s="1"/>
  <c r="O353"/>
  <c r="P353" s="1"/>
  <c r="O335"/>
  <c r="P335" s="1"/>
  <c r="O412"/>
  <c r="P412" s="1"/>
  <c r="O1249"/>
  <c r="P1249" s="1"/>
  <c r="O1245"/>
  <c r="P1245" s="1"/>
  <c r="O57"/>
  <c r="P57" s="1"/>
  <c r="O1035"/>
  <c r="P1035" s="1"/>
  <c r="O234"/>
  <c r="P234" s="1"/>
  <c r="O1056"/>
  <c r="P1056" s="1"/>
  <c r="O330"/>
  <c r="P330" s="1"/>
  <c r="O656"/>
  <c r="P656" s="1"/>
  <c r="O1011"/>
  <c r="P1011" s="1"/>
  <c r="M3"/>
  <c r="O3" s="1"/>
  <c r="P3" s="1"/>
  <c r="M917"/>
  <c r="P844"/>
  <c r="M1091"/>
  <c r="M1264"/>
  <c r="P419"/>
  <c r="P568"/>
  <c r="P389"/>
  <c r="P1227"/>
  <c r="M546"/>
  <c r="P106"/>
  <c r="M719"/>
  <c r="P765"/>
  <c r="M1328"/>
  <c r="O1328" s="1"/>
  <c r="P399"/>
  <c r="P976"/>
  <c r="P411"/>
  <c r="P806"/>
  <c r="M465"/>
  <c r="M358"/>
  <c r="M396"/>
  <c r="M388"/>
  <c r="P336"/>
  <c r="M1215"/>
  <c r="M1330"/>
  <c r="O1330" s="1"/>
  <c r="P1086"/>
  <c r="P1225"/>
  <c r="M639"/>
  <c r="P1069"/>
  <c r="P913"/>
  <c r="M6"/>
  <c r="P473"/>
  <c r="P216"/>
  <c r="M1235"/>
  <c r="P867"/>
  <c r="P751"/>
  <c r="P601"/>
  <c r="P445"/>
  <c r="M374"/>
  <c r="P1030"/>
  <c r="P735"/>
  <c r="P859"/>
  <c r="P429"/>
  <c r="P410"/>
  <c r="P1061"/>
  <c r="P321"/>
  <c r="M778"/>
  <c r="P971"/>
  <c r="P577"/>
  <c r="P405"/>
  <c r="P1012"/>
  <c r="P1070"/>
  <c r="P1018"/>
  <c r="P12"/>
  <c r="M731"/>
  <c r="P567"/>
  <c r="P1006"/>
  <c r="P566"/>
  <c r="P1087"/>
  <c r="P958"/>
  <c r="P1074"/>
  <c r="P939"/>
  <c r="P249"/>
  <c r="M657"/>
  <c r="P728"/>
  <c r="P1080"/>
  <c r="P261"/>
  <c r="M427"/>
  <c r="P1079"/>
  <c r="P1050"/>
  <c r="M1258"/>
  <c r="P1007"/>
  <c r="P828"/>
  <c r="M214"/>
  <c r="M1068"/>
  <c r="M923"/>
  <c r="P457"/>
  <c r="M459"/>
  <c r="M7"/>
  <c r="M979"/>
  <c r="M741"/>
  <c r="P1201"/>
  <c r="M166"/>
  <c r="O166" s="1"/>
  <c r="M1038"/>
  <c r="M948"/>
  <c r="P246"/>
  <c r="M443"/>
  <c r="M1269"/>
  <c r="O1269" s="1"/>
  <c r="P416"/>
  <c r="P1052"/>
  <c r="L145"/>
  <c r="M145" s="1"/>
  <c r="O145" s="1"/>
  <c r="L132"/>
  <c r="M132" s="1"/>
  <c r="L811"/>
  <c r="L312"/>
  <c r="M312" s="1"/>
  <c r="L873"/>
  <c r="L334"/>
  <c r="M334" s="1"/>
  <c r="O334" s="1"/>
  <c r="L1067"/>
  <c r="M1067" s="1"/>
  <c r="L109"/>
  <c r="P46"/>
  <c r="M1256"/>
  <c r="M1279"/>
  <c r="P105"/>
  <c r="P1078"/>
  <c r="M72"/>
  <c r="P363"/>
  <c r="P892"/>
  <c r="M621"/>
  <c r="M1027"/>
  <c r="M887"/>
  <c r="O887" s="1"/>
  <c r="M553"/>
  <c r="M435"/>
  <c r="P292"/>
  <c r="M1209"/>
  <c r="M395"/>
  <c r="M489"/>
  <c r="M240"/>
  <c r="M483"/>
  <c r="O483" s="1"/>
  <c r="P715"/>
  <c r="P838"/>
  <c r="P1010"/>
  <c r="M439"/>
  <c r="P925"/>
  <c r="M991"/>
  <c r="P401"/>
  <c r="M1232"/>
  <c r="M1267"/>
  <c r="M1274"/>
  <c r="M988"/>
  <c r="M341"/>
  <c r="P102"/>
  <c r="M997"/>
  <c r="M1039"/>
  <c r="P371"/>
  <c r="M340"/>
  <c r="M308"/>
  <c r="P348"/>
  <c r="P969"/>
  <c r="P252"/>
  <c r="P90"/>
  <c r="M1301"/>
  <c r="M1285"/>
  <c r="M889"/>
  <c r="M447"/>
  <c r="P907"/>
  <c r="P377"/>
  <c r="M449"/>
  <c r="M156"/>
  <c r="M901"/>
  <c r="P975"/>
  <c r="P417"/>
  <c r="M1303"/>
  <c r="O1303" s="1"/>
  <c r="P869"/>
  <c r="P498"/>
  <c r="P406"/>
  <c r="M1036"/>
  <c r="P280"/>
  <c r="M1219"/>
  <c r="M861"/>
  <c r="M383"/>
  <c r="P961"/>
  <c r="P347"/>
  <c r="M685"/>
  <c r="M338"/>
  <c r="M1316"/>
  <c r="P1207"/>
  <c r="M376"/>
  <c r="L752"/>
  <c r="M752" s="1"/>
  <c r="L84"/>
  <c r="M84" s="1"/>
  <c r="L172"/>
  <c r="M172" s="1"/>
  <c r="L1047"/>
  <c r="M1047" s="1"/>
  <c r="L1085"/>
  <c r="M1085" s="1"/>
  <c r="L394"/>
  <c r="M394" s="1"/>
  <c r="L520"/>
  <c r="M520" s="1"/>
  <c r="O520" s="1"/>
  <c r="P75"/>
  <c r="P1048"/>
  <c r="P141"/>
  <c r="P1143"/>
  <c r="P734"/>
  <c r="P1060"/>
  <c r="P259"/>
  <c r="P989"/>
  <c r="P854"/>
  <c r="P232"/>
  <c r="P175"/>
  <c r="P940"/>
  <c r="P1025"/>
  <c r="P548"/>
  <c r="P255"/>
  <c r="P271"/>
  <c r="P792"/>
  <c r="P264"/>
  <c r="P747"/>
  <c r="P782"/>
  <c r="P380"/>
  <c r="P327"/>
  <c r="L316"/>
  <c r="M316" s="1"/>
  <c r="L937"/>
  <c r="M937" s="1"/>
  <c r="O937" s="1"/>
  <c r="L509"/>
  <c r="M509" s="1"/>
  <c r="O509" s="1"/>
  <c r="L536"/>
  <c r="M536" s="1"/>
  <c r="L576"/>
  <c r="M576" s="1"/>
  <c r="L1040"/>
  <c r="M1040" s="1"/>
  <c r="L1065"/>
  <c r="M1065" s="1"/>
  <c r="L323"/>
  <c r="M323" s="1"/>
  <c r="M77"/>
  <c r="O77" s="1"/>
  <c r="M1168"/>
  <c r="P1111"/>
  <c r="M845"/>
  <c r="M680"/>
  <c r="P992"/>
  <c r="P205"/>
  <c r="P313"/>
  <c r="M492"/>
  <c r="M433"/>
  <c r="M48"/>
  <c r="P1160"/>
  <c r="P247"/>
  <c r="P1013"/>
  <c r="P882"/>
  <c r="P331"/>
  <c r="M591"/>
  <c r="P1051"/>
  <c r="P850"/>
  <c r="M352"/>
  <c r="M115"/>
  <c r="M276"/>
  <c r="M1298"/>
  <c r="P1320"/>
  <c r="P1054"/>
  <c r="P876"/>
  <c r="P956"/>
  <c r="M799"/>
  <c r="M368"/>
  <c r="P270"/>
  <c r="P626"/>
  <c r="M467"/>
  <c r="P66"/>
  <c r="M1024"/>
  <c r="M915"/>
  <c r="M469"/>
  <c r="O469" s="1"/>
  <c r="P204"/>
  <c r="M1259"/>
  <c r="P491"/>
  <c r="P515"/>
  <c r="M853"/>
  <c r="P294"/>
  <c r="M946"/>
  <c r="P557"/>
  <c r="M1159"/>
  <c r="M1184"/>
  <c r="P716"/>
  <c r="P578"/>
  <c r="M807"/>
  <c r="O807" s="1"/>
  <c r="P503"/>
  <c r="P880"/>
  <c r="M453"/>
  <c r="P967"/>
  <c r="P574"/>
  <c r="L554"/>
  <c r="M554" s="1"/>
  <c r="L1058"/>
  <c r="M1058" s="1"/>
  <c r="L532"/>
  <c r="L181"/>
  <c r="L1083"/>
  <c r="M1083" s="1"/>
  <c r="L344"/>
  <c r="M344" s="1"/>
  <c r="L1046"/>
  <c r="M1046" s="1"/>
  <c r="M1321"/>
  <c r="M935"/>
  <c r="M573"/>
  <c r="M354"/>
  <c r="P1268"/>
  <c r="P930"/>
  <c r="P486"/>
  <c r="P1084"/>
  <c r="P721"/>
  <c r="P733"/>
  <c r="P268"/>
  <c r="P207"/>
  <c r="P1120"/>
  <c r="P902"/>
  <c r="P1072"/>
  <c r="P952"/>
  <c r="P267"/>
  <c r="M524"/>
  <c r="P758"/>
  <c r="M777"/>
  <c r="L823"/>
  <c r="M823" s="1"/>
  <c r="O823" s="1"/>
  <c r="L359"/>
  <c r="M359" s="1"/>
  <c r="L514"/>
  <c r="M514" s="1"/>
  <c r="O514" s="1"/>
  <c r="L1129"/>
  <c r="M1129" s="1"/>
  <c r="L795"/>
  <c r="M795" s="1"/>
  <c r="L534"/>
  <c r="M534" s="1"/>
  <c r="O534" s="1"/>
  <c r="L909"/>
  <c r="M909" s="1"/>
  <c r="O909" s="1"/>
  <c r="L163"/>
  <c r="M163" s="1"/>
  <c r="O163" s="1"/>
  <c r="L717"/>
  <c r="M717" s="1"/>
  <c r="L400"/>
  <c r="M400" s="1"/>
  <c r="L527"/>
  <c r="M527" s="1"/>
  <c r="O527" s="1"/>
  <c r="L625"/>
  <c r="M625" s="1"/>
  <c r="O625" s="1"/>
  <c r="L978"/>
  <c r="M978" s="1"/>
  <c r="L1064"/>
  <c r="M1064" s="1"/>
  <c r="L911"/>
  <c r="M911" s="1"/>
  <c r="O911" s="1"/>
  <c r="L118"/>
  <c r="M118" s="1"/>
  <c r="O118" s="1"/>
  <c r="P1042"/>
  <c r="P856"/>
  <c r="M581"/>
  <c r="P121"/>
  <c r="P54"/>
  <c r="M973"/>
  <c r="P1217"/>
  <c r="M1004"/>
  <c r="P501"/>
  <c r="P283"/>
  <c r="M468"/>
  <c r="M52"/>
  <c r="P114"/>
  <c r="P580"/>
  <c r="P464"/>
  <c r="P789"/>
  <c r="M1093"/>
  <c r="M673"/>
  <c r="M668"/>
  <c r="P213"/>
  <c r="M96"/>
  <c r="M378"/>
  <c r="P210"/>
  <c r="P1165"/>
  <c r="P1231"/>
  <c r="M1182"/>
  <c r="O1182" s="1"/>
  <c r="M803"/>
  <c r="M951"/>
  <c r="M42"/>
  <c r="P995"/>
  <c r="M34"/>
  <c r="P225"/>
  <c r="M787"/>
  <c r="M1273"/>
  <c r="O1273" s="1"/>
  <c r="M1163"/>
  <c r="P864"/>
  <c r="M770"/>
  <c r="M655"/>
  <c r="M40"/>
  <c r="L977"/>
  <c r="M977" s="1"/>
  <c r="O977" s="1"/>
  <c r="L697"/>
  <c r="M697" s="1"/>
  <c r="L964"/>
  <c r="M964" s="1"/>
  <c r="L723"/>
  <c r="M723" s="1"/>
  <c r="O723" s="1"/>
  <c r="L1049"/>
  <c r="M1049" s="1"/>
  <c r="L1002"/>
  <c r="M1002" s="1"/>
  <c r="L851"/>
  <c r="M851" s="1"/>
  <c r="L953"/>
  <c r="M953" s="1"/>
  <c r="L875"/>
  <c r="L841"/>
  <c r="L127"/>
  <c r="M127" s="1"/>
  <c r="O127" s="1"/>
  <c r="P1107"/>
  <c r="P420"/>
  <c r="P1251"/>
  <c r="P744"/>
  <c r="P196"/>
  <c r="P1066"/>
  <c r="P590"/>
  <c r="P392"/>
  <c r="P1166"/>
  <c r="P59"/>
  <c r="P168"/>
  <c r="P64"/>
  <c r="O368" l="1"/>
  <c r="P368" s="1"/>
  <c r="O433"/>
  <c r="P433" s="1"/>
  <c r="O394"/>
  <c r="P394" s="1"/>
  <c r="O923"/>
  <c r="P923" s="1"/>
  <c r="O96"/>
  <c r="P96" s="1"/>
  <c r="O1159"/>
  <c r="P1159" s="1"/>
  <c r="O449"/>
  <c r="P449" s="1"/>
  <c r="O991"/>
  <c r="P991" s="1"/>
  <c r="O395"/>
  <c r="P395" s="1"/>
  <c r="O459"/>
  <c r="P459" s="1"/>
  <c r="O388"/>
  <c r="P388" s="1"/>
  <c r="O851"/>
  <c r="P851" s="1"/>
  <c r="O378"/>
  <c r="P378" s="1"/>
  <c r="O1093"/>
  <c r="P1093" s="1"/>
  <c r="O52"/>
  <c r="P52" s="1"/>
  <c r="O1064"/>
  <c r="P1064" s="1"/>
  <c r="O359"/>
  <c r="P359" s="1"/>
  <c r="O1046"/>
  <c r="P1046" s="1"/>
  <c r="O554"/>
  <c r="P554" s="1"/>
  <c r="O1184"/>
  <c r="P1184" s="1"/>
  <c r="O853"/>
  <c r="P853" s="1"/>
  <c r="O680"/>
  <c r="P680" s="1"/>
  <c r="O1065"/>
  <c r="P1065" s="1"/>
  <c r="O338"/>
  <c r="P338" s="1"/>
  <c r="O1219"/>
  <c r="P1219" s="1"/>
  <c r="O439"/>
  <c r="P439" s="1"/>
  <c r="O489"/>
  <c r="P489" s="1"/>
  <c r="O1038"/>
  <c r="P1038" s="1"/>
  <c r="O427"/>
  <c r="P427" s="1"/>
  <c r="O6"/>
  <c r="P6" s="1"/>
  <c r="O917"/>
  <c r="P917" s="1"/>
  <c r="P1298"/>
  <c r="O316"/>
  <c r="P316" s="1"/>
  <c r="P1313"/>
  <c r="P320"/>
  <c r="P1261"/>
  <c r="P27"/>
  <c r="P1022"/>
  <c r="P226"/>
  <c r="P495"/>
  <c r="P883"/>
  <c r="P700"/>
  <c r="P1137"/>
  <c r="P1280"/>
  <c r="P88"/>
  <c r="P1105"/>
  <c r="P61"/>
  <c r="P1114"/>
  <c r="P617"/>
  <c r="P569"/>
  <c r="P431"/>
  <c r="P1311"/>
  <c r="P898"/>
  <c r="P1305"/>
  <c r="O591"/>
  <c r="P591" s="1"/>
  <c r="P1292"/>
  <c r="P310"/>
  <c r="P635"/>
  <c r="P97"/>
  <c r="P223"/>
  <c r="P262"/>
  <c r="P834"/>
  <c r="P1293"/>
  <c r="O787"/>
  <c r="P787" s="1"/>
  <c r="O352"/>
  <c r="P352" s="1"/>
  <c r="O639"/>
  <c r="P639" s="1"/>
  <c r="O40"/>
  <c r="P40" s="1"/>
  <c r="O34"/>
  <c r="P34" s="1"/>
  <c r="O951"/>
  <c r="P951" s="1"/>
  <c r="O323"/>
  <c r="P323" s="1"/>
  <c r="O861"/>
  <c r="P861" s="1"/>
  <c r="O156"/>
  <c r="P156" s="1"/>
  <c r="O988"/>
  <c r="P988" s="1"/>
  <c r="O240"/>
  <c r="P240" s="1"/>
  <c r="O1067"/>
  <c r="P1067" s="1"/>
  <c r="O214"/>
  <c r="P214" s="1"/>
  <c r="O697"/>
  <c r="P697" s="1"/>
  <c r="O1301"/>
  <c r="P1301" s="1"/>
  <c r="O948"/>
  <c r="P948" s="1"/>
  <c r="O172"/>
  <c r="P172" s="1"/>
  <c r="O1316"/>
  <c r="P1316" s="1"/>
  <c r="O453"/>
  <c r="P453" s="1"/>
  <c r="O1168"/>
  <c r="P1168" s="1"/>
  <c r="O889"/>
  <c r="P889" s="1"/>
  <c r="O1002"/>
  <c r="P1002" s="1"/>
  <c r="O1163"/>
  <c r="P1163" s="1"/>
  <c r="O803"/>
  <c r="P803" s="1"/>
  <c r="O953"/>
  <c r="P953" s="1"/>
  <c r="O770"/>
  <c r="P770" s="1"/>
  <c r="O717"/>
  <c r="P717" s="1"/>
  <c r="O1321"/>
  <c r="P1321" s="1"/>
  <c r="O1058"/>
  <c r="P1058" s="1"/>
  <c r="O1259"/>
  <c r="P1259" s="1"/>
  <c r="O467"/>
  <c r="P467" s="1"/>
  <c r="O1047"/>
  <c r="P1047" s="1"/>
  <c r="O340"/>
  <c r="P340" s="1"/>
  <c r="O435"/>
  <c r="P435" s="1"/>
  <c r="O7"/>
  <c r="P7" s="1"/>
  <c r="O465"/>
  <c r="P465" s="1"/>
  <c r="O964"/>
  <c r="P964" s="1"/>
  <c r="O400"/>
  <c r="P400" s="1"/>
  <c r="O1129"/>
  <c r="P1129" s="1"/>
  <c r="O524"/>
  <c r="P524" s="1"/>
  <c r="O935"/>
  <c r="P935" s="1"/>
  <c r="O799"/>
  <c r="P799" s="1"/>
  <c r="O1085"/>
  <c r="P1085" s="1"/>
  <c r="O383"/>
  <c r="P383" s="1"/>
  <c r="O901"/>
  <c r="P901" s="1"/>
  <c r="O341"/>
  <c r="P341" s="1"/>
  <c r="O132"/>
  <c r="P132" s="1"/>
  <c r="O979"/>
  <c r="P979" s="1"/>
  <c r="O1068"/>
  <c r="P1068" s="1"/>
  <c r="O374"/>
  <c r="P374" s="1"/>
  <c r="P77"/>
  <c r="P483"/>
  <c r="P1330"/>
  <c r="P1328"/>
  <c r="O1267"/>
  <c r="P1267" s="1"/>
  <c r="P661"/>
  <c r="P932"/>
  <c r="P130"/>
  <c r="P505"/>
  <c r="P1162"/>
  <c r="O1274"/>
  <c r="P1274" s="1"/>
  <c r="O502"/>
  <c r="P502" s="1"/>
  <c r="O819"/>
  <c r="P819" s="1"/>
  <c r="O1125"/>
  <c r="P1125" s="1"/>
  <c r="O872"/>
  <c r="P872" s="1"/>
  <c r="O831"/>
  <c r="P831" s="1"/>
  <c r="O1215"/>
  <c r="P1215" s="1"/>
  <c r="P477"/>
  <c r="P199"/>
  <c r="P653"/>
  <c r="P664"/>
  <c r="P924"/>
  <c r="P858"/>
  <c r="P671"/>
  <c r="O904"/>
  <c r="P904" s="1"/>
  <c r="O845"/>
  <c r="P845" s="1"/>
  <c r="P510"/>
  <c r="P928"/>
  <c r="P874"/>
  <c r="P497"/>
  <c r="P914"/>
  <c r="O443"/>
  <c r="P443" s="1"/>
  <c r="O581"/>
  <c r="P581" s="1"/>
  <c r="O655"/>
  <c r="P655" s="1"/>
  <c r="O1279"/>
  <c r="P1279" s="1"/>
  <c r="O621"/>
  <c r="P621" s="1"/>
  <c r="O795"/>
  <c r="P795" s="1"/>
  <c r="O573"/>
  <c r="P573" s="1"/>
  <c r="O536"/>
  <c r="P536" s="1"/>
  <c r="P1036"/>
  <c r="O1036"/>
  <c r="P741"/>
  <c r="O741"/>
  <c r="O1049"/>
  <c r="P1049" s="1"/>
  <c r="O42"/>
  <c r="P42" s="1"/>
  <c r="O468"/>
  <c r="P468" s="1"/>
  <c r="O777"/>
  <c r="P777" s="1"/>
  <c r="P354"/>
  <c r="O354"/>
  <c r="P1083"/>
  <c r="O1083"/>
  <c r="O915"/>
  <c r="P915" s="1"/>
  <c r="O115"/>
  <c r="P115" s="1"/>
  <c r="O48"/>
  <c r="P48" s="1"/>
  <c r="O576"/>
  <c r="P576" s="1"/>
  <c r="P752"/>
  <c r="O752"/>
  <c r="P447"/>
  <c r="O447"/>
  <c r="O997"/>
  <c r="P997" s="1"/>
  <c r="O1232"/>
  <c r="P1232" s="1"/>
  <c r="O1209"/>
  <c r="P1209" s="1"/>
  <c r="O1027"/>
  <c r="P1027" s="1"/>
  <c r="P1256"/>
  <c r="O1256"/>
  <c r="O312"/>
  <c r="P312" s="1"/>
  <c r="O1258"/>
  <c r="P1258" s="1"/>
  <c r="P731"/>
  <c r="O731"/>
  <c r="O778"/>
  <c r="P778" s="1"/>
  <c r="O396"/>
  <c r="P396" s="1"/>
  <c r="P546"/>
  <c r="O546"/>
  <c r="O1264"/>
  <c r="P1264" s="1"/>
  <c r="P1273"/>
  <c r="P1182"/>
  <c r="P625"/>
  <c r="P534"/>
  <c r="P1269"/>
  <c r="O657"/>
  <c r="P657" s="1"/>
  <c r="P332"/>
  <c r="P1145"/>
  <c r="P1119"/>
  <c r="P193"/>
  <c r="P504"/>
  <c r="P863"/>
  <c r="P707"/>
  <c r="P878"/>
  <c r="P1199"/>
  <c r="P455"/>
  <c r="O612"/>
  <c r="P612" s="1"/>
  <c r="O942"/>
  <c r="P942" s="1"/>
  <c r="O41"/>
  <c r="P41" s="1"/>
  <c r="O1272"/>
  <c r="P1272" s="1"/>
  <c r="O492"/>
  <c r="P492" s="1"/>
  <c r="P208"/>
  <c r="P1135"/>
  <c r="P1149"/>
  <c r="O746"/>
  <c r="P746" s="1"/>
  <c r="P681"/>
  <c r="P871"/>
  <c r="P326"/>
  <c r="P322"/>
  <c r="P779"/>
  <c r="P862"/>
  <c r="P593"/>
  <c r="P314"/>
  <c r="P810"/>
  <c r="P1310"/>
  <c r="O668"/>
  <c r="P668" s="1"/>
  <c r="O1024"/>
  <c r="P1024" s="1"/>
  <c r="O376"/>
  <c r="P376" s="1"/>
  <c r="O1235"/>
  <c r="P1235" s="1"/>
  <c r="O358"/>
  <c r="P358" s="1"/>
  <c r="O1091"/>
  <c r="P1091" s="1"/>
  <c r="O973"/>
  <c r="P973" s="1"/>
  <c r="O978"/>
  <c r="P978" s="1"/>
  <c r="O344"/>
  <c r="P344" s="1"/>
  <c r="O276"/>
  <c r="P276" s="1"/>
  <c r="O1040"/>
  <c r="P1040" s="1"/>
  <c r="O84"/>
  <c r="P84" s="1"/>
  <c r="O685"/>
  <c r="P685" s="1"/>
  <c r="O1039"/>
  <c r="P1039" s="1"/>
  <c r="O72"/>
  <c r="P72" s="1"/>
  <c r="P823"/>
  <c r="P807"/>
  <c r="P469"/>
  <c r="P1303"/>
  <c r="P887"/>
  <c r="P166"/>
  <c r="O673"/>
  <c r="P673" s="1"/>
  <c r="O719"/>
  <c r="P719" s="1"/>
  <c r="O308"/>
  <c r="P308" s="1"/>
  <c r="P699"/>
  <c r="P797"/>
  <c r="P1213"/>
  <c r="P842"/>
  <c r="P463"/>
  <c r="O946"/>
  <c r="P946" s="1"/>
  <c r="O553"/>
  <c r="P553" s="1"/>
  <c r="P605"/>
  <c r="O1285"/>
  <c r="P1285" s="1"/>
  <c r="O1004"/>
  <c r="P1004" s="1"/>
  <c r="P977"/>
  <c r="P723"/>
  <c r="M875"/>
  <c r="P527"/>
  <c r="P163"/>
  <c r="M181"/>
  <c r="P127"/>
  <c r="P520"/>
  <c r="P509"/>
  <c r="P911"/>
  <c r="P514"/>
  <c r="P334"/>
  <c r="M811"/>
  <c r="M841"/>
  <c r="P118"/>
  <c r="P909"/>
  <c r="M532"/>
  <c r="P145"/>
  <c r="P937"/>
  <c r="M109"/>
  <c r="M873"/>
  <c r="O181" l="1"/>
  <c r="P181" s="1"/>
  <c r="O532"/>
  <c r="P532" s="1"/>
  <c r="O811"/>
  <c r="P811" s="1"/>
  <c r="O109"/>
  <c r="P109" s="1"/>
  <c r="O841"/>
  <c r="P841" s="1"/>
  <c r="O873"/>
  <c r="P873" s="1"/>
  <c r="O875"/>
  <c r="P875" s="1"/>
</calcChain>
</file>

<file path=xl/sharedStrings.xml><?xml version="1.0" encoding="utf-8"?>
<sst xmlns="http://schemas.openxmlformats.org/spreadsheetml/2006/main" count="47" uniqueCount="30">
  <si>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</si>
  <si>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</si>
  <si>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</si>
  <si>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</si>
  <si>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Task Durations</t>
  </si>
  <si>
    <t>Task Data</t>
  </si>
  <si>
    <t>Task Durations - Task Data</t>
  </si>
  <si>
    <t>Task ID</t>
  </si>
  <si>
    <t>Code Complexity</t>
  </si>
  <si>
    <t>RANDOM</t>
  </si>
  <si>
    <t>Backend Task</t>
  </si>
  <si>
    <t>FrontEnd Task</t>
  </si>
  <si>
    <t>Data Task</t>
  </si>
  <si>
    <t>Est R</t>
  </si>
  <si>
    <t>Est D</t>
  </si>
  <si>
    <t>Est G</t>
  </si>
  <si>
    <t>Avg Estimation</t>
  </si>
  <si>
    <t>Worked R</t>
  </si>
  <si>
    <t>Worked D</t>
  </si>
  <si>
    <t>Worked G</t>
  </si>
  <si>
    <t>No of Incidents Per Period of Time</t>
  </si>
  <si>
    <t>Average Rate</t>
  </si>
  <si>
    <t>Actual Duration</t>
  </si>
  <si>
    <t>Poisson</t>
  </si>
  <si>
    <t>Task Durations - Poisson</t>
  </si>
  <si>
    <t>Table 1</t>
  </si>
  <si>
    <t>Task Durations - Table 1</t>
  </si>
  <si>
    <t>“All Drawings from the Sheet”</t>
  </si>
  <si>
    <t>Task Durations - Drawings</t>
  </si>
  <si>
    <t>Coefficients</t>
  </si>
</sst>
</file>

<file path=xl/styles.xml><?xml version="1.0" encoding="utf-8"?>
<styleSheet xmlns="http://schemas.openxmlformats.org/spreadsheetml/2006/main">
  <fonts count="5">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fillId="0" borderId="0" applyNumberFormat="0" applyFill="0" applyBorder="0" applyProtection="0">
      <alignment vertical="top" wrapText="1"/>
    </xf>
  </cellStyleXfs>
  <cellXfs count="19">
    <xf numFmtId="0" fontId="0" fillId="0" borderId="0" xfId="0" applyFont="1" applyAlignment="1">
      <alignment vertical="top" wrapText="1"/>
    </xf>
    <xf numFmtId="0" fontId="2" fillId="0" borderId="0" xfId="0" applyFont="1" applyAlignment="1">
      <alignment horizontal="left" vertical="top" wrapText="1"/>
    </xf>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3" fillId="3" borderId="0" xfId="0" applyFont="1" applyFill="1" applyAlignment="1">
      <alignment horizontal="left" vertical="top" wrapText="1"/>
    </xf>
    <xf numFmtId="0" fontId="0" fillId="0" borderId="0" xfId="0" applyNumberFormat="1" applyFont="1" applyAlignment="1">
      <alignment vertical="top" wrapText="1"/>
    </xf>
    <xf numFmtId="49" fontId="4" fillId="4" borderId="1" xfId="0" applyNumberFormat="1" applyFont="1" applyFill="1" applyBorder="1" applyAlignment="1">
      <alignment vertical="top" wrapText="1"/>
    </xf>
    <xf numFmtId="0" fontId="4" fillId="5" borderId="2" xfId="0" applyNumberFormat="1" applyFont="1" applyFill="1" applyBorder="1" applyAlignment="1">
      <alignment vertical="top" wrapText="1"/>
    </xf>
    <xf numFmtId="2" fontId="0" fillId="0" borderId="3" xfId="0" applyNumberFormat="1" applyFont="1" applyBorder="1" applyAlignment="1">
      <alignment vertical="top" wrapText="1"/>
    </xf>
    <xf numFmtId="0" fontId="0" fillId="0" borderId="4" xfId="0" applyNumberFormat="1" applyFont="1" applyBorder="1" applyAlignment="1">
      <alignment vertical="top" wrapText="1"/>
    </xf>
    <xf numFmtId="0" fontId="4" fillId="5" borderId="5" xfId="0" applyNumberFormat="1" applyFont="1" applyFill="1" applyBorder="1" applyAlignment="1">
      <alignment vertical="top" wrapText="1"/>
    </xf>
    <xf numFmtId="2" fontId="0" fillId="0" borderId="6" xfId="0" applyNumberFormat="1" applyFont="1" applyBorder="1" applyAlignment="1">
      <alignment vertical="top" wrapText="1"/>
    </xf>
    <xf numFmtId="0" fontId="0" fillId="0" borderId="7" xfId="0" applyNumberFormat="1" applyFont="1" applyBorder="1" applyAlignment="1">
      <alignment vertical="top" wrapText="1"/>
    </xf>
    <xf numFmtId="0" fontId="0" fillId="0" borderId="0" xfId="0" applyNumberFormat="1" applyFont="1" applyAlignment="1">
      <alignment vertical="top" wrapText="1"/>
    </xf>
    <xf numFmtId="0" fontId="0" fillId="0" borderId="7" xfId="0" applyFont="1" applyBorder="1" applyAlignment="1">
      <alignment vertical="top" wrapText="1"/>
    </xf>
    <xf numFmtId="0" fontId="0" fillId="0" borderId="0" xfId="0" applyNumberFormat="1" applyFont="1" applyAlignment="1">
      <alignment vertical="top" wrapText="1"/>
    </xf>
    <xf numFmtId="0" fontId="1" fillId="0" borderId="0" xfId="0" applyFont="1" applyAlignment="1">
      <alignment horizontal="left" vertical="top" wrapText="1"/>
    </xf>
    <xf numFmtId="0" fontId="0" fillId="0" borderId="0" xfId="0" applyFont="1" applyAlignment="1">
      <alignment vertical="top" wrapText="1"/>
    </xf>
    <xf numFmtId="0" fontId="1" fillId="0" borderId="0" xfId="0" applyFont="1" applyAlignment="1">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FEFFFF"/>
      <rgbColor rgb="FFB8B8B8"/>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autoTitleDeleted val="1"/>
    <c:plotArea>
      <c:layout>
        <c:manualLayout>
          <c:layoutTarget val="inner"/>
          <c:xMode val="edge"/>
          <c:yMode val="edge"/>
          <c:x val="3.5658400000000007E-2"/>
          <c:y val="9.5385300000000006E-2"/>
          <c:w val="0.94412300000000005"/>
          <c:h val="0.85086700000000004"/>
        </c:manualLayout>
      </c:layout>
      <c:scatterChart>
        <c:scatterStyle val="lineMarker"/>
        <c:ser>
          <c:idx val="0"/>
          <c:order val="0"/>
          <c:tx>
            <c:strRef>
              <c:f>'Task Durations - Task Data'!$P$2</c:f>
              <c:strCache>
                <c:ptCount val="1"/>
                <c:pt idx="0">
                  <c:v>Actual Duration</c:v>
                </c:pt>
              </c:strCache>
            </c:strRef>
          </c:tx>
          <c:spPr>
            <a:ln w="12700" cap="flat">
              <a:noFill/>
              <a:prstDash val="solid"/>
              <a:miter lim="400000"/>
            </a:ln>
            <a:effectLst/>
          </c:spPr>
          <c:marker>
            <c:symbol val="circle"/>
            <c:size val="8"/>
            <c:spPr>
              <a:solidFill>
                <a:srgbClr val="FFFFFF"/>
              </a:solidFill>
              <a:ln w="25400" cap="flat">
                <a:solidFill>
                  <a:schemeClr val="accent1"/>
                </a:solidFill>
                <a:prstDash val="solid"/>
                <a:miter lim="400000"/>
              </a:ln>
              <a:effectLst/>
            </c:spPr>
          </c:marker>
          <c:trendline>
            <c:spPr>
              <a:ln w="25400" cap="flat">
                <a:solidFill>
                  <a:schemeClr val="accent1"/>
                </a:solidFill>
                <a:prstDash val="solid"/>
                <a:miter lim="400000"/>
              </a:ln>
              <a:effectLst>
                <a:outerShdw blurRad="12700" dist="25400" dir="7320000" algn="tl">
                  <a:srgbClr val="000000">
                    <a:alpha val="25000"/>
                  </a:srgbClr>
                </a:outerShdw>
              </a:effectLst>
            </c:spPr>
            <c:trendlineType val="linear"/>
            <c:dispRSqr val="1"/>
            <c:dispEq val="1"/>
            <c:trendlineLbl>
              <c:layout/>
              <c:numFmt formatCode="General" sourceLinked="0"/>
            </c:trendlineLbl>
          </c:trendline>
          <c:xVal>
            <c:numRef>
              <c:f>'Task Durations - Task Data'!$J$3:$J$1330</c:f>
              <c:numCache>
                <c:formatCode>General</c:formatCode>
                <c:ptCount val="1328"/>
                <c:pt idx="0">
                  <c:v>5</c:v>
                </c:pt>
                <c:pt idx="1">
                  <c:v>15</c:v>
                </c:pt>
                <c:pt idx="2">
                  <c:v>13.333333333333334</c:v>
                </c:pt>
                <c:pt idx="3">
                  <c:v>5</c:v>
                </c:pt>
                <c:pt idx="4">
                  <c:v>10</c:v>
                </c:pt>
                <c:pt idx="5">
                  <c:v>6.333333333333333</c:v>
                </c:pt>
                <c:pt idx="6">
                  <c:v>10</c:v>
                </c:pt>
                <c:pt idx="7">
                  <c:v>7</c:v>
                </c:pt>
                <c:pt idx="8">
                  <c:v>6.333333333333333</c:v>
                </c:pt>
                <c:pt idx="9">
                  <c:v>11.666666666666666</c:v>
                </c:pt>
                <c:pt idx="10">
                  <c:v>5.666666666666667</c:v>
                </c:pt>
                <c:pt idx="11">
                  <c:v>5.666666666666667</c:v>
                </c:pt>
                <c:pt idx="12">
                  <c:v>6.333333333333333</c:v>
                </c:pt>
                <c:pt idx="13">
                  <c:v>5</c:v>
                </c:pt>
                <c:pt idx="14">
                  <c:v>16.333333333333332</c:v>
                </c:pt>
                <c:pt idx="15">
                  <c:v>9</c:v>
                </c:pt>
                <c:pt idx="16">
                  <c:v>3.3333333333333335</c:v>
                </c:pt>
                <c:pt idx="17">
                  <c:v>10</c:v>
                </c:pt>
                <c:pt idx="18">
                  <c:v>4.666666666666667</c:v>
                </c:pt>
                <c:pt idx="19">
                  <c:v>3.6666666666666665</c:v>
                </c:pt>
                <c:pt idx="20">
                  <c:v>20.333333333333332</c:v>
                </c:pt>
                <c:pt idx="21">
                  <c:v>3</c:v>
                </c:pt>
                <c:pt idx="22">
                  <c:v>11.666666666666666</c:v>
                </c:pt>
                <c:pt idx="23">
                  <c:v>16.333333333333332</c:v>
                </c:pt>
                <c:pt idx="24">
                  <c:v>5</c:v>
                </c:pt>
                <c:pt idx="25">
                  <c:v>20.333333333333332</c:v>
                </c:pt>
                <c:pt idx="26">
                  <c:v>3.6666666666666665</c:v>
                </c:pt>
                <c:pt idx="27">
                  <c:v>23</c:v>
                </c:pt>
                <c:pt idx="28">
                  <c:v>10</c:v>
                </c:pt>
                <c:pt idx="29">
                  <c:v>4.333333333333333</c:v>
                </c:pt>
                <c:pt idx="30">
                  <c:v>11.666666666666666</c:v>
                </c:pt>
                <c:pt idx="31">
                  <c:v>4.666666666666667</c:v>
                </c:pt>
                <c:pt idx="32">
                  <c:v>16.333333333333332</c:v>
                </c:pt>
                <c:pt idx="33">
                  <c:v>5</c:v>
                </c:pt>
                <c:pt idx="34">
                  <c:v>3.3333333333333335</c:v>
                </c:pt>
                <c:pt idx="35">
                  <c:v>4</c:v>
                </c:pt>
                <c:pt idx="36">
                  <c:v>17.666666666666668</c:v>
                </c:pt>
                <c:pt idx="37">
                  <c:v>8</c:v>
                </c:pt>
                <c:pt idx="38">
                  <c:v>4</c:v>
                </c:pt>
                <c:pt idx="39">
                  <c:v>10</c:v>
                </c:pt>
                <c:pt idx="40">
                  <c:v>9.6666666666666661</c:v>
                </c:pt>
                <c:pt idx="41">
                  <c:v>23</c:v>
                </c:pt>
                <c:pt idx="42">
                  <c:v>8</c:v>
                </c:pt>
                <c:pt idx="43">
                  <c:v>5.666666666666667</c:v>
                </c:pt>
                <c:pt idx="44">
                  <c:v>13.333333333333334</c:v>
                </c:pt>
                <c:pt idx="45">
                  <c:v>4</c:v>
                </c:pt>
                <c:pt idx="46">
                  <c:v>3.6666666666666665</c:v>
                </c:pt>
                <c:pt idx="47">
                  <c:v>5.666666666666667</c:v>
                </c:pt>
                <c:pt idx="48">
                  <c:v>3.3333333333333335</c:v>
                </c:pt>
                <c:pt idx="49">
                  <c:v>7</c:v>
                </c:pt>
                <c:pt idx="50">
                  <c:v>4.666666666666667</c:v>
                </c:pt>
                <c:pt idx="51">
                  <c:v>5.666666666666667</c:v>
                </c:pt>
                <c:pt idx="52">
                  <c:v>13.333333333333334</c:v>
                </c:pt>
                <c:pt idx="53">
                  <c:v>23</c:v>
                </c:pt>
                <c:pt idx="54">
                  <c:v>16.333333333333332</c:v>
                </c:pt>
                <c:pt idx="55">
                  <c:v>9.6666666666666661</c:v>
                </c:pt>
                <c:pt idx="56">
                  <c:v>3.6666666666666665</c:v>
                </c:pt>
                <c:pt idx="57">
                  <c:v>16.333333333333332</c:v>
                </c:pt>
                <c:pt idx="58">
                  <c:v>9</c:v>
                </c:pt>
                <c:pt idx="59">
                  <c:v>13.333333333333334</c:v>
                </c:pt>
                <c:pt idx="60">
                  <c:v>6.333333333333333</c:v>
                </c:pt>
                <c:pt idx="61">
                  <c:v>16.333333333333332</c:v>
                </c:pt>
                <c:pt idx="62">
                  <c:v>10</c:v>
                </c:pt>
                <c:pt idx="63">
                  <c:v>4.333333333333333</c:v>
                </c:pt>
                <c:pt idx="64">
                  <c:v>6.333333333333333</c:v>
                </c:pt>
                <c:pt idx="65">
                  <c:v>17.666666666666668</c:v>
                </c:pt>
                <c:pt idx="66">
                  <c:v>3.6666666666666665</c:v>
                </c:pt>
                <c:pt idx="67">
                  <c:v>7</c:v>
                </c:pt>
                <c:pt idx="68">
                  <c:v>9</c:v>
                </c:pt>
                <c:pt idx="69">
                  <c:v>6.333333333333333</c:v>
                </c:pt>
                <c:pt idx="70">
                  <c:v>3.6666666666666665</c:v>
                </c:pt>
                <c:pt idx="71">
                  <c:v>4</c:v>
                </c:pt>
                <c:pt idx="72">
                  <c:v>3</c:v>
                </c:pt>
                <c:pt idx="73">
                  <c:v>4</c:v>
                </c:pt>
                <c:pt idx="74">
                  <c:v>5.666666666666667</c:v>
                </c:pt>
                <c:pt idx="75">
                  <c:v>17.666666666666668</c:v>
                </c:pt>
                <c:pt idx="76">
                  <c:v>13.333333333333334</c:v>
                </c:pt>
                <c:pt idx="77">
                  <c:v>4.333333333333333</c:v>
                </c:pt>
                <c:pt idx="78">
                  <c:v>9</c:v>
                </c:pt>
                <c:pt idx="79">
                  <c:v>4.666666666666667</c:v>
                </c:pt>
                <c:pt idx="80">
                  <c:v>4</c:v>
                </c:pt>
                <c:pt idx="81">
                  <c:v>4.333333333333333</c:v>
                </c:pt>
                <c:pt idx="82">
                  <c:v>23</c:v>
                </c:pt>
                <c:pt idx="83">
                  <c:v>4.666666666666667</c:v>
                </c:pt>
                <c:pt idx="84">
                  <c:v>6.333333333333333</c:v>
                </c:pt>
                <c:pt idx="85">
                  <c:v>3.6666666666666665</c:v>
                </c:pt>
                <c:pt idx="86">
                  <c:v>3</c:v>
                </c:pt>
                <c:pt idx="87">
                  <c:v>4.666666666666667</c:v>
                </c:pt>
                <c:pt idx="88">
                  <c:v>4.333333333333333</c:v>
                </c:pt>
                <c:pt idx="89">
                  <c:v>16.333333333333332</c:v>
                </c:pt>
                <c:pt idx="90">
                  <c:v>4.666666666666667</c:v>
                </c:pt>
                <c:pt idx="91">
                  <c:v>4.666666666666667</c:v>
                </c:pt>
                <c:pt idx="92">
                  <c:v>5.666666666666667</c:v>
                </c:pt>
                <c:pt idx="93">
                  <c:v>23</c:v>
                </c:pt>
                <c:pt idx="94">
                  <c:v>9</c:v>
                </c:pt>
                <c:pt idx="95">
                  <c:v>8</c:v>
                </c:pt>
                <c:pt idx="96">
                  <c:v>4.666666666666667</c:v>
                </c:pt>
                <c:pt idx="97">
                  <c:v>10</c:v>
                </c:pt>
                <c:pt idx="98">
                  <c:v>8</c:v>
                </c:pt>
                <c:pt idx="99">
                  <c:v>11.666666666666666</c:v>
                </c:pt>
                <c:pt idx="100">
                  <c:v>8</c:v>
                </c:pt>
                <c:pt idx="101">
                  <c:v>3.6666666666666665</c:v>
                </c:pt>
                <c:pt idx="102">
                  <c:v>23</c:v>
                </c:pt>
                <c:pt idx="103">
                  <c:v>5.666666666666667</c:v>
                </c:pt>
                <c:pt idx="104">
                  <c:v>16.333333333333332</c:v>
                </c:pt>
                <c:pt idx="105">
                  <c:v>3.3333333333333335</c:v>
                </c:pt>
                <c:pt idx="106">
                  <c:v>8</c:v>
                </c:pt>
                <c:pt idx="107">
                  <c:v>6.333333333333333</c:v>
                </c:pt>
                <c:pt idx="108">
                  <c:v>3.3333333333333335</c:v>
                </c:pt>
                <c:pt idx="109">
                  <c:v>6.333333333333333</c:v>
                </c:pt>
                <c:pt idx="110">
                  <c:v>10</c:v>
                </c:pt>
                <c:pt idx="111">
                  <c:v>23</c:v>
                </c:pt>
                <c:pt idx="112">
                  <c:v>15</c:v>
                </c:pt>
                <c:pt idx="113">
                  <c:v>8</c:v>
                </c:pt>
                <c:pt idx="114">
                  <c:v>8</c:v>
                </c:pt>
                <c:pt idx="115">
                  <c:v>4.333333333333333</c:v>
                </c:pt>
                <c:pt idx="116">
                  <c:v>3.6666666666666665</c:v>
                </c:pt>
                <c:pt idx="117">
                  <c:v>3.6666666666666665</c:v>
                </c:pt>
                <c:pt idx="118">
                  <c:v>4.333333333333333</c:v>
                </c:pt>
                <c:pt idx="119">
                  <c:v>15</c:v>
                </c:pt>
                <c:pt idx="120">
                  <c:v>3.3333333333333335</c:v>
                </c:pt>
                <c:pt idx="121">
                  <c:v>3.6666666666666665</c:v>
                </c:pt>
                <c:pt idx="122">
                  <c:v>3.6666666666666665</c:v>
                </c:pt>
                <c:pt idx="123">
                  <c:v>5.666666666666667</c:v>
                </c:pt>
                <c:pt idx="124">
                  <c:v>3</c:v>
                </c:pt>
                <c:pt idx="125">
                  <c:v>3</c:v>
                </c:pt>
                <c:pt idx="126">
                  <c:v>3.6666666666666665</c:v>
                </c:pt>
                <c:pt idx="127">
                  <c:v>7</c:v>
                </c:pt>
                <c:pt idx="128">
                  <c:v>9</c:v>
                </c:pt>
                <c:pt idx="129">
                  <c:v>7</c:v>
                </c:pt>
                <c:pt idx="130">
                  <c:v>3.6666666666666665</c:v>
                </c:pt>
                <c:pt idx="131">
                  <c:v>4.333333333333333</c:v>
                </c:pt>
                <c:pt idx="132">
                  <c:v>5</c:v>
                </c:pt>
                <c:pt idx="133">
                  <c:v>3.6666666666666665</c:v>
                </c:pt>
                <c:pt idx="134">
                  <c:v>10</c:v>
                </c:pt>
                <c:pt idx="135">
                  <c:v>9.6666666666666661</c:v>
                </c:pt>
                <c:pt idx="136">
                  <c:v>13.333333333333334</c:v>
                </c:pt>
                <c:pt idx="137">
                  <c:v>5</c:v>
                </c:pt>
                <c:pt idx="138">
                  <c:v>13.333333333333334</c:v>
                </c:pt>
                <c:pt idx="139">
                  <c:v>13.333333333333334</c:v>
                </c:pt>
                <c:pt idx="140">
                  <c:v>5.666666666666667</c:v>
                </c:pt>
                <c:pt idx="141">
                  <c:v>3.6666666666666665</c:v>
                </c:pt>
                <c:pt idx="142">
                  <c:v>16.333333333333332</c:v>
                </c:pt>
                <c:pt idx="143">
                  <c:v>4</c:v>
                </c:pt>
                <c:pt idx="144">
                  <c:v>23</c:v>
                </c:pt>
                <c:pt idx="145">
                  <c:v>4.666666666666667</c:v>
                </c:pt>
                <c:pt idx="146">
                  <c:v>13.333333333333334</c:v>
                </c:pt>
                <c:pt idx="147">
                  <c:v>4.666666666666667</c:v>
                </c:pt>
                <c:pt idx="148">
                  <c:v>9</c:v>
                </c:pt>
                <c:pt idx="149">
                  <c:v>8</c:v>
                </c:pt>
                <c:pt idx="150">
                  <c:v>3</c:v>
                </c:pt>
                <c:pt idx="151">
                  <c:v>3.3333333333333335</c:v>
                </c:pt>
                <c:pt idx="152">
                  <c:v>3.3333333333333335</c:v>
                </c:pt>
                <c:pt idx="153">
                  <c:v>8</c:v>
                </c:pt>
                <c:pt idx="154">
                  <c:v>9</c:v>
                </c:pt>
                <c:pt idx="155">
                  <c:v>5</c:v>
                </c:pt>
                <c:pt idx="156">
                  <c:v>23</c:v>
                </c:pt>
                <c:pt idx="157">
                  <c:v>9.6666666666666661</c:v>
                </c:pt>
                <c:pt idx="158">
                  <c:v>3.6666666666666665</c:v>
                </c:pt>
                <c:pt idx="159">
                  <c:v>8</c:v>
                </c:pt>
                <c:pt idx="160">
                  <c:v>9.6666666666666661</c:v>
                </c:pt>
                <c:pt idx="161">
                  <c:v>3</c:v>
                </c:pt>
                <c:pt idx="162">
                  <c:v>4.333333333333333</c:v>
                </c:pt>
                <c:pt idx="163">
                  <c:v>3.3333333333333335</c:v>
                </c:pt>
                <c:pt idx="164">
                  <c:v>20.333333333333332</c:v>
                </c:pt>
                <c:pt idx="165">
                  <c:v>4</c:v>
                </c:pt>
                <c:pt idx="166">
                  <c:v>3.3333333333333335</c:v>
                </c:pt>
                <c:pt idx="167">
                  <c:v>15</c:v>
                </c:pt>
                <c:pt idx="168">
                  <c:v>7</c:v>
                </c:pt>
                <c:pt idx="169">
                  <c:v>4.333333333333333</c:v>
                </c:pt>
                <c:pt idx="170">
                  <c:v>8</c:v>
                </c:pt>
                <c:pt idx="171">
                  <c:v>11.666666666666666</c:v>
                </c:pt>
                <c:pt idx="172">
                  <c:v>20.333333333333332</c:v>
                </c:pt>
                <c:pt idx="173">
                  <c:v>20.333333333333332</c:v>
                </c:pt>
                <c:pt idx="174">
                  <c:v>4</c:v>
                </c:pt>
                <c:pt idx="175">
                  <c:v>4.333333333333333</c:v>
                </c:pt>
                <c:pt idx="176">
                  <c:v>17.666666666666668</c:v>
                </c:pt>
                <c:pt idx="177">
                  <c:v>8</c:v>
                </c:pt>
                <c:pt idx="178">
                  <c:v>4</c:v>
                </c:pt>
                <c:pt idx="179">
                  <c:v>3.3333333333333335</c:v>
                </c:pt>
                <c:pt idx="180">
                  <c:v>3</c:v>
                </c:pt>
                <c:pt idx="181">
                  <c:v>11.666666666666666</c:v>
                </c:pt>
                <c:pt idx="182">
                  <c:v>5</c:v>
                </c:pt>
                <c:pt idx="183">
                  <c:v>9</c:v>
                </c:pt>
                <c:pt idx="184">
                  <c:v>7</c:v>
                </c:pt>
                <c:pt idx="185">
                  <c:v>5.666666666666667</c:v>
                </c:pt>
                <c:pt idx="186">
                  <c:v>13.333333333333334</c:v>
                </c:pt>
                <c:pt idx="187">
                  <c:v>9</c:v>
                </c:pt>
                <c:pt idx="188">
                  <c:v>9.6666666666666661</c:v>
                </c:pt>
                <c:pt idx="189">
                  <c:v>9.6666666666666661</c:v>
                </c:pt>
                <c:pt idx="190">
                  <c:v>11.666666666666666</c:v>
                </c:pt>
                <c:pt idx="191">
                  <c:v>9.6666666666666661</c:v>
                </c:pt>
                <c:pt idx="192">
                  <c:v>9</c:v>
                </c:pt>
                <c:pt idx="193">
                  <c:v>17.666666666666668</c:v>
                </c:pt>
                <c:pt idx="194">
                  <c:v>4.333333333333333</c:v>
                </c:pt>
                <c:pt idx="195">
                  <c:v>7</c:v>
                </c:pt>
                <c:pt idx="196">
                  <c:v>20.333333333333332</c:v>
                </c:pt>
                <c:pt idx="197">
                  <c:v>17.666666666666668</c:v>
                </c:pt>
                <c:pt idx="198">
                  <c:v>5</c:v>
                </c:pt>
                <c:pt idx="199">
                  <c:v>3.6666666666666665</c:v>
                </c:pt>
                <c:pt idx="200">
                  <c:v>5</c:v>
                </c:pt>
                <c:pt idx="201">
                  <c:v>9.6666666666666661</c:v>
                </c:pt>
                <c:pt idx="202">
                  <c:v>9</c:v>
                </c:pt>
                <c:pt idx="203">
                  <c:v>5.666666666666667</c:v>
                </c:pt>
                <c:pt idx="204">
                  <c:v>6.333333333333333</c:v>
                </c:pt>
                <c:pt idx="205">
                  <c:v>23</c:v>
                </c:pt>
                <c:pt idx="206">
                  <c:v>13.333333333333334</c:v>
                </c:pt>
                <c:pt idx="207">
                  <c:v>20.333333333333332</c:v>
                </c:pt>
                <c:pt idx="208">
                  <c:v>4.333333333333333</c:v>
                </c:pt>
                <c:pt idx="209">
                  <c:v>10</c:v>
                </c:pt>
                <c:pt idx="210">
                  <c:v>4</c:v>
                </c:pt>
                <c:pt idx="211">
                  <c:v>13.333333333333334</c:v>
                </c:pt>
                <c:pt idx="212">
                  <c:v>11.666666666666666</c:v>
                </c:pt>
                <c:pt idx="213">
                  <c:v>3.3333333333333335</c:v>
                </c:pt>
                <c:pt idx="214">
                  <c:v>11.666666666666666</c:v>
                </c:pt>
                <c:pt idx="215">
                  <c:v>20.333333333333332</c:v>
                </c:pt>
                <c:pt idx="216">
                  <c:v>4.333333333333333</c:v>
                </c:pt>
                <c:pt idx="217">
                  <c:v>6.333333333333333</c:v>
                </c:pt>
                <c:pt idx="218">
                  <c:v>16.333333333333332</c:v>
                </c:pt>
                <c:pt idx="219">
                  <c:v>8</c:v>
                </c:pt>
                <c:pt idx="220">
                  <c:v>8</c:v>
                </c:pt>
                <c:pt idx="221">
                  <c:v>6.333333333333333</c:v>
                </c:pt>
                <c:pt idx="222">
                  <c:v>4.666666666666667</c:v>
                </c:pt>
                <c:pt idx="223">
                  <c:v>17.666666666666668</c:v>
                </c:pt>
                <c:pt idx="224">
                  <c:v>4.333333333333333</c:v>
                </c:pt>
                <c:pt idx="225">
                  <c:v>11.666666666666666</c:v>
                </c:pt>
                <c:pt idx="226">
                  <c:v>8</c:v>
                </c:pt>
                <c:pt idx="227">
                  <c:v>4.666666666666667</c:v>
                </c:pt>
                <c:pt idx="228">
                  <c:v>8</c:v>
                </c:pt>
                <c:pt idx="229">
                  <c:v>5.666666666666667</c:v>
                </c:pt>
                <c:pt idx="230">
                  <c:v>3.6666666666666665</c:v>
                </c:pt>
                <c:pt idx="231">
                  <c:v>11.666666666666666</c:v>
                </c:pt>
                <c:pt idx="232">
                  <c:v>4</c:v>
                </c:pt>
                <c:pt idx="233">
                  <c:v>3</c:v>
                </c:pt>
                <c:pt idx="234">
                  <c:v>10</c:v>
                </c:pt>
                <c:pt idx="235">
                  <c:v>9</c:v>
                </c:pt>
                <c:pt idx="236">
                  <c:v>16.333333333333332</c:v>
                </c:pt>
                <c:pt idx="237">
                  <c:v>9</c:v>
                </c:pt>
                <c:pt idx="238">
                  <c:v>9</c:v>
                </c:pt>
                <c:pt idx="239">
                  <c:v>9</c:v>
                </c:pt>
                <c:pt idx="240">
                  <c:v>9.6666666666666661</c:v>
                </c:pt>
                <c:pt idx="241">
                  <c:v>4.666666666666667</c:v>
                </c:pt>
                <c:pt idx="242">
                  <c:v>9.6666666666666661</c:v>
                </c:pt>
                <c:pt idx="243">
                  <c:v>3</c:v>
                </c:pt>
                <c:pt idx="244">
                  <c:v>3.3333333333333335</c:v>
                </c:pt>
                <c:pt idx="245">
                  <c:v>16.333333333333332</c:v>
                </c:pt>
                <c:pt idx="246">
                  <c:v>3.6666666666666665</c:v>
                </c:pt>
                <c:pt idx="247">
                  <c:v>4</c:v>
                </c:pt>
                <c:pt idx="248">
                  <c:v>3.6666666666666665</c:v>
                </c:pt>
                <c:pt idx="249">
                  <c:v>5.666666666666667</c:v>
                </c:pt>
                <c:pt idx="250">
                  <c:v>4.333333333333333</c:v>
                </c:pt>
                <c:pt idx="251">
                  <c:v>5</c:v>
                </c:pt>
                <c:pt idx="252">
                  <c:v>9.6666666666666661</c:v>
                </c:pt>
                <c:pt idx="253">
                  <c:v>16.333333333333332</c:v>
                </c:pt>
                <c:pt idx="254">
                  <c:v>4</c:v>
                </c:pt>
                <c:pt idx="255">
                  <c:v>8</c:v>
                </c:pt>
                <c:pt idx="256">
                  <c:v>5</c:v>
                </c:pt>
                <c:pt idx="257">
                  <c:v>23</c:v>
                </c:pt>
                <c:pt idx="258">
                  <c:v>9.6666666666666661</c:v>
                </c:pt>
                <c:pt idx="259">
                  <c:v>6.333333333333333</c:v>
                </c:pt>
                <c:pt idx="260">
                  <c:v>16.333333333333332</c:v>
                </c:pt>
                <c:pt idx="261">
                  <c:v>3.3333333333333335</c:v>
                </c:pt>
                <c:pt idx="262">
                  <c:v>9.6666666666666661</c:v>
                </c:pt>
                <c:pt idx="263">
                  <c:v>23</c:v>
                </c:pt>
                <c:pt idx="264">
                  <c:v>13.333333333333334</c:v>
                </c:pt>
                <c:pt idx="265">
                  <c:v>7</c:v>
                </c:pt>
                <c:pt idx="266">
                  <c:v>9</c:v>
                </c:pt>
                <c:pt idx="267">
                  <c:v>7</c:v>
                </c:pt>
                <c:pt idx="268">
                  <c:v>4.666666666666667</c:v>
                </c:pt>
                <c:pt idx="269">
                  <c:v>4.333333333333333</c:v>
                </c:pt>
                <c:pt idx="270">
                  <c:v>6.333333333333333</c:v>
                </c:pt>
                <c:pt idx="271">
                  <c:v>15</c:v>
                </c:pt>
                <c:pt idx="272">
                  <c:v>4.333333333333333</c:v>
                </c:pt>
                <c:pt idx="273">
                  <c:v>4.333333333333333</c:v>
                </c:pt>
                <c:pt idx="274">
                  <c:v>10</c:v>
                </c:pt>
                <c:pt idx="275">
                  <c:v>10</c:v>
                </c:pt>
                <c:pt idx="276">
                  <c:v>11.666666666666666</c:v>
                </c:pt>
                <c:pt idx="277">
                  <c:v>4.666666666666667</c:v>
                </c:pt>
                <c:pt idx="278">
                  <c:v>5</c:v>
                </c:pt>
                <c:pt idx="279">
                  <c:v>4.666666666666667</c:v>
                </c:pt>
                <c:pt idx="280">
                  <c:v>11.666666666666666</c:v>
                </c:pt>
                <c:pt idx="281">
                  <c:v>4</c:v>
                </c:pt>
                <c:pt idx="282">
                  <c:v>7</c:v>
                </c:pt>
                <c:pt idx="283">
                  <c:v>3</c:v>
                </c:pt>
                <c:pt idx="284">
                  <c:v>23</c:v>
                </c:pt>
                <c:pt idx="285">
                  <c:v>8</c:v>
                </c:pt>
                <c:pt idx="286">
                  <c:v>4.333333333333333</c:v>
                </c:pt>
                <c:pt idx="287">
                  <c:v>20.333333333333332</c:v>
                </c:pt>
                <c:pt idx="288">
                  <c:v>4</c:v>
                </c:pt>
                <c:pt idx="289">
                  <c:v>20.333333333333332</c:v>
                </c:pt>
                <c:pt idx="290">
                  <c:v>3.3333333333333335</c:v>
                </c:pt>
                <c:pt idx="291">
                  <c:v>4.666666666666667</c:v>
                </c:pt>
                <c:pt idx="292">
                  <c:v>4.333333333333333</c:v>
                </c:pt>
                <c:pt idx="293">
                  <c:v>15</c:v>
                </c:pt>
                <c:pt idx="294">
                  <c:v>9.6666666666666661</c:v>
                </c:pt>
                <c:pt idx="295">
                  <c:v>6.333333333333333</c:v>
                </c:pt>
                <c:pt idx="296">
                  <c:v>5.666666666666667</c:v>
                </c:pt>
                <c:pt idx="297">
                  <c:v>4</c:v>
                </c:pt>
                <c:pt idx="298">
                  <c:v>20.333333333333332</c:v>
                </c:pt>
                <c:pt idx="299">
                  <c:v>10</c:v>
                </c:pt>
                <c:pt idx="300">
                  <c:v>15</c:v>
                </c:pt>
                <c:pt idx="301">
                  <c:v>8</c:v>
                </c:pt>
                <c:pt idx="302">
                  <c:v>4.333333333333333</c:v>
                </c:pt>
                <c:pt idx="303">
                  <c:v>11.666666666666666</c:v>
                </c:pt>
                <c:pt idx="304">
                  <c:v>9</c:v>
                </c:pt>
                <c:pt idx="305">
                  <c:v>5.333333333333333</c:v>
                </c:pt>
                <c:pt idx="306">
                  <c:v>6.666666666666667</c:v>
                </c:pt>
                <c:pt idx="307">
                  <c:v>17.333333333333332</c:v>
                </c:pt>
                <c:pt idx="308">
                  <c:v>5.333333333333333</c:v>
                </c:pt>
                <c:pt idx="309">
                  <c:v>5.333333333333333</c:v>
                </c:pt>
                <c:pt idx="310">
                  <c:v>10</c:v>
                </c:pt>
                <c:pt idx="311">
                  <c:v>16</c:v>
                </c:pt>
                <c:pt idx="312">
                  <c:v>5.666666666666667</c:v>
                </c:pt>
                <c:pt idx="313">
                  <c:v>24</c:v>
                </c:pt>
                <c:pt idx="314">
                  <c:v>9</c:v>
                </c:pt>
                <c:pt idx="315">
                  <c:v>10</c:v>
                </c:pt>
                <c:pt idx="316">
                  <c:v>14.333333333333334</c:v>
                </c:pt>
                <c:pt idx="317">
                  <c:v>6</c:v>
                </c:pt>
                <c:pt idx="318">
                  <c:v>5.666666666666667</c:v>
                </c:pt>
                <c:pt idx="319">
                  <c:v>5.666666666666667</c:v>
                </c:pt>
                <c:pt idx="320">
                  <c:v>4.333333333333333</c:v>
                </c:pt>
                <c:pt idx="321">
                  <c:v>7.333333333333333</c:v>
                </c:pt>
                <c:pt idx="322">
                  <c:v>5.333333333333333</c:v>
                </c:pt>
                <c:pt idx="323">
                  <c:v>4.333333333333333</c:v>
                </c:pt>
                <c:pt idx="324">
                  <c:v>8</c:v>
                </c:pt>
                <c:pt idx="325">
                  <c:v>5.333333333333333</c:v>
                </c:pt>
                <c:pt idx="326">
                  <c:v>10</c:v>
                </c:pt>
                <c:pt idx="327">
                  <c:v>21.333333333333332</c:v>
                </c:pt>
                <c:pt idx="328">
                  <c:v>4.333333333333333</c:v>
                </c:pt>
                <c:pt idx="329">
                  <c:v>5</c:v>
                </c:pt>
                <c:pt idx="330">
                  <c:v>11</c:v>
                </c:pt>
                <c:pt idx="331">
                  <c:v>9</c:v>
                </c:pt>
                <c:pt idx="332">
                  <c:v>5</c:v>
                </c:pt>
                <c:pt idx="333">
                  <c:v>5</c:v>
                </c:pt>
                <c:pt idx="334">
                  <c:v>7.333333333333333</c:v>
                </c:pt>
                <c:pt idx="335">
                  <c:v>14.333333333333334</c:v>
                </c:pt>
                <c:pt idx="336">
                  <c:v>10.666666666666666</c:v>
                </c:pt>
                <c:pt idx="337">
                  <c:v>7.333333333333333</c:v>
                </c:pt>
                <c:pt idx="338">
                  <c:v>9</c:v>
                </c:pt>
                <c:pt idx="339">
                  <c:v>10</c:v>
                </c:pt>
                <c:pt idx="340">
                  <c:v>12.666666666666666</c:v>
                </c:pt>
                <c:pt idx="341">
                  <c:v>18.666666666666668</c:v>
                </c:pt>
                <c:pt idx="342">
                  <c:v>10.666666666666666</c:v>
                </c:pt>
                <c:pt idx="343">
                  <c:v>5.333333333333333</c:v>
                </c:pt>
                <c:pt idx="344">
                  <c:v>24</c:v>
                </c:pt>
                <c:pt idx="345">
                  <c:v>5.333333333333333</c:v>
                </c:pt>
                <c:pt idx="346">
                  <c:v>4.666666666666667</c:v>
                </c:pt>
                <c:pt idx="347">
                  <c:v>5.333333333333333</c:v>
                </c:pt>
                <c:pt idx="348">
                  <c:v>17.333333333333332</c:v>
                </c:pt>
                <c:pt idx="349">
                  <c:v>5.666666666666667</c:v>
                </c:pt>
                <c:pt idx="350">
                  <c:v>4.666666666666667</c:v>
                </c:pt>
                <c:pt idx="351">
                  <c:v>11</c:v>
                </c:pt>
                <c:pt idx="352">
                  <c:v>18.666666666666668</c:v>
                </c:pt>
                <c:pt idx="353">
                  <c:v>10.666666666666666</c:v>
                </c:pt>
                <c:pt idx="354">
                  <c:v>4.666666666666667</c:v>
                </c:pt>
                <c:pt idx="355">
                  <c:v>5</c:v>
                </c:pt>
                <c:pt idx="356">
                  <c:v>14.333333333333334</c:v>
                </c:pt>
                <c:pt idx="357">
                  <c:v>24</c:v>
                </c:pt>
                <c:pt idx="358">
                  <c:v>14.333333333333334</c:v>
                </c:pt>
                <c:pt idx="359">
                  <c:v>5.666666666666667</c:v>
                </c:pt>
                <c:pt idx="360">
                  <c:v>12.666666666666666</c:v>
                </c:pt>
                <c:pt idx="361">
                  <c:v>24</c:v>
                </c:pt>
                <c:pt idx="362">
                  <c:v>11</c:v>
                </c:pt>
                <c:pt idx="363">
                  <c:v>5.333333333333333</c:v>
                </c:pt>
                <c:pt idx="364">
                  <c:v>5.666666666666667</c:v>
                </c:pt>
                <c:pt idx="365">
                  <c:v>5.333333333333333</c:v>
                </c:pt>
                <c:pt idx="366">
                  <c:v>6.666666666666667</c:v>
                </c:pt>
                <c:pt idx="367">
                  <c:v>10.666666666666666</c:v>
                </c:pt>
                <c:pt idx="368">
                  <c:v>8</c:v>
                </c:pt>
                <c:pt idx="369">
                  <c:v>10</c:v>
                </c:pt>
                <c:pt idx="370">
                  <c:v>5.666666666666667</c:v>
                </c:pt>
                <c:pt idx="371">
                  <c:v>4</c:v>
                </c:pt>
                <c:pt idx="372">
                  <c:v>16</c:v>
                </c:pt>
                <c:pt idx="373">
                  <c:v>4.333333333333333</c:v>
                </c:pt>
                <c:pt idx="374">
                  <c:v>17.333333333333332</c:v>
                </c:pt>
                <c:pt idx="375">
                  <c:v>8</c:v>
                </c:pt>
                <c:pt idx="376">
                  <c:v>12.666666666666666</c:v>
                </c:pt>
                <c:pt idx="377">
                  <c:v>14.333333333333334</c:v>
                </c:pt>
                <c:pt idx="378">
                  <c:v>9</c:v>
                </c:pt>
                <c:pt idx="379">
                  <c:v>10.666666666666666</c:v>
                </c:pt>
                <c:pt idx="380">
                  <c:v>5.666666666666667</c:v>
                </c:pt>
                <c:pt idx="381">
                  <c:v>4</c:v>
                </c:pt>
                <c:pt idx="382">
                  <c:v>10.666666666666666</c:v>
                </c:pt>
                <c:pt idx="383">
                  <c:v>12.666666666666666</c:v>
                </c:pt>
                <c:pt idx="384">
                  <c:v>12.666666666666666</c:v>
                </c:pt>
                <c:pt idx="385">
                  <c:v>18.666666666666668</c:v>
                </c:pt>
                <c:pt idx="386">
                  <c:v>6</c:v>
                </c:pt>
                <c:pt idx="387">
                  <c:v>10.666666666666666</c:v>
                </c:pt>
                <c:pt idx="388">
                  <c:v>10.666666666666666</c:v>
                </c:pt>
                <c:pt idx="389">
                  <c:v>4.666666666666667</c:v>
                </c:pt>
                <c:pt idx="390">
                  <c:v>5</c:v>
                </c:pt>
                <c:pt idx="391">
                  <c:v>4.333333333333333</c:v>
                </c:pt>
                <c:pt idx="392">
                  <c:v>10.666666666666666</c:v>
                </c:pt>
                <c:pt idx="393">
                  <c:v>5.666666666666667</c:v>
                </c:pt>
                <c:pt idx="394">
                  <c:v>10</c:v>
                </c:pt>
                <c:pt idx="395">
                  <c:v>7.333333333333333</c:v>
                </c:pt>
                <c:pt idx="396">
                  <c:v>5</c:v>
                </c:pt>
                <c:pt idx="397">
                  <c:v>21.333333333333332</c:v>
                </c:pt>
                <c:pt idx="398">
                  <c:v>10.666666666666666</c:v>
                </c:pt>
                <c:pt idx="399">
                  <c:v>9</c:v>
                </c:pt>
                <c:pt idx="400">
                  <c:v>21.333333333333332</c:v>
                </c:pt>
                <c:pt idx="401">
                  <c:v>18.666666666666668</c:v>
                </c:pt>
                <c:pt idx="402">
                  <c:v>5</c:v>
                </c:pt>
                <c:pt idx="403">
                  <c:v>9</c:v>
                </c:pt>
                <c:pt idx="404">
                  <c:v>8</c:v>
                </c:pt>
                <c:pt idx="405">
                  <c:v>10.666666666666666</c:v>
                </c:pt>
                <c:pt idx="406">
                  <c:v>18.666666666666668</c:v>
                </c:pt>
                <c:pt idx="407">
                  <c:v>12.666666666666666</c:v>
                </c:pt>
                <c:pt idx="408">
                  <c:v>5</c:v>
                </c:pt>
                <c:pt idx="409">
                  <c:v>6.666666666666667</c:v>
                </c:pt>
                <c:pt idx="410">
                  <c:v>4.666666666666667</c:v>
                </c:pt>
                <c:pt idx="411">
                  <c:v>17.333333333333332</c:v>
                </c:pt>
                <c:pt idx="412">
                  <c:v>6.666666666666667</c:v>
                </c:pt>
                <c:pt idx="413">
                  <c:v>6</c:v>
                </c:pt>
                <c:pt idx="414">
                  <c:v>9</c:v>
                </c:pt>
                <c:pt idx="415">
                  <c:v>4.666666666666667</c:v>
                </c:pt>
                <c:pt idx="416">
                  <c:v>4.666666666666667</c:v>
                </c:pt>
                <c:pt idx="417">
                  <c:v>5.666666666666667</c:v>
                </c:pt>
                <c:pt idx="418">
                  <c:v>5.666666666666667</c:v>
                </c:pt>
                <c:pt idx="419">
                  <c:v>21.333333333333332</c:v>
                </c:pt>
                <c:pt idx="420">
                  <c:v>21.333333333333332</c:v>
                </c:pt>
                <c:pt idx="421">
                  <c:v>24</c:v>
                </c:pt>
                <c:pt idx="422">
                  <c:v>5.333333333333333</c:v>
                </c:pt>
                <c:pt idx="423">
                  <c:v>4.333333333333333</c:v>
                </c:pt>
                <c:pt idx="424">
                  <c:v>10.666666666666666</c:v>
                </c:pt>
                <c:pt idx="425">
                  <c:v>6.666666666666667</c:v>
                </c:pt>
                <c:pt idx="426">
                  <c:v>9</c:v>
                </c:pt>
                <c:pt idx="427">
                  <c:v>12.666666666666666</c:v>
                </c:pt>
                <c:pt idx="428">
                  <c:v>17.333333333333332</c:v>
                </c:pt>
                <c:pt idx="429">
                  <c:v>5.333333333333333</c:v>
                </c:pt>
                <c:pt idx="430">
                  <c:v>11</c:v>
                </c:pt>
                <c:pt idx="431">
                  <c:v>4.666666666666667</c:v>
                </c:pt>
                <c:pt idx="432">
                  <c:v>9</c:v>
                </c:pt>
                <c:pt idx="433">
                  <c:v>9</c:v>
                </c:pt>
                <c:pt idx="434">
                  <c:v>8</c:v>
                </c:pt>
                <c:pt idx="435">
                  <c:v>6.666666666666667</c:v>
                </c:pt>
                <c:pt idx="436">
                  <c:v>17.333333333333332</c:v>
                </c:pt>
                <c:pt idx="437">
                  <c:v>5.333333333333333</c:v>
                </c:pt>
                <c:pt idx="438">
                  <c:v>21.333333333333332</c:v>
                </c:pt>
                <c:pt idx="439">
                  <c:v>16</c:v>
                </c:pt>
                <c:pt idx="440">
                  <c:v>4.333333333333333</c:v>
                </c:pt>
                <c:pt idx="441">
                  <c:v>24</c:v>
                </c:pt>
                <c:pt idx="442">
                  <c:v>10.666666666666666</c:v>
                </c:pt>
                <c:pt idx="443">
                  <c:v>4</c:v>
                </c:pt>
                <c:pt idx="444">
                  <c:v>21.333333333333332</c:v>
                </c:pt>
                <c:pt idx="445">
                  <c:v>6</c:v>
                </c:pt>
                <c:pt idx="446">
                  <c:v>14.333333333333334</c:v>
                </c:pt>
                <c:pt idx="447">
                  <c:v>6</c:v>
                </c:pt>
                <c:pt idx="448">
                  <c:v>5.666666666666667</c:v>
                </c:pt>
                <c:pt idx="449">
                  <c:v>14.333333333333334</c:v>
                </c:pt>
                <c:pt idx="450">
                  <c:v>8</c:v>
                </c:pt>
                <c:pt idx="451">
                  <c:v>7.333333333333333</c:v>
                </c:pt>
                <c:pt idx="452">
                  <c:v>24</c:v>
                </c:pt>
                <c:pt idx="453">
                  <c:v>6</c:v>
                </c:pt>
                <c:pt idx="454">
                  <c:v>4.333333333333333</c:v>
                </c:pt>
                <c:pt idx="455">
                  <c:v>14.333333333333334</c:v>
                </c:pt>
                <c:pt idx="456">
                  <c:v>4.333333333333333</c:v>
                </c:pt>
                <c:pt idx="457">
                  <c:v>12.666666666666666</c:v>
                </c:pt>
                <c:pt idx="458">
                  <c:v>11</c:v>
                </c:pt>
                <c:pt idx="459">
                  <c:v>4.666666666666667</c:v>
                </c:pt>
                <c:pt idx="460">
                  <c:v>5.666666666666667</c:v>
                </c:pt>
                <c:pt idx="461">
                  <c:v>5.333333333333333</c:v>
                </c:pt>
                <c:pt idx="462">
                  <c:v>7.333333333333333</c:v>
                </c:pt>
                <c:pt idx="463">
                  <c:v>12.666666666666666</c:v>
                </c:pt>
                <c:pt idx="464">
                  <c:v>9</c:v>
                </c:pt>
                <c:pt idx="465">
                  <c:v>16</c:v>
                </c:pt>
                <c:pt idx="466">
                  <c:v>24</c:v>
                </c:pt>
                <c:pt idx="467">
                  <c:v>5.666666666666667</c:v>
                </c:pt>
                <c:pt idx="468">
                  <c:v>5.666666666666667</c:v>
                </c:pt>
                <c:pt idx="469">
                  <c:v>17.333333333333332</c:v>
                </c:pt>
                <c:pt idx="470">
                  <c:v>7.333333333333333</c:v>
                </c:pt>
                <c:pt idx="471">
                  <c:v>21.333333333333332</c:v>
                </c:pt>
                <c:pt idx="472">
                  <c:v>14.333333333333334</c:v>
                </c:pt>
                <c:pt idx="473">
                  <c:v>16</c:v>
                </c:pt>
                <c:pt idx="474">
                  <c:v>9</c:v>
                </c:pt>
                <c:pt idx="475">
                  <c:v>5</c:v>
                </c:pt>
                <c:pt idx="476">
                  <c:v>6</c:v>
                </c:pt>
                <c:pt idx="477">
                  <c:v>9</c:v>
                </c:pt>
                <c:pt idx="478">
                  <c:v>5.333333333333333</c:v>
                </c:pt>
                <c:pt idx="479">
                  <c:v>11</c:v>
                </c:pt>
                <c:pt idx="480">
                  <c:v>11</c:v>
                </c:pt>
                <c:pt idx="481">
                  <c:v>6</c:v>
                </c:pt>
                <c:pt idx="482">
                  <c:v>16</c:v>
                </c:pt>
                <c:pt idx="483">
                  <c:v>4.666666666666667</c:v>
                </c:pt>
                <c:pt idx="484">
                  <c:v>5.333333333333333</c:v>
                </c:pt>
                <c:pt idx="485">
                  <c:v>10.666666666666666</c:v>
                </c:pt>
                <c:pt idx="486">
                  <c:v>11</c:v>
                </c:pt>
                <c:pt idx="487">
                  <c:v>10</c:v>
                </c:pt>
                <c:pt idx="488">
                  <c:v>10.666666666666666</c:v>
                </c:pt>
                <c:pt idx="489">
                  <c:v>4.333333333333333</c:v>
                </c:pt>
                <c:pt idx="490">
                  <c:v>21.333333333333332</c:v>
                </c:pt>
                <c:pt idx="491">
                  <c:v>14.333333333333334</c:v>
                </c:pt>
                <c:pt idx="492">
                  <c:v>17.333333333333332</c:v>
                </c:pt>
                <c:pt idx="493">
                  <c:v>5.666666666666667</c:v>
                </c:pt>
                <c:pt idx="494">
                  <c:v>5.333333333333333</c:v>
                </c:pt>
                <c:pt idx="495">
                  <c:v>10</c:v>
                </c:pt>
                <c:pt idx="496">
                  <c:v>4</c:v>
                </c:pt>
                <c:pt idx="497">
                  <c:v>10</c:v>
                </c:pt>
                <c:pt idx="498">
                  <c:v>5.333333333333333</c:v>
                </c:pt>
                <c:pt idx="499">
                  <c:v>21.333333333333332</c:v>
                </c:pt>
                <c:pt idx="500">
                  <c:v>4.666666666666667</c:v>
                </c:pt>
                <c:pt idx="501">
                  <c:v>10.666666666666666</c:v>
                </c:pt>
                <c:pt idx="502">
                  <c:v>4.666666666666667</c:v>
                </c:pt>
                <c:pt idx="503">
                  <c:v>21.333333333333332</c:v>
                </c:pt>
                <c:pt idx="504">
                  <c:v>4</c:v>
                </c:pt>
                <c:pt idx="505">
                  <c:v>8</c:v>
                </c:pt>
                <c:pt idx="506">
                  <c:v>5.333333333333333</c:v>
                </c:pt>
                <c:pt idx="507">
                  <c:v>21.333333333333332</c:v>
                </c:pt>
                <c:pt idx="508">
                  <c:v>5.333333333333333</c:v>
                </c:pt>
                <c:pt idx="509">
                  <c:v>8</c:v>
                </c:pt>
                <c:pt idx="510">
                  <c:v>18.666666666666668</c:v>
                </c:pt>
                <c:pt idx="511">
                  <c:v>18.666666666666668</c:v>
                </c:pt>
                <c:pt idx="512">
                  <c:v>11</c:v>
                </c:pt>
                <c:pt idx="513">
                  <c:v>6.666666666666667</c:v>
                </c:pt>
                <c:pt idx="514">
                  <c:v>16</c:v>
                </c:pt>
                <c:pt idx="515">
                  <c:v>17.333333333333332</c:v>
                </c:pt>
                <c:pt idx="516">
                  <c:v>18.666666666666668</c:v>
                </c:pt>
                <c:pt idx="517">
                  <c:v>4</c:v>
                </c:pt>
                <c:pt idx="518">
                  <c:v>12.666666666666666</c:v>
                </c:pt>
                <c:pt idx="519">
                  <c:v>7</c:v>
                </c:pt>
                <c:pt idx="520">
                  <c:v>11</c:v>
                </c:pt>
                <c:pt idx="521">
                  <c:v>25</c:v>
                </c:pt>
                <c:pt idx="522">
                  <c:v>15.333333333333334</c:v>
                </c:pt>
                <c:pt idx="523">
                  <c:v>6.333333333333333</c:v>
                </c:pt>
                <c:pt idx="524">
                  <c:v>5.666666666666667</c:v>
                </c:pt>
                <c:pt idx="525">
                  <c:v>15.333333333333334</c:v>
                </c:pt>
                <c:pt idx="526">
                  <c:v>22.333333333333332</c:v>
                </c:pt>
                <c:pt idx="527">
                  <c:v>6.666666666666667</c:v>
                </c:pt>
                <c:pt idx="528">
                  <c:v>5.333333333333333</c:v>
                </c:pt>
                <c:pt idx="529">
                  <c:v>5.333333333333333</c:v>
                </c:pt>
                <c:pt idx="530">
                  <c:v>15.333333333333334</c:v>
                </c:pt>
                <c:pt idx="531">
                  <c:v>13.666666666666666</c:v>
                </c:pt>
                <c:pt idx="532">
                  <c:v>5.666666666666667</c:v>
                </c:pt>
                <c:pt idx="533">
                  <c:v>22.333333333333332</c:v>
                </c:pt>
                <c:pt idx="534">
                  <c:v>5</c:v>
                </c:pt>
                <c:pt idx="535">
                  <c:v>5</c:v>
                </c:pt>
                <c:pt idx="536">
                  <c:v>13.666666666666666</c:v>
                </c:pt>
                <c:pt idx="537">
                  <c:v>19.666666666666668</c:v>
                </c:pt>
                <c:pt idx="538">
                  <c:v>6.666666666666667</c:v>
                </c:pt>
                <c:pt idx="539">
                  <c:v>12</c:v>
                </c:pt>
                <c:pt idx="540">
                  <c:v>5</c:v>
                </c:pt>
                <c:pt idx="541">
                  <c:v>6.333333333333333</c:v>
                </c:pt>
                <c:pt idx="542">
                  <c:v>17</c:v>
                </c:pt>
                <c:pt idx="543">
                  <c:v>6</c:v>
                </c:pt>
                <c:pt idx="544">
                  <c:v>25</c:v>
                </c:pt>
                <c:pt idx="545">
                  <c:v>5</c:v>
                </c:pt>
                <c:pt idx="546">
                  <c:v>8.3333333333333339</c:v>
                </c:pt>
                <c:pt idx="547">
                  <c:v>19.666666666666668</c:v>
                </c:pt>
                <c:pt idx="548">
                  <c:v>6.333333333333333</c:v>
                </c:pt>
                <c:pt idx="549">
                  <c:v>5</c:v>
                </c:pt>
                <c:pt idx="550">
                  <c:v>19.666666666666668</c:v>
                </c:pt>
                <c:pt idx="551">
                  <c:v>6.666666666666667</c:v>
                </c:pt>
                <c:pt idx="552">
                  <c:v>8.3333333333333339</c:v>
                </c:pt>
                <c:pt idx="553">
                  <c:v>5.333333333333333</c:v>
                </c:pt>
                <c:pt idx="554">
                  <c:v>17</c:v>
                </c:pt>
                <c:pt idx="555">
                  <c:v>7.666666666666667</c:v>
                </c:pt>
                <c:pt idx="556">
                  <c:v>10</c:v>
                </c:pt>
                <c:pt idx="557">
                  <c:v>17</c:v>
                </c:pt>
                <c:pt idx="558">
                  <c:v>11</c:v>
                </c:pt>
                <c:pt idx="559">
                  <c:v>19.666666666666668</c:v>
                </c:pt>
                <c:pt idx="560">
                  <c:v>6.666666666666667</c:v>
                </c:pt>
                <c:pt idx="561">
                  <c:v>6</c:v>
                </c:pt>
                <c:pt idx="562">
                  <c:v>10</c:v>
                </c:pt>
                <c:pt idx="563">
                  <c:v>15.333333333333334</c:v>
                </c:pt>
                <c:pt idx="564">
                  <c:v>11.666666666666666</c:v>
                </c:pt>
                <c:pt idx="565">
                  <c:v>25</c:v>
                </c:pt>
                <c:pt idx="566">
                  <c:v>19.666666666666668</c:v>
                </c:pt>
                <c:pt idx="567">
                  <c:v>6.333333333333333</c:v>
                </c:pt>
                <c:pt idx="568">
                  <c:v>18.333333333333332</c:v>
                </c:pt>
                <c:pt idx="569">
                  <c:v>19.666666666666668</c:v>
                </c:pt>
                <c:pt idx="570">
                  <c:v>5.333333333333333</c:v>
                </c:pt>
                <c:pt idx="571">
                  <c:v>25</c:v>
                </c:pt>
                <c:pt idx="572">
                  <c:v>5.666666666666667</c:v>
                </c:pt>
                <c:pt idx="573">
                  <c:v>6.666666666666667</c:v>
                </c:pt>
                <c:pt idx="574">
                  <c:v>9</c:v>
                </c:pt>
                <c:pt idx="575">
                  <c:v>5.666666666666667</c:v>
                </c:pt>
                <c:pt idx="576">
                  <c:v>8.3333333333333339</c:v>
                </c:pt>
                <c:pt idx="577">
                  <c:v>22.333333333333332</c:v>
                </c:pt>
                <c:pt idx="578">
                  <c:v>25</c:v>
                </c:pt>
                <c:pt idx="579">
                  <c:v>18.333333333333332</c:v>
                </c:pt>
                <c:pt idx="580">
                  <c:v>5.666666666666667</c:v>
                </c:pt>
                <c:pt idx="581">
                  <c:v>12</c:v>
                </c:pt>
                <c:pt idx="582">
                  <c:v>13.666666666666666</c:v>
                </c:pt>
                <c:pt idx="583">
                  <c:v>22.333333333333332</c:v>
                </c:pt>
                <c:pt idx="584">
                  <c:v>17</c:v>
                </c:pt>
                <c:pt idx="585">
                  <c:v>22.333333333333332</c:v>
                </c:pt>
                <c:pt idx="586">
                  <c:v>13.666666666666666</c:v>
                </c:pt>
                <c:pt idx="587">
                  <c:v>6</c:v>
                </c:pt>
                <c:pt idx="588">
                  <c:v>7.666666666666667</c:v>
                </c:pt>
                <c:pt idx="589">
                  <c:v>7</c:v>
                </c:pt>
                <c:pt idx="590">
                  <c:v>10</c:v>
                </c:pt>
                <c:pt idx="591">
                  <c:v>22.333333333333332</c:v>
                </c:pt>
                <c:pt idx="592">
                  <c:v>15.333333333333334</c:v>
                </c:pt>
                <c:pt idx="593">
                  <c:v>7</c:v>
                </c:pt>
                <c:pt idx="594">
                  <c:v>25</c:v>
                </c:pt>
                <c:pt idx="595">
                  <c:v>5</c:v>
                </c:pt>
                <c:pt idx="596">
                  <c:v>7</c:v>
                </c:pt>
                <c:pt idx="597">
                  <c:v>10</c:v>
                </c:pt>
                <c:pt idx="598">
                  <c:v>6.666666666666667</c:v>
                </c:pt>
                <c:pt idx="599">
                  <c:v>8.3333333333333339</c:v>
                </c:pt>
                <c:pt idx="600">
                  <c:v>6.666666666666667</c:v>
                </c:pt>
                <c:pt idx="601">
                  <c:v>11</c:v>
                </c:pt>
                <c:pt idx="602">
                  <c:v>8.3333333333333339</c:v>
                </c:pt>
                <c:pt idx="603">
                  <c:v>5.666666666666667</c:v>
                </c:pt>
                <c:pt idx="604">
                  <c:v>10</c:v>
                </c:pt>
                <c:pt idx="605">
                  <c:v>5.666666666666667</c:v>
                </c:pt>
                <c:pt idx="606">
                  <c:v>8.3333333333333339</c:v>
                </c:pt>
                <c:pt idx="607">
                  <c:v>10</c:v>
                </c:pt>
                <c:pt idx="608">
                  <c:v>8.3333333333333339</c:v>
                </c:pt>
                <c:pt idx="609">
                  <c:v>7</c:v>
                </c:pt>
                <c:pt idx="610">
                  <c:v>5.666666666666667</c:v>
                </c:pt>
                <c:pt idx="611">
                  <c:v>6.333333333333333</c:v>
                </c:pt>
                <c:pt idx="612">
                  <c:v>6.666666666666667</c:v>
                </c:pt>
                <c:pt idx="613">
                  <c:v>6.666666666666667</c:v>
                </c:pt>
                <c:pt idx="614">
                  <c:v>7.666666666666667</c:v>
                </c:pt>
                <c:pt idx="615">
                  <c:v>6.333333333333333</c:v>
                </c:pt>
                <c:pt idx="616">
                  <c:v>11</c:v>
                </c:pt>
                <c:pt idx="617">
                  <c:v>18.333333333333332</c:v>
                </c:pt>
                <c:pt idx="618">
                  <c:v>13.666666666666666</c:v>
                </c:pt>
                <c:pt idx="619">
                  <c:v>9</c:v>
                </c:pt>
                <c:pt idx="620">
                  <c:v>19.666666666666668</c:v>
                </c:pt>
                <c:pt idx="621">
                  <c:v>9</c:v>
                </c:pt>
                <c:pt idx="622">
                  <c:v>13.666666666666666</c:v>
                </c:pt>
                <c:pt idx="623">
                  <c:v>11.666666666666666</c:v>
                </c:pt>
                <c:pt idx="624">
                  <c:v>15.333333333333334</c:v>
                </c:pt>
                <c:pt idx="625">
                  <c:v>11.666666666666666</c:v>
                </c:pt>
                <c:pt idx="626">
                  <c:v>25</c:v>
                </c:pt>
                <c:pt idx="627">
                  <c:v>12</c:v>
                </c:pt>
                <c:pt idx="628">
                  <c:v>19.666666666666668</c:v>
                </c:pt>
                <c:pt idx="629">
                  <c:v>15.333333333333334</c:v>
                </c:pt>
                <c:pt idx="630">
                  <c:v>11.666666666666666</c:v>
                </c:pt>
                <c:pt idx="631">
                  <c:v>11</c:v>
                </c:pt>
                <c:pt idx="632">
                  <c:v>13.666666666666666</c:v>
                </c:pt>
                <c:pt idx="633">
                  <c:v>6.666666666666667</c:v>
                </c:pt>
                <c:pt idx="634">
                  <c:v>8.3333333333333339</c:v>
                </c:pt>
                <c:pt idx="635">
                  <c:v>25</c:v>
                </c:pt>
                <c:pt idx="636">
                  <c:v>25</c:v>
                </c:pt>
                <c:pt idx="637">
                  <c:v>22.333333333333332</c:v>
                </c:pt>
                <c:pt idx="638">
                  <c:v>10</c:v>
                </c:pt>
                <c:pt idx="639">
                  <c:v>10</c:v>
                </c:pt>
                <c:pt idx="640">
                  <c:v>6.666666666666667</c:v>
                </c:pt>
                <c:pt idx="641">
                  <c:v>5.333333333333333</c:v>
                </c:pt>
                <c:pt idx="642">
                  <c:v>18.333333333333332</c:v>
                </c:pt>
                <c:pt idx="643">
                  <c:v>17</c:v>
                </c:pt>
                <c:pt idx="644">
                  <c:v>18.333333333333332</c:v>
                </c:pt>
                <c:pt idx="645">
                  <c:v>10</c:v>
                </c:pt>
                <c:pt idx="646">
                  <c:v>18.333333333333332</c:v>
                </c:pt>
                <c:pt idx="647">
                  <c:v>11.666666666666666</c:v>
                </c:pt>
                <c:pt idx="648">
                  <c:v>19.666666666666668</c:v>
                </c:pt>
                <c:pt idx="649">
                  <c:v>5</c:v>
                </c:pt>
                <c:pt idx="650">
                  <c:v>8.3333333333333339</c:v>
                </c:pt>
                <c:pt idx="651">
                  <c:v>9</c:v>
                </c:pt>
                <c:pt idx="652">
                  <c:v>25</c:v>
                </c:pt>
                <c:pt idx="653">
                  <c:v>13.666666666666666</c:v>
                </c:pt>
                <c:pt idx="654">
                  <c:v>10</c:v>
                </c:pt>
                <c:pt idx="655">
                  <c:v>6.666666666666667</c:v>
                </c:pt>
                <c:pt idx="656">
                  <c:v>18.333333333333332</c:v>
                </c:pt>
                <c:pt idx="657">
                  <c:v>5</c:v>
                </c:pt>
                <c:pt idx="658">
                  <c:v>8.3333333333333339</c:v>
                </c:pt>
                <c:pt idx="659">
                  <c:v>5.666666666666667</c:v>
                </c:pt>
                <c:pt idx="660">
                  <c:v>10</c:v>
                </c:pt>
                <c:pt idx="661">
                  <c:v>22.333333333333332</c:v>
                </c:pt>
                <c:pt idx="662">
                  <c:v>13.666666666666666</c:v>
                </c:pt>
                <c:pt idx="663">
                  <c:v>13.666666666666666</c:v>
                </c:pt>
                <c:pt idx="664">
                  <c:v>13.666666666666666</c:v>
                </c:pt>
                <c:pt idx="665">
                  <c:v>7.666666666666667</c:v>
                </c:pt>
                <c:pt idx="666">
                  <c:v>5.666666666666667</c:v>
                </c:pt>
                <c:pt idx="667">
                  <c:v>11.666666666666666</c:v>
                </c:pt>
                <c:pt idx="668">
                  <c:v>15.333333333333334</c:v>
                </c:pt>
                <c:pt idx="669">
                  <c:v>18.333333333333332</c:v>
                </c:pt>
                <c:pt idx="670">
                  <c:v>17</c:v>
                </c:pt>
                <c:pt idx="671">
                  <c:v>17</c:v>
                </c:pt>
                <c:pt idx="672">
                  <c:v>10</c:v>
                </c:pt>
                <c:pt idx="673">
                  <c:v>9</c:v>
                </c:pt>
                <c:pt idx="674">
                  <c:v>6.666666666666667</c:v>
                </c:pt>
                <c:pt idx="675">
                  <c:v>15.333333333333334</c:v>
                </c:pt>
                <c:pt idx="676">
                  <c:v>8.3333333333333339</c:v>
                </c:pt>
                <c:pt idx="677">
                  <c:v>6</c:v>
                </c:pt>
                <c:pt idx="678">
                  <c:v>18.333333333333332</c:v>
                </c:pt>
                <c:pt idx="679">
                  <c:v>5</c:v>
                </c:pt>
                <c:pt idx="680">
                  <c:v>7.666666666666667</c:v>
                </c:pt>
                <c:pt idx="681">
                  <c:v>6.333333333333333</c:v>
                </c:pt>
                <c:pt idx="682">
                  <c:v>5</c:v>
                </c:pt>
                <c:pt idx="683">
                  <c:v>17</c:v>
                </c:pt>
                <c:pt idx="684">
                  <c:v>17</c:v>
                </c:pt>
                <c:pt idx="685">
                  <c:v>25</c:v>
                </c:pt>
                <c:pt idx="686">
                  <c:v>11</c:v>
                </c:pt>
                <c:pt idx="687">
                  <c:v>9.3333333333333339</c:v>
                </c:pt>
                <c:pt idx="688">
                  <c:v>7</c:v>
                </c:pt>
                <c:pt idx="689">
                  <c:v>26</c:v>
                </c:pt>
                <c:pt idx="690">
                  <c:v>16.333333333333332</c:v>
                </c:pt>
                <c:pt idx="691">
                  <c:v>6.666666666666667</c:v>
                </c:pt>
                <c:pt idx="692">
                  <c:v>23.333333333333332</c:v>
                </c:pt>
                <c:pt idx="693">
                  <c:v>11</c:v>
                </c:pt>
                <c:pt idx="694">
                  <c:v>6.666666666666667</c:v>
                </c:pt>
                <c:pt idx="695">
                  <c:v>19.333333333333332</c:v>
                </c:pt>
                <c:pt idx="696">
                  <c:v>23.333333333333332</c:v>
                </c:pt>
                <c:pt idx="697">
                  <c:v>6.666666666666667</c:v>
                </c:pt>
                <c:pt idx="698">
                  <c:v>12.666666666666666</c:v>
                </c:pt>
                <c:pt idx="699">
                  <c:v>8</c:v>
                </c:pt>
                <c:pt idx="700">
                  <c:v>8</c:v>
                </c:pt>
                <c:pt idx="701">
                  <c:v>14.666666666666666</c:v>
                </c:pt>
                <c:pt idx="702">
                  <c:v>13</c:v>
                </c:pt>
                <c:pt idx="703">
                  <c:v>7.666666666666667</c:v>
                </c:pt>
                <c:pt idx="704">
                  <c:v>8.6666666666666661</c:v>
                </c:pt>
                <c:pt idx="705">
                  <c:v>19.333333333333332</c:v>
                </c:pt>
                <c:pt idx="706">
                  <c:v>6.666666666666667</c:v>
                </c:pt>
                <c:pt idx="707">
                  <c:v>6.333333333333333</c:v>
                </c:pt>
                <c:pt idx="708">
                  <c:v>14.666666666666666</c:v>
                </c:pt>
                <c:pt idx="709">
                  <c:v>20.666666666666668</c:v>
                </c:pt>
                <c:pt idx="710">
                  <c:v>14.666666666666666</c:v>
                </c:pt>
                <c:pt idx="711">
                  <c:v>18</c:v>
                </c:pt>
                <c:pt idx="712">
                  <c:v>8.6666666666666661</c:v>
                </c:pt>
                <c:pt idx="713">
                  <c:v>16.333333333333332</c:v>
                </c:pt>
                <c:pt idx="714">
                  <c:v>23.333333333333332</c:v>
                </c:pt>
                <c:pt idx="715">
                  <c:v>20.666666666666668</c:v>
                </c:pt>
                <c:pt idx="716">
                  <c:v>6.333333333333333</c:v>
                </c:pt>
                <c:pt idx="717">
                  <c:v>19.333333333333332</c:v>
                </c:pt>
                <c:pt idx="718">
                  <c:v>11</c:v>
                </c:pt>
                <c:pt idx="719">
                  <c:v>10</c:v>
                </c:pt>
                <c:pt idx="720">
                  <c:v>8</c:v>
                </c:pt>
                <c:pt idx="721">
                  <c:v>7.666666666666667</c:v>
                </c:pt>
                <c:pt idx="722">
                  <c:v>11</c:v>
                </c:pt>
                <c:pt idx="723">
                  <c:v>26</c:v>
                </c:pt>
                <c:pt idx="724">
                  <c:v>10</c:v>
                </c:pt>
                <c:pt idx="725">
                  <c:v>11</c:v>
                </c:pt>
                <c:pt idx="726">
                  <c:v>8.6666666666666661</c:v>
                </c:pt>
                <c:pt idx="727">
                  <c:v>14.666666666666666</c:v>
                </c:pt>
                <c:pt idx="728">
                  <c:v>11</c:v>
                </c:pt>
                <c:pt idx="729">
                  <c:v>13</c:v>
                </c:pt>
                <c:pt idx="730">
                  <c:v>19.333333333333332</c:v>
                </c:pt>
                <c:pt idx="731">
                  <c:v>12.666666666666666</c:v>
                </c:pt>
                <c:pt idx="732">
                  <c:v>7</c:v>
                </c:pt>
                <c:pt idx="733">
                  <c:v>20.666666666666668</c:v>
                </c:pt>
                <c:pt idx="734">
                  <c:v>7.333333333333333</c:v>
                </c:pt>
                <c:pt idx="735">
                  <c:v>20.666666666666668</c:v>
                </c:pt>
                <c:pt idx="736">
                  <c:v>9.3333333333333339</c:v>
                </c:pt>
                <c:pt idx="737">
                  <c:v>13</c:v>
                </c:pt>
                <c:pt idx="738">
                  <c:v>6.333333333333333</c:v>
                </c:pt>
                <c:pt idx="739">
                  <c:v>8.6666666666666661</c:v>
                </c:pt>
                <c:pt idx="740">
                  <c:v>13</c:v>
                </c:pt>
                <c:pt idx="741">
                  <c:v>14.666666666666666</c:v>
                </c:pt>
                <c:pt idx="742">
                  <c:v>6.333333333333333</c:v>
                </c:pt>
                <c:pt idx="743">
                  <c:v>13</c:v>
                </c:pt>
                <c:pt idx="744">
                  <c:v>7.666666666666667</c:v>
                </c:pt>
                <c:pt idx="745">
                  <c:v>6.333333333333333</c:v>
                </c:pt>
                <c:pt idx="746">
                  <c:v>7</c:v>
                </c:pt>
                <c:pt idx="747">
                  <c:v>18</c:v>
                </c:pt>
                <c:pt idx="748">
                  <c:v>7</c:v>
                </c:pt>
                <c:pt idx="749">
                  <c:v>7.333333333333333</c:v>
                </c:pt>
                <c:pt idx="750">
                  <c:v>6.333333333333333</c:v>
                </c:pt>
                <c:pt idx="751">
                  <c:v>8.6666666666666661</c:v>
                </c:pt>
                <c:pt idx="752">
                  <c:v>7.666666666666667</c:v>
                </c:pt>
                <c:pt idx="753">
                  <c:v>12</c:v>
                </c:pt>
                <c:pt idx="754">
                  <c:v>6.666666666666667</c:v>
                </c:pt>
                <c:pt idx="755">
                  <c:v>7.333333333333333</c:v>
                </c:pt>
                <c:pt idx="756">
                  <c:v>9.3333333333333339</c:v>
                </c:pt>
                <c:pt idx="757">
                  <c:v>13</c:v>
                </c:pt>
                <c:pt idx="758">
                  <c:v>10</c:v>
                </c:pt>
                <c:pt idx="759">
                  <c:v>7.333333333333333</c:v>
                </c:pt>
                <c:pt idx="760">
                  <c:v>7.666666666666667</c:v>
                </c:pt>
                <c:pt idx="761">
                  <c:v>6</c:v>
                </c:pt>
                <c:pt idx="762">
                  <c:v>14.666666666666666</c:v>
                </c:pt>
                <c:pt idx="763">
                  <c:v>12</c:v>
                </c:pt>
                <c:pt idx="764">
                  <c:v>16.333333333333332</c:v>
                </c:pt>
                <c:pt idx="765">
                  <c:v>6</c:v>
                </c:pt>
                <c:pt idx="766">
                  <c:v>12.666666666666666</c:v>
                </c:pt>
                <c:pt idx="767">
                  <c:v>10</c:v>
                </c:pt>
                <c:pt idx="768">
                  <c:v>7.666666666666667</c:v>
                </c:pt>
                <c:pt idx="769">
                  <c:v>9.3333333333333339</c:v>
                </c:pt>
                <c:pt idx="770">
                  <c:v>8.6666666666666661</c:v>
                </c:pt>
                <c:pt idx="771">
                  <c:v>6</c:v>
                </c:pt>
                <c:pt idx="772">
                  <c:v>12.666666666666666</c:v>
                </c:pt>
                <c:pt idx="773">
                  <c:v>11</c:v>
                </c:pt>
                <c:pt idx="774">
                  <c:v>19.333333333333332</c:v>
                </c:pt>
                <c:pt idx="775">
                  <c:v>12.666666666666666</c:v>
                </c:pt>
                <c:pt idx="776">
                  <c:v>20.666666666666668</c:v>
                </c:pt>
                <c:pt idx="777">
                  <c:v>20.666666666666668</c:v>
                </c:pt>
                <c:pt idx="778">
                  <c:v>23.333333333333332</c:v>
                </c:pt>
                <c:pt idx="779">
                  <c:v>14.666666666666666</c:v>
                </c:pt>
                <c:pt idx="780">
                  <c:v>7.666666666666667</c:v>
                </c:pt>
                <c:pt idx="781">
                  <c:v>14.666666666666666</c:v>
                </c:pt>
                <c:pt idx="782">
                  <c:v>13</c:v>
                </c:pt>
                <c:pt idx="783">
                  <c:v>6</c:v>
                </c:pt>
                <c:pt idx="784">
                  <c:v>10</c:v>
                </c:pt>
                <c:pt idx="785">
                  <c:v>18</c:v>
                </c:pt>
                <c:pt idx="786">
                  <c:v>7.666666666666667</c:v>
                </c:pt>
                <c:pt idx="787">
                  <c:v>8.6666666666666661</c:v>
                </c:pt>
                <c:pt idx="788">
                  <c:v>26</c:v>
                </c:pt>
                <c:pt idx="789">
                  <c:v>7.333333333333333</c:v>
                </c:pt>
                <c:pt idx="790">
                  <c:v>23.333333333333332</c:v>
                </c:pt>
                <c:pt idx="791">
                  <c:v>12.666666666666666</c:v>
                </c:pt>
                <c:pt idx="792">
                  <c:v>23.333333333333332</c:v>
                </c:pt>
                <c:pt idx="793">
                  <c:v>6.333333333333333</c:v>
                </c:pt>
                <c:pt idx="794">
                  <c:v>7.666666666666667</c:v>
                </c:pt>
                <c:pt idx="795">
                  <c:v>12.666666666666666</c:v>
                </c:pt>
                <c:pt idx="796">
                  <c:v>16.333333333333332</c:v>
                </c:pt>
                <c:pt idx="797">
                  <c:v>13</c:v>
                </c:pt>
                <c:pt idx="798">
                  <c:v>7.666666666666667</c:v>
                </c:pt>
                <c:pt idx="799">
                  <c:v>6.333333333333333</c:v>
                </c:pt>
                <c:pt idx="800">
                  <c:v>18</c:v>
                </c:pt>
                <c:pt idx="801">
                  <c:v>6</c:v>
                </c:pt>
                <c:pt idx="802">
                  <c:v>16.333333333333332</c:v>
                </c:pt>
                <c:pt idx="803">
                  <c:v>11</c:v>
                </c:pt>
                <c:pt idx="804">
                  <c:v>12</c:v>
                </c:pt>
                <c:pt idx="805">
                  <c:v>23.333333333333332</c:v>
                </c:pt>
                <c:pt idx="806">
                  <c:v>6</c:v>
                </c:pt>
                <c:pt idx="807">
                  <c:v>9.3333333333333339</c:v>
                </c:pt>
                <c:pt idx="808">
                  <c:v>11</c:v>
                </c:pt>
                <c:pt idx="809">
                  <c:v>16.333333333333332</c:v>
                </c:pt>
                <c:pt idx="810">
                  <c:v>13</c:v>
                </c:pt>
                <c:pt idx="811">
                  <c:v>9.3333333333333339</c:v>
                </c:pt>
                <c:pt idx="812">
                  <c:v>6</c:v>
                </c:pt>
                <c:pt idx="813">
                  <c:v>16.333333333333332</c:v>
                </c:pt>
                <c:pt idx="814">
                  <c:v>9.3333333333333339</c:v>
                </c:pt>
                <c:pt idx="815">
                  <c:v>11</c:v>
                </c:pt>
                <c:pt idx="816">
                  <c:v>6</c:v>
                </c:pt>
                <c:pt idx="817">
                  <c:v>13</c:v>
                </c:pt>
                <c:pt idx="818">
                  <c:v>12.666666666666666</c:v>
                </c:pt>
                <c:pt idx="819">
                  <c:v>12.666666666666666</c:v>
                </c:pt>
                <c:pt idx="820">
                  <c:v>20.666666666666668</c:v>
                </c:pt>
                <c:pt idx="821">
                  <c:v>16.333333333333332</c:v>
                </c:pt>
                <c:pt idx="822">
                  <c:v>6</c:v>
                </c:pt>
                <c:pt idx="823">
                  <c:v>8.3333333333333339</c:v>
                </c:pt>
                <c:pt idx="824">
                  <c:v>8.6666666666666661</c:v>
                </c:pt>
                <c:pt idx="825">
                  <c:v>24.333333333333332</c:v>
                </c:pt>
                <c:pt idx="826">
                  <c:v>9</c:v>
                </c:pt>
                <c:pt idx="827">
                  <c:v>8</c:v>
                </c:pt>
                <c:pt idx="828">
                  <c:v>17.333333333333332</c:v>
                </c:pt>
                <c:pt idx="829">
                  <c:v>14</c:v>
                </c:pt>
                <c:pt idx="830">
                  <c:v>10.333333333333334</c:v>
                </c:pt>
                <c:pt idx="831">
                  <c:v>7.333333333333333</c:v>
                </c:pt>
                <c:pt idx="832">
                  <c:v>20.333333333333332</c:v>
                </c:pt>
                <c:pt idx="833">
                  <c:v>8.6666666666666661</c:v>
                </c:pt>
                <c:pt idx="834">
                  <c:v>27</c:v>
                </c:pt>
                <c:pt idx="835">
                  <c:v>21.666666666666668</c:v>
                </c:pt>
                <c:pt idx="836">
                  <c:v>7.333333333333333</c:v>
                </c:pt>
                <c:pt idx="837">
                  <c:v>24.333333333333332</c:v>
                </c:pt>
                <c:pt idx="838">
                  <c:v>9</c:v>
                </c:pt>
                <c:pt idx="839">
                  <c:v>24.333333333333332</c:v>
                </c:pt>
                <c:pt idx="840">
                  <c:v>17.333333333333332</c:v>
                </c:pt>
                <c:pt idx="841">
                  <c:v>13</c:v>
                </c:pt>
                <c:pt idx="842">
                  <c:v>15.666666666666666</c:v>
                </c:pt>
                <c:pt idx="843">
                  <c:v>21.666666666666668</c:v>
                </c:pt>
                <c:pt idx="844">
                  <c:v>7</c:v>
                </c:pt>
                <c:pt idx="845">
                  <c:v>21.666666666666668</c:v>
                </c:pt>
                <c:pt idx="846">
                  <c:v>12</c:v>
                </c:pt>
                <c:pt idx="847">
                  <c:v>11</c:v>
                </c:pt>
                <c:pt idx="848">
                  <c:v>8</c:v>
                </c:pt>
                <c:pt idx="849">
                  <c:v>9.6666666666666661</c:v>
                </c:pt>
                <c:pt idx="850">
                  <c:v>19</c:v>
                </c:pt>
                <c:pt idx="851">
                  <c:v>14</c:v>
                </c:pt>
                <c:pt idx="852">
                  <c:v>11</c:v>
                </c:pt>
                <c:pt idx="853">
                  <c:v>12</c:v>
                </c:pt>
                <c:pt idx="854">
                  <c:v>19</c:v>
                </c:pt>
                <c:pt idx="855">
                  <c:v>13</c:v>
                </c:pt>
                <c:pt idx="856">
                  <c:v>17.333333333333332</c:v>
                </c:pt>
                <c:pt idx="857">
                  <c:v>8</c:v>
                </c:pt>
                <c:pt idx="858">
                  <c:v>27</c:v>
                </c:pt>
                <c:pt idx="859">
                  <c:v>17.333333333333332</c:v>
                </c:pt>
                <c:pt idx="860">
                  <c:v>27</c:v>
                </c:pt>
                <c:pt idx="861">
                  <c:v>19</c:v>
                </c:pt>
                <c:pt idx="862">
                  <c:v>13.666666666666666</c:v>
                </c:pt>
                <c:pt idx="863">
                  <c:v>12</c:v>
                </c:pt>
                <c:pt idx="864">
                  <c:v>7.666666666666667</c:v>
                </c:pt>
                <c:pt idx="865">
                  <c:v>24.333333333333332</c:v>
                </c:pt>
                <c:pt idx="866">
                  <c:v>9</c:v>
                </c:pt>
                <c:pt idx="867">
                  <c:v>15.666666666666666</c:v>
                </c:pt>
                <c:pt idx="868">
                  <c:v>7.333333333333333</c:v>
                </c:pt>
                <c:pt idx="869">
                  <c:v>27</c:v>
                </c:pt>
                <c:pt idx="870">
                  <c:v>9</c:v>
                </c:pt>
                <c:pt idx="871">
                  <c:v>7.666666666666667</c:v>
                </c:pt>
                <c:pt idx="872">
                  <c:v>9.6666666666666661</c:v>
                </c:pt>
                <c:pt idx="873">
                  <c:v>10.333333333333334</c:v>
                </c:pt>
                <c:pt idx="874">
                  <c:v>8.6666666666666661</c:v>
                </c:pt>
                <c:pt idx="875">
                  <c:v>15.666666666666666</c:v>
                </c:pt>
                <c:pt idx="876">
                  <c:v>7.333333333333333</c:v>
                </c:pt>
                <c:pt idx="877">
                  <c:v>19</c:v>
                </c:pt>
                <c:pt idx="878">
                  <c:v>10.333333333333334</c:v>
                </c:pt>
                <c:pt idx="879">
                  <c:v>8.3333333333333339</c:v>
                </c:pt>
                <c:pt idx="880">
                  <c:v>13.666666666666666</c:v>
                </c:pt>
                <c:pt idx="881">
                  <c:v>11</c:v>
                </c:pt>
                <c:pt idx="882">
                  <c:v>14</c:v>
                </c:pt>
                <c:pt idx="883">
                  <c:v>13.666666666666666</c:v>
                </c:pt>
                <c:pt idx="884">
                  <c:v>19</c:v>
                </c:pt>
                <c:pt idx="885">
                  <c:v>7.333333333333333</c:v>
                </c:pt>
                <c:pt idx="886">
                  <c:v>7.333333333333333</c:v>
                </c:pt>
                <c:pt idx="887">
                  <c:v>11</c:v>
                </c:pt>
                <c:pt idx="888">
                  <c:v>7.333333333333333</c:v>
                </c:pt>
                <c:pt idx="889">
                  <c:v>9.6666666666666661</c:v>
                </c:pt>
                <c:pt idx="890">
                  <c:v>14</c:v>
                </c:pt>
                <c:pt idx="891">
                  <c:v>9</c:v>
                </c:pt>
                <c:pt idx="892">
                  <c:v>8.3333333333333339</c:v>
                </c:pt>
                <c:pt idx="893">
                  <c:v>7</c:v>
                </c:pt>
                <c:pt idx="894">
                  <c:v>13</c:v>
                </c:pt>
                <c:pt idx="895">
                  <c:v>8.6666666666666661</c:v>
                </c:pt>
                <c:pt idx="896">
                  <c:v>14</c:v>
                </c:pt>
                <c:pt idx="897">
                  <c:v>9</c:v>
                </c:pt>
                <c:pt idx="898">
                  <c:v>8</c:v>
                </c:pt>
                <c:pt idx="899">
                  <c:v>9.6666666666666661</c:v>
                </c:pt>
                <c:pt idx="900">
                  <c:v>8.6666666666666661</c:v>
                </c:pt>
                <c:pt idx="901">
                  <c:v>24.333333333333332</c:v>
                </c:pt>
                <c:pt idx="902">
                  <c:v>8.6666666666666661</c:v>
                </c:pt>
                <c:pt idx="903">
                  <c:v>10.333333333333334</c:v>
                </c:pt>
                <c:pt idx="904">
                  <c:v>8</c:v>
                </c:pt>
                <c:pt idx="905">
                  <c:v>10.333333333333334</c:v>
                </c:pt>
                <c:pt idx="906">
                  <c:v>20.333333333333332</c:v>
                </c:pt>
                <c:pt idx="907">
                  <c:v>17.333333333333332</c:v>
                </c:pt>
                <c:pt idx="908">
                  <c:v>13</c:v>
                </c:pt>
                <c:pt idx="909">
                  <c:v>12</c:v>
                </c:pt>
                <c:pt idx="910">
                  <c:v>13</c:v>
                </c:pt>
                <c:pt idx="911">
                  <c:v>20.333333333333332</c:v>
                </c:pt>
                <c:pt idx="912">
                  <c:v>27</c:v>
                </c:pt>
                <c:pt idx="913">
                  <c:v>10.333333333333334</c:v>
                </c:pt>
                <c:pt idx="914">
                  <c:v>24.333333333333332</c:v>
                </c:pt>
                <c:pt idx="915">
                  <c:v>21.666666666666668</c:v>
                </c:pt>
                <c:pt idx="916">
                  <c:v>17.333333333333332</c:v>
                </c:pt>
                <c:pt idx="917">
                  <c:v>20.333333333333332</c:v>
                </c:pt>
                <c:pt idx="918">
                  <c:v>20.333333333333332</c:v>
                </c:pt>
                <c:pt idx="919">
                  <c:v>8</c:v>
                </c:pt>
                <c:pt idx="920">
                  <c:v>19</c:v>
                </c:pt>
                <c:pt idx="921">
                  <c:v>7.333333333333333</c:v>
                </c:pt>
                <c:pt idx="922">
                  <c:v>11</c:v>
                </c:pt>
                <c:pt idx="923">
                  <c:v>9.6666666666666661</c:v>
                </c:pt>
                <c:pt idx="924">
                  <c:v>19</c:v>
                </c:pt>
                <c:pt idx="925">
                  <c:v>13.666666666666666</c:v>
                </c:pt>
                <c:pt idx="926">
                  <c:v>14</c:v>
                </c:pt>
                <c:pt idx="927">
                  <c:v>13.666666666666666</c:v>
                </c:pt>
                <c:pt idx="928">
                  <c:v>24.333333333333332</c:v>
                </c:pt>
                <c:pt idx="929">
                  <c:v>13</c:v>
                </c:pt>
                <c:pt idx="930">
                  <c:v>7.666666666666667</c:v>
                </c:pt>
                <c:pt idx="931">
                  <c:v>12</c:v>
                </c:pt>
                <c:pt idx="932">
                  <c:v>24.333333333333332</c:v>
                </c:pt>
                <c:pt idx="933">
                  <c:v>10.333333333333334</c:v>
                </c:pt>
                <c:pt idx="934">
                  <c:v>12</c:v>
                </c:pt>
                <c:pt idx="935">
                  <c:v>7.666666666666667</c:v>
                </c:pt>
                <c:pt idx="936">
                  <c:v>8.6666666666666661</c:v>
                </c:pt>
                <c:pt idx="937">
                  <c:v>20.333333333333332</c:v>
                </c:pt>
                <c:pt idx="938">
                  <c:v>8.6666666666666661</c:v>
                </c:pt>
                <c:pt idx="939">
                  <c:v>8</c:v>
                </c:pt>
                <c:pt idx="940">
                  <c:v>13</c:v>
                </c:pt>
                <c:pt idx="941">
                  <c:v>28</c:v>
                </c:pt>
                <c:pt idx="942">
                  <c:v>8</c:v>
                </c:pt>
                <c:pt idx="943">
                  <c:v>9.6666666666666661</c:v>
                </c:pt>
                <c:pt idx="944">
                  <c:v>14</c:v>
                </c:pt>
                <c:pt idx="945">
                  <c:v>14</c:v>
                </c:pt>
                <c:pt idx="946">
                  <c:v>20</c:v>
                </c:pt>
                <c:pt idx="947">
                  <c:v>15</c:v>
                </c:pt>
                <c:pt idx="948">
                  <c:v>14</c:v>
                </c:pt>
                <c:pt idx="949">
                  <c:v>18.333333333333332</c:v>
                </c:pt>
                <c:pt idx="950">
                  <c:v>12</c:v>
                </c:pt>
                <c:pt idx="951">
                  <c:v>8</c:v>
                </c:pt>
                <c:pt idx="952">
                  <c:v>11.333333333333334</c:v>
                </c:pt>
                <c:pt idx="953">
                  <c:v>14</c:v>
                </c:pt>
                <c:pt idx="954">
                  <c:v>25.333333333333332</c:v>
                </c:pt>
                <c:pt idx="955">
                  <c:v>15</c:v>
                </c:pt>
                <c:pt idx="956">
                  <c:v>8.6666666666666661</c:v>
                </c:pt>
                <c:pt idx="957">
                  <c:v>25.333333333333332</c:v>
                </c:pt>
                <c:pt idx="958">
                  <c:v>13</c:v>
                </c:pt>
                <c:pt idx="959">
                  <c:v>8.3333333333333339</c:v>
                </c:pt>
                <c:pt idx="960">
                  <c:v>9.6666666666666661</c:v>
                </c:pt>
                <c:pt idx="961">
                  <c:v>9</c:v>
                </c:pt>
                <c:pt idx="962">
                  <c:v>9.6666666666666661</c:v>
                </c:pt>
                <c:pt idx="963">
                  <c:v>20</c:v>
                </c:pt>
                <c:pt idx="964">
                  <c:v>22.666666666666668</c:v>
                </c:pt>
                <c:pt idx="965">
                  <c:v>10</c:v>
                </c:pt>
                <c:pt idx="966">
                  <c:v>8</c:v>
                </c:pt>
                <c:pt idx="967">
                  <c:v>25.333333333333332</c:v>
                </c:pt>
                <c:pt idx="968">
                  <c:v>25.333333333333332</c:v>
                </c:pt>
                <c:pt idx="969">
                  <c:v>8</c:v>
                </c:pt>
                <c:pt idx="970">
                  <c:v>8.6666666666666661</c:v>
                </c:pt>
                <c:pt idx="971">
                  <c:v>14</c:v>
                </c:pt>
                <c:pt idx="972">
                  <c:v>20</c:v>
                </c:pt>
                <c:pt idx="973">
                  <c:v>9.3333333333333339</c:v>
                </c:pt>
                <c:pt idx="974">
                  <c:v>14</c:v>
                </c:pt>
                <c:pt idx="975">
                  <c:v>14</c:v>
                </c:pt>
                <c:pt idx="976">
                  <c:v>8.6666666666666661</c:v>
                </c:pt>
                <c:pt idx="977">
                  <c:v>10.666666666666666</c:v>
                </c:pt>
                <c:pt idx="978">
                  <c:v>25.333333333333332</c:v>
                </c:pt>
                <c:pt idx="979">
                  <c:v>9.6666666666666661</c:v>
                </c:pt>
                <c:pt idx="980">
                  <c:v>10</c:v>
                </c:pt>
                <c:pt idx="981">
                  <c:v>21.333333333333332</c:v>
                </c:pt>
                <c:pt idx="982">
                  <c:v>11.333333333333334</c:v>
                </c:pt>
                <c:pt idx="983">
                  <c:v>13</c:v>
                </c:pt>
                <c:pt idx="984">
                  <c:v>20</c:v>
                </c:pt>
                <c:pt idx="985">
                  <c:v>22.666666666666668</c:v>
                </c:pt>
                <c:pt idx="986">
                  <c:v>22.666666666666668</c:v>
                </c:pt>
                <c:pt idx="987">
                  <c:v>8.3333333333333339</c:v>
                </c:pt>
                <c:pt idx="988">
                  <c:v>10</c:v>
                </c:pt>
                <c:pt idx="989">
                  <c:v>14.666666666666666</c:v>
                </c:pt>
                <c:pt idx="990">
                  <c:v>28</c:v>
                </c:pt>
                <c:pt idx="991">
                  <c:v>20</c:v>
                </c:pt>
                <c:pt idx="992">
                  <c:v>10.666666666666666</c:v>
                </c:pt>
                <c:pt idx="993">
                  <c:v>14.666666666666666</c:v>
                </c:pt>
                <c:pt idx="994">
                  <c:v>9.3333333333333339</c:v>
                </c:pt>
                <c:pt idx="995">
                  <c:v>20</c:v>
                </c:pt>
                <c:pt idx="996">
                  <c:v>11.333333333333334</c:v>
                </c:pt>
                <c:pt idx="997">
                  <c:v>28</c:v>
                </c:pt>
                <c:pt idx="998">
                  <c:v>8.3333333333333339</c:v>
                </c:pt>
                <c:pt idx="999">
                  <c:v>18.333333333333332</c:v>
                </c:pt>
                <c:pt idx="1000">
                  <c:v>20</c:v>
                </c:pt>
                <c:pt idx="1001">
                  <c:v>18.333333333333332</c:v>
                </c:pt>
                <c:pt idx="1002">
                  <c:v>18.333333333333332</c:v>
                </c:pt>
                <c:pt idx="1003">
                  <c:v>15</c:v>
                </c:pt>
                <c:pt idx="1004">
                  <c:v>10.666666666666666</c:v>
                </c:pt>
                <c:pt idx="1005">
                  <c:v>14.666666666666666</c:v>
                </c:pt>
                <c:pt idx="1006">
                  <c:v>22.666666666666668</c:v>
                </c:pt>
                <c:pt idx="1007">
                  <c:v>10.666666666666666</c:v>
                </c:pt>
                <c:pt idx="1008">
                  <c:v>11.333333333333334</c:v>
                </c:pt>
                <c:pt idx="1009">
                  <c:v>9</c:v>
                </c:pt>
                <c:pt idx="1010">
                  <c:v>9</c:v>
                </c:pt>
                <c:pt idx="1011">
                  <c:v>8</c:v>
                </c:pt>
                <c:pt idx="1012">
                  <c:v>8.6666666666666661</c:v>
                </c:pt>
                <c:pt idx="1013">
                  <c:v>21.333333333333332</c:v>
                </c:pt>
                <c:pt idx="1014">
                  <c:v>14.666666666666666</c:v>
                </c:pt>
                <c:pt idx="1015">
                  <c:v>9.3333333333333339</c:v>
                </c:pt>
                <c:pt idx="1016">
                  <c:v>8.3333333333333339</c:v>
                </c:pt>
                <c:pt idx="1017">
                  <c:v>22.666666666666668</c:v>
                </c:pt>
                <c:pt idx="1018">
                  <c:v>9.6666666666666661</c:v>
                </c:pt>
                <c:pt idx="1019">
                  <c:v>8.3333333333333339</c:v>
                </c:pt>
                <c:pt idx="1020">
                  <c:v>12</c:v>
                </c:pt>
                <c:pt idx="1021">
                  <c:v>13</c:v>
                </c:pt>
                <c:pt idx="1022">
                  <c:v>8.3333333333333339</c:v>
                </c:pt>
                <c:pt idx="1023">
                  <c:v>18.333333333333332</c:v>
                </c:pt>
                <c:pt idx="1024">
                  <c:v>12</c:v>
                </c:pt>
                <c:pt idx="1025">
                  <c:v>14</c:v>
                </c:pt>
                <c:pt idx="1026">
                  <c:v>8.6666666666666661</c:v>
                </c:pt>
                <c:pt idx="1027">
                  <c:v>10</c:v>
                </c:pt>
                <c:pt idx="1028">
                  <c:v>16.666666666666668</c:v>
                </c:pt>
                <c:pt idx="1029">
                  <c:v>10.666666666666666</c:v>
                </c:pt>
                <c:pt idx="1030">
                  <c:v>9.3333333333333339</c:v>
                </c:pt>
                <c:pt idx="1031">
                  <c:v>8.6666666666666661</c:v>
                </c:pt>
                <c:pt idx="1032">
                  <c:v>15</c:v>
                </c:pt>
                <c:pt idx="1033">
                  <c:v>16.666666666666668</c:v>
                </c:pt>
                <c:pt idx="1034">
                  <c:v>18.333333333333332</c:v>
                </c:pt>
                <c:pt idx="1035">
                  <c:v>9.6666666666666661</c:v>
                </c:pt>
                <c:pt idx="1036">
                  <c:v>22.666666666666668</c:v>
                </c:pt>
                <c:pt idx="1037">
                  <c:v>25.333333333333332</c:v>
                </c:pt>
                <c:pt idx="1038">
                  <c:v>9.3333333333333339</c:v>
                </c:pt>
                <c:pt idx="1039">
                  <c:v>15.666666666666666</c:v>
                </c:pt>
                <c:pt idx="1040">
                  <c:v>14</c:v>
                </c:pt>
                <c:pt idx="1041">
                  <c:v>9</c:v>
                </c:pt>
                <c:pt idx="1042">
                  <c:v>15.666666666666666</c:v>
                </c:pt>
                <c:pt idx="1043">
                  <c:v>26.333333333333332</c:v>
                </c:pt>
                <c:pt idx="1044">
                  <c:v>9.3333333333333339</c:v>
                </c:pt>
                <c:pt idx="1045">
                  <c:v>10.333333333333334</c:v>
                </c:pt>
                <c:pt idx="1046">
                  <c:v>15</c:v>
                </c:pt>
                <c:pt idx="1047">
                  <c:v>9.6666666666666661</c:v>
                </c:pt>
                <c:pt idx="1048">
                  <c:v>9.3333333333333339</c:v>
                </c:pt>
                <c:pt idx="1049">
                  <c:v>11.666666666666666</c:v>
                </c:pt>
                <c:pt idx="1050">
                  <c:v>11.666666666666666</c:v>
                </c:pt>
                <c:pt idx="1051">
                  <c:v>9</c:v>
                </c:pt>
                <c:pt idx="1052">
                  <c:v>15</c:v>
                </c:pt>
                <c:pt idx="1053">
                  <c:v>14</c:v>
                </c:pt>
                <c:pt idx="1054">
                  <c:v>15</c:v>
                </c:pt>
                <c:pt idx="1055">
                  <c:v>9.6666666666666661</c:v>
                </c:pt>
                <c:pt idx="1056">
                  <c:v>10.666666666666666</c:v>
                </c:pt>
                <c:pt idx="1057">
                  <c:v>13</c:v>
                </c:pt>
                <c:pt idx="1058">
                  <c:v>10.333333333333334</c:v>
                </c:pt>
                <c:pt idx="1059">
                  <c:v>12.333333333333334</c:v>
                </c:pt>
                <c:pt idx="1060">
                  <c:v>11.666666666666666</c:v>
                </c:pt>
                <c:pt idx="1061">
                  <c:v>11.666666666666666</c:v>
                </c:pt>
                <c:pt idx="1062">
                  <c:v>23.666666666666668</c:v>
                </c:pt>
                <c:pt idx="1063">
                  <c:v>10.333333333333334</c:v>
                </c:pt>
                <c:pt idx="1064">
                  <c:v>11</c:v>
                </c:pt>
                <c:pt idx="1065">
                  <c:v>9</c:v>
                </c:pt>
                <c:pt idx="1066">
                  <c:v>10.333333333333334</c:v>
                </c:pt>
                <c:pt idx="1067">
                  <c:v>9.3333333333333339</c:v>
                </c:pt>
                <c:pt idx="1068">
                  <c:v>21</c:v>
                </c:pt>
                <c:pt idx="1069">
                  <c:v>15.666666666666666</c:v>
                </c:pt>
                <c:pt idx="1070">
                  <c:v>15.666666666666666</c:v>
                </c:pt>
                <c:pt idx="1071">
                  <c:v>11.666666666666666</c:v>
                </c:pt>
                <c:pt idx="1072">
                  <c:v>11.666666666666666</c:v>
                </c:pt>
                <c:pt idx="1073">
                  <c:v>21</c:v>
                </c:pt>
                <c:pt idx="1074">
                  <c:v>19.333333333333332</c:v>
                </c:pt>
                <c:pt idx="1075">
                  <c:v>10.666666666666666</c:v>
                </c:pt>
                <c:pt idx="1076">
                  <c:v>10.666666666666666</c:v>
                </c:pt>
                <c:pt idx="1077">
                  <c:v>15</c:v>
                </c:pt>
                <c:pt idx="1078">
                  <c:v>17.666666666666668</c:v>
                </c:pt>
                <c:pt idx="1079">
                  <c:v>19.333333333333332</c:v>
                </c:pt>
                <c:pt idx="1080">
                  <c:v>11</c:v>
                </c:pt>
                <c:pt idx="1081">
                  <c:v>11</c:v>
                </c:pt>
                <c:pt idx="1082">
                  <c:v>9.3333333333333339</c:v>
                </c:pt>
                <c:pt idx="1083">
                  <c:v>23.666666666666668</c:v>
                </c:pt>
                <c:pt idx="1084">
                  <c:v>23.666666666666668</c:v>
                </c:pt>
                <c:pt idx="1085">
                  <c:v>29</c:v>
                </c:pt>
                <c:pt idx="1086">
                  <c:v>12.333333333333334</c:v>
                </c:pt>
                <c:pt idx="1087">
                  <c:v>17.666666666666668</c:v>
                </c:pt>
                <c:pt idx="1088">
                  <c:v>16</c:v>
                </c:pt>
                <c:pt idx="1089">
                  <c:v>9.6666666666666661</c:v>
                </c:pt>
                <c:pt idx="1090">
                  <c:v>26.333333333333332</c:v>
                </c:pt>
                <c:pt idx="1091">
                  <c:v>9.3333333333333339</c:v>
                </c:pt>
                <c:pt idx="1092">
                  <c:v>10</c:v>
                </c:pt>
                <c:pt idx="1093">
                  <c:v>29</c:v>
                </c:pt>
                <c:pt idx="1094">
                  <c:v>17.666666666666668</c:v>
                </c:pt>
                <c:pt idx="1095">
                  <c:v>15.666666666666666</c:v>
                </c:pt>
                <c:pt idx="1096">
                  <c:v>11</c:v>
                </c:pt>
                <c:pt idx="1097">
                  <c:v>13</c:v>
                </c:pt>
                <c:pt idx="1098">
                  <c:v>23.666666666666668</c:v>
                </c:pt>
                <c:pt idx="1099">
                  <c:v>11</c:v>
                </c:pt>
                <c:pt idx="1100">
                  <c:v>10.333333333333334</c:v>
                </c:pt>
                <c:pt idx="1101">
                  <c:v>10</c:v>
                </c:pt>
                <c:pt idx="1102">
                  <c:v>26.333333333333332</c:v>
                </c:pt>
                <c:pt idx="1103">
                  <c:v>29</c:v>
                </c:pt>
                <c:pt idx="1104">
                  <c:v>10.333333333333334</c:v>
                </c:pt>
                <c:pt idx="1105">
                  <c:v>9.3333333333333339</c:v>
                </c:pt>
                <c:pt idx="1106">
                  <c:v>9.3333333333333339</c:v>
                </c:pt>
                <c:pt idx="1107">
                  <c:v>14</c:v>
                </c:pt>
                <c:pt idx="1108">
                  <c:v>10.333333333333334</c:v>
                </c:pt>
                <c:pt idx="1109">
                  <c:v>9.3333333333333339</c:v>
                </c:pt>
                <c:pt idx="1110">
                  <c:v>12.333333333333334</c:v>
                </c:pt>
                <c:pt idx="1111">
                  <c:v>11.666666666666666</c:v>
                </c:pt>
                <c:pt idx="1112">
                  <c:v>12.333333333333334</c:v>
                </c:pt>
                <c:pt idx="1113">
                  <c:v>9</c:v>
                </c:pt>
                <c:pt idx="1114">
                  <c:v>15.666666666666666</c:v>
                </c:pt>
                <c:pt idx="1115">
                  <c:v>19.333333333333332</c:v>
                </c:pt>
                <c:pt idx="1116">
                  <c:v>15</c:v>
                </c:pt>
                <c:pt idx="1117">
                  <c:v>10.666666666666666</c:v>
                </c:pt>
                <c:pt idx="1118">
                  <c:v>23.666666666666668</c:v>
                </c:pt>
                <c:pt idx="1119">
                  <c:v>10.333333333333334</c:v>
                </c:pt>
                <c:pt idx="1120">
                  <c:v>15.666666666666666</c:v>
                </c:pt>
                <c:pt idx="1121">
                  <c:v>21</c:v>
                </c:pt>
                <c:pt idx="1122">
                  <c:v>10.666666666666666</c:v>
                </c:pt>
                <c:pt idx="1123">
                  <c:v>12.333333333333334</c:v>
                </c:pt>
                <c:pt idx="1124">
                  <c:v>21</c:v>
                </c:pt>
                <c:pt idx="1125">
                  <c:v>12.333333333333334</c:v>
                </c:pt>
                <c:pt idx="1126">
                  <c:v>13</c:v>
                </c:pt>
                <c:pt idx="1127">
                  <c:v>12.333333333333334</c:v>
                </c:pt>
                <c:pt idx="1128">
                  <c:v>12.666666666666666</c:v>
                </c:pt>
                <c:pt idx="1129">
                  <c:v>12</c:v>
                </c:pt>
                <c:pt idx="1130">
                  <c:v>11.333333333333334</c:v>
                </c:pt>
                <c:pt idx="1131">
                  <c:v>15</c:v>
                </c:pt>
                <c:pt idx="1132">
                  <c:v>10.333333333333334</c:v>
                </c:pt>
                <c:pt idx="1133">
                  <c:v>10</c:v>
                </c:pt>
                <c:pt idx="1134">
                  <c:v>12.666666666666666</c:v>
                </c:pt>
                <c:pt idx="1135">
                  <c:v>23.333333333333332</c:v>
                </c:pt>
                <c:pt idx="1136">
                  <c:v>13.333333333333334</c:v>
                </c:pt>
                <c:pt idx="1137">
                  <c:v>10.666666666666666</c:v>
                </c:pt>
                <c:pt idx="1138">
                  <c:v>12.666666666666666</c:v>
                </c:pt>
                <c:pt idx="1139">
                  <c:v>15</c:v>
                </c:pt>
                <c:pt idx="1140">
                  <c:v>10.666666666666666</c:v>
                </c:pt>
                <c:pt idx="1141">
                  <c:v>12</c:v>
                </c:pt>
                <c:pt idx="1142">
                  <c:v>10.333333333333334</c:v>
                </c:pt>
                <c:pt idx="1143">
                  <c:v>15</c:v>
                </c:pt>
                <c:pt idx="1144">
                  <c:v>20.333333333333332</c:v>
                </c:pt>
                <c:pt idx="1145">
                  <c:v>20.333333333333332</c:v>
                </c:pt>
                <c:pt idx="1146">
                  <c:v>10.333333333333334</c:v>
                </c:pt>
                <c:pt idx="1147">
                  <c:v>15</c:v>
                </c:pt>
                <c:pt idx="1148">
                  <c:v>10.666666666666666</c:v>
                </c:pt>
                <c:pt idx="1149">
                  <c:v>20.333333333333332</c:v>
                </c:pt>
                <c:pt idx="1150">
                  <c:v>10</c:v>
                </c:pt>
                <c:pt idx="1151">
                  <c:v>17</c:v>
                </c:pt>
                <c:pt idx="1152">
                  <c:v>10.333333333333334</c:v>
                </c:pt>
                <c:pt idx="1153">
                  <c:v>16</c:v>
                </c:pt>
                <c:pt idx="1154">
                  <c:v>17</c:v>
                </c:pt>
                <c:pt idx="1155">
                  <c:v>13.333333333333334</c:v>
                </c:pt>
                <c:pt idx="1156">
                  <c:v>15</c:v>
                </c:pt>
                <c:pt idx="1157">
                  <c:v>16.666666666666668</c:v>
                </c:pt>
                <c:pt idx="1158">
                  <c:v>24.666666666666668</c:v>
                </c:pt>
                <c:pt idx="1159">
                  <c:v>11.333333333333334</c:v>
                </c:pt>
                <c:pt idx="1160">
                  <c:v>23.333333333333332</c:v>
                </c:pt>
                <c:pt idx="1161">
                  <c:v>27.333333333333332</c:v>
                </c:pt>
                <c:pt idx="1162">
                  <c:v>11.333333333333334</c:v>
                </c:pt>
                <c:pt idx="1163">
                  <c:v>10.333333333333334</c:v>
                </c:pt>
                <c:pt idx="1164">
                  <c:v>23.333333333333332</c:v>
                </c:pt>
                <c:pt idx="1165">
                  <c:v>16</c:v>
                </c:pt>
                <c:pt idx="1166">
                  <c:v>10.333333333333334</c:v>
                </c:pt>
                <c:pt idx="1167">
                  <c:v>11</c:v>
                </c:pt>
                <c:pt idx="1168">
                  <c:v>16</c:v>
                </c:pt>
                <c:pt idx="1169">
                  <c:v>11.666666666666666</c:v>
                </c:pt>
                <c:pt idx="1170">
                  <c:v>16.666666666666668</c:v>
                </c:pt>
                <c:pt idx="1171">
                  <c:v>18.666666666666668</c:v>
                </c:pt>
                <c:pt idx="1172">
                  <c:v>15</c:v>
                </c:pt>
                <c:pt idx="1173">
                  <c:v>16.666666666666668</c:v>
                </c:pt>
                <c:pt idx="1174">
                  <c:v>30</c:v>
                </c:pt>
                <c:pt idx="1175">
                  <c:v>12.666666666666666</c:v>
                </c:pt>
                <c:pt idx="1176">
                  <c:v>23.333333333333332</c:v>
                </c:pt>
                <c:pt idx="1177">
                  <c:v>11</c:v>
                </c:pt>
                <c:pt idx="1178">
                  <c:v>11.333333333333334</c:v>
                </c:pt>
                <c:pt idx="1179">
                  <c:v>16.666666666666668</c:v>
                </c:pt>
                <c:pt idx="1180">
                  <c:v>10.333333333333334</c:v>
                </c:pt>
                <c:pt idx="1181">
                  <c:v>24.666666666666668</c:v>
                </c:pt>
                <c:pt idx="1182">
                  <c:v>18.666666666666668</c:v>
                </c:pt>
                <c:pt idx="1183">
                  <c:v>12.666666666666666</c:v>
                </c:pt>
                <c:pt idx="1184">
                  <c:v>11</c:v>
                </c:pt>
                <c:pt idx="1185">
                  <c:v>16</c:v>
                </c:pt>
                <c:pt idx="1186">
                  <c:v>18.666666666666668</c:v>
                </c:pt>
                <c:pt idx="1187">
                  <c:v>24.666666666666668</c:v>
                </c:pt>
                <c:pt idx="1188">
                  <c:v>10</c:v>
                </c:pt>
                <c:pt idx="1189">
                  <c:v>18.666666666666668</c:v>
                </c:pt>
                <c:pt idx="1190">
                  <c:v>24.666666666666668</c:v>
                </c:pt>
                <c:pt idx="1191">
                  <c:v>24.666666666666668</c:v>
                </c:pt>
                <c:pt idx="1192">
                  <c:v>27.333333333333332</c:v>
                </c:pt>
                <c:pt idx="1193">
                  <c:v>11.666666666666666</c:v>
                </c:pt>
                <c:pt idx="1194">
                  <c:v>15</c:v>
                </c:pt>
                <c:pt idx="1195">
                  <c:v>11.333333333333334</c:v>
                </c:pt>
                <c:pt idx="1196">
                  <c:v>10.666666666666666</c:v>
                </c:pt>
                <c:pt idx="1197">
                  <c:v>20.333333333333332</c:v>
                </c:pt>
                <c:pt idx="1198">
                  <c:v>20.333333333333332</c:v>
                </c:pt>
                <c:pt idx="1199">
                  <c:v>11.666666666666666</c:v>
                </c:pt>
                <c:pt idx="1200">
                  <c:v>12.666666666666666</c:v>
                </c:pt>
                <c:pt idx="1201">
                  <c:v>11.666666666666666</c:v>
                </c:pt>
                <c:pt idx="1202">
                  <c:v>23.333333333333332</c:v>
                </c:pt>
                <c:pt idx="1203">
                  <c:v>24.666666666666668</c:v>
                </c:pt>
                <c:pt idx="1204">
                  <c:v>20.333333333333332</c:v>
                </c:pt>
                <c:pt idx="1205">
                  <c:v>10.666666666666666</c:v>
                </c:pt>
                <c:pt idx="1206">
                  <c:v>10.333333333333334</c:v>
                </c:pt>
                <c:pt idx="1207">
                  <c:v>14.333333333333334</c:v>
                </c:pt>
                <c:pt idx="1208">
                  <c:v>11.666666666666666</c:v>
                </c:pt>
                <c:pt idx="1209">
                  <c:v>28.333333333333332</c:v>
                </c:pt>
                <c:pt idx="1210">
                  <c:v>11</c:v>
                </c:pt>
                <c:pt idx="1211">
                  <c:v>11.333333333333334</c:v>
                </c:pt>
                <c:pt idx="1212">
                  <c:v>17</c:v>
                </c:pt>
                <c:pt idx="1213">
                  <c:v>24.333333333333332</c:v>
                </c:pt>
                <c:pt idx="1214">
                  <c:v>16</c:v>
                </c:pt>
                <c:pt idx="1215">
                  <c:v>25.666666666666668</c:v>
                </c:pt>
                <c:pt idx="1216">
                  <c:v>19.666666666666668</c:v>
                </c:pt>
                <c:pt idx="1217">
                  <c:v>16</c:v>
                </c:pt>
                <c:pt idx="1218">
                  <c:v>11</c:v>
                </c:pt>
                <c:pt idx="1219">
                  <c:v>13</c:v>
                </c:pt>
                <c:pt idx="1220">
                  <c:v>28.333333333333332</c:v>
                </c:pt>
                <c:pt idx="1221">
                  <c:v>21.333333333333332</c:v>
                </c:pt>
                <c:pt idx="1222">
                  <c:v>17</c:v>
                </c:pt>
                <c:pt idx="1223">
                  <c:v>12</c:v>
                </c:pt>
                <c:pt idx="1224">
                  <c:v>11.333333333333334</c:v>
                </c:pt>
                <c:pt idx="1225">
                  <c:v>12.666666666666666</c:v>
                </c:pt>
                <c:pt idx="1226">
                  <c:v>16</c:v>
                </c:pt>
                <c:pt idx="1227">
                  <c:v>14.333333333333334</c:v>
                </c:pt>
                <c:pt idx="1228">
                  <c:v>11.666666666666666</c:v>
                </c:pt>
                <c:pt idx="1229">
                  <c:v>24.333333333333332</c:v>
                </c:pt>
                <c:pt idx="1230">
                  <c:v>13.666666666666666</c:v>
                </c:pt>
                <c:pt idx="1231">
                  <c:v>17</c:v>
                </c:pt>
                <c:pt idx="1232">
                  <c:v>17.666666666666668</c:v>
                </c:pt>
                <c:pt idx="1233">
                  <c:v>28.333333333333332</c:v>
                </c:pt>
                <c:pt idx="1234">
                  <c:v>11.333333333333334</c:v>
                </c:pt>
                <c:pt idx="1235">
                  <c:v>25.666666666666668</c:v>
                </c:pt>
                <c:pt idx="1236">
                  <c:v>11.333333333333334</c:v>
                </c:pt>
                <c:pt idx="1237">
                  <c:v>11</c:v>
                </c:pt>
                <c:pt idx="1238">
                  <c:v>19.666666666666668</c:v>
                </c:pt>
                <c:pt idx="1239">
                  <c:v>14.333333333333334</c:v>
                </c:pt>
                <c:pt idx="1240">
                  <c:v>12.333333333333334</c:v>
                </c:pt>
                <c:pt idx="1241">
                  <c:v>12</c:v>
                </c:pt>
                <c:pt idx="1242">
                  <c:v>21.333333333333332</c:v>
                </c:pt>
                <c:pt idx="1243">
                  <c:v>31</c:v>
                </c:pt>
                <c:pt idx="1244">
                  <c:v>25.666666666666668</c:v>
                </c:pt>
                <c:pt idx="1245">
                  <c:v>21.333333333333332</c:v>
                </c:pt>
                <c:pt idx="1246">
                  <c:v>12.333333333333334</c:v>
                </c:pt>
                <c:pt idx="1247">
                  <c:v>18</c:v>
                </c:pt>
                <c:pt idx="1248">
                  <c:v>14.333333333333334</c:v>
                </c:pt>
                <c:pt idx="1249">
                  <c:v>25.666666666666668</c:v>
                </c:pt>
                <c:pt idx="1250">
                  <c:v>21.333333333333332</c:v>
                </c:pt>
                <c:pt idx="1251">
                  <c:v>12.333333333333334</c:v>
                </c:pt>
                <c:pt idx="1252">
                  <c:v>13.666666666666666</c:v>
                </c:pt>
                <c:pt idx="1253">
                  <c:v>12</c:v>
                </c:pt>
                <c:pt idx="1254">
                  <c:v>18</c:v>
                </c:pt>
                <c:pt idx="1255">
                  <c:v>17.666666666666668</c:v>
                </c:pt>
                <c:pt idx="1256">
                  <c:v>18</c:v>
                </c:pt>
                <c:pt idx="1257">
                  <c:v>28.333333333333332</c:v>
                </c:pt>
                <c:pt idx="1258">
                  <c:v>12.333333333333334</c:v>
                </c:pt>
                <c:pt idx="1259">
                  <c:v>14.333333333333334</c:v>
                </c:pt>
                <c:pt idx="1260">
                  <c:v>14.333333333333334</c:v>
                </c:pt>
                <c:pt idx="1261">
                  <c:v>11.333333333333334</c:v>
                </c:pt>
                <c:pt idx="1262">
                  <c:v>23</c:v>
                </c:pt>
                <c:pt idx="1263">
                  <c:v>28.333333333333332</c:v>
                </c:pt>
                <c:pt idx="1264">
                  <c:v>13</c:v>
                </c:pt>
                <c:pt idx="1265">
                  <c:v>17.666666666666668</c:v>
                </c:pt>
                <c:pt idx="1266">
                  <c:v>31</c:v>
                </c:pt>
                <c:pt idx="1267">
                  <c:v>12.666666666666666</c:v>
                </c:pt>
                <c:pt idx="1268">
                  <c:v>15</c:v>
                </c:pt>
                <c:pt idx="1269">
                  <c:v>13.666666666666666</c:v>
                </c:pt>
                <c:pt idx="1270">
                  <c:v>21.333333333333332</c:v>
                </c:pt>
                <c:pt idx="1271">
                  <c:v>13.666666666666666</c:v>
                </c:pt>
                <c:pt idx="1272">
                  <c:v>17.666666666666668</c:v>
                </c:pt>
                <c:pt idx="1273">
                  <c:v>13</c:v>
                </c:pt>
                <c:pt idx="1274">
                  <c:v>24.333333333333332</c:v>
                </c:pt>
                <c:pt idx="1275">
                  <c:v>11.666666666666666</c:v>
                </c:pt>
                <c:pt idx="1276">
                  <c:v>13</c:v>
                </c:pt>
                <c:pt idx="1277">
                  <c:v>16</c:v>
                </c:pt>
                <c:pt idx="1278">
                  <c:v>13.666666666666666</c:v>
                </c:pt>
                <c:pt idx="1279">
                  <c:v>29.333333333333332</c:v>
                </c:pt>
                <c:pt idx="1280">
                  <c:v>14.666666666666666</c:v>
                </c:pt>
                <c:pt idx="1281">
                  <c:v>13</c:v>
                </c:pt>
                <c:pt idx="1282">
                  <c:v>16</c:v>
                </c:pt>
                <c:pt idx="1283">
                  <c:v>29.333333333333332</c:v>
                </c:pt>
                <c:pt idx="1284">
                  <c:v>20.666666666666668</c:v>
                </c:pt>
                <c:pt idx="1285">
                  <c:v>12</c:v>
                </c:pt>
                <c:pt idx="1286">
                  <c:v>20.666666666666668</c:v>
                </c:pt>
                <c:pt idx="1287">
                  <c:v>26.666666666666668</c:v>
                </c:pt>
                <c:pt idx="1288">
                  <c:v>26.666666666666668</c:v>
                </c:pt>
                <c:pt idx="1289">
                  <c:v>13.333333333333334</c:v>
                </c:pt>
                <c:pt idx="1290">
                  <c:v>20.666666666666668</c:v>
                </c:pt>
                <c:pt idx="1291">
                  <c:v>13</c:v>
                </c:pt>
                <c:pt idx="1292">
                  <c:v>12.666666666666666</c:v>
                </c:pt>
                <c:pt idx="1293">
                  <c:v>13</c:v>
                </c:pt>
                <c:pt idx="1294">
                  <c:v>16</c:v>
                </c:pt>
                <c:pt idx="1295">
                  <c:v>13.333333333333334</c:v>
                </c:pt>
                <c:pt idx="1296">
                  <c:v>18.666666666666668</c:v>
                </c:pt>
                <c:pt idx="1297">
                  <c:v>12.666666666666666</c:v>
                </c:pt>
                <c:pt idx="1298">
                  <c:v>32</c:v>
                </c:pt>
                <c:pt idx="1299">
                  <c:v>15.333333333333334</c:v>
                </c:pt>
                <c:pt idx="1300">
                  <c:v>12.666666666666666</c:v>
                </c:pt>
                <c:pt idx="1301">
                  <c:v>24</c:v>
                </c:pt>
                <c:pt idx="1302">
                  <c:v>14.666666666666666</c:v>
                </c:pt>
                <c:pt idx="1303">
                  <c:v>22.333333333333332</c:v>
                </c:pt>
                <c:pt idx="1304">
                  <c:v>13</c:v>
                </c:pt>
                <c:pt idx="1305">
                  <c:v>14.666666666666666</c:v>
                </c:pt>
                <c:pt idx="1306">
                  <c:v>12.333333333333334</c:v>
                </c:pt>
                <c:pt idx="1307">
                  <c:v>16</c:v>
                </c:pt>
                <c:pt idx="1308">
                  <c:v>25.333333333333332</c:v>
                </c:pt>
                <c:pt idx="1309">
                  <c:v>18</c:v>
                </c:pt>
                <c:pt idx="1310">
                  <c:v>24</c:v>
                </c:pt>
                <c:pt idx="1311">
                  <c:v>12.333333333333334</c:v>
                </c:pt>
                <c:pt idx="1312">
                  <c:v>19</c:v>
                </c:pt>
                <c:pt idx="1313">
                  <c:v>13.666666666666666</c:v>
                </c:pt>
                <c:pt idx="1314">
                  <c:v>18</c:v>
                </c:pt>
                <c:pt idx="1315">
                  <c:v>29.333333333333332</c:v>
                </c:pt>
                <c:pt idx="1316">
                  <c:v>19</c:v>
                </c:pt>
                <c:pt idx="1317">
                  <c:v>29.333333333333332</c:v>
                </c:pt>
                <c:pt idx="1318">
                  <c:v>17</c:v>
                </c:pt>
                <c:pt idx="1319">
                  <c:v>20.666666666666668</c:v>
                </c:pt>
                <c:pt idx="1320">
                  <c:v>26.666666666666668</c:v>
                </c:pt>
                <c:pt idx="1321">
                  <c:v>13.666666666666666</c:v>
                </c:pt>
                <c:pt idx="1322">
                  <c:v>24</c:v>
                </c:pt>
                <c:pt idx="1323">
                  <c:v>14.666666666666666</c:v>
                </c:pt>
                <c:pt idx="1324">
                  <c:v>18.666666666666668</c:v>
                </c:pt>
                <c:pt idx="1325">
                  <c:v>13.666666666666666</c:v>
                </c:pt>
                <c:pt idx="1326">
                  <c:v>13</c:v>
                </c:pt>
                <c:pt idx="1327">
                  <c:v>12.333333333333334</c:v>
                </c:pt>
              </c:numCache>
            </c:numRef>
          </c:xVal>
          <c:yVal>
            <c:numRef>
              <c:f>'Task Durations - Task Data'!$P$3:$P$1330</c:f>
              <c:numCache>
                <c:formatCode>General</c:formatCode>
                <c:ptCount val="1328"/>
                <c:pt idx="0">
                  <c:v>11</c:v>
                </c:pt>
                <c:pt idx="1">
                  <c:v>26</c:v>
                </c:pt>
                <c:pt idx="2">
                  <c:v>24</c:v>
                </c:pt>
                <c:pt idx="3">
                  <c:v>9</c:v>
                </c:pt>
                <c:pt idx="4">
                  <c:v>22</c:v>
                </c:pt>
                <c:pt idx="5">
                  <c:v>11</c:v>
                </c:pt>
                <c:pt idx="6">
                  <c:v>15</c:v>
                </c:pt>
                <c:pt idx="7">
                  <c:v>16</c:v>
                </c:pt>
                <c:pt idx="8">
                  <c:v>10</c:v>
                </c:pt>
                <c:pt idx="9">
                  <c:v>26</c:v>
                </c:pt>
                <c:pt idx="10">
                  <c:v>10</c:v>
                </c:pt>
                <c:pt idx="11">
                  <c:v>10</c:v>
                </c:pt>
                <c:pt idx="12">
                  <c:v>11</c:v>
                </c:pt>
                <c:pt idx="13">
                  <c:v>10</c:v>
                </c:pt>
                <c:pt idx="14">
                  <c:v>19</c:v>
                </c:pt>
                <c:pt idx="15">
                  <c:v>13</c:v>
                </c:pt>
                <c:pt idx="16">
                  <c:v>9</c:v>
                </c:pt>
                <c:pt idx="17">
                  <c:v>21</c:v>
                </c:pt>
                <c:pt idx="18">
                  <c:v>13</c:v>
                </c:pt>
                <c:pt idx="19">
                  <c:v>9</c:v>
                </c:pt>
                <c:pt idx="20">
                  <c:v>35</c:v>
                </c:pt>
                <c:pt idx="21">
                  <c:v>8</c:v>
                </c:pt>
                <c:pt idx="22">
                  <c:v>17</c:v>
                </c:pt>
                <c:pt idx="23">
                  <c:v>21</c:v>
                </c:pt>
                <c:pt idx="24">
                  <c:v>15</c:v>
                </c:pt>
                <c:pt idx="25">
                  <c:v>32</c:v>
                </c:pt>
                <c:pt idx="26">
                  <c:v>13</c:v>
                </c:pt>
                <c:pt idx="27">
                  <c:v>37</c:v>
                </c:pt>
                <c:pt idx="28">
                  <c:v>15</c:v>
                </c:pt>
                <c:pt idx="29">
                  <c:v>8</c:v>
                </c:pt>
                <c:pt idx="30">
                  <c:v>16</c:v>
                </c:pt>
                <c:pt idx="31">
                  <c:v>9</c:v>
                </c:pt>
                <c:pt idx="32">
                  <c:v>18</c:v>
                </c:pt>
                <c:pt idx="33">
                  <c:v>9</c:v>
                </c:pt>
                <c:pt idx="34">
                  <c:v>8</c:v>
                </c:pt>
                <c:pt idx="35">
                  <c:v>7</c:v>
                </c:pt>
                <c:pt idx="36">
                  <c:v>24</c:v>
                </c:pt>
                <c:pt idx="37">
                  <c:v>12</c:v>
                </c:pt>
                <c:pt idx="38">
                  <c:v>15</c:v>
                </c:pt>
                <c:pt idx="39">
                  <c:v>22</c:v>
                </c:pt>
                <c:pt idx="40">
                  <c:v>14</c:v>
                </c:pt>
                <c:pt idx="41">
                  <c:v>41</c:v>
                </c:pt>
                <c:pt idx="42">
                  <c:v>14</c:v>
                </c:pt>
                <c:pt idx="43">
                  <c:v>12</c:v>
                </c:pt>
                <c:pt idx="44">
                  <c:v>24</c:v>
                </c:pt>
                <c:pt idx="45">
                  <c:v>8</c:v>
                </c:pt>
                <c:pt idx="46">
                  <c:v>7</c:v>
                </c:pt>
                <c:pt idx="47">
                  <c:v>10</c:v>
                </c:pt>
                <c:pt idx="48">
                  <c:v>9</c:v>
                </c:pt>
                <c:pt idx="49">
                  <c:v>16</c:v>
                </c:pt>
                <c:pt idx="50">
                  <c:v>18</c:v>
                </c:pt>
                <c:pt idx="51">
                  <c:v>10</c:v>
                </c:pt>
                <c:pt idx="52">
                  <c:v>23</c:v>
                </c:pt>
                <c:pt idx="53">
                  <c:v>41</c:v>
                </c:pt>
                <c:pt idx="54">
                  <c:v>19</c:v>
                </c:pt>
                <c:pt idx="55">
                  <c:v>11</c:v>
                </c:pt>
                <c:pt idx="56">
                  <c:v>13</c:v>
                </c:pt>
                <c:pt idx="57">
                  <c:v>18</c:v>
                </c:pt>
                <c:pt idx="58">
                  <c:v>19</c:v>
                </c:pt>
                <c:pt idx="59">
                  <c:v>17</c:v>
                </c:pt>
                <c:pt idx="60">
                  <c:v>16</c:v>
                </c:pt>
                <c:pt idx="61">
                  <c:v>32</c:v>
                </c:pt>
                <c:pt idx="62">
                  <c:v>22</c:v>
                </c:pt>
                <c:pt idx="63">
                  <c:v>11</c:v>
                </c:pt>
                <c:pt idx="64">
                  <c:v>13</c:v>
                </c:pt>
                <c:pt idx="65">
                  <c:v>22</c:v>
                </c:pt>
                <c:pt idx="66">
                  <c:v>8</c:v>
                </c:pt>
                <c:pt idx="67">
                  <c:v>20</c:v>
                </c:pt>
                <c:pt idx="68">
                  <c:v>14</c:v>
                </c:pt>
                <c:pt idx="69">
                  <c:v>10</c:v>
                </c:pt>
                <c:pt idx="70">
                  <c:v>13</c:v>
                </c:pt>
                <c:pt idx="71">
                  <c:v>9</c:v>
                </c:pt>
                <c:pt idx="72">
                  <c:v>14</c:v>
                </c:pt>
                <c:pt idx="73">
                  <c:v>13</c:v>
                </c:pt>
                <c:pt idx="74">
                  <c:v>10</c:v>
                </c:pt>
                <c:pt idx="75">
                  <c:v>20</c:v>
                </c:pt>
                <c:pt idx="76">
                  <c:v>18</c:v>
                </c:pt>
                <c:pt idx="77">
                  <c:v>13</c:v>
                </c:pt>
                <c:pt idx="78">
                  <c:v>13</c:v>
                </c:pt>
                <c:pt idx="79">
                  <c:v>10</c:v>
                </c:pt>
                <c:pt idx="80">
                  <c:v>7</c:v>
                </c:pt>
                <c:pt idx="81">
                  <c:v>10</c:v>
                </c:pt>
                <c:pt idx="82">
                  <c:v>28</c:v>
                </c:pt>
                <c:pt idx="83">
                  <c:v>9</c:v>
                </c:pt>
                <c:pt idx="84">
                  <c:v>16</c:v>
                </c:pt>
                <c:pt idx="85">
                  <c:v>13</c:v>
                </c:pt>
                <c:pt idx="86">
                  <c:v>9</c:v>
                </c:pt>
                <c:pt idx="87">
                  <c:v>14</c:v>
                </c:pt>
                <c:pt idx="88">
                  <c:v>9</c:v>
                </c:pt>
                <c:pt idx="89">
                  <c:v>21</c:v>
                </c:pt>
                <c:pt idx="90">
                  <c:v>9</c:v>
                </c:pt>
                <c:pt idx="91">
                  <c:v>13</c:v>
                </c:pt>
                <c:pt idx="92">
                  <c:v>12</c:v>
                </c:pt>
                <c:pt idx="93">
                  <c:v>26</c:v>
                </c:pt>
                <c:pt idx="94">
                  <c:v>20</c:v>
                </c:pt>
                <c:pt idx="95">
                  <c:v>19</c:v>
                </c:pt>
                <c:pt idx="96">
                  <c:v>10</c:v>
                </c:pt>
                <c:pt idx="97">
                  <c:v>16</c:v>
                </c:pt>
                <c:pt idx="98">
                  <c:v>12</c:v>
                </c:pt>
                <c:pt idx="99">
                  <c:v>22</c:v>
                </c:pt>
                <c:pt idx="100">
                  <c:v>14</c:v>
                </c:pt>
                <c:pt idx="101">
                  <c:v>7</c:v>
                </c:pt>
                <c:pt idx="102">
                  <c:v>41</c:v>
                </c:pt>
                <c:pt idx="103">
                  <c:v>10</c:v>
                </c:pt>
                <c:pt idx="104">
                  <c:v>20</c:v>
                </c:pt>
                <c:pt idx="105">
                  <c:v>10</c:v>
                </c:pt>
                <c:pt idx="106">
                  <c:v>19</c:v>
                </c:pt>
                <c:pt idx="107">
                  <c:v>11</c:v>
                </c:pt>
                <c:pt idx="108">
                  <c:v>9</c:v>
                </c:pt>
                <c:pt idx="109">
                  <c:v>16</c:v>
                </c:pt>
                <c:pt idx="110">
                  <c:v>22</c:v>
                </c:pt>
                <c:pt idx="111">
                  <c:v>25</c:v>
                </c:pt>
                <c:pt idx="112">
                  <c:v>31</c:v>
                </c:pt>
                <c:pt idx="113">
                  <c:v>12</c:v>
                </c:pt>
                <c:pt idx="114">
                  <c:v>19</c:v>
                </c:pt>
                <c:pt idx="115">
                  <c:v>10</c:v>
                </c:pt>
                <c:pt idx="116">
                  <c:v>13</c:v>
                </c:pt>
                <c:pt idx="117">
                  <c:v>79</c:v>
                </c:pt>
                <c:pt idx="118">
                  <c:v>14</c:v>
                </c:pt>
                <c:pt idx="119">
                  <c:v>18</c:v>
                </c:pt>
                <c:pt idx="120">
                  <c:v>8</c:v>
                </c:pt>
                <c:pt idx="121">
                  <c:v>9</c:v>
                </c:pt>
                <c:pt idx="122">
                  <c:v>10</c:v>
                </c:pt>
                <c:pt idx="123">
                  <c:v>14</c:v>
                </c:pt>
                <c:pt idx="124">
                  <c:v>8</c:v>
                </c:pt>
                <c:pt idx="125">
                  <c:v>11</c:v>
                </c:pt>
                <c:pt idx="126">
                  <c:v>15</c:v>
                </c:pt>
                <c:pt idx="127">
                  <c:v>13</c:v>
                </c:pt>
                <c:pt idx="128">
                  <c:v>19</c:v>
                </c:pt>
                <c:pt idx="129">
                  <c:v>12</c:v>
                </c:pt>
                <c:pt idx="130">
                  <c:v>13</c:v>
                </c:pt>
                <c:pt idx="131">
                  <c:v>13</c:v>
                </c:pt>
                <c:pt idx="132">
                  <c:v>14</c:v>
                </c:pt>
                <c:pt idx="133">
                  <c:v>8</c:v>
                </c:pt>
                <c:pt idx="134">
                  <c:v>17</c:v>
                </c:pt>
                <c:pt idx="135">
                  <c:v>14</c:v>
                </c:pt>
                <c:pt idx="136">
                  <c:v>24</c:v>
                </c:pt>
                <c:pt idx="137">
                  <c:v>9</c:v>
                </c:pt>
                <c:pt idx="138">
                  <c:v>27</c:v>
                </c:pt>
                <c:pt idx="139">
                  <c:v>17</c:v>
                </c:pt>
                <c:pt idx="140">
                  <c:v>10</c:v>
                </c:pt>
                <c:pt idx="141">
                  <c:v>12</c:v>
                </c:pt>
                <c:pt idx="142">
                  <c:v>18</c:v>
                </c:pt>
                <c:pt idx="143">
                  <c:v>9</c:v>
                </c:pt>
                <c:pt idx="144">
                  <c:v>29</c:v>
                </c:pt>
                <c:pt idx="145">
                  <c:v>14</c:v>
                </c:pt>
                <c:pt idx="146">
                  <c:v>16</c:v>
                </c:pt>
                <c:pt idx="147">
                  <c:v>11</c:v>
                </c:pt>
                <c:pt idx="148">
                  <c:v>13</c:v>
                </c:pt>
                <c:pt idx="149">
                  <c:v>11</c:v>
                </c:pt>
                <c:pt idx="150">
                  <c:v>13</c:v>
                </c:pt>
                <c:pt idx="151">
                  <c:v>13</c:v>
                </c:pt>
                <c:pt idx="152">
                  <c:v>7</c:v>
                </c:pt>
                <c:pt idx="153">
                  <c:v>21</c:v>
                </c:pt>
                <c:pt idx="154">
                  <c:v>16</c:v>
                </c:pt>
                <c:pt idx="155">
                  <c:v>9</c:v>
                </c:pt>
                <c:pt idx="156">
                  <c:v>29</c:v>
                </c:pt>
                <c:pt idx="157">
                  <c:v>14</c:v>
                </c:pt>
                <c:pt idx="158">
                  <c:v>15</c:v>
                </c:pt>
                <c:pt idx="159">
                  <c:v>15</c:v>
                </c:pt>
                <c:pt idx="160">
                  <c:v>19</c:v>
                </c:pt>
                <c:pt idx="161">
                  <c:v>10</c:v>
                </c:pt>
                <c:pt idx="162">
                  <c:v>10</c:v>
                </c:pt>
                <c:pt idx="163">
                  <c:v>9</c:v>
                </c:pt>
                <c:pt idx="164">
                  <c:v>24</c:v>
                </c:pt>
                <c:pt idx="165">
                  <c:v>79</c:v>
                </c:pt>
                <c:pt idx="166">
                  <c:v>12</c:v>
                </c:pt>
                <c:pt idx="167">
                  <c:v>19</c:v>
                </c:pt>
                <c:pt idx="168">
                  <c:v>13</c:v>
                </c:pt>
                <c:pt idx="169">
                  <c:v>18</c:v>
                </c:pt>
                <c:pt idx="170">
                  <c:v>14</c:v>
                </c:pt>
                <c:pt idx="171">
                  <c:v>17</c:v>
                </c:pt>
                <c:pt idx="172">
                  <c:v>24</c:v>
                </c:pt>
                <c:pt idx="173">
                  <c:v>21</c:v>
                </c:pt>
                <c:pt idx="174">
                  <c:v>14</c:v>
                </c:pt>
                <c:pt idx="175">
                  <c:v>18</c:v>
                </c:pt>
                <c:pt idx="176">
                  <c:v>22</c:v>
                </c:pt>
                <c:pt idx="177">
                  <c:v>19</c:v>
                </c:pt>
                <c:pt idx="178">
                  <c:v>9</c:v>
                </c:pt>
                <c:pt idx="179">
                  <c:v>12</c:v>
                </c:pt>
                <c:pt idx="180">
                  <c:v>12</c:v>
                </c:pt>
                <c:pt idx="181">
                  <c:v>24</c:v>
                </c:pt>
                <c:pt idx="182">
                  <c:v>14</c:v>
                </c:pt>
                <c:pt idx="183">
                  <c:v>21</c:v>
                </c:pt>
                <c:pt idx="184">
                  <c:v>18</c:v>
                </c:pt>
                <c:pt idx="185">
                  <c:v>12</c:v>
                </c:pt>
                <c:pt idx="186">
                  <c:v>24</c:v>
                </c:pt>
                <c:pt idx="187">
                  <c:v>14</c:v>
                </c:pt>
                <c:pt idx="188">
                  <c:v>14</c:v>
                </c:pt>
                <c:pt idx="189">
                  <c:v>13</c:v>
                </c:pt>
                <c:pt idx="190">
                  <c:v>22</c:v>
                </c:pt>
                <c:pt idx="191">
                  <c:v>14</c:v>
                </c:pt>
                <c:pt idx="192">
                  <c:v>14</c:v>
                </c:pt>
                <c:pt idx="193">
                  <c:v>32</c:v>
                </c:pt>
                <c:pt idx="194">
                  <c:v>14</c:v>
                </c:pt>
                <c:pt idx="195">
                  <c:v>13</c:v>
                </c:pt>
                <c:pt idx="196">
                  <c:v>34</c:v>
                </c:pt>
                <c:pt idx="197">
                  <c:v>21</c:v>
                </c:pt>
                <c:pt idx="198">
                  <c:v>14</c:v>
                </c:pt>
                <c:pt idx="199">
                  <c:v>9</c:v>
                </c:pt>
                <c:pt idx="200">
                  <c:v>11</c:v>
                </c:pt>
                <c:pt idx="201">
                  <c:v>16</c:v>
                </c:pt>
                <c:pt idx="202">
                  <c:v>14</c:v>
                </c:pt>
                <c:pt idx="203">
                  <c:v>15</c:v>
                </c:pt>
                <c:pt idx="204">
                  <c:v>16</c:v>
                </c:pt>
                <c:pt idx="205">
                  <c:v>29</c:v>
                </c:pt>
                <c:pt idx="206">
                  <c:v>16</c:v>
                </c:pt>
                <c:pt idx="207">
                  <c:v>21</c:v>
                </c:pt>
                <c:pt idx="208">
                  <c:v>9</c:v>
                </c:pt>
                <c:pt idx="209">
                  <c:v>16</c:v>
                </c:pt>
                <c:pt idx="210">
                  <c:v>9</c:v>
                </c:pt>
                <c:pt idx="211">
                  <c:v>26</c:v>
                </c:pt>
                <c:pt idx="212">
                  <c:v>15</c:v>
                </c:pt>
                <c:pt idx="213">
                  <c:v>10</c:v>
                </c:pt>
                <c:pt idx="214">
                  <c:v>22</c:v>
                </c:pt>
                <c:pt idx="215">
                  <c:v>35</c:v>
                </c:pt>
                <c:pt idx="216">
                  <c:v>9</c:v>
                </c:pt>
                <c:pt idx="217">
                  <c:v>10</c:v>
                </c:pt>
                <c:pt idx="218">
                  <c:v>18</c:v>
                </c:pt>
                <c:pt idx="219">
                  <c:v>14</c:v>
                </c:pt>
                <c:pt idx="220">
                  <c:v>21</c:v>
                </c:pt>
                <c:pt idx="221">
                  <c:v>10</c:v>
                </c:pt>
                <c:pt idx="222">
                  <c:v>10</c:v>
                </c:pt>
                <c:pt idx="223">
                  <c:v>19</c:v>
                </c:pt>
                <c:pt idx="224">
                  <c:v>9</c:v>
                </c:pt>
                <c:pt idx="225">
                  <c:v>17</c:v>
                </c:pt>
                <c:pt idx="226">
                  <c:v>15</c:v>
                </c:pt>
                <c:pt idx="227">
                  <c:v>9</c:v>
                </c:pt>
                <c:pt idx="228">
                  <c:v>12</c:v>
                </c:pt>
                <c:pt idx="229">
                  <c:v>14</c:v>
                </c:pt>
                <c:pt idx="230">
                  <c:v>10</c:v>
                </c:pt>
                <c:pt idx="231">
                  <c:v>24</c:v>
                </c:pt>
                <c:pt idx="232">
                  <c:v>9</c:v>
                </c:pt>
                <c:pt idx="233">
                  <c:v>12</c:v>
                </c:pt>
                <c:pt idx="234">
                  <c:v>22</c:v>
                </c:pt>
                <c:pt idx="235">
                  <c:v>13</c:v>
                </c:pt>
                <c:pt idx="236">
                  <c:v>29</c:v>
                </c:pt>
                <c:pt idx="237">
                  <c:v>15</c:v>
                </c:pt>
                <c:pt idx="238">
                  <c:v>21</c:v>
                </c:pt>
                <c:pt idx="239">
                  <c:v>12</c:v>
                </c:pt>
                <c:pt idx="240">
                  <c:v>21</c:v>
                </c:pt>
                <c:pt idx="241">
                  <c:v>11</c:v>
                </c:pt>
                <c:pt idx="242">
                  <c:v>16</c:v>
                </c:pt>
                <c:pt idx="243">
                  <c:v>8</c:v>
                </c:pt>
                <c:pt idx="244">
                  <c:v>10</c:v>
                </c:pt>
                <c:pt idx="245">
                  <c:v>20</c:v>
                </c:pt>
                <c:pt idx="246">
                  <c:v>10</c:v>
                </c:pt>
                <c:pt idx="247">
                  <c:v>79</c:v>
                </c:pt>
                <c:pt idx="248">
                  <c:v>8</c:v>
                </c:pt>
                <c:pt idx="249">
                  <c:v>11</c:v>
                </c:pt>
                <c:pt idx="250">
                  <c:v>13</c:v>
                </c:pt>
                <c:pt idx="251">
                  <c:v>14</c:v>
                </c:pt>
                <c:pt idx="252">
                  <c:v>22</c:v>
                </c:pt>
                <c:pt idx="253">
                  <c:v>19</c:v>
                </c:pt>
                <c:pt idx="254">
                  <c:v>14</c:v>
                </c:pt>
                <c:pt idx="255">
                  <c:v>14</c:v>
                </c:pt>
                <c:pt idx="256">
                  <c:v>11</c:v>
                </c:pt>
                <c:pt idx="257">
                  <c:v>39</c:v>
                </c:pt>
                <c:pt idx="258">
                  <c:v>22</c:v>
                </c:pt>
                <c:pt idx="259">
                  <c:v>15</c:v>
                </c:pt>
                <c:pt idx="260">
                  <c:v>30</c:v>
                </c:pt>
                <c:pt idx="261">
                  <c:v>13</c:v>
                </c:pt>
                <c:pt idx="262">
                  <c:v>14</c:v>
                </c:pt>
                <c:pt idx="263">
                  <c:v>39</c:v>
                </c:pt>
                <c:pt idx="264">
                  <c:v>17</c:v>
                </c:pt>
                <c:pt idx="265">
                  <c:v>12</c:v>
                </c:pt>
                <c:pt idx="266">
                  <c:v>15</c:v>
                </c:pt>
                <c:pt idx="267">
                  <c:v>13</c:v>
                </c:pt>
                <c:pt idx="268">
                  <c:v>9</c:v>
                </c:pt>
                <c:pt idx="269">
                  <c:v>8</c:v>
                </c:pt>
                <c:pt idx="270">
                  <c:v>16</c:v>
                </c:pt>
                <c:pt idx="271">
                  <c:v>26</c:v>
                </c:pt>
                <c:pt idx="272">
                  <c:v>18</c:v>
                </c:pt>
                <c:pt idx="273">
                  <c:v>10</c:v>
                </c:pt>
                <c:pt idx="274">
                  <c:v>14</c:v>
                </c:pt>
                <c:pt idx="275">
                  <c:v>14</c:v>
                </c:pt>
                <c:pt idx="276">
                  <c:v>14</c:v>
                </c:pt>
                <c:pt idx="277">
                  <c:v>10</c:v>
                </c:pt>
                <c:pt idx="278">
                  <c:v>15</c:v>
                </c:pt>
                <c:pt idx="279">
                  <c:v>14</c:v>
                </c:pt>
                <c:pt idx="280">
                  <c:v>18</c:v>
                </c:pt>
                <c:pt idx="281">
                  <c:v>10</c:v>
                </c:pt>
                <c:pt idx="282">
                  <c:v>12</c:v>
                </c:pt>
                <c:pt idx="283">
                  <c:v>8</c:v>
                </c:pt>
                <c:pt idx="284">
                  <c:v>38</c:v>
                </c:pt>
                <c:pt idx="285">
                  <c:v>18</c:v>
                </c:pt>
                <c:pt idx="286">
                  <c:v>14</c:v>
                </c:pt>
                <c:pt idx="287">
                  <c:v>23</c:v>
                </c:pt>
                <c:pt idx="288">
                  <c:v>8</c:v>
                </c:pt>
                <c:pt idx="289">
                  <c:v>22</c:v>
                </c:pt>
                <c:pt idx="290">
                  <c:v>13</c:v>
                </c:pt>
                <c:pt idx="291">
                  <c:v>10</c:v>
                </c:pt>
                <c:pt idx="292">
                  <c:v>11</c:v>
                </c:pt>
                <c:pt idx="293">
                  <c:v>26</c:v>
                </c:pt>
                <c:pt idx="294">
                  <c:v>14</c:v>
                </c:pt>
                <c:pt idx="295">
                  <c:v>10</c:v>
                </c:pt>
                <c:pt idx="296">
                  <c:v>16</c:v>
                </c:pt>
                <c:pt idx="297">
                  <c:v>10</c:v>
                </c:pt>
                <c:pt idx="298">
                  <c:v>23</c:v>
                </c:pt>
                <c:pt idx="299">
                  <c:v>15</c:v>
                </c:pt>
                <c:pt idx="300">
                  <c:v>20</c:v>
                </c:pt>
                <c:pt idx="301">
                  <c:v>12</c:v>
                </c:pt>
                <c:pt idx="302">
                  <c:v>18</c:v>
                </c:pt>
                <c:pt idx="303">
                  <c:v>27</c:v>
                </c:pt>
                <c:pt idx="304">
                  <c:v>19</c:v>
                </c:pt>
                <c:pt idx="305">
                  <c:v>9</c:v>
                </c:pt>
                <c:pt idx="306">
                  <c:v>12</c:v>
                </c:pt>
                <c:pt idx="307">
                  <c:v>18</c:v>
                </c:pt>
                <c:pt idx="308">
                  <c:v>14</c:v>
                </c:pt>
                <c:pt idx="309">
                  <c:v>10</c:v>
                </c:pt>
                <c:pt idx="310">
                  <c:v>15</c:v>
                </c:pt>
                <c:pt idx="311">
                  <c:v>19</c:v>
                </c:pt>
                <c:pt idx="312">
                  <c:v>9</c:v>
                </c:pt>
                <c:pt idx="313">
                  <c:v>27</c:v>
                </c:pt>
                <c:pt idx="314">
                  <c:v>16</c:v>
                </c:pt>
                <c:pt idx="315">
                  <c:v>16</c:v>
                </c:pt>
                <c:pt idx="316">
                  <c:v>18</c:v>
                </c:pt>
                <c:pt idx="317">
                  <c:v>11</c:v>
                </c:pt>
                <c:pt idx="318">
                  <c:v>10</c:v>
                </c:pt>
                <c:pt idx="319">
                  <c:v>13</c:v>
                </c:pt>
                <c:pt idx="320">
                  <c:v>10</c:v>
                </c:pt>
                <c:pt idx="321">
                  <c:v>12</c:v>
                </c:pt>
                <c:pt idx="322">
                  <c:v>19</c:v>
                </c:pt>
                <c:pt idx="323">
                  <c:v>9</c:v>
                </c:pt>
                <c:pt idx="324">
                  <c:v>13</c:v>
                </c:pt>
                <c:pt idx="325">
                  <c:v>11</c:v>
                </c:pt>
                <c:pt idx="326">
                  <c:v>22</c:v>
                </c:pt>
                <c:pt idx="327">
                  <c:v>22</c:v>
                </c:pt>
                <c:pt idx="328">
                  <c:v>9</c:v>
                </c:pt>
                <c:pt idx="329">
                  <c:v>11</c:v>
                </c:pt>
                <c:pt idx="330">
                  <c:v>17</c:v>
                </c:pt>
                <c:pt idx="331">
                  <c:v>24</c:v>
                </c:pt>
                <c:pt idx="332">
                  <c:v>10</c:v>
                </c:pt>
                <c:pt idx="333">
                  <c:v>11</c:v>
                </c:pt>
                <c:pt idx="334">
                  <c:v>14</c:v>
                </c:pt>
                <c:pt idx="335">
                  <c:v>28</c:v>
                </c:pt>
                <c:pt idx="336">
                  <c:v>26</c:v>
                </c:pt>
                <c:pt idx="337">
                  <c:v>12</c:v>
                </c:pt>
                <c:pt idx="338">
                  <c:v>22</c:v>
                </c:pt>
                <c:pt idx="339">
                  <c:v>22</c:v>
                </c:pt>
                <c:pt idx="340">
                  <c:v>16</c:v>
                </c:pt>
                <c:pt idx="341">
                  <c:v>23</c:v>
                </c:pt>
                <c:pt idx="342">
                  <c:v>23</c:v>
                </c:pt>
                <c:pt idx="343">
                  <c:v>9</c:v>
                </c:pt>
                <c:pt idx="344">
                  <c:v>43</c:v>
                </c:pt>
                <c:pt idx="345">
                  <c:v>10</c:v>
                </c:pt>
                <c:pt idx="346">
                  <c:v>15</c:v>
                </c:pt>
                <c:pt idx="347">
                  <c:v>11</c:v>
                </c:pt>
                <c:pt idx="348">
                  <c:v>20</c:v>
                </c:pt>
                <c:pt idx="349">
                  <c:v>17</c:v>
                </c:pt>
                <c:pt idx="350">
                  <c:v>10</c:v>
                </c:pt>
                <c:pt idx="351">
                  <c:v>16</c:v>
                </c:pt>
                <c:pt idx="352">
                  <c:v>25</c:v>
                </c:pt>
                <c:pt idx="353">
                  <c:v>17</c:v>
                </c:pt>
                <c:pt idx="354">
                  <c:v>79</c:v>
                </c:pt>
                <c:pt idx="355">
                  <c:v>9</c:v>
                </c:pt>
                <c:pt idx="356">
                  <c:v>26</c:v>
                </c:pt>
                <c:pt idx="357">
                  <c:v>24</c:v>
                </c:pt>
                <c:pt idx="358">
                  <c:v>18</c:v>
                </c:pt>
                <c:pt idx="359">
                  <c:v>16</c:v>
                </c:pt>
                <c:pt idx="360">
                  <c:v>17</c:v>
                </c:pt>
                <c:pt idx="361">
                  <c:v>25</c:v>
                </c:pt>
                <c:pt idx="362">
                  <c:v>18</c:v>
                </c:pt>
                <c:pt idx="363">
                  <c:v>11</c:v>
                </c:pt>
                <c:pt idx="364">
                  <c:v>11</c:v>
                </c:pt>
                <c:pt idx="365">
                  <c:v>17</c:v>
                </c:pt>
                <c:pt idx="366">
                  <c:v>11</c:v>
                </c:pt>
                <c:pt idx="367">
                  <c:v>17</c:v>
                </c:pt>
                <c:pt idx="368">
                  <c:v>13</c:v>
                </c:pt>
                <c:pt idx="369">
                  <c:v>16</c:v>
                </c:pt>
                <c:pt idx="370">
                  <c:v>17</c:v>
                </c:pt>
                <c:pt idx="371">
                  <c:v>8</c:v>
                </c:pt>
                <c:pt idx="372">
                  <c:v>28</c:v>
                </c:pt>
                <c:pt idx="373">
                  <c:v>9</c:v>
                </c:pt>
                <c:pt idx="374">
                  <c:v>20</c:v>
                </c:pt>
                <c:pt idx="375">
                  <c:v>14</c:v>
                </c:pt>
                <c:pt idx="376">
                  <c:v>15</c:v>
                </c:pt>
                <c:pt idx="377">
                  <c:v>26</c:v>
                </c:pt>
                <c:pt idx="378">
                  <c:v>13</c:v>
                </c:pt>
                <c:pt idx="379">
                  <c:v>21</c:v>
                </c:pt>
                <c:pt idx="380">
                  <c:v>16</c:v>
                </c:pt>
                <c:pt idx="381">
                  <c:v>79</c:v>
                </c:pt>
                <c:pt idx="382">
                  <c:v>17</c:v>
                </c:pt>
                <c:pt idx="383">
                  <c:v>25</c:v>
                </c:pt>
                <c:pt idx="384">
                  <c:v>16</c:v>
                </c:pt>
                <c:pt idx="385">
                  <c:v>31</c:v>
                </c:pt>
                <c:pt idx="386">
                  <c:v>12</c:v>
                </c:pt>
                <c:pt idx="387">
                  <c:v>15</c:v>
                </c:pt>
                <c:pt idx="388">
                  <c:v>20</c:v>
                </c:pt>
                <c:pt idx="389">
                  <c:v>79</c:v>
                </c:pt>
                <c:pt idx="390">
                  <c:v>15</c:v>
                </c:pt>
                <c:pt idx="391">
                  <c:v>9</c:v>
                </c:pt>
                <c:pt idx="392">
                  <c:v>17</c:v>
                </c:pt>
                <c:pt idx="393">
                  <c:v>11</c:v>
                </c:pt>
                <c:pt idx="394">
                  <c:v>21</c:v>
                </c:pt>
                <c:pt idx="395">
                  <c:v>12</c:v>
                </c:pt>
                <c:pt idx="396">
                  <c:v>10</c:v>
                </c:pt>
                <c:pt idx="397">
                  <c:v>23</c:v>
                </c:pt>
                <c:pt idx="398">
                  <c:v>21</c:v>
                </c:pt>
                <c:pt idx="399">
                  <c:v>20</c:v>
                </c:pt>
                <c:pt idx="400">
                  <c:v>22</c:v>
                </c:pt>
                <c:pt idx="401">
                  <c:v>31</c:v>
                </c:pt>
                <c:pt idx="402">
                  <c:v>11</c:v>
                </c:pt>
                <c:pt idx="403">
                  <c:v>13</c:v>
                </c:pt>
                <c:pt idx="404">
                  <c:v>13</c:v>
                </c:pt>
                <c:pt idx="405">
                  <c:v>25</c:v>
                </c:pt>
                <c:pt idx="406">
                  <c:v>21</c:v>
                </c:pt>
                <c:pt idx="407">
                  <c:v>17</c:v>
                </c:pt>
                <c:pt idx="408">
                  <c:v>14</c:v>
                </c:pt>
                <c:pt idx="409">
                  <c:v>12</c:v>
                </c:pt>
                <c:pt idx="410">
                  <c:v>14</c:v>
                </c:pt>
                <c:pt idx="411">
                  <c:v>20</c:v>
                </c:pt>
                <c:pt idx="412">
                  <c:v>14</c:v>
                </c:pt>
                <c:pt idx="413">
                  <c:v>12</c:v>
                </c:pt>
                <c:pt idx="414">
                  <c:v>15</c:v>
                </c:pt>
                <c:pt idx="415">
                  <c:v>16</c:v>
                </c:pt>
                <c:pt idx="416">
                  <c:v>14</c:v>
                </c:pt>
                <c:pt idx="417">
                  <c:v>11</c:v>
                </c:pt>
                <c:pt idx="418">
                  <c:v>11</c:v>
                </c:pt>
                <c:pt idx="419">
                  <c:v>23</c:v>
                </c:pt>
                <c:pt idx="420">
                  <c:v>40</c:v>
                </c:pt>
                <c:pt idx="421">
                  <c:v>29</c:v>
                </c:pt>
                <c:pt idx="422">
                  <c:v>16</c:v>
                </c:pt>
                <c:pt idx="423">
                  <c:v>11</c:v>
                </c:pt>
                <c:pt idx="424">
                  <c:v>16</c:v>
                </c:pt>
                <c:pt idx="425">
                  <c:v>12</c:v>
                </c:pt>
                <c:pt idx="426">
                  <c:v>14</c:v>
                </c:pt>
                <c:pt idx="427">
                  <c:v>16</c:v>
                </c:pt>
                <c:pt idx="428">
                  <c:v>22</c:v>
                </c:pt>
                <c:pt idx="429">
                  <c:v>12</c:v>
                </c:pt>
                <c:pt idx="430">
                  <c:v>24</c:v>
                </c:pt>
                <c:pt idx="431">
                  <c:v>79</c:v>
                </c:pt>
                <c:pt idx="432">
                  <c:v>14</c:v>
                </c:pt>
                <c:pt idx="433">
                  <c:v>14</c:v>
                </c:pt>
                <c:pt idx="434">
                  <c:v>18</c:v>
                </c:pt>
                <c:pt idx="435">
                  <c:v>13</c:v>
                </c:pt>
                <c:pt idx="436">
                  <c:v>34</c:v>
                </c:pt>
                <c:pt idx="437">
                  <c:v>17</c:v>
                </c:pt>
                <c:pt idx="438">
                  <c:v>22</c:v>
                </c:pt>
                <c:pt idx="439">
                  <c:v>23</c:v>
                </c:pt>
                <c:pt idx="440">
                  <c:v>9</c:v>
                </c:pt>
                <c:pt idx="441">
                  <c:v>26</c:v>
                </c:pt>
                <c:pt idx="442">
                  <c:v>13</c:v>
                </c:pt>
                <c:pt idx="443">
                  <c:v>16</c:v>
                </c:pt>
                <c:pt idx="444">
                  <c:v>22</c:v>
                </c:pt>
                <c:pt idx="445">
                  <c:v>20</c:v>
                </c:pt>
                <c:pt idx="446">
                  <c:v>18</c:v>
                </c:pt>
                <c:pt idx="447">
                  <c:v>18</c:v>
                </c:pt>
                <c:pt idx="448">
                  <c:v>11</c:v>
                </c:pt>
                <c:pt idx="449">
                  <c:v>26</c:v>
                </c:pt>
                <c:pt idx="450">
                  <c:v>14</c:v>
                </c:pt>
                <c:pt idx="451">
                  <c:v>15</c:v>
                </c:pt>
                <c:pt idx="452">
                  <c:v>26</c:v>
                </c:pt>
                <c:pt idx="453">
                  <c:v>11</c:v>
                </c:pt>
                <c:pt idx="454">
                  <c:v>9</c:v>
                </c:pt>
                <c:pt idx="455">
                  <c:v>19</c:v>
                </c:pt>
                <c:pt idx="456">
                  <c:v>16</c:v>
                </c:pt>
                <c:pt idx="457">
                  <c:v>19</c:v>
                </c:pt>
                <c:pt idx="458">
                  <c:v>15</c:v>
                </c:pt>
                <c:pt idx="459">
                  <c:v>11</c:v>
                </c:pt>
                <c:pt idx="460">
                  <c:v>12</c:v>
                </c:pt>
                <c:pt idx="461">
                  <c:v>15</c:v>
                </c:pt>
                <c:pt idx="462">
                  <c:v>14</c:v>
                </c:pt>
                <c:pt idx="463">
                  <c:v>24</c:v>
                </c:pt>
                <c:pt idx="464">
                  <c:v>15</c:v>
                </c:pt>
                <c:pt idx="465">
                  <c:v>19</c:v>
                </c:pt>
                <c:pt idx="466">
                  <c:v>29</c:v>
                </c:pt>
                <c:pt idx="467">
                  <c:v>11</c:v>
                </c:pt>
                <c:pt idx="468">
                  <c:v>16</c:v>
                </c:pt>
                <c:pt idx="469">
                  <c:v>32</c:v>
                </c:pt>
                <c:pt idx="470">
                  <c:v>13</c:v>
                </c:pt>
                <c:pt idx="471">
                  <c:v>34</c:v>
                </c:pt>
                <c:pt idx="472">
                  <c:v>17</c:v>
                </c:pt>
                <c:pt idx="473">
                  <c:v>30</c:v>
                </c:pt>
                <c:pt idx="474">
                  <c:v>15</c:v>
                </c:pt>
                <c:pt idx="475">
                  <c:v>10</c:v>
                </c:pt>
                <c:pt idx="476">
                  <c:v>11</c:v>
                </c:pt>
                <c:pt idx="477">
                  <c:v>22</c:v>
                </c:pt>
                <c:pt idx="478">
                  <c:v>20</c:v>
                </c:pt>
                <c:pt idx="479">
                  <c:v>15</c:v>
                </c:pt>
                <c:pt idx="480">
                  <c:v>24</c:v>
                </c:pt>
                <c:pt idx="481">
                  <c:v>12</c:v>
                </c:pt>
                <c:pt idx="482">
                  <c:v>23</c:v>
                </c:pt>
                <c:pt idx="483">
                  <c:v>12</c:v>
                </c:pt>
                <c:pt idx="484">
                  <c:v>13</c:v>
                </c:pt>
                <c:pt idx="485">
                  <c:v>20</c:v>
                </c:pt>
                <c:pt idx="486">
                  <c:v>25</c:v>
                </c:pt>
                <c:pt idx="487">
                  <c:v>23</c:v>
                </c:pt>
                <c:pt idx="488">
                  <c:v>14</c:v>
                </c:pt>
                <c:pt idx="489">
                  <c:v>14</c:v>
                </c:pt>
                <c:pt idx="490">
                  <c:v>23</c:v>
                </c:pt>
                <c:pt idx="491">
                  <c:v>22</c:v>
                </c:pt>
                <c:pt idx="492">
                  <c:v>23</c:v>
                </c:pt>
                <c:pt idx="493">
                  <c:v>11</c:v>
                </c:pt>
                <c:pt idx="494">
                  <c:v>13</c:v>
                </c:pt>
                <c:pt idx="495">
                  <c:v>15</c:v>
                </c:pt>
                <c:pt idx="496">
                  <c:v>14</c:v>
                </c:pt>
                <c:pt idx="497">
                  <c:v>15</c:v>
                </c:pt>
                <c:pt idx="498">
                  <c:v>10</c:v>
                </c:pt>
                <c:pt idx="499">
                  <c:v>28</c:v>
                </c:pt>
                <c:pt idx="500">
                  <c:v>15</c:v>
                </c:pt>
                <c:pt idx="501">
                  <c:v>14</c:v>
                </c:pt>
                <c:pt idx="502">
                  <c:v>10</c:v>
                </c:pt>
                <c:pt idx="503">
                  <c:v>25</c:v>
                </c:pt>
                <c:pt idx="504">
                  <c:v>11</c:v>
                </c:pt>
                <c:pt idx="505">
                  <c:v>22</c:v>
                </c:pt>
                <c:pt idx="506">
                  <c:v>15</c:v>
                </c:pt>
                <c:pt idx="507">
                  <c:v>24</c:v>
                </c:pt>
                <c:pt idx="508">
                  <c:v>11</c:v>
                </c:pt>
                <c:pt idx="509">
                  <c:v>23</c:v>
                </c:pt>
                <c:pt idx="510">
                  <c:v>37</c:v>
                </c:pt>
                <c:pt idx="511">
                  <c:v>22</c:v>
                </c:pt>
                <c:pt idx="512">
                  <c:v>17</c:v>
                </c:pt>
                <c:pt idx="513">
                  <c:v>21</c:v>
                </c:pt>
                <c:pt idx="514">
                  <c:v>19</c:v>
                </c:pt>
                <c:pt idx="515">
                  <c:v>33</c:v>
                </c:pt>
                <c:pt idx="516">
                  <c:v>22</c:v>
                </c:pt>
                <c:pt idx="517">
                  <c:v>79</c:v>
                </c:pt>
                <c:pt idx="518">
                  <c:v>16</c:v>
                </c:pt>
                <c:pt idx="519">
                  <c:v>19</c:v>
                </c:pt>
                <c:pt idx="520">
                  <c:v>15</c:v>
                </c:pt>
                <c:pt idx="521">
                  <c:v>42</c:v>
                </c:pt>
                <c:pt idx="522">
                  <c:v>23</c:v>
                </c:pt>
                <c:pt idx="523">
                  <c:v>18</c:v>
                </c:pt>
                <c:pt idx="524">
                  <c:v>11</c:v>
                </c:pt>
                <c:pt idx="525">
                  <c:v>30</c:v>
                </c:pt>
                <c:pt idx="526">
                  <c:v>27</c:v>
                </c:pt>
                <c:pt idx="527">
                  <c:v>13</c:v>
                </c:pt>
                <c:pt idx="528">
                  <c:v>16</c:v>
                </c:pt>
                <c:pt idx="529">
                  <c:v>15</c:v>
                </c:pt>
                <c:pt idx="530">
                  <c:v>20</c:v>
                </c:pt>
                <c:pt idx="531">
                  <c:v>18</c:v>
                </c:pt>
                <c:pt idx="532">
                  <c:v>16</c:v>
                </c:pt>
                <c:pt idx="533">
                  <c:v>37</c:v>
                </c:pt>
                <c:pt idx="534">
                  <c:v>11</c:v>
                </c:pt>
                <c:pt idx="535">
                  <c:v>15</c:v>
                </c:pt>
                <c:pt idx="536">
                  <c:v>17</c:v>
                </c:pt>
                <c:pt idx="537">
                  <c:v>23</c:v>
                </c:pt>
                <c:pt idx="538">
                  <c:v>10</c:v>
                </c:pt>
                <c:pt idx="539">
                  <c:v>18</c:v>
                </c:pt>
                <c:pt idx="540">
                  <c:v>11</c:v>
                </c:pt>
                <c:pt idx="541">
                  <c:v>11</c:v>
                </c:pt>
                <c:pt idx="542">
                  <c:v>19</c:v>
                </c:pt>
                <c:pt idx="543">
                  <c:v>11</c:v>
                </c:pt>
                <c:pt idx="544">
                  <c:v>26</c:v>
                </c:pt>
                <c:pt idx="545">
                  <c:v>11</c:v>
                </c:pt>
                <c:pt idx="546">
                  <c:v>15</c:v>
                </c:pt>
                <c:pt idx="547">
                  <c:v>23</c:v>
                </c:pt>
                <c:pt idx="548">
                  <c:v>12</c:v>
                </c:pt>
                <c:pt idx="549">
                  <c:v>11</c:v>
                </c:pt>
                <c:pt idx="550">
                  <c:v>32</c:v>
                </c:pt>
                <c:pt idx="551">
                  <c:v>12</c:v>
                </c:pt>
                <c:pt idx="552">
                  <c:v>19</c:v>
                </c:pt>
                <c:pt idx="553">
                  <c:v>11</c:v>
                </c:pt>
                <c:pt idx="554">
                  <c:v>32</c:v>
                </c:pt>
                <c:pt idx="555">
                  <c:v>14</c:v>
                </c:pt>
                <c:pt idx="556">
                  <c:v>15</c:v>
                </c:pt>
                <c:pt idx="557">
                  <c:v>20</c:v>
                </c:pt>
                <c:pt idx="558">
                  <c:v>15</c:v>
                </c:pt>
                <c:pt idx="559">
                  <c:v>35</c:v>
                </c:pt>
                <c:pt idx="560">
                  <c:v>13</c:v>
                </c:pt>
                <c:pt idx="561">
                  <c:v>12</c:v>
                </c:pt>
                <c:pt idx="562">
                  <c:v>16</c:v>
                </c:pt>
                <c:pt idx="563">
                  <c:v>19</c:v>
                </c:pt>
                <c:pt idx="564">
                  <c:v>19</c:v>
                </c:pt>
                <c:pt idx="565">
                  <c:v>29</c:v>
                </c:pt>
                <c:pt idx="566">
                  <c:v>26</c:v>
                </c:pt>
                <c:pt idx="567">
                  <c:v>13</c:v>
                </c:pt>
                <c:pt idx="568">
                  <c:v>23</c:v>
                </c:pt>
                <c:pt idx="569">
                  <c:v>23</c:v>
                </c:pt>
                <c:pt idx="570">
                  <c:v>12</c:v>
                </c:pt>
                <c:pt idx="571">
                  <c:v>30</c:v>
                </c:pt>
                <c:pt idx="572">
                  <c:v>18</c:v>
                </c:pt>
                <c:pt idx="573">
                  <c:v>11</c:v>
                </c:pt>
                <c:pt idx="574">
                  <c:v>13</c:v>
                </c:pt>
                <c:pt idx="575">
                  <c:v>18</c:v>
                </c:pt>
                <c:pt idx="576">
                  <c:v>23</c:v>
                </c:pt>
                <c:pt idx="577">
                  <c:v>39</c:v>
                </c:pt>
                <c:pt idx="578">
                  <c:v>30</c:v>
                </c:pt>
                <c:pt idx="579">
                  <c:v>20</c:v>
                </c:pt>
                <c:pt idx="580">
                  <c:v>12</c:v>
                </c:pt>
                <c:pt idx="581">
                  <c:v>17</c:v>
                </c:pt>
                <c:pt idx="582">
                  <c:v>30</c:v>
                </c:pt>
                <c:pt idx="583">
                  <c:v>26</c:v>
                </c:pt>
                <c:pt idx="584">
                  <c:v>34</c:v>
                </c:pt>
                <c:pt idx="585">
                  <c:v>26</c:v>
                </c:pt>
                <c:pt idx="586">
                  <c:v>18</c:v>
                </c:pt>
                <c:pt idx="587">
                  <c:v>16</c:v>
                </c:pt>
                <c:pt idx="588">
                  <c:v>15</c:v>
                </c:pt>
                <c:pt idx="589">
                  <c:v>19</c:v>
                </c:pt>
                <c:pt idx="590">
                  <c:v>23</c:v>
                </c:pt>
                <c:pt idx="591">
                  <c:v>25</c:v>
                </c:pt>
                <c:pt idx="592">
                  <c:v>19</c:v>
                </c:pt>
                <c:pt idx="593">
                  <c:v>18</c:v>
                </c:pt>
                <c:pt idx="594">
                  <c:v>40</c:v>
                </c:pt>
                <c:pt idx="595">
                  <c:v>11</c:v>
                </c:pt>
                <c:pt idx="596">
                  <c:v>12</c:v>
                </c:pt>
                <c:pt idx="597">
                  <c:v>15</c:v>
                </c:pt>
                <c:pt idx="598">
                  <c:v>13</c:v>
                </c:pt>
                <c:pt idx="599">
                  <c:v>15</c:v>
                </c:pt>
                <c:pt idx="600">
                  <c:v>13</c:v>
                </c:pt>
                <c:pt idx="601">
                  <c:v>25</c:v>
                </c:pt>
                <c:pt idx="602">
                  <c:v>14</c:v>
                </c:pt>
                <c:pt idx="603">
                  <c:v>12</c:v>
                </c:pt>
                <c:pt idx="604">
                  <c:v>15</c:v>
                </c:pt>
                <c:pt idx="605">
                  <c:v>16</c:v>
                </c:pt>
                <c:pt idx="606">
                  <c:v>20</c:v>
                </c:pt>
                <c:pt idx="607">
                  <c:v>16</c:v>
                </c:pt>
                <c:pt idx="608">
                  <c:v>14</c:v>
                </c:pt>
                <c:pt idx="609">
                  <c:v>14</c:v>
                </c:pt>
                <c:pt idx="610">
                  <c:v>12</c:v>
                </c:pt>
                <c:pt idx="611">
                  <c:v>22</c:v>
                </c:pt>
                <c:pt idx="612">
                  <c:v>13</c:v>
                </c:pt>
                <c:pt idx="613">
                  <c:v>17</c:v>
                </c:pt>
                <c:pt idx="614">
                  <c:v>12</c:v>
                </c:pt>
                <c:pt idx="615">
                  <c:v>10</c:v>
                </c:pt>
                <c:pt idx="616">
                  <c:v>16</c:v>
                </c:pt>
                <c:pt idx="617">
                  <c:v>21</c:v>
                </c:pt>
                <c:pt idx="618">
                  <c:v>18</c:v>
                </c:pt>
                <c:pt idx="619">
                  <c:v>16</c:v>
                </c:pt>
                <c:pt idx="620">
                  <c:v>24</c:v>
                </c:pt>
                <c:pt idx="621">
                  <c:v>8</c:v>
                </c:pt>
                <c:pt idx="622">
                  <c:v>25</c:v>
                </c:pt>
                <c:pt idx="623">
                  <c:v>24</c:v>
                </c:pt>
                <c:pt idx="624">
                  <c:v>22</c:v>
                </c:pt>
                <c:pt idx="625">
                  <c:v>17</c:v>
                </c:pt>
                <c:pt idx="626">
                  <c:v>28</c:v>
                </c:pt>
                <c:pt idx="627">
                  <c:v>28</c:v>
                </c:pt>
                <c:pt idx="628">
                  <c:v>32</c:v>
                </c:pt>
                <c:pt idx="629">
                  <c:v>33</c:v>
                </c:pt>
                <c:pt idx="630">
                  <c:v>25</c:v>
                </c:pt>
                <c:pt idx="631">
                  <c:v>16</c:v>
                </c:pt>
                <c:pt idx="632">
                  <c:v>27</c:v>
                </c:pt>
                <c:pt idx="633">
                  <c:v>19</c:v>
                </c:pt>
                <c:pt idx="634">
                  <c:v>13</c:v>
                </c:pt>
                <c:pt idx="635">
                  <c:v>27</c:v>
                </c:pt>
                <c:pt idx="636">
                  <c:v>27</c:v>
                </c:pt>
                <c:pt idx="637">
                  <c:v>24</c:v>
                </c:pt>
                <c:pt idx="638">
                  <c:v>15</c:v>
                </c:pt>
                <c:pt idx="639">
                  <c:v>21</c:v>
                </c:pt>
                <c:pt idx="640">
                  <c:v>17</c:v>
                </c:pt>
                <c:pt idx="641">
                  <c:v>11</c:v>
                </c:pt>
                <c:pt idx="642">
                  <c:v>21</c:v>
                </c:pt>
                <c:pt idx="643">
                  <c:v>21</c:v>
                </c:pt>
                <c:pt idx="644">
                  <c:v>31</c:v>
                </c:pt>
                <c:pt idx="645">
                  <c:v>26</c:v>
                </c:pt>
                <c:pt idx="646">
                  <c:v>33</c:v>
                </c:pt>
                <c:pt idx="647">
                  <c:v>19</c:v>
                </c:pt>
                <c:pt idx="648">
                  <c:v>23</c:v>
                </c:pt>
                <c:pt idx="649">
                  <c:v>10</c:v>
                </c:pt>
                <c:pt idx="650">
                  <c:v>13</c:v>
                </c:pt>
                <c:pt idx="651">
                  <c:v>20</c:v>
                </c:pt>
                <c:pt idx="652">
                  <c:v>41</c:v>
                </c:pt>
                <c:pt idx="653">
                  <c:v>18</c:v>
                </c:pt>
                <c:pt idx="654">
                  <c:v>15</c:v>
                </c:pt>
                <c:pt idx="655">
                  <c:v>19</c:v>
                </c:pt>
                <c:pt idx="656">
                  <c:v>23</c:v>
                </c:pt>
                <c:pt idx="657">
                  <c:v>13</c:v>
                </c:pt>
                <c:pt idx="658">
                  <c:v>13</c:v>
                </c:pt>
                <c:pt idx="659">
                  <c:v>16</c:v>
                </c:pt>
                <c:pt idx="660">
                  <c:v>16</c:v>
                </c:pt>
                <c:pt idx="661">
                  <c:v>37</c:v>
                </c:pt>
                <c:pt idx="662">
                  <c:v>21</c:v>
                </c:pt>
                <c:pt idx="663">
                  <c:v>21</c:v>
                </c:pt>
                <c:pt idx="664">
                  <c:v>19</c:v>
                </c:pt>
                <c:pt idx="665">
                  <c:v>12</c:v>
                </c:pt>
                <c:pt idx="666">
                  <c:v>18</c:v>
                </c:pt>
                <c:pt idx="667">
                  <c:v>19</c:v>
                </c:pt>
                <c:pt idx="668">
                  <c:v>22</c:v>
                </c:pt>
                <c:pt idx="669">
                  <c:v>21</c:v>
                </c:pt>
                <c:pt idx="670">
                  <c:v>32</c:v>
                </c:pt>
                <c:pt idx="671">
                  <c:v>29</c:v>
                </c:pt>
                <c:pt idx="672">
                  <c:v>15</c:v>
                </c:pt>
                <c:pt idx="673">
                  <c:v>16</c:v>
                </c:pt>
                <c:pt idx="674">
                  <c:v>13</c:v>
                </c:pt>
                <c:pt idx="675">
                  <c:v>20</c:v>
                </c:pt>
                <c:pt idx="676">
                  <c:v>20</c:v>
                </c:pt>
                <c:pt idx="677">
                  <c:v>19</c:v>
                </c:pt>
                <c:pt idx="678">
                  <c:v>24</c:v>
                </c:pt>
                <c:pt idx="679">
                  <c:v>12</c:v>
                </c:pt>
                <c:pt idx="680">
                  <c:v>8</c:v>
                </c:pt>
                <c:pt idx="681">
                  <c:v>18</c:v>
                </c:pt>
                <c:pt idx="682">
                  <c:v>15</c:v>
                </c:pt>
                <c:pt idx="683">
                  <c:v>20</c:v>
                </c:pt>
                <c:pt idx="684">
                  <c:v>35</c:v>
                </c:pt>
                <c:pt idx="685">
                  <c:v>40</c:v>
                </c:pt>
                <c:pt idx="686">
                  <c:v>15</c:v>
                </c:pt>
                <c:pt idx="687">
                  <c:v>14</c:v>
                </c:pt>
                <c:pt idx="688">
                  <c:v>14</c:v>
                </c:pt>
                <c:pt idx="689">
                  <c:v>42</c:v>
                </c:pt>
                <c:pt idx="690">
                  <c:v>19</c:v>
                </c:pt>
                <c:pt idx="691">
                  <c:v>13</c:v>
                </c:pt>
                <c:pt idx="692">
                  <c:v>30</c:v>
                </c:pt>
                <c:pt idx="693">
                  <c:v>16</c:v>
                </c:pt>
                <c:pt idx="694">
                  <c:v>13</c:v>
                </c:pt>
                <c:pt idx="695">
                  <c:v>24</c:v>
                </c:pt>
                <c:pt idx="696">
                  <c:v>27</c:v>
                </c:pt>
                <c:pt idx="697">
                  <c:v>13</c:v>
                </c:pt>
                <c:pt idx="698">
                  <c:v>16</c:v>
                </c:pt>
                <c:pt idx="699">
                  <c:v>13</c:v>
                </c:pt>
                <c:pt idx="700">
                  <c:v>13</c:v>
                </c:pt>
                <c:pt idx="701">
                  <c:v>18</c:v>
                </c:pt>
                <c:pt idx="702">
                  <c:v>25</c:v>
                </c:pt>
                <c:pt idx="703">
                  <c:v>16</c:v>
                </c:pt>
                <c:pt idx="704">
                  <c:v>15</c:v>
                </c:pt>
                <c:pt idx="705">
                  <c:v>24</c:v>
                </c:pt>
                <c:pt idx="706">
                  <c:v>13</c:v>
                </c:pt>
                <c:pt idx="707">
                  <c:v>13</c:v>
                </c:pt>
                <c:pt idx="708">
                  <c:v>21</c:v>
                </c:pt>
                <c:pt idx="709">
                  <c:v>24</c:v>
                </c:pt>
                <c:pt idx="710">
                  <c:v>18</c:v>
                </c:pt>
                <c:pt idx="711">
                  <c:v>23</c:v>
                </c:pt>
                <c:pt idx="712">
                  <c:v>14</c:v>
                </c:pt>
                <c:pt idx="713">
                  <c:v>20</c:v>
                </c:pt>
                <c:pt idx="714">
                  <c:v>25</c:v>
                </c:pt>
                <c:pt idx="715">
                  <c:v>39</c:v>
                </c:pt>
                <c:pt idx="716">
                  <c:v>13</c:v>
                </c:pt>
                <c:pt idx="717">
                  <c:v>24</c:v>
                </c:pt>
                <c:pt idx="718">
                  <c:v>16</c:v>
                </c:pt>
                <c:pt idx="719">
                  <c:v>17</c:v>
                </c:pt>
                <c:pt idx="720">
                  <c:v>21</c:v>
                </c:pt>
                <c:pt idx="721">
                  <c:v>13</c:v>
                </c:pt>
                <c:pt idx="722">
                  <c:v>18</c:v>
                </c:pt>
                <c:pt idx="723">
                  <c:v>30</c:v>
                </c:pt>
                <c:pt idx="724">
                  <c:v>21</c:v>
                </c:pt>
                <c:pt idx="725">
                  <c:v>23</c:v>
                </c:pt>
                <c:pt idx="726">
                  <c:v>8</c:v>
                </c:pt>
                <c:pt idx="727">
                  <c:v>19</c:v>
                </c:pt>
                <c:pt idx="728">
                  <c:v>16</c:v>
                </c:pt>
                <c:pt idx="729">
                  <c:v>28</c:v>
                </c:pt>
                <c:pt idx="730">
                  <c:v>23</c:v>
                </c:pt>
                <c:pt idx="731">
                  <c:v>18</c:v>
                </c:pt>
                <c:pt idx="732">
                  <c:v>18</c:v>
                </c:pt>
                <c:pt idx="733">
                  <c:v>36</c:v>
                </c:pt>
                <c:pt idx="734">
                  <c:v>14</c:v>
                </c:pt>
                <c:pt idx="735">
                  <c:v>36</c:v>
                </c:pt>
                <c:pt idx="736">
                  <c:v>15</c:v>
                </c:pt>
                <c:pt idx="737">
                  <c:v>19</c:v>
                </c:pt>
                <c:pt idx="738">
                  <c:v>17</c:v>
                </c:pt>
                <c:pt idx="739">
                  <c:v>14</c:v>
                </c:pt>
                <c:pt idx="740">
                  <c:v>18</c:v>
                </c:pt>
                <c:pt idx="741">
                  <c:v>21</c:v>
                </c:pt>
                <c:pt idx="742">
                  <c:v>79</c:v>
                </c:pt>
                <c:pt idx="743">
                  <c:v>28</c:v>
                </c:pt>
                <c:pt idx="744">
                  <c:v>11</c:v>
                </c:pt>
                <c:pt idx="745">
                  <c:v>14</c:v>
                </c:pt>
                <c:pt idx="746">
                  <c:v>14</c:v>
                </c:pt>
                <c:pt idx="747">
                  <c:v>21</c:v>
                </c:pt>
                <c:pt idx="748">
                  <c:v>12</c:v>
                </c:pt>
                <c:pt idx="749">
                  <c:v>19</c:v>
                </c:pt>
                <c:pt idx="750">
                  <c:v>13</c:v>
                </c:pt>
                <c:pt idx="751">
                  <c:v>8</c:v>
                </c:pt>
                <c:pt idx="752">
                  <c:v>13</c:v>
                </c:pt>
                <c:pt idx="753">
                  <c:v>18</c:v>
                </c:pt>
                <c:pt idx="754">
                  <c:v>11</c:v>
                </c:pt>
                <c:pt idx="755">
                  <c:v>13</c:v>
                </c:pt>
                <c:pt idx="756">
                  <c:v>8</c:v>
                </c:pt>
                <c:pt idx="757">
                  <c:v>21</c:v>
                </c:pt>
                <c:pt idx="758">
                  <c:v>8</c:v>
                </c:pt>
                <c:pt idx="759">
                  <c:v>14</c:v>
                </c:pt>
                <c:pt idx="760">
                  <c:v>14</c:v>
                </c:pt>
                <c:pt idx="761">
                  <c:v>12</c:v>
                </c:pt>
                <c:pt idx="762">
                  <c:v>22</c:v>
                </c:pt>
                <c:pt idx="763">
                  <c:v>24</c:v>
                </c:pt>
                <c:pt idx="764">
                  <c:v>23</c:v>
                </c:pt>
                <c:pt idx="765">
                  <c:v>20</c:v>
                </c:pt>
                <c:pt idx="766">
                  <c:v>19</c:v>
                </c:pt>
                <c:pt idx="767">
                  <c:v>16</c:v>
                </c:pt>
                <c:pt idx="768">
                  <c:v>14</c:v>
                </c:pt>
                <c:pt idx="769">
                  <c:v>15</c:v>
                </c:pt>
                <c:pt idx="770">
                  <c:v>15</c:v>
                </c:pt>
                <c:pt idx="771">
                  <c:v>17</c:v>
                </c:pt>
                <c:pt idx="772">
                  <c:v>26</c:v>
                </c:pt>
                <c:pt idx="773">
                  <c:v>26</c:v>
                </c:pt>
                <c:pt idx="774">
                  <c:v>23</c:v>
                </c:pt>
                <c:pt idx="775">
                  <c:v>19</c:v>
                </c:pt>
                <c:pt idx="776">
                  <c:v>25</c:v>
                </c:pt>
                <c:pt idx="777">
                  <c:v>25</c:v>
                </c:pt>
                <c:pt idx="778">
                  <c:v>29</c:v>
                </c:pt>
                <c:pt idx="779">
                  <c:v>29</c:v>
                </c:pt>
                <c:pt idx="780">
                  <c:v>14</c:v>
                </c:pt>
                <c:pt idx="781">
                  <c:v>19</c:v>
                </c:pt>
                <c:pt idx="782">
                  <c:v>21</c:v>
                </c:pt>
                <c:pt idx="783">
                  <c:v>12</c:v>
                </c:pt>
                <c:pt idx="784">
                  <c:v>22</c:v>
                </c:pt>
                <c:pt idx="785">
                  <c:v>21</c:v>
                </c:pt>
                <c:pt idx="786">
                  <c:v>22</c:v>
                </c:pt>
                <c:pt idx="787">
                  <c:v>20</c:v>
                </c:pt>
                <c:pt idx="788">
                  <c:v>32</c:v>
                </c:pt>
                <c:pt idx="789">
                  <c:v>15</c:v>
                </c:pt>
                <c:pt idx="790">
                  <c:v>26</c:v>
                </c:pt>
                <c:pt idx="791">
                  <c:v>17</c:v>
                </c:pt>
                <c:pt idx="792">
                  <c:v>39</c:v>
                </c:pt>
                <c:pt idx="793">
                  <c:v>17</c:v>
                </c:pt>
                <c:pt idx="794">
                  <c:v>19</c:v>
                </c:pt>
                <c:pt idx="795">
                  <c:v>19</c:v>
                </c:pt>
                <c:pt idx="796">
                  <c:v>31</c:v>
                </c:pt>
                <c:pt idx="797">
                  <c:v>18</c:v>
                </c:pt>
                <c:pt idx="798">
                  <c:v>13</c:v>
                </c:pt>
                <c:pt idx="799">
                  <c:v>17</c:v>
                </c:pt>
                <c:pt idx="800">
                  <c:v>34</c:v>
                </c:pt>
                <c:pt idx="801">
                  <c:v>18</c:v>
                </c:pt>
                <c:pt idx="802">
                  <c:v>20</c:v>
                </c:pt>
                <c:pt idx="803">
                  <c:v>19</c:v>
                </c:pt>
                <c:pt idx="804">
                  <c:v>16</c:v>
                </c:pt>
                <c:pt idx="805">
                  <c:v>41</c:v>
                </c:pt>
                <c:pt idx="806">
                  <c:v>13</c:v>
                </c:pt>
                <c:pt idx="807">
                  <c:v>16</c:v>
                </c:pt>
                <c:pt idx="808">
                  <c:v>16</c:v>
                </c:pt>
                <c:pt idx="809">
                  <c:v>21</c:v>
                </c:pt>
                <c:pt idx="810">
                  <c:v>18</c:v>
                </c:pt>
                <c:pt idx="811">
                  <c:v>17</c:v>
                </c:pt>
                <c:pt idx="812">
                  <c:v>13</c:v>
                </c:pt>
                <c:pt idx="813">
                  <c:v>21</c:v>
                </c:pt>
                <c:pt idx="814">
                  <c:v>26</c:v>
                </c:pt>
                <c:pt idx="815">
                  <c:v>16</c:v>
                </c:pt>
                <c:pt idx="816">
                  <c:v>13</c:v>
                </c:pt>
                <c:pt idx="817">
                  <c:v>19</c:v>
                </c:pt>
                <c:pt idx="818">
                  <c:v>26</c:v>
                </c:pt>
                <c:pt idx="819">
                  <c:v>17</c:v>
                </c:pt>
                <c:pt idx="820">
                  <c:v>34</c:v>
                </c:pt>
                <c:pt idx="821">
                  <c:v>20</c:v>
                </c:pt>
                <c:pt idx="822">
                  <c:v>18</c:v>
                </c:pt>
                <c:pt idx="823">
                  <c:v>20</c:v>
                </c:pt>
                <c:pt idx="824">
                  <c:v>21</c:v>
                </c:pt>
                <c:pt idx="825">
                  <c:v>40</c:v>
                </c:pt>
                <c:pt idx="826">
                  <c:v>15</c:v>
                </c:pt>
                <c:pt idx="827">
                  <c:v>22</c:v>
                </c:pt>
                <c:pt idx="828">
                  <c:v>22</c:v>
                </c:pt>
                <c:pt idx="829">
                  <c:v>18</c:v>
                </c:pt>
                <c:pt idx="830">
                  <c:v>15</c:v>
                </c:pt>
                <c:pt idx="831">
                  <c:v>13</c:v>
                </c:pt>
                <c:pt idx="832">
                  <c:v>24</c:v>
                </c:pt>
                <c:pt idx="833">
                  <c:v>12</c:v>
                </c:pt>
                <c:pt idx="834">
                  <c:v>30</c:v>
                </c:pt>
                <c:pt idx="835">
                  <c:v>41</c:v>
                </c:pt>
                <c:pt idx="836">
                  <c:v>14</c:v>
                </c:pt>
                <c:pt idx="837">
                  <c:v>29</c:v>
                </c:pt>
                <c:pt idx="838">
                  <c:v>26</c:v>
                </c:pt>
                <c:pt idx="839">
                  <c:v>30</c:v>
                </c:pt>
                <c:pt idx="840">
                  <c:v>20</c:v>
                </c:pt>
                <c:pt idx="841">
                  <c:v>18</c:v>
                </c:pt>
                <c:pt idx="842">
                  <c:v>21</c:v>
                </c:pt>
                <c:pt idx="843">
                  <c:v>24</c:v>
                </c:pt>
                <c:pt idx="844">
                  <c:v>12</c:v>
                </c:pt>
                <c:pt idx="845">
                  <c:v>26</c:v>
                </c:pt>
                <c:pt idx="846">
                  <c:v>18</c:v>
                </c:pt>
                <c:pt idx="847">
                  <c:v>23</c:v>
                </c:pt>
                <c:pt idx="848">
                  <c:v>15</c:v>
                </c:pt>
                <c:pt idx="849">
                  <c:v>17</c:v>
                </c:pt>
                <c:pt idx="850">
                  <c:v>26</c:v>
                </c:pt>
                <c:pt idx="851">
                  <c:v>20</c:v>
                </c:pt>
                <c:pt idx="852">
                  <c:v>23</c:v>
                </c:pt>
                <c:pt idx="853">
                  <c:v>18</c:v>
                </c:pt>
                <c:pt idx="854">
                  <c:v>36</c:v>
                </c:pt>
                <c:pt idx="855">
                  <c:v>18</c:v>
                </c:pt>
                <c:pt idx="856">
                  <c:v>33</c:v>
                </c:pt>
                <c:pt idx="857">
                  <c:v>16</c:v>
                </c:pt>
                <c:pt idx="858">
                  <c:v>33</c:v>
                </c:pt>
                <c:pt idx="859">
                  <c:v>21</c:v>
                </c:pt>
                <c:pt idx="860">
                  <c:v>34</c:v>
                </c:pt>
                <c:pt idx="861">
                  <c:v>38</c:v>
                </c:pt>
                <c:pt idx="862">
                  <c:v>22</c:v>
                </c:pt>
                <c:pt idx="863">
                  <c:v>20</c:v>
                </c:pt>
                <c:pt idx="864">
                  <c:v>79</c:v>
                </c:pt>
                <c:pt idx="865">
                  <c:v>46</c:v>
                </c:pt>
                <c:pt idx="866">
                  <c:v>24</c:v>
                </c:pt>
                <c:pt idx="867">
                  <c:v>34</c:v>
                </c:pt>
                <c:pt idx="868">
                  <c:v>14</c:v>
                </c:pt>
                <c:pt idx="869">
                  <c:v>30</c:v>
                </c:pt>
                <c:pt idx="870">
                  <c:v>16</c:v>
                </c:pt>
                <c:pt idx="871">
                  <c:v>21</c:v>
                </c:pt>
                <c:pt idx="872">
                  <c:v>24</c:v>
                </c:pt>
                <c:pt idx="873">
                  <c:v>18</c:v>
                </c:pt>
                <c:pt idx="874">
                  <c:v>20</c:v>
                </c:pt>
                <c:pt idx="875">
                  <c:v>31</c:v>
                </c:pt>
                <c:pt idx="876">
                  <c:v>16</c:v>
                </c:pt>
                <c:pt idx="877">
                  <c:v>22</c:v>
                </c:pt>
                <c:pt idx="878">
                  <c:v>23</c:v>
                </c:pt>
                <c:pt idx="879">
                  <c:v>16</c:v>
                </c:pt>
                <c:pt idx="880">
                  <c:v>21</c:v>
                </c:pt>
                <c:pt idx="881">
                  <c:v>17</c:v>
                </c:pt>
                <c:pt idx="882">
                  <c:v>21</c:v>
                </c:pt>
                <c:pt idx="883">
                  <c:v>27</c:v>
                </c:pt>
                <c:pt idx="884">
                  <c:v>38</c:v>
                </c:pt>
                <c:pt idx="885">
                  <c:v>13</c:v>
                </c:pt>
                <c:pt idx="886">
                  <c:v>14</c:v>
                </c:pt>
                <c:pt idx="887">
                  <c:v>16</c:v>
                </c:pt>
                <c:pt idx="888">
                  <c:v>14</c:v>
                </c:pt>
                <c:pt idx="889">
                  <c:v>8</c:v>
                </c:pt>
                <c:pt idx="890">
                  <c:v>21</c:v>
                </c:pt>
                <c:pt idx="891">
                  <c:v>27</c:v>
                </c:pt>
                <c:pt idx="892">
                  <c:v>17</c:v>
                </c:pt>
                <c:pt idx="893">
                  <c:v>19</c:v>
                </c:pt>
                <c:pt idx="894">
                  <c:v>19</c:v>
                </c:pt>
                <c:pt idx="895">
                  <c:v>23</c:v>
                </c:pt>
                <c:pt idx="896">
                  <c:v>21</c:v>
                </c:pt>
                <c:pt idx="897">
                  <c:v>12</c:v>
                </c:pt>
                <c:pt idx="898">
                  <c:v>15</c:v>
                </c:pt>
                <c:pt idx="899">
                  <c:v>16</c:v>
                </c:pt>
                <c:pt idx="900">
                  <c:v>14</c:v>
                </c:pt>
                <c:pt idx="901">
                  <c:v>28</c:v>
                </c:pt>
                <c:pt idx="902">
                  <c:v>27</c:v>
                </c:pt>
                <c:pt idx="903">
                  <c:v>18</c:v>
                </c:pt>
                <c:pt idx="904">
                  <c:v>15</c:v>
                </c:pt>
                <c:pt idx="905">
                  <c:v>8</c:v>
                </c:pt>
                <c:pt idx="906">
                  <c:v>24</c:v>
                </c:pt>
                <c:pt idx="907">
                  <c:v>25</c:v>
                </c:pt>
                <c:pt idx="908">
                  <c:v>26</c:v>
                </c:pt>
                <c:pt idx="909">
                  <c:v>21</c:v>
                </c:pt>
                <c:pt idx="910">
                  <c:v>26</c:v>
                </c:pt>
                <c:pt idx="911">
                  <c:v>26</c:v>
                </c:pt>
                <c:pt idx="912">
                  <c:v>29</c:v>
                </c:pt>
                <c:pt idx="913">
                  <c:v>28</c:v>
                </c:pt>
                <c:pt idx="914">
                  <c:v>28</c:v>
                </c:pt>
                <c:pt idx="915">
                  <c:v>27</c:v>
                </c:pt>
                <c:pt idx="916">
                  <c:v>22</c:v>
                </c:pt>
                <c:pt idx="917">
                  <c:v>40</c:v>
                </c:pt>
                <c:pt idx="918">
                  <c:v>35</c:v>
                </c:pt>
                <c:pt idx="919">
                  <c:v>23</c:v>
                </c:pt>
                <c:pt idx="920">
                  <c:v>22</c:v>
                </c:pt>
                <c:pt idx="921">
                  <c:v>13</c:v>
                </c:pt>
                <c:pt idx="922">
                  <c:v>19</c:v>
                </c:pt>
                <c:pt idx="923">
                  <c:v>16</c:v>
                </c:pt>
                <c:pt idx="924">
                  <c:v>24</c:v>
                </c:pt>
                <c:pt idx="925">
                  <c:v>31</c:v>
                </c:pt>
                <c:pt idx="926">
                  <c:v>20</c:v>
                </c:pt>
                <c:pt idx="927">
                  <c:v>29</c:v>
                </c:pt>
                <c:pt idx="928">
                  <c:v>31</c:v>
                </c:pt>
                <c:pt idx="929">
                  <c:v>19</c:v>
                </c:pt>
                <c:pt idx="930">
                  <c:v>15</c:v>
                </c:pt>
                <c:pt idx="931">
                  <c:v>27</c:v>
                </c:pt>
                <c:pt idx="932">
                  <c:v>30</c:v>
                </c:pt>
                <c:pt idx="933">
                  <c:v>17</c:v>
                </c:pt>
                <c:pt idx="934">
                  <c:v>19</c:v>
                </c:pt>
                <c:pt idx="935">
                  <c:v>14</c:v>
                </c:pt>
                <c:pt idx="936">
                  <c:v>21</c:v>
                </c:pt>
                <c:pt idx="937">
                  <c:v>24</c:v>
                </c:pt>
                <c:pt idx="938">
                  <c:v>17</c:v>
                </c:pt>
                <c:pt idx="939">
                  <c:v>14</c:v>
                </c:pt>
                <c:pt idx="940">
                  <c:v>18</c:v>
                </c:pt>
                <c:pt idx="941">
                  <c:v>50</c:v>
                </c:pt>
                <c:pt idx="942">
                  <c:v>14</c:v>
                </c:pt>
                <c:pt idx="943">
                  <c:v>25</c:v>
                </c:pt>
                <c:pt idx="944">
                  <c:v>29</c:v>
                </c:pt>
                <c:pt idx="945">
                  <c:v>32</c:v>
                </c:pt>
                <c:pt idx="946">
                  <c:v>23</c:v>
                </c:pt>
                <c:pt idx="947">
                  <c:v>21</c:v>
                </c:pt>
                <c:pt idx="948">
                  <c:v>27</c:v>
                </c:pt>
                <c:pt idx="949">
                  <c:v>25</c:v>
                </c:pt>
                <c:pt idx="950">
                  <c:v>19</c:v>
                </c:pt>
                <c:pt idx="951">
                  <c:v>20</c:v>
                </c:pt>
                <c:pt idx="952">
                  <c:v>8</c:v>
                </c:pt>
                <c:pt idx="953">
                  <c:v>19</c:v>
                </c:pt>
                <c:pt idx="954">
                  <c:v>29</c:v>
                </c:pt>
                <c:pt idx="955">
                  <c:v>29</c:v>
                </c:pt>
                <c:pt idx="956">
                  <c:v>24</c:v>
                </c:pt>
                <c:pt idx="957">
                  <c:v>32</c:v>
                </c:pt>
                <c:pt idx="958">
                  <c:v>19</c:v>
                </c:pt>
                <c:pt idx="959">
                  <c:v>16</c:v>
                </c:pt>
                <c:pt idx="960">
                  <c:v>28</c:v>
                </c:pt>
                <c:pt idx="961">
                  <c:v>79</c:v>
                </c:pt>
                <c:pt idx="962">
                  <c:v>28</c:v>
                </c:pt>
                <c:pt idx="963">
                  <c:v>24</c:v>
                </c:pt>
                <c:pt idx="964">
                  <c:v>26</c:v>
                </c:pt>
                <c:pt idx="965">
                  <c:v>23</c:v>
                </c:pt>
                <c:pt idx="966">
                  <c:v>15</c:v>
                </c:pt>
                <c:pt idx="967">
                  <c:v>28</c:v>
                </c:pt>
                <c:pt idx="968">
                  <c:v>29</c:v>
                </c:pt>
                <c:pt idx="969">
                  <c:v>20</c:v>
                </c:pt>
                <c:pt idx="970">
                  <c:v>16</c:v>
                </c:pt>
                <c:pt idx="971">
                  <c:v>19</c:v>
                </c:pt>
                <c:pt idx="972">
                  <c:v>23</c:v>
                </c:pt>
                <c:pt idx="973">
                  <c:v>15</c:v>
                </c:pt>
                <c:pt idx="974">
                  <c:v>22</c:v>
                </c:pt>
                <c:pt idx="975">
                  <c:v>20</c:v>
                </c:pt>
                <c:pt idx="976">
                  <c:v>21</c:v>
                </c:pt>
                <c:pt idx="977">
                  <c:v>17</c:v>
                </c:pt>
                <c:pt idx="978">
                  <c:v>42</c:v>
                </c:pt>
                <c:pt idx="979">
                  <c:v>15</c:v>
                </c:pt>
                <c:pt idx="980">
                  <c:v>18</c:v>
                </c:pt>
                <c:pt idx="981">
                  <c:v>41</c:v>
                </c:pt>
                <c:pt idx="982">
                  <c:v>24</c:v>
                </c:pt>
                <c:pt idx="983">
                  <c:v>21</c:v>
                </c:pt>
                <c:pt idx="984">
                  <c:v>35</c:v>
                </c:pt>
                <c:pt idx="985">
                  <c:v>28</c:v>
                </c:pt>
                <c:pt idx="986">
                  <c:v>39</c:v>
                </c:pt>
                <c:pt idx="987">
                  <c:v>21</c:v>
                </c:pt>
                <c:pt idx="988">
                  <c:v>24</c:v>
                </c:pt>
                <c:pt idx="989">
                  <c:v>19</c:v>
                </c:pt>
                <c:pt idx="990">
                  <c:v>31</c:v>
                </c:pt>
                <c:pt idx="991">
                  <c:v>24</c:v>
                </c:pt>
                <c:pt idx="992">
                  <c:v>29</c:v>
                </c:pt>
                <c:pt idx="993">
                  <c:v>21</c:v>
                </c:pt>
                <c:pt idx="994">
                  <c:v>17</c:v>
                </c:pt>
                <c:pt idx="995">
                  <c:v>36</c:v>
                </c:pt>
                <c:pt idx="996">
                  <c:v>17</c:v>
                </c:pt>
                <c:pt idx="997">
                  <c:v>45</c:v>
                </c:pt>
                <c:pt idx="998">
                  <c:v>15</c:v>
                </c:pt>
                <c:pt idx="999">
                  <c:v>24</c:v>
                </c:pt>
                <c:pt idx="1000">
                  <c:v>24</c:v>
                </c:pt>
                <c:pt idx="1001">
                  <c:v>39</c:v>
                </c:pt>
                <c:pt idx="1002">
                  <c:v>23</c:v>
                </c:pt>
                <c:pt idx="1003">
                  <c:v>20</c:v>
                </c:pt>
                <c:pt idx="1004">
                  <c:v>17</c:v>
                </c:pt>
                <c:pt idx="1005">
                  <c:v>24</c:v>
                </c:pt>
                <c:pt idx="1006">
                  <c:v>41</c:v>
                </c:pt>
                <c:pt idx="1007">
                  <c:v>18</c:v>
                </c:pt>
                <c:pt idx="1008">
                  <c:v>17</c:v>
                </c:pt>
                <c:pt idx="1009">
                  <c:v>13</c:v>
                </c:pt>
                <c:pt idx="1010">
                  <c:v>16</c:v>
                </c:pt>
                <c:pt idx="1011">
                  <c:v>23</c:v>
                </c:pt>
                <c:pt idx="1012">
                  <c:v>15</c:v>
                </c:pt>
                <c:pt idx="1013">
                  <c:v>37</c:v>
                </c:pt>
                <c:pt idx="1014">
                  <c:v>21</c:v>
                </c:pt>
                <c:pt idx="1015">
                  <c:v>16</c:v>
                </c:pt>
                <c:pt idx="1016">
                  <c:v>13</c:v>
                </c:pt>
                <c:pt idx="1017">
                  <c:v>25</c:v>
                </c:pt>
                <c:pt idx="1018">
                  <c:v>30</c:v>
                </c:pt>
                <c:pt idx="1019">
                  <c:v>15</c:v>
                </c:pt>
                <c:pt idx="1020">
                  <c:v>20</c:v>
                </c:pt>
                <c:pt idx="1021">
                  <c:v>29</c:v>
                </c:pt>
                <c:pt idx="1022">
                  <c:v>18</c:v>
                </c:pt>
                <c:pt idx="1023">
                  <c:v>25</c:v>
                </c:pt>
                <c:pt idx="1024">
                  <c:v>25</c:v>
                </c:pt>
                <c:pt idx="1025">
                  <c:v>27</c:v>
                </c:pt>
                <c:pt idx="1026">
                  <c:v>18</c:v>
                </c:pt>
                <c:pt idx="1027">
                  <c:v>23</c:v>
                </c:pt>
                <c:pt idx="1028">
                  <c:v>31</c:v>
                </c:pt>
                <c:pt idx="1029">
                  <c:v>18</c:v>
                </c:pt>
                <c:pt idx="1030">
                  <c:v>16</c:v>
                </c:pt>
                <c:pt idx="1031">
                  <c:v>15</c:v>
                </c:pt>
                <c:pt idx="1032">
                  <c:v>21</c:v>
                </c:pt>
                <c:pt idx="1033">
                  <c:v>25</c:v>
                </c:pt>
                <c:pt idx="1034">
                  <c:v>25</c:v>
                </c:pt>
                <c:pt idx="1035">
                  <c:v>18</c:v>
                </c:pt>
                <c:pt idx="1036">
                  <c:v>27</c:v>
                </c:pt>
                <c:pt idx="1037">
                  <c:v>44</c:v>
                </c:pt>
                <c:pt idx="1038">
                  <c:v>16</c:v>
                </c:pt>
                <c:pt idx="1039">
                  <c:v>20</c:v>
                </c:pt>
                <c:pt idx="1040">
                  <c:v>21</c:v>
                </c:pt>
                <c:pt idx="1041">
                  <c:v>18</c:v>
                </c:pt>
                <c:pt idx="1042">
                  <c:v>31</c:v>
                </c:pt>
                <c:pt idx="1043">
                  <c:v>29</c:v>
                </c:pt>
                <c:pt idx="1044">
                  <c:v>79</c:v>
                </c:pt>
                <c:pt idx="1045">
                  <c:v>16</c:v>
                </c:pt>
                <c:pt idx="1046">
                  <c:v>23</c:v>
                </c:pt>
                <c:pt idx="1047">
                  <c:v>22</c:v>
                </c:pt>
                <c:pt idx="1048">
                  <c:v>22</c:v>
                </c:pt>
                <c:pt idx="1049">
                  <c:v>17</c:v>
                </c:pt>
                <c:pt idx="1050">
                  <c:v>18</c:v>
                </c:pt>
                <c:pt idx="1051">
                  <c:v>16</c:v>
                </c:pt>
                <c:pt idx="1052">
                  <c:v>35</c:v>
                </c:pt>
                <c:pt idx="1053">
                  <c:v>30</c:v>
                </c:pt>
                <c:pt idx="1054">
                  <c:v>29</c:v>
                </c:pt>
                <c:pt idx="1055">
                  <c:v>17</c:v>
                </c:pt>
                <c:pt idx="1056">
                  <c:v>18</c:v>
                </c:pt>
                <c:pt idx="1057">
                  <c:v>26</c:v>
                </c:pt>
                <c:pt idx="1058">
                  <c:v>16</c:v>
                </c:pt>
                <c:pt idx="1059">
                  <c:v>8</c:v>
                </c:pt>
                <c:pt idx="1060">
                  <c:v>18</c:v>
                </c:pt>
                <c:pt idx="1061">
                  <c:v>28</c:v>
                </c:pt>
                <c:pt idx="1062">
                  <c:v>43</c:v>
                </c:pt>
                <c:pt idx="1063">
                  <c:v>18</c:v>
                </c:pt>
                <c:pt idx="1064">
                  <c:v>25</c:v>
                </c:pt>
                <c:pt idx="1065">
                  <c:v>22</c:v>
                </c:pt>
                <c:pt idx="1066">
                  <c:v>16</c:v>
                </c:pt>
                <c:pt idx="1067">
                  <c:v>23</c:v>
                </c:pt>
                <c:pt idx="1068">
                  <c:v>38</c:v>
                </c:pt>
                <c:pt idx="1069">
                  <c:v>24</c:v>
                </c:pt>
                <c:pt idx="1070">
                  <c:v>21</c:v>
                </c:pt>
                <c:pt idx="1071">
                  <c:v>17</c:v>
                </c:pt>
                <c:pt idx="1072">
                  <c:v>25</c:v>
                </c:pt>
                <c:pt idx="1073">
                  <c:v>28</c:v>
                </c:pt>
                <c:pt idx="1074">
                  <c:v>25</c:v>
                </c:pt>
                <c:pt idx="1075">
                  <c:v>19</c:v>
                </c:pt>
                <c:pt idx="1076">
                  <c:v>24</c:v>
                </c:pt>
                <c:pt idx="1077">
                  <c:v>35</c:v>
                </c:pt>
                <c:pt idx="1078">
                  <c:v>34</c:v>
                </c:pt>
                <c:pt idx="1079">
                  <c:v>38</c:v>
                </c:pt>
                <c:pt idx="1080">
                  <c:v>18</c:v>
                </c:pt>
                <c:pt idx="1081">
                  <c:v>19</c:v>
                </c:pt>
                <c:pt idx="1082">
                  <c:v>79</c:v>
                </c:pt>
                <c:pt idx="1083">
                  <c:v>29</c:v>
                </c:pt>
                <c:pt idx="1084">
                  <c:v>27</c:v>
                </c:pt>
                <c:pt idx="1085">
                  <c:v>37</c:v>
                </c:pt>
                <c:pt idx="1086">
                  <c:v>8</c:v>
                </c:pt>
                <c:pt idx="1087">
                  <c:v>22</c:v>
                </c:pt>
                <c:pt idx="1088">
                  <c:v>21</c:v>
                </c:pt>
                <c:pt idx="1089">
                  <c:v>17</c:v>
                </c:pt>
                <c:pt idx="1090">
                  <c:v>44</c:v>
                </c:pt>
                <c:pt idx="1091">
                  <c:v>18</c:v>
                </c:pt>
                <c:pt idx="1092">
                  <c:v>18</c:v>
                </c:pt>
                <c:pt idx="1093">
                  <c:v>35</c:v>
                </c:pt>
                <c:pt idx="1094">
                  <c:v>32</c:v>
                </c:pt>
                <c:pt idx="1095">
                  <c:v>23</c:v>
                </c:pt>
                <c:pt idx="1096">
                  <c:v>20</c:v>
                </c:pt>
                <c:pt idx="1097">
                  <c:v>20</c:v>
                </c:pt>
                <c:pt idx="1098">
                  <c:v>46</c:v>
                </c:pt>
                <c:pt idx="1099">
                  <c:v>17</c:v>
                </c:pt>
                <c:pt idx="1100">
                  <c:v>18</c:v>
                </c:pt>
                <c:pt idx="1101">
                  <c:v>17</c:v>
                </c:pt>
                <c:pt idx="1102">
                  <c:v>29</c:v>
                </c:pt>
                <c:pt idx="1103">
                  <c:v>35</c:v>
                </c:pt>
                <c:pt idx="1104">
                  <c:v>18</c:v>
                </c:pt>
                <c:pt idx="1105">
                  <c:v>79</c:v>
                </c:pt>
                <c:pt idx="1106">
                  <c:v>17</c:v>
                </c:pt>
                <c:pt idx="1107">
                  <c:v>19</c:v>
                </c:pt>
                <c:pt idx="1108">
                  <c:v>18</c:v>
                </c:pt>
                <c:pt idx="1109">
                  <c:v>79</c:v>
                </c:pt>
                <c:pt idx="1110">
                  <c:v>18</c:v>
                </c:pt>
                <c:pt idx="1111">
                  <c:v>20</c:v>
                </c:pt>
                <c:pt idx="1112">
                  <c:v>21</c:v>
                </c:pt>
                <c:pt idx="1113">
                  <c:v>79</c:v>
                </c:pt>
                <c:pt idx="1114">
                  <c:v>34</c:v>
                </c:pt>
                <c:pt idx="1115">
                  <c:v>26</c:v>
                </c:pt>
                <c:pt idx="1116">
                  <c:v>25</c:v>
                </c:pt>
                <c:pt idx="1117">
                  <c:v>19</c:v>
                </c:pt>
                <c:pt idx="1118">
                  <c:v>40</c:v>
                </c:pt>
                <c:pt idx="1119">
                  <c:v>14</c:v>
                </c:pt>
                <c:pt idx="1120">
                  <c:v>21</c:v>
                </c:pt>
                <c:pt idx="1121">
                  <c:v>25</c:v>
                </c:pt>
                <c:pt idx="1122">
                  <c:v>17</c:v>
                </c:pt>
                <c:pt idx="1123">
                  <c:v>20</c:v>
                </c:pt>
                <c:pt idx="1124">
                  <c:v>24</c:v>
                </c:pt>
                <c:pt idx="1125">
                  <c:v>19</c:v>
                </c:pt>
                <c:pt idx="1126">
                  <c:v>20</c:v>
                </c:pt>
                <c:pt idx="1127">
                  <c:v>20</c:v>
                </c:pt>
                <c:pt idx="1128">
                  <c:v>19</c:v>
                </c:pt>
                <c:pt idx="1129">
                  <c:v>20</c:v>
                </c:pt>
                <c:pt idx="1130">
                  <c:v>29</c:v>
                </c:pt>
                <c:pt idx="1131">
                  <c:v>24</c:v>
                </c:pt>
                <c:pt idx="1132">
                  <c:v>15</c:v>
                </c:pt>
                <c:pt idx="1133">
                  <c:v>15</c:v>
                </c:pt>
                <c:pt idx="1134">
                  <c:v>21</c:v>
                </c:pt>
                <c:pt idx="1135">
                  <c:v>28</c:v>
                </c:pt>
                <c:pt idx="1136">
                  <c:v>33</c:v>
                </c:pt>
                <c:pt idx="1137">
                  <c:v>20</c:v>
                </c:pt>
                <c:pt idx="1138">
                  <c:v>29</c:v>
                </c:pt>
                <c:pt idx="1139">
                  <c:v>25</c:v>
                </c:pt>
                <c:pt idx="1140">
                  <c:v>16</c:v>
                </c:pt>
                <c:pt idx="1141">
                  <c:v>18</c:v>
                </c:pt>
                <c:pt idx="1142">
                  <c:v>28</c:v>
                </c:pt>
                <c:pt idx="1143">
                  <c:v>21</c:v>
                </c:pt>
                <c:pt idx="1144">
                  <c:v>28</c:v>
                </c:pt>
                <c:pt idx="1145">
                  <c:v>36</c:v>
                </c:pt>
                <c:pt idx="1146">
                  <c:v>16</c:v>
                </c:pt>
                <c:pt idx="1147">
                  <c:v>21</c:v>
                </c:pt>
                <c:pt idx="1148">
                  <c:v>28</c:v>
                </c:pt>
                <c:pt idx="1149">
                  <c:v>25</c:v>
                </c:pt>
                <c:pt idx="1150">
                  <c:v>19</c:v>
                </c:pt>
                <c:pt idx="1151">
                  <c:v>23</c:v>
                </c:pt>
                <c:pt idx="1152">
                  <c:v>16</c:v>
                </c:pt>
                <c:pt idx="1153">
                  <c:v>25</c:v>
                </c:pt>
                <c:pt idx="1154">
                  <c:v>31</c:v>
                </c:pt>
                <c:pt idx="1155">
                  <c:v>8</c:v>
                </c:pt>
                <c:pt idx="1156">
                  <c:v>36</c:v>
                </c:pt>
                <c:pt idx="1157">
                  <c:v>22</c:v>
                </c:pt>
                <c:pt idx="1158">
                  <c:v>34</c:v>
                </c:pt>
                <c:pt idx="1159">
                  <c:v>20</c:v>
                </c:pt>
                <c:pt idx="1160">
                  <c:v>30</c:v>
                </c:pt>
                <c:pt idx="1161">
                  <c:v>37</c:v>
                </c:pt>
                <c:pt idx="1162">
                  <c:v>19</c:v>
                </c:pt>
                <c:pt idx="1163">
                  <c:v>25</c:v>
                </c:pt>
                <c:pt idx="1164">
                  <c:v>30</c:v>
                </c:pt>
                <c:pt idx="1165">
                  <c:v>22</c:v>
                </c:pt>
                <c:pt idx="1166">
                  <c:v>18</c:v>
                </c:pt>
                <c:pt idx="1167">
                  <c:v>17</c:v>
                </c:pt>
                <c:pt idx="1168">
                  <c:v>23</c:v>
                </c:pt>
                <c:pt idx="1169">
                  <c:v>28</c:v>
                </c:pt>
                <c:pt idx="1170">
                  <c:v>23</c:v>
                </c:pt>
                <c:pt idx="1171">
                  <c:v>33</c:v>
                </c:pt>
                <c:pt idx="1172">
                  <c:v>29</c:v>
                </c:pt>
                <c:pt idx="1173">
                  <c:v>26</c:v>
                </c:pt>
                <c:pt idx="1174">
                  <c:v>33</c:v>
                </c:pt>
                <c:pt idx="1175">
                  <c:v>18</c:v>
                </c:pt>
                <c:pt idx="1176">
                  <c:v>27</c:v>
                </c:pt>
                <c:pt idx="1177">
                  <c:v>26</c:v>
                </c:pt>
                <c:pt idx="1178">
                  <c:v>20</c:v>
                </c:pt>
                <c:pt idx="1179">
                  <c:v>31</c:v>
                </c:pt>
                <c:pt idx="1180">
                  <c:v>25</c:v>
                </c:pt>
                <c:pt idx="1181">
                  <c:v>33</c:v>
                </c:pt>
                <c:pt idx="1182">
                  <c:v>26</c:v>
                </c:pt>
                <c:pt idx="1183">
                  <c:v>20</c:v>
                </c:pt>
                <c:pt idx="1184">
                  <c:v>17</c:v>
                </c:pt>
                <c:pt idx="1185">
                  <c:v>32</c:v>
                </c:pt>
                <c:pt idx="1186">
                  <c:v>25</c:v>
                </c:pt>
                <c:pt idx="1187">
                  <c:v>33</c:v>
                </c:pt>
                <c:pt idx="1188">
                  <c:v>28</c:v>
                </c:pt>
                <c:pt idx="1189">
                  <c:v>24</c:v>
                </c:pt>
                <c:pt idx="1190">
                  <c:v>31</c:v>
                </c:pt>
                <c:pt idx="1191">
                  <c:v>43</c:v>
                </c:pt>
                <c:pt idx="1192">
                  <c:v>33</c:v>
                </c:pt>
                <c:pt idx="1193">
                  <c:v>21</c:v>
                </c:pt>
                <c:pt idx="1194">
                  <c:v>24</c:v>
                </c:pt>
                <c:pt idx="1195">
                  <c:v>33</c:v>
                </c:pt>
                <c:pt idx="1196">
                  <c:v>17</c:v>
                </c:pt>
                <c:pt idx="1197">
                  <c:v>25</c:v>
                </c:pt>
                <c:pt idx="1198">
                  <c:v>30</c:v>
                </c:pt>
                <c:pt idx="1199">
                  <c:v>18</c:v>
                </c:pt>
                <c:pt idx="1200">
                  <c:v>20</c:v>
                </c:pt>
                <c:pt idx="1201">
                  <c:v>16</c:v>
                </c:pt>
                <c:pt idx="1202">
                  <c:v>29</c:v>
                </c:pt>
                <c:pt idx="1203">
                  <c:v>48</c:v>
                </c:pt>
                <c:pt idx="1204">
                  <c:v>26</c:v>
                </c:pt>
                <c:pt idx="1205">
                  <c:v>16</c:v>
                </c:pt>
                <c:pt idx="1206">
                  <c:v>79</c:v>
                </c:pt>
                <c:pt idx="1207">
                  <c:v>23</c:v>
                </c:pt>
                <c:pt idx="1208">
                  <c:v>30</c:v>
                </c:pt>
                <c:pt idx="1209">
                  <c:v>49</c:v>
                </c:pt>
                <c:pt idx="1210">
                  <c:v>29</c:v>
                </c:pt>
                <c:pt idx="1211">
                  <c:v>18</c:v>
                </c:pt>
                <c:pt idx="1212">
                  <c:v>22</c:v>
                </c:pt>
                <c:pt idx="1213">
                  <c:v>34</c:v>
                </c:pt>
                <c:pt idx="1214">
                  <c:v>23</c:v>
                </c:pt>
                <c:pt idx="1215">
                  <c:v>30</c:v>
                </c:pt>
                <c:pt idx="1216">
                  <c:v>42</c:v>
                </c:pt>
                <c:pt idx="1217">
                  <c:v>24</c:v>
                </c:pt>
                <c:pt idx="1218">
                  <c:v>26</c:v>
                </c:pt>
                <c:pt idx="1219">
                  <c:v>30</c:v>
                </c:pt>
                <c:pt idx="1220">
                  <c:v>46</c:v>
                </c:pt>
                <c:pt idx="1221">
                  <c:v>38</c:v>
                </c:pt>
                <c:pt idx="1222">
                  <c:v>34</c:v>
                </c:pt>
                <c:pt idx="1223">
                  <c:v>20</c:v>
                </c:pt>
                <c:pt idx="1224">
                  <c:v>20</c:v>
                </c:pt>
                <c:pt idx="1225">
                  <c:v>31</c:v>
                </c:pt>
                <c:pt idx="1226">
                  <c:v>23</c:v>
                </c:pt>
                <c:pt idx="1227">
                  <c:v>22</c:v>
                </c:pt>
                <c:pt idx="1228">
                  <c:v>21</c:v>
                </c:pt>
                <c:pt idx="1229">
                  <c:v>28</c:v>
                </c:pt>
                <c:pt idx="1230">
                  <c:v>23</c:v>
                </c:pt>
                <c:pt idx="1231">
                  <c:v>33</c:v>
                </c:pt>
                <c:pt idx="1232">
                  <c:v>24</c:v>
                </c:pt>
                <c:pt idx="1233">
                  <c:v>36</c:v>
                </c:pt>
                <c:pt idx="1234">
                  <c:v>28</c:v>
                </c:pt>
                <c:pt idx="1235">
                  <c:v>33</c:v>
                </c:pt>
                <c:pt idx="1236">
                  <c:v>26</c:v>
                </c:pt>
                <c:pt idx="1237">
                  <c:v>20</c:v>
                </c:pt>
                <c:pt idx="1238">
                  <c:v>39</c:v>
                </c:pt>
                <c:pt idx="1239">
                  <c:v>33</c:v>
                </c:pt>
                <c:pt idx="1240">
                  <c:v>21</c:v>
                </c:pt>
                <c:pt idx="1241">
                  <c:v>18</c:v>
                </c:pt>
                <c:pt idx="1242">
                  <c:v>27</c:v>
                </c:pt>
                <c:pt idx="1243">
                  <c:v>50</c:v>
                </c:pt>
                <c:pt idx="1244">
                  <c:v>28</c:v>
                </c:pt>
                <c:pt idx="1245">
                  <c:v>28</c:v>
                </c:pt>
                <c:pt idx="1246">
                  <c:v>20</c:v>
                </c:pt>
                <c:pt idx="1247">
                  <c:v>28</c:v>
                </c:pt>
                <c:pt idx="1248">
                  <c:v>22</c:v>
                </c:pt>
                <c:pt idx="1249">
                  <c:v>29</c:v>
                </c:pt>
                <c:pt idx="1250">
                  <c:v>27</c:v>
                </c:pt>
                <c:pt idx="1251">
                  <c:v>19</c:v>
                </c:pt>
                <c:pt idx="1252">
                  <c:v>31</c:v>
                </c:pt>
                <c:pt idx="1253">
                  <c:v>20</c:v>
                </c:pt>
                <c:pt idx="1254">
                  <c:v>41</c:v>
                </c:pt>
                <c:pt idx="1255">
                  <c:v>25</c:v>
                </c:pt>
                <c:pt idx="1256">
                  <c:v>24</c:v>
                </c:pt>
                <c:pt idx="1257">
                  <c:v>48</c:v>
                </c:pt>
                <c:pt idx="1258">
                  <c:v>31</c:v>
                </c:pt>
                <c:pt idx="1259">
                  <c:v>22</c:v>
                </c:pt>
                <c:pt idx="1260">
                  <c:v>22</c:v>
                </c:pt>
                <c:pt idx="1261">
                  <c:v>27</c:v>
                </c:pt>
                <c:pt idx="1262">
                  <c:v>27</c:v>
                </c:pt>
                <c:pt idx="1263">
                  <c:v>48</c:v>
                </c:pt>
                <c:pt idx="1264">
                  <c:v>32</c:v>
                </c:pt>
                <c:pt idx="1265">
                  <c:v>22</c:v>
                </c:pt>
                <c:pt idx="1266">
                  <c:v>37</c:v>
                </c:pt>
                <c:pt idx="1267">
                  <c:v>36</c:v>
                </c:pt>
                <c:pt idx="1268">
                  <c:v>22</c:v>
                </c:pt>
                <c:pt idx="1269">
                  <c:v>21</c:v>
                </c:pt>
                <c:pt idx="1270">
                  <c:v>39</c:v>
                </c:pt>
                <c:pt idx="1271">
                  <c:v>20</c:v>
                </c:pt>
                <c:pt idx="1272">
                  <c:v>26</c:v>
                </c:pt>
                <c:pt idx="1273">
                  <c:v>23</c:v>
                </c:pt>
                <c:pt idx="1274">
                  <c:v>29</c:v>
                </c:pt>
                <c:pt idx="1275">
                  <c:v>79</c:v>
                </c:pt>
                <c:pt idx="1276">
                  <c:v>29</c:v>
                </c:pt>
                <c:pt idx="1277">
                  <c:v>33</c:v>
                </c:pt>
                <c:pt idx="1278">
                  <c:v>23</c:v>
                </c:pt>
                <c:pt idx="1279">
                  <c:v>34</c:v>
                </c:pt>
                <c:pt idx="1280">
                  <c:v>8</c:v>
                </c:pt>
                <c:pt idx="1281">
                  <c:v>22</c:v>
                </c:pt>
                <c:pt idx="1282">
                  <c:v>23</c:v>
                </c:pt>
                <c:pt idx="1283">
                  <c:v>48</c:v>
                </c:pt>
                <c:pt idx="1284">
                  <c:v>39</c:v>
                </c:pt>
                <c:pt idx="1285">
                  <c:v>28</c:v>
                </c:pt>
                <c:pt idx="1286">
                  <c:v>26</c:v>
                </c:pt>
                <c:pt idx="1287">
                  <c:v>30</c:v>
                </c:pt>
                <c:pt idx="1288">
                  <c:v>31</c:v>
                </c:pt>
                <c:pt idx="1289">
                  <c:v>20</c:v>
                </c:pt>
                <c:pt idx="1290">
                  <c:v>37</c:v>
                </c:pt>
                <c:pt idx="1291">
                  <c:v>19</c:v>
                </c:pt>
                <c:pt idx="1292">
                  <c:v>28</c:v>
                </c:pt>
                <c:pt idx="1293">
                  <c:v>29</c:v>
                </c:pt>
                <c:pt idx="1294">
                  <c:v>22</c:v>
                </c:pt>
                <c:pt idx="1295">
                  <c:v>32</c:v>
                </c:pt>
                <c:pt idx="1296">
                  <c:v>25</c:v>
                </c:pt>
                <c:pt idx="1297">
                  <c:v>28</c:v>
                </c:pt>
                <c:pt idx="1298">
                  <c:v>34</c:v>
                </c:pt>
                <c:pt idx="1299">
                  <c:v>23</c:v>
                </c:pt>
                <c:pt idx="1300">
                  <c:v>21</c:v>
                </c:pt>
                <c:pt idx="1301">
                  <c:v>44</c:v>
                </c:pt>
                <c:pt idx="1302">
                  <c:v>22</c:v>
                </c:pt>
                <c:pt idx="1303">
                  <c:v>41</c:v>
                </c:pt>
                <c:pt idx="1304">
                  <c:v>23</c:v>
                </c:pt>
                <c:pt idx="1305">
                  <c:v>32</c:v>
                </c:pt>
                <c:pt idx="1306">
                  <c:v>79</c:v>
                </c:pt>
                <c:pt idx="1307">
                  <c:v>39</c:v>
                </c:pt>
                <c:pt idx="1308">
                  <c:v>31</c:v>
                </c:pt>
                <c:pt idx="1309">
                  <c:v>36</c:v>
                </c:pt>
                <c:pt idx="1310">
                  <c:v>32</c:v>
                </c:pt>
                <c:pt idx="1311">
                  <c:v>20</c:v>
                </c:pt>
                <c:pt idx="1312">
                  <c:v>26</c:v>
                </c:pt>
                <c:pt idx="1313">
                  <c:v>21</c:v>
                </c:pt>
                <c:pt idx="1314">
                  <c:v>28</c:v>
                </c:pt>
                <c:pt idx="1315">
                  <c:v>55</c:v>
                </c:pt>
                <c:pt idx="1316">
                  <c:v>26</c:v>
                </c:pt>
                <c:pt idx="1317">
                  <c:v>35</c:v>
                </c:pt>
                <c:pt idx="1318">
                  <c:v>28</c:v>
                </c:pt>
                <c:pt idx="1319">
                  <c:v>38</c:v>
                </c:pt>
                <c:pt idx="1320">
                  <c:v>32</c:v>
                </c:pt>
                <c:pt idx="1321">
                  <c:v>33</c:v>
                </c:pt>
                <c:pt idx="1322">
                  <c:v>30</c:v>
                </c:pt>
                <c:pt idx="1323">
                  <c:v>21</c:v>
                </c:pt>
                <c:pt idx="1324">
                  <c:v>29</c:v>
                </c:pt>
                <c:pt idx="1325">
                  <c:v>22</c:v>
                </c:pt>
                <c:pt idx="1326">
                  <c:v>30</c:v>
                </c:pt>
                <c:pt idx="1327">
                  <c:v>19</c:v>
                </c:pt>
              </c:numCache>
            </c:numRef>
          </c:yVal>
        </c:ser>
        <c:axId val="159318016"/>
        <c:axId val="159320704"/>
      </c:scatterChart>
      <c:valAx>
        <c:axId val="159318016"/>
        <c:scaling>
          <c:orientation val="minMax"/>
        </c:scaling>
        <c:axPos val="b"/>
        <c:numFmt formatCode="General" sourceLinked="1"/>
        <c:majorTickMark val="none"/>
        <c:tickLblPos val="nextTo"/>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159320704"/>
        <c:crosses val="autoZero"/>
        <c:crossBetween val="between"/>
        <c:majorUnit val="10"/>
        <c:minorUnit val="5"/>
      </c:valAx>
      <c:valAx>
        <c:axId val="159320704"/>
        <c:scaling>
          <c:orientation val="minMax"/>
        </c:scaling>
        <c:axPos val="l"/>
        <c:majorGridlines>
          <c:spPr>
            <a:ln w="12700" cap="flat">
              <a:solidFill>
                <a:srgbClr val="B8B8B8"/>
              </a:solidFill>
              <a:prstDash val="solid"/>
              <a:miter lim="400000"/>
            </a:ln>
          </c:spPr>
        </c:majorGridlines>
        <c:numFmt formatCode="General" sourceLinked="1"/>
        <c:maj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159318016"/>
        <c:crosses val="autoZero"/>
        <c:crossBetween val="between"/>
        <c:majorUnit val="15"/>
        <c:minorUnit val="7.5"/>
      </c:valAx>
      <c:spPr>
        <a:noFill/>
        <a:ln w="12700" cap="flat">
          <a:noFill/>
          <a:miter lim="400000"/>
        </a:ln>
        <a:effectLst/>
      </c:spPr>
    </c:plotArea>
    <c:legend>
      <c:legendPos val="t"/>
      <c:layout>
        <c:manualLayout>
          <c:xMode val="edge"/>
          <c:yMode val="edge"/>
          <c:x val="4.9146100000000012E-2"/>
          <c:y val="0"/>
          <c:w val="0.88463000000000003"/>
          <c:h val="5.5129200000000003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chart>
  <c:spPr>
    <a:noFill/>
    <a:ln>
      <a:noFill/>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autoTitleDeleted val="1"/>
    <c:plotArea>
      <c:layout>
        <c:manualLayout>
          <c:layoutTarget val="inner"/>
          <c:xMode val="edge"/>
          <c:yMode val="edge"/>
          <c:x val="4.1327100000000012E-2"/>
          <c:y val="0.11639200000000001"/>
          <c:w val="0.93524000000000007"/>
          <c:h val="0.82077700000000009"/>
        </c:manualLayout>
      </c:layout>
      <c:scatterChart>
        <c:scatterStyle val="lineMarker"/>
        <c:ser>
          <c:idx val="0"/>
          <c:order val="0"/>
          <c:tx>
            <c:strRef>
              <c:f>'Task Durations - Task Data'!$B$2</c:f>
              <c:strCache>
                <c:ptCount val="1"/>
                <c:pt idx="0">
                  <c:v>Code Complexity</c:v>
                </c:pt>
              </c:strCache>
            </c:strRef>
          </c:tx>
          <c:spPr>
            <a:ln w="12700" cap="flat">
              <a:noFill/>
              <a:prstDash val="solid"/>
              <a:miter lim="400000"/>
            </a:ln>
            <a:effectLst/>
          </c:spPr>
          <c:marker>
            <c:symbol val="circle"/>
            <c:size val="8"/>
            <c:spPr>
              <a:solidFill>
                <a:srgbClr val="FFFFFF"/>
              </a:solidFill>
              <a:ln w="25400" cap="flat">
                <a:solidFill>
                  <a:schemeClr val="accent1"/>
                </a:solidFill>
                <a:prstDash val="solid"/>
                <a:miter lim="400000"/>
              </a:ln>
              <a:effectLst/>
            </c:spPr>
          </c:marker>
          <c:trendline>
            <c:spPr>
              <a:ln w="25400" cap="flat">
                <a:solidFill>
                  <a:schemeClr val="accent1"/>
                </a:solidFill>
                <a:prstDash val="solid"/>
                <a:miter lim="400000"/>
              </a:ln>
              <a:effectLst>
                <a:outerShdw blurRad="12700" dist="25400" dir="7320000" algn="tl">
                  <a:srgbClr val="000000">
                    <a:alpha val="25000"/>
                  </a:srgbClr>
                </a:outerShdw>
              </a:effectLst>
            </c:spPr>
            <c:trendlineType val="linear"/>
            <c:dispRSqr val="1"/>
            <c:dispEq val="1"/>
            <c:trendlineLbl>
              <c:layout/>
              <c:numFmt formatCode="General" sourceLinked="0"/>
            </c:trendlineLbl>
          </c:trendline>
          <c:xVal>
            <c:numRef>
              <c:f>,'Task Durations - Task Data'!$B$3:$B$1330</c:f>
              <c:numCache>
                <c:formatCode>General</c:formatCode>
                <c:ptCount val="1329"/>
                <c:pt idx="1">
                  <c:v>2.0026679999999994</c:v>
                </c:pt>
                <c:pt idx="2">
                  <c:v>2.0053399999999999</c:v>
                </c:pt>
                <c:pt idx="3">
                  <c:v>2.008016</c:v>
                </c:pt>
                <c:pt idx="4">
                  <c:v>2.0106949999999997</c:v>
                </c:pt>
                <c:pt idx="5">
                  <c:v>2.0133779999999999</c:v>
                </c:pt>
                <c:pt idx="6">
                  <c:v>2.0160639999999996</c:v>
                </c:pt>
                <c:pt idx="7">
                  <c:v>2.0187539999999999</c:v>
                </c:pt>
                <c:pt idx="8">
                  <c:v>2.0214479999999995</c:v>
                </c:pt>
                <c:pt idx="9">
                  <c:v>2.0241449999999999</c:v>
                </c:pt>
                <c:pt idx="10">
                  <c:v>2.0268449999999993</c:v>
                </c:pt>
                <c:pt idx="11">
                  <c:v>2.0295489999999998</c:v>
                </c:pt>
                <c:pt idx="12">
                  <c:v>2.0322569999999995</c:v>
                </c:pt>
                <c:pt idx="13">
                  <c:v>2.0349689999999998</c:v>
                </c:pt>
                <c:pt idx="14">
                  <c:v>2.0376840000000001</c:v>
                </c:pt>
                <c:pt idx="15">
                  <c:v>2.040403</c:v>
                </c:pt>
                <c:pt idx="16">
                  <c:v>2.0431250000000003</c:v>
                </c:pt>
                <c:pt idx="17">
                  <c:v>2.0458509999999999</c:v>
                </c:pt>
                <c:pt idx="18">
                  <c:v>2.0485810000000004</c:v>
                </c:pt>
                <c:pt idx="19">
                  <c:v>2.0513140000000001</c:v>
                </c:pt>
                <c:pt idx="20">
                  <c:v>2.0540509999999998</c:v>
                </c:pt>
                <c:pt idx="21">
                  <c:v>2.056791</c:v>
                </c:pt>
                <c:pt idx="22">
                  <c:v>2.059536</c:v>
                </c:pt>
                <c:pt idx="23">
                  <c:v>2.0622829999999999</c:v>
                </c:pt>
                <c:pt idx="24">
                  <c:v>2.065035</c:v>
                </c:pt>
                <c:pt idx="25">
                  <c:v>2.0677900000000005</c:v>
                </c:pt>
                <c:pt idx="26">
                  <c:v>2.0705489999999998</c:v>
                </c:pt>
                <c:pt idx="27">
                  <c:v>2.073312</c:v>
                </c:pt>
                <c:pt idx="28">
                  <c:v>2.0760779999999994</c:v>
                </c:pt>
                <c:pt idx="29">
                  <c:v>2.0788479999999994</c:v>
                </c:pt>
                <c:pt idx="30">
                  <c:v>2.0816219999999999</c:v>
                </c:pt>
                <c:pt idx="31">
                  <c:v>2.0843990000000003</c:v>
                </c:pt>
                <c:pt idx="32">
                  <c:v>2.0871800000000005</c:v>
                </c:pt>
                <c:pt idx="33">
                  <c:v>2.0899649999999999</c:v>
                </c:pt>
                <c:pt idx="34">
                  <c:v>2.0927529999999996</c:v>
                </c:pt>
                <c:pt idx="35">
                  <c:v>2.0955449999999995</c:v>
                </c:pt>
                <c:pt idx="36">
                  <c:v>2.098341</c:v>
                </c:pt>
                <c:pt idx="37">
                  <c:v>2.1011410000000001</c:v>
                </c:pt>
                <c:pt idx="38">
                  <c:v>2.1039440000000003</c:v>
                </c:pt>
                <c:pt idx="39">
                  <c:v>2.106751</c:v>
                </c:pt>
                <c:pt idx="40">
                  <c:v>2.1095619999999999</c:v>
                </c:pt>
                <c:pt idx="41">
                  <c:v>2.1123769999999999</c:v>
                </c:pt>
                <c:pt idx="42">
                  <c:v>2.1151949999999999</c:v>
                </c:pt>
                <c:pt idx="43">
                  <c:v>2.1180179999999997</c:v>
                </c:pt>
                <c:pt idx="44">
                  <c:v>2.1208429999999998</c:v>
                </c:pt>
                <c:pt idx="45">
                  <c:v>2.1236730000000001</c:v>
                </c:pt>
                <c:pt idx="46">
                  <c:v>2.1265070000000001</c:v>
                </c:pt>
                <c:pt idx="47">
                  <c:v>2.1293440000000001</c:v>
                </c:pt>
                <c:pt idx="48">
                  <c:v>2.1321849999999998</c:v>
                </c:pt>
                <c:pt idx="49">
                  <c:v>2.13503</c:v>
                </c:pt>
                <c:pt idx="50">
                  <c:v>2.1378779999999997</c:v>
                </c:pt>
                <c:pt idx="51">
                  <c:v>2.1407310000000006</c:v>
                </c:pt>
                <c:pt idx="52">
                  <c:v>2.1435870000000006</c:v>
                </c:pt>
                <c:pt idx="53">
                  <c:v>2.1464469999999998</c:v>
                </c:pt>
                <c:pt idx="54">
                  <c:v>2.1493110000000004</c:v>
                </c:pt>
                <c:pt idx="55">
                  <c:v>2.1521779999999997</c:v>
                </c:pt>
                <c:pt idx="56">
                  <c:v>2.1550499999999997</c:v>
                </c:pt>
                <c:pt idx="57">
                  <c:v>2.1579250000000001</c:v>
                </c:pt>
                <c:pt idx="58">
                  <c:v>2.1608040000000002</c:v>
                </c:pt>
                <c:pt idx="59">
                  <c:v>2.1636870000000004</c:v>
                </c:pt>
                <c:pt idx="60">
                  <c:v>2.1665740000000002</c:v>
                </c:pt>
                <c:pt idx="61">
                  <c:v>2.1694649999999998</c:v>
                </c:pt>
                <c:pt idx="62">
                  <c:v>2.1723589999999997</c:v>
                </c:pt>
                <c:pt idx="63">
                  <c:v>2.1752579999999995</c:v>
                </c:pt>
                <c:pt idx="64">
                  <c:v>2.1781600000000001</c:v>
                </c:pt>
                <c:pt idx="65">
                  <c:v>2.1810659999999999</c:v>
                </c:pt>
                <c:pt idx="66">
                  <c:v>2.1839760000000004</c:v>
                </c:pt>
                <c:pt idx="67">
                  <c:v>2.18689</c:v>
                </c:pt>
                <c:pt idx="68">
                  <c:v>2.1898079999999998</c:v>
                </c:pt>
                <c:pt idx="69">
                  <c:v>2.1927300000000001</c:v>
                </c:pt>
                <c:pt idx="70">
                  <c:v>2.1956549999999995</c:v>
                </c:pt>
                <c:pt idx="71">
                  <c:v>2.198585</c:v>
                </c:pt>
                <c:pt idx="72">
                  <c:v>2.2015180000000001</c:v>
                </c:pt>
                <c:pt idx="73">
                  <c:v>2.2044549999999998</c:v>
                </c:pt>
                <c:pt idx="74">
                  <c:v>2.2073970000000007</c:v>
                </c:pt>
                <c:pt idx="75">
                  <c:v>2.2103419999999998</c:v>
                </c:pt>
                <c:pt idx="76">
                  <c:v>2.2132910000000003</c:v>
                </c:pt>
                <c:pt idx="77">
                  <c:v>2.2162439999999997</c:v>
                </c:pt>
                <c:pt idx="78">
                  <c:v>2.219201</c:v>
                </c:pt>
                <c:pt idx="79">
                  <c:v>2.222162</c:v>
                </c:pt>
                <c:pt idx="80">
                  <c:v>2.2251270000000005</c:v>
                </c:pt>
                <c:pt idx="81">
                  <c:v>2.2280950000000002</c:v>
                </c:pt>
                <c:pt idx="82">
                  <c:v>2.2310679999999996</c:v>
                </c:pt>
                <c:pt idx="83">
                  <c:v>2.2340449999999996</c:v>
                </c:pt>
                <c:pt idx="84">
                  <c:v>2.2370260000000002</c:v>
                </c:pt>
                <c:pt idx="85">
                  <c:v>2.2400100000000003</c:v>
                </c:pt>
                <c:pt idx="86">
                  <c:v>2.2429990000000002</c:v>
                </c:pt>
                <c:pt idx="87">
                  <c:v>2.2459920000000002</c:v>
                </c:pt>
                <c:pt idx="88">
                  <c:v>2.2489880000000002</c:v>
                </c:pt>
                <c:pt idx="89">
                  <c:v>2.251989</c:v>
                </c:pt>
                <c:pt idx="90">
                  <c:v>2.2549940000000004</c:v>
                </c:pt>
                <c:pt idx="91">
                  <c:v>2.2580019999999998</c:v>
                </c:pt>
                <c:pt idx="92">
                  <c:v>2.261015</c:v>
                </c:pt>
                <c:pt idx="93">
                  <c:v>2.2640320000000003</c:v>
                </c:pt>
                <c:pt idx="94">
                  <c:v>2.2670520000000001</c:v>
                </c:pt>
                <c:pt idx="95">
                  <c:v>2.2700770000000001</c:v>
                </c:pt>
                <c:pt idx="96">
                  <c:v>2.2731060000000003</c:v>
                </c:pt>
                <c:pt idx="97">
                  <c:v>2.2761390000000001</c:v>
                </c:pt>
                <c:pt idx="98">
                  <c:v>2.2791760000000001</c:v>
                </c:pt>
                <c:pt idx="99">
                  <c:v>2.2822170000000002</c:v>
                </c:pt>
                <c:pt idx="100">
                  <c:v>2.2852619999999999</c:v>
                </c:pt>
                <c:pt idx="101">
                  <c:v>2.2883110000000007</c:v>
                </c:pt>
                <c:pt idx="102">
                  <c:v>2.2913640000000002</c:v>
                </c:pt>
                <c:pt idx="103">
                  <c:v>2.2944210000000003</c:v>
                </c:pt>
                <c:pt idx="104">
                  <c:v>2.297482</c:v>
                </c:pt>
                <c:pt idx="105">
                  <c:v>2.3005479999999996</c:v>
                </c:pt>
                <c:pt idx="106">
                  <c:v>2.303617</c:v>
                </c:pt>
                <c:pt idx="107">
                  <c:v>2.3066909999999998</c:v>
                </c:pt>
                <c:pt idx="108">
                  <c:v>2.3097679999999996</c:v>
                </c:pt>
                <c:pt idx="109">
                  <c:v>2.3128499999999992</c:v>
                </c:pt>
                <c:pt idx="110">
                  <c:v>2.3159359999999998</c:v>
                </c:pt>
                <c:pt idx="111">
                  <c:v>2.3190259999999996</c:v>
                </c:pt>
                <c:pt idx="112">
                  <c:v>2.32212</c:v>
                </c:pt>
                <c:pt idx="113">
                  <c:v>2.3252179999999996</c:v>
                </c:pt>
                <c:pt idx="114">
                  <c:v>2.3283200000000002</c:v>
                </c:pt>
                <c:pt idx="115">
                  <c:v>2.3314269999999997</c:v>
                </c:pt>
                <c:pt idx="116">
                  <c:v>2.3345379999999998</c:v>
                </c:pt>
                <c:pt idx="117">
                  <c:v>2.3376519999999994</c:v>
                </c:pt>
                <c:pt idx="118">
                  <c:v>2.3407710000000002</c:v>
                </c:pt>
                <c:pt idx="119">
                  <c:v>2.3438940000000001</c:v>
                </c:pt>
                <c:pt idx="120">
                  <c:v>2.3470219999999999</c:v>
                </c:pt>
                <c:pt idx="121">
                  <c:v>2.3501529999999997</c:v>
                </c:pt>
                <c:pt idx="122">
                  <c:v>2.3532889999999997</c:v>
                </c:pt>
                <c:pt idx="123">
                  <c:v>2.3564289999999994</c:v>
                </c:pt>
                <c:pt idx="124">
                  <c:v>2.3595729999999997</c:v>
                </c:pt>
                <c:pt idx="125">
                  <c:v>2.3627210000000001</c:v>
                </c:pt>
                <c:pt idx="126">
                  <c:v>2.3658729999999997</c:v>
                </c:pt>
                <c:pt idx="127">
                  <c:v>2.36903</c:v>
                </c:pt>
                <c:pt idx="128">
                  <c:v>2.3721909999999999</c:v>
                </c:pt>
                <c:pt idx="129">
                  <c:v>2.3753559999999996</c:v>
                </c:pt>
                <c:pt idx="130">
                  <c:v>2.3785249999999998</c:v>
                </c:pt>
                <c:pt idx="131">
                  <c:v>2.3816979999999996</c:v>
                </c:pt>
                <c:pt idx="132">
                  <c:v>2.3848759999999998</c:v>
                </c:pt>
                <c:pt idx="133">
                  <c:v>2.3880579999999996</c:v>
                </c:pt>
                <c:pt idx="134">
                  <c:v>2.3912439999999995</c:v>
                </c:pt>
                <c:pt idx="135">
                  <c:v>2.3944349999999996</c:v>
                </c:pt>
                <c:pt idx="136">
                  <c:v>2.3976289999999998</c:v>
                </c:pt>
                <c:pt idx="137">
                  <c:v>2.4008279999999997</c:v>
                </c:pt>
                <c:pt idx="138">
                  <c:v>2.4040319999999999</c:v>
                </c:pt>
                <c:pt idx="139">
                  <c:v>2.4072390000000001</c:v>
                </c:pt>
                <c:pt idx="140">
                  <c:v>2.4104509999999997</c:v>
                </c:pt>
                <c:pt idx="141">
                  <c:v>2.4136669999999998</c:v>
                </c:pt>
                <c:pt idx="142">
                  <c:v>2.4168869999999996</c:v>
                </c:pt>
                <c:pt idx="143">
                  <c:v>2.420112</c:v>
                </c:pt>
                <c:pt idx="144">
                  <c:v>2.4233410000000002</c:v>
                </c:pt>
                <c:pt idx="145">
                  <c:v>2.426574</c:v>
                </c:pt>
                <c:pt idx="146">
                  <c:v>2.4298119999999996</c:v>
                </c:pt>
                <c:pt idx="147">
                  <c:v>2.4330539999999998</c:v>
                </c:pt>
                <c:pt idx="148">
                  <c:v>2.4362999999999997</c:v>
                </c:pt>
                <c:pt idx="149">
                  <c:v>2.4395509999999998</c:v>
                </c:pt>
                <c:pt idx="150">
                  <c:v>2.4428059999999996</c:v>
                </c:pt>
                <c:pt idx="151">
                  <c:v>2.4460649999999995</c:v>
                </c:pt>
                <c:pt idx="152">
                  <c:v>2.4493279999999999</c:v>
                </c:pt>
                <c:pt idx="153">
                  <c:v>2.4525959999999998</c:v>
                </c:pt>
                <c:pt idx="154">
                  <c:v>2.4558689999999994</c:v>
                </c:pt>
                <c:pt idx="155">
                  <c:v>2.4591449999999995</c:v>
                </c:pt>
                <c:pt idx="156">
                  <c:v>2.4624259999999998</c:v>
                </c:pt>
                <c:pt idx="157">
                  <c:v>2.4657119999999999</c:v>
                </c:pt>
                <c:pt idx="158">
                  <c:v>2.4690019999999997</c:v>
                </c:pt>
                <c:pt idx="159">
                  <c:v>2.4722959999999996</c:v>
                </c:pt>
                <c:pt idx="160">
                  <c:v>2.4755940000000001</c:v>
                </c:pt>
                <c:pt idx="161">
                  <c:v>2.4788969999999999</c:v>
                </c:pt>
                <c:pt idx="162">
                  <c:v>2.4822049999999996</c:v>
                </c:pt>
                <c:pt idx="163">
                  <c:v>2.4855170000000002</c:v>
                </c:pt>
                <c:pt idx="164">
                  <c:v>2.4888330000000001</c:v>
                </c:pt>
                <c:pt idx="165">
                  <c:v>2.4921529999999996</c:v>
                </c:pt>
                <c:pt idx="166">
                  <c:v>2.4954789999999996</c:v>
                </c:pt>
                <c:pt idx="167">
                  <c:v>2.4988079999999995</c:v>
                </c:pt>
                <c:pt idx="168">
                  <c:v>2.5021419999999996</c:v>
                </c:pt>
                <c:pt idx="169">
                  <c:v>2.5054799999999999</c:v>
                </c:pt>
                <c:pt idx="170">
                  <c:v>2.508823</c:v>
                </c:pt>
                <c:pt idx="171">
                  <c:v>2.5121709999999999</c:v>
                </c:pt>
                <c:pt idx="172">
                  <c:v>2.5155219999999998</c:v>
                </c:pt>
                <c:pt idx="173">
                  <c:v>2.5188789999999996</c:v>
                </c:pt>
                <c:pt idx="174">
                  <c:v>2.5222389999999999</c:v>
                </c:pt>
                <c:pt idx="175">
                  <c:v>2.5256049999999997</c:v>
                </c:pt>
                <c:pt idx="176">
                  <c:v>2.5289740000000003</c:v>
                </c:pt>
                <c:pt idx="177">
                  <c:v>2.5323489999999995</c:v>
                </c:pt>
                <c:pt idx="178">
                  <c:v>2.5357270000000001</c:v>
                </c:pt>
                <c:pt idx="179">
                  <c:v>2.5391110000000001</c:v>
                </c:pt>
                <c:pt idx="180">
                  <c:v>2.5424979999999997</c:v>
                </c:pt>
                <c:pt idx="181">
                  <c:v>2.5458910000000001</c:v>
                </c:pt>
                <c:pt idx="182">
                  <c:v>2.5492870000000001</c:v>
                </c:pt>
                <c:pt idx="183">
                  <c:v>2.5526889999999995</c:v>
                </c:pt>
                <c:pt idx="184">
                  <c:v>2.5560949999999996</c:v>
                </c:pt>
                <c:pt idx="185">
                  <c:v>2.5595049999999997</c:v>
                </c:pt>
                <c:pt idx="186">
                  <c:v>2.5629200000000001</c:v>
                </c:pt>
                <c:pt idx="187">
                  <c:v>2.5663390000000001</c:v>
                </c:pt>
                <c:pt idx="188">
                  <c:v>2.569763</c:v>
                </c:pt>
                <c:pt idx="189">
                  <c:v>2.5731920000000001</c:v>
                </c:pt>
                <c:pt idx="190">
                  <c:v>2.5766249999999995</c:v>
                </c:pt>
                <c:pt idx="191">
                  <c:v>2.580063</c:v>
                </c:pt>
                <c:pt idx="192">
                  <c:v>2.5835050000000002</c:v>
                </c:pt>
                <c:pt idx="193">
                  <c:v>2.5869519999999997</c:v>
                </c:pt>
                <c:pt idx="194">
                  <c:v>2.5904039999999999</c:v>
                </c:pt>
                <c:pt idx="195">
                  <c:v>2.5938599999999998</c:v>
                </c:pt>
                <c:pt idx="196">
                  <c:v>2.5973210000000004</c:v>
                </c:pt>
                <c:pt idx="197">
                  <c:v>2.6007860000000003</c:v>
                </c:pt>
                <c:pt idx="198">
                  <c:v>2.6042559999999999</c:v>
                </c:pt>
                <c:pt idx="199">
                  <c:v>2.6077310000000007</c:v>
                </c:pt>
                <c:pt idx="200">
                  <c:v>2.6112099999999998</c:v>
                </c:pt>
                <c:pt idx="201">
                  <c:v>2.6146940000000001</c:v>
                </c:pt>
                <c:pt idx="202">
                  <c:v>2.6181830000000001</c:v>
                </c:pt>
                <c:pt idx="203">
                  <c:v>2.6216759999999999</c:v>
                </c:pt>
                <c:pt idx="204">
                  <c:v>2.6251740000000003</c:v>
                </c:pt>
                <c:pt idx="205">
                  <c:v>2.6286770000000002</c:v>
                </c:pt>
                <c:pt idx="206">
                  <c:v>2.6321840000000001</c:v>
                </c:pt>
                <c:pt idx="207">
                  <c:v>2.6356959999999998</c:v>
                </c:pt>
                <c:pt idx="208">
                  <c:v>2.6392119999999997</c:v>
                </c:pt>
                <c:pt idx="209">
                  <c:v>2.6427340000000004</c:v>
                </c:pt>
                <c:pt idx="210">
                  <c:v>2.6462599999999998</c:v>
                </c:pt>
                <c:pt idx="211">
                  <c:v>2.6497900000000003</c:v>
                </c:pt>
                <c:pt idx="212">
                  <c:v>2.6533260000000003</c:v>
                </c:pt>
                <c:pt idx="213">
                  <c:v>2.6568659999999995</c:v>
                </c:pt>
                <c:pt idx="214">
                  <c:v>2.6604110000000003</c:v>
                </c:pt>
                <c:pt idx="215">
                  <c:v>2.6639600000000003</c:v>
                </c:pt>
                <c:pt idx="216">
                  <c:v>2.6675150000000003</c:v>
                </c:pt>
                <c:pt idx="217">
                  <c:v>2.6710739999999999</c:v>
                </c:pt>
                <c:pt idx="218">
                  <c:v>2.6746370000000002</c:v>
                </c:pt>
                <c:pt idx="219">
                  <c:v>2.6782059999999999</c:v>
                </c:pt>
                <c:pt idx="220">
                  <c:v>2.6817790000000001</c:v>
                </c:pt>
                <c:pt idx="221">
                  <c:v>2.6853570000000002</c:v>
                </c:pt>
                <c:pt idx="222">
                  <c:v>2.6889400000000001</c:v>
                </c:pt>
                <c:pt idx="223">
                  <c:v>2.6925279999999998</c:v>
                </c:pt>
                <c:pt idx="224">
                  <c:v>2.6961200000000001</c:v>
                </c:pt>
                <c:pt idx="225">
                  <c:v>2.6997179999999998</c:v>
                </c:pt>
                <c:pt idx="226">
                  <c:v>2.7033200000000006</c:v>
                </c:pt>
                <c:pt idx="227">
                  <c:v>2.7069260000000002</c:v>
                </c:pt>
                <c:pt idx="228">
                  <c:v>2.7105380000000001</c:v>
                </c:pt>
                <c:pt idx="229">
                  <c:v>2.7141549999999999</c:v>
                </c:pt>
                <c:pt idx="230">
                  <c:v>2.7177760000000002</c:v>
                </c:pt>
                <c:pt idx="231">
                  <c:v>2.7214019999999999</c:v>
                </c:pt>
                <c:pt idx="232">
                  <c:v>2.7250330000000003</c:v>
                </c:pt>
                <c:pt idx="233">
                  <c:v>2.728669</c:v>
                </c:pt>
                <c:pt idx="234">
                  <c:v>2.7323089999999999</c:v>
                </c:pt>
                <c:pt idx="235">
                  <c:v>2.7359549999999997</c:v>
                </c:pt>
                <c:pt idx="236">
                  <c:v>2.7396049999999996</c:v>
                </c:pt>
                <c:pt idx="237">
                  <c:v>2.7432610000000004</c:v>
                </c:pt>
                <c:pt idx="238">
                  <c:v>2.7469210000000004</c:v>
                </c:pt>
                <c:pt idx="239">
                  <c:v>2.7505860000000002</c:v>
                </c:pt>
                <c:pt idx="240">
                  <c:v>2.7542559999999998</c:v>
                </c:pt>
                <c:pt idx="241">
                  <c:v>2.7579300000000004</c:v>
                </c:pt>
                <c:pt idx="242">
                  <c:v>2.7616100000000001</c:v>
                </c:pt>
                <c:pt idx="243">
                  <c:v>2.7652950000000001</c:v>
                </c:pt>
                <c:pt idx="244">
                  <c:v>2.7689840000000006</c:v>
                </c:pt>
                <c:pt idx="245">
                  <c:v>2.7726789999999997</c:v>
                </c:pt>
                <c:pt idx="246">
                  <c:v>2.7763779999999998</c:v>
                </c:pt>
                <c:pt idx="247">
                  <c:v>2.7800820000000002</c:v>
                </c:pt>
                <c:pt idx="248">
                  <c:v>2.7837910000000008</c:v>
                </c:pt>
                <c:pt idx="249">
                  <c:v>2.7875060000000005</c:v>
                </c:pt>
                <c:pt idx="250">
                  <c:v>2.7912249999999998</c:v>
                </c:pt>
                <c:pt idx="251">
                  <c:v>2.7949489999999999</c:v>
                </c:pt>
                <c:pt idx="252">
                  <c:v>2.7986779999999998</c:v>
                </c:pt>
                <c:pt idx="253">
                  <c:v>2.8024119999999995</c:v>
                </c:pt>
                <c:pt idx="254">
                  <c:v>2.8061509999999998</c:v>
                </c:pt>
                <c:pt idx="255">
                  <c:v>2.8098949999999996</c:v>
                </c:pt>
                <c:pt idx="256">
                  <c:v>2.8136439999999996</c:v>
                </c:pt>
                <c:pt idx="257">
                  <c:v>2.8173979999999998</c:v>
                </c:pt>
                <c:pt idx="258">
                  <c:v>2.8211569999999999</c:v>
                </c:pt>
                <c:pt idx="259">
                  <c:v>2.8249210000000002</c:v>
                </c:pt>
                <c:pt idx="260">
                  <c:v>2.8286899999999999</c:v>
                </c:pt>
                <c:pt idx="261">
                  <c:v>2.8324639999999994</c:v>
                </c:pt>
                <c:pt idx="262">
                  <c:v>2.8362439999999993</c:v>
                </c:pt>
                <c:pt idx="263">
                  <c:v>2.8400279999999998</c:v>
                </c:pt>
                <c:pt idx="264">
                  <c:v>2.843817</c:v>
                </c:pt>
                <c:pt idx="265">
                  <c:v>2.8476110000000001</c:v>
                </c:pt>
                <c:pt idx="266">
                  <c:v>2.8514109999999997</c:v>
                </c:pt>
                <c:pt idx="267">
                  <c:v>2.8552149999999994</c:v>
                </c:pt>
                <c:pt idx="268">
                  <c:v>2.8590249999999995</c:v>
                </c:pt>
                <c:pt idx="269">
                  <c:v>2.8628389999999997</c:v>
                </c:pt>
                <c:pt idx="270">
                  <c:v>2.8666589999999994</c:v>
                </c:pt>
                <c:pt idx="271">
                  <c:v>2.8704839999999998</c:v>
                </c:pt>
                <c:pt idx="272">
                  <c:v>2.8743129999999999</c:v>
                </c:pt>
                <c:pt idx="273">
                  <c:v>2.8781479999999995</c:v>
                </c:pt>
                <c:pt idx="274">
                  <c:v>2.8819889999999999</c:v>
                </c:pt>
                <c:pt idx="275">
                  <c:v>2.885834</c:v>
                </c:pt>
                <c:pt idx="276">
                  <c:v>2.8896839999999999</c:v>
                </c:pt>
                <c:pt idx="277">
                  <c:v>2.8935399999999998</c:v>
                </c:pt>
                <c:pt idx="278">
                  <c:v>2.8973999999999998</c:v>
                </c:pt>
                <c:pt idx="279">
                  <c:v>2.9012659999999997</c:v>
                </c:pt>
                <c:pt idx="280">
                  <c:v>2.9051370000000003</c:v>
                </c:pt>
                <c:pt idx="281">
                  <c:v>2.9090129999999998</c:v>
                </c:pt>
                <c:pt idx="282">
                  <c:v>2.9128939999999997</c:v>
                </c:pt>
                <c:pt idx="283">
                  <c:v>2.9167809999999998</c:v>
                </c:pt>
                <c:pt idx="284">
                  <c:v>2.9206719999999997</c:v>
                </c:pt>
                <c:pt idx="285">
                  <c:v>2.924569</c:v>
                </c:pt>
                <c:pt idx="286">
                  <c:v>2.928471</c:v>
                </c:pt>
                <c:pt idx="287">
                  <c:v>2.9323779999999995</c:v>
                </c:pt>
                <c:pt idx="288">
                  <c:v>2.9362909999999998</c:v>
                </c:pt>
                <c:pt idx="289">
                  <c:v>2.9402089999999999</c:v>
                </c:pt>
                <c:pt idx="290">
                  <c:v>2.9441310000000005</c:v>
                </c:pt>
                <c:pt idx="291">
                  <c:v>2.9480599999999999</c:v>
                </c:pt>
                <c:pt idx="292">
                  <c:v>2.9519929999999999</c:v>
                </c:pt>
                <c:pt idx="293">
                  <c:v>2.9559319999999998</c:v>
                </c:pt>
                <c:pt idx="294">
                  <c:v>2.9598749999999994</c:v>
                </c:pt>
                <c:pt idx="295">
                  <c:v>2.9638249999999999</c:v>
                </c:pt>
                <c:pt idx="296">
                  <c:v>2.9677790000000002</c:v>
                </c:pt>
                <c:pt idx="297">
                  <c:v>2.9717389999999999</c:v>
                </c:pt>
                <c:pt idx="298">
                  <c:v>2.9757039999999999</c:v>
                </c:pt>
                <c:pt idx="299">
                  <c:v>2.9796739999999997</c:v>
                </c:pt>
                <c:pt idx="300">
                  <c:v>2.9836489999999998</c:v>
                </c:pt>
                <c:pt idx="301">
                  <c:v>2.9876300000000002</c:v>
                </c:pt>
                <c:pt idx="302">
                  <c:v>2.9916159999999996</c:v>
                </c:pt>
                <c:pt idx="303">
                  <c:v>2.9956079999999994</c:v>
                </c:pt>
                <c:pt idx="304">
                  <c:v>2.9996049999999994</c:v>
                </c:pt>
                <c:pt idx="305">
                  <c:v>3.0036070000000001</c:v>
                </c:pt>
                <c:pt idx="306">
                  <c:v>3.0076140000000002</c:v>
                </c:pt>
                <c:pt idx="307">
                  <c:v>3.0116269999999998</c:v>
                </c:pt>
                <c:pt idx="308">
                  <c:v>3.0156449999999992</c:v>
                </c:pt>
                <c:pt idx="309">
                  <c:v>3.0196689999999995</c:v>
                </c:pt>
                <c:pt idx="310">
                  <c:v>3.023698</c:v>
                </c:pt>
                <c:pt idx="311">
                  <c:v>3.0277320000000003</c:v>
                </c:pt>
                <c:pt idx="312">
                  <c:v>3.0317719999999997</c:v>
                </c:pt>
                <c:pt idx="313">
                  <c:v>3.0358169999999998</c:v>
                </c:pt>
                <c:pt idx="314">
                  <c:v>3.0398669999999997</c:v>
                </c:pt>
                <c:pt idx="315">
                  <c:v>3.0439230000000004</c:v>
                </c:pt>
                <c:pt idx="316">
                  <c:v>3.0479840000000005</c:v>
                </c:pt>
                <c:pt idx="317">
                  <c:v>3.0520509999999996</c:v>
                </c:pt>
                <c:pt idx="318">
                  <c:v>3.0561229999999999</c:v>
                </c:pt>
                <c:pt idx="319">
                  <c:v>3.0602010000000002</c:v>
                </c:pt>
                <c:pt idx="320">
                  <c:v>3.0642840000000002</c:v>
                </c:pt>
                <c:pt idx="321">
                  <c:v>3.0683720000000001</c:v>
                </c:pt>
                <c:pt idx="322">
                  <c:v>3.0724659999999995</c:v>
                </c:pt>
                <c:pt idx="323">
                  <c:v>3.0765649999999996</c:v>
                </c:pt>
                <c:pt idx="324">
                  <c:v>3.08067</c:v>
                </c:pt>
                <c:pt idx="325">
                  <c:v>3.0847810000000004</c:v>
                </c:pt>
                <c:pt idx="326">
                  <c:v>3.0888960000000001</c:v>
                </c:pt>
                <c:pt idx="327">
                  <c:v>3.0930179999999998</c:v>
                </c:pt>
                <c:pt idx="328">
                  <c:v>3.0971440000000001</c:v>
                </c:pt>
                <c:pt idx="329">
                  <c:v>3.1012770000000001</c:v>
                </c:pt>
                <c:pt idx="330">
                  <c:v>3.1054140000000001</c:v>
                </c:pt>
                <c:pt idx="331">
                  <c:v>3.1095579999999998</c:v>
                </c:pt>
                <c:pt idx="332">
                  <c:v>3.1137070000000002</c:v>
                </c:pt>
                <c:pt idx="333">
                  <c:v>3.117861</c:v>
                </c:pt>
                <c:pt idx="334">
                  <c:v>3.1220210000000002</c:v>
                </c:pt>
                <c:pt idx="335">
                  <c:v>3.1261860000000001</c:v>
                </c:pt>
                <c:pt idx="336">
                  <c:v>3.1303570000000001</c:v>
                </c:pt>
                <c:pt idx="337">
                  <c:v>3.1345340000000004</c:v>
                </c:pt>
                <c:pt idx="338">
                  <c:v>3.1387160000000001</c:v>
                </c:pt>
                <c:pt idx="339">
                  <c:v>3.1429040000000001</c:v>
                </c:pt>
                <c:pt idx="340">
                  <c:v>3.1470970000000005</c:v>
                </c:pt>
                <c:pt idx="341">
                  <c:v>3.1512959999999999</c:v>
                </c:pt>
                <c:pt idx="342">
                  <c:v>3.1555010000000001</c:v>
                </c:pt>
                <c:pt idx="343">
                  <c:v>3.1597110000000002</c:v>
                </c:pt>
                <c:pt idx="344">
                  <c:v>3.1639270000000006</c:v>
                </c:pt>
                <c:pt idx="345">
                  <c:v>3.168148</c:v>
                </c:pt>
                <c:pt idx="346">
                  <c:v>3.1723749999999997</c:v>
                </c:pt>
                <c:pt idx="347">
                  <c:v>3.1766079999999994</c:v>
                </c:pt>
                <c:pt idx="348">
                  <c:v>3.1808459999999998</c:v>
                </c:pt>
                <c:pt idx="349">
                  <c:v>3.1850900000000002</c:v>
                </c:pt>
                <c:pt idx="350">
                  <c:v>3.1893400000000001</c:v>
                </c:pt>
                <c:pt idx="351">
                  <c:v>3.1935950000000002</c:v>
                </c:pt>
                <c:pt idx="352">
                  <c:v>3.1978559999999998</c:v>
                </c:pt>
                <c:pt idx="353">
                  <c:v>3.2021220000000001</c:v>
                </c:pt>
                <c:pt idx="354">
                  <c:v>3.2063950000000001</c:v>
                </c:pt>
                <c:pt idx="355">
                  <c:v>3.2106729999999999</c:v>
                </c:pt>
                <c:pt idx="356">
                  <c:v>3.2149570000000001</c:v>
                </c:pt>
                <c:pt idx="357">
                  <c:v>3.2192459999999996</c:v>
                </c:pt>
                <c:pt idx="358">
                  <c:v>3.2235410000000004</c:v>
                </c:pt>
                <c:pt idx="359">
                  <c:v>3.2278419999999999</c:v>
                </c:pt>
                <c:pt idx="360">
                  <c:v>3.2321489999999997</c:v>
                </c:pt>
                <c:pt idx="361">
                  <c:v>3.2364609999999998</c:v>
                </c:pt>
                <c:pt idx="362">
                  <c:v>3.2407790000000003</c:v>
                </c:pt>
                <c:pt idx="363">
                  <c:v>3.2451030000000003</c:v>
                </c:pt>
                <c:pt idx="364">
                  <c:v>3.2494330000000002</c:v>
                </c:pt>
                <c:pt idx="365">
                  <c:v>3.253768</c:v>
                </c:pt>
                <c:pt idx="366">
                  <c:v>3.2581100000000003</c:v>
                </c:pt>
                <c:pt idx="367">
                  <c:v>3.2624569999999999</c:v>
                </c:pt>
                <c:pt idx="368">
                  <c:v>3.26681</c:v>
                </c:pt>
                <c:pt idx="369">
                  <c:v>3.2711679999999999</c:v>
                </c:pt>
                <c:pt idx="370">
                  <c:v>3.2755330000000002</c:v>
                </c:pt>
                <c:pt idx="371">
                  <c:v>3.279903</c:v>
                </c:pt>
                <c:pt idx="372">
                  <c:v>3.2842790000000002</c:v>
                </c:pt>
                <c:pt idx="373">
                  <c:v>3.2886610000000003</c:v>
                </c:pt>
                <c:pt idx="374">
                  <c:v>3.2930489999999999</c:v>
                </c:pt>
                <c:pt idx="375">
                  <c:v>3.2974429999999999</c:v>
                </c:pt>
                <c:pt idx="376">
                  <c:v>3.3018419999999993</c:v>
                </c:pt>
                <c:pt idx="377">
                  <c:v>3.3062469999999995</c:v>
                </c:pt>
                <c:pt idx="378">
                  <c:v>3.3106589999999994</c:v>
                </c:pt>
                <c:pt idx="379">
                  <c:v>3.3150759999999995</c:v>
                </c:pt>
                <c:pt idx="380">
                  <c:v>3.3194989999999995</c:v>
                </c:pt>
                <c:pt idx="381">
                  <c:v>3.323928</c:v>
                </c:pt>
                <c:pt idx="382">
                  <c:v>3.328363</c:v>
                </c:pt>
                <c:pt idx="383">
                  <c:v>3.3328039999999994</c:v>
                </c:pt>
                <c:pt idx="384">
                  <c:v>3.3372499999999996</c:v>
                </c:pt>
                <c:pt idx="385">
                  <c:v>3.3417029999999999</c:v>
                </c:pt>
                <c:pt idx="386">
                  <c:v>3.3461609999999999</c:v>
                </c:pt>
                <c:pt idx="387">
                  <c:v>3.3506259999999997</c:v>
                </c:pt>
                <c:pt idx="388">
                  <c:v>3.3550959999999996</c:v>
                </c:pt>
                <c:pt idx="389">
                  <c:v>3.3595729999999997</c:v>
                </c:pt>
                <c:pt idx="390">
                  <c:v>3.3640549999999996</c:v>
                </c:pt>
                <c:pt idx="391">
                  <c:v>3.368544</c:v>
                </c:pt>
                <c:pt idx="392">
                  <c:v>3.3730379999999998</c:v>
                </c:pt>
                <c:pt idx="393">
                  <c:v>3.3775379999999999</c:v>
                </c:pt>
                <c:pt idx="394">
                  <c:v>3.3820449999999993</c:v>
                </c:pt>
                <c:pt idx="395">
                  <c:v>3.3865569999999998</c:v>
                </c:pt>
                <c:pt idx="396">
                  <c:v>3.3910759999999995</c:v>
                </c:pt>
                <c:pt idx="397">
                  <c:v>3.3955999999999995</c:v>
                </c:pt>
                <c:pt idx="398">
                  <c:v>3.4001310000000005</c:v>
                </c:pt>
                <c:pt idx="399">
                  <c:v>3.4046669999999999</c:v>
                </c:pt>
                <c:pt idx="400">
                  <c:v>3.4092099999999999</c:v>
                </c:pt>
                <c:pt idx="401">
                  <c:v>3.4137579999999996</c:v>
                </c:pt>
                <c:pt idx="402">
                  <c:v>3.4183129999999999</c:v>
                </c:pt>
                <c:pt idx="403">
                  <c:v>3.4228739999999998</c:v>
                </c:pt>
                <c:pt idx="404">
                  <c:v>3.427441</c:v>
                </c:pt>
                <c:pt idx="405">
                  <c:v>3.4320139999999997</c:v>
                </c:pt>
                <c:pt idx="406">
                  <c:v>3.4365929999999998</c:v>
                </c:pt>
                <c:pt idx="407">
                  <c:v>3.4411779999999998</c:v>
                </c:pt>
                <c:pt idx="408">
                  <c:v>3.4457689999999999</c:v>
                </c:pt>
                <c:pt idx="409">
                  <c:v>3.450367</c:v>
                </c:pt>
                <c:pt idx="410">
                  <c:v>3.4549699999999999</c:v>
                </c:pt>
                <c:pt idx="411">
                  <c:v>3.4595799999999999</c:v>
                </c:pt>
                <c:pt idx="412">
                  <c:v>3.4641960000000003</c:v>
                </c:pt>
                <c:pt idx="413">
                  <c:v>3.4688179999999997</c:v>
                </c:pt>
                <c:pt idx="414">
                  <c:v>3.4734459999999996</c:v>
                </c:pt>
                <c:pt idx="415">
                  <c:v>3.4780799999999998</c:v>
                </c:pt>
                <c:pt idx="416">
                  <c:v>3.4827210000000002</c:v>
                </c:pt>
                <c:pt idx="417">
                  <c:v>3.487368</c:v>
                </c:pt>
                <c:pt idx="418">
                  <c:v>3.4920209999999998</c:v>
                </c:pt>
                <c:pt idx="419">
                  <c:v>3.4966799999999996</c:v>
                </c:pt>
                <c:pt idx="420">
                  <c:v>3.5013449999999997</c:v>
                </c:pt>
                <c:pt idx="421">
                  <c:v>3.5060169999999999</c:v>
                </c:pt>
                <c:pt idx="422">
                  <c:v>3.510694</c:v>
                </c:pt>
                <c:pt idx="423">
                  <c:v>3.5153779999999997</c:v>
                </c:pt>
                <c:pt idx="424">
                  <c:v>3.5200689999999999</c:v>
                </c:pt>
                <c:pt idx="425">
                  <c:v>3.5247649999999999</c:v>
                </c:pt>
                <c:pt idx="426">
                  <c:v>3.5294679999999996</c:v>
                </c:pt>
                <c:pt idx="427">
                  <c:v>3.5341770000000001</c:v>
                </c:pt>
                <c:pt idx="428">
                  <c:v>3.5388929999999998</c:v>
                </c:pt>
                <c:pt idx="429">
                  <c:v>3.5436140000000003</c:v>
                </c:pt>
                <c:pt idx="430">
                  <c:v>3.5483419999999999</c:v>
                </c:pt>
                <c:pt idx="431">
                  <c:v>3.5530759999999999</c:v>
                </c:pt>
                <c:pt idx="432">
                  <c:v>3.557817</c:v>
                </c:pt>
                <c:pt idx="433">
                  <c:v>3.5625640000000001</c:v>
                </c:pt>
                <c:pt idx="434">
                  <c:v>3.5673170000000005</c:v>
                </c:pt>
                <c:pt idx="435">
                  <c:v>3.5720769999999997</c:v>
                </c:pt>
                <c:pt idx="436">
                  <c:v>3.5768429999999993</c:v>
                </c:pt>
                <c:pt idx="437">
                  <c:v>3.5816149999999998</c:v>
                </c:pt>
                <c:pt idx="438">
                  <c:v>3.5863940000000003</c:v>
                </c:pt>
                <c:pt idx="439">
                  <c:v>3.5911789999999999</c:v>
                </c:pt>
                <c:pt idx="440">
                  <c:v>3.5959699999999999</c:v>
                </c:pt>
                <c:pt idx="441">
                  <c:v>3.600768</c:v>
                </c:pt>
                <c:pt idx="442">
                  <c:v>3.605572</c:v>
                </c:pt>
                <c:pt idx="443">
                  <c:v>3.6103830000000001</c:v>
                </c:pt>
                <c:pt idx="444">
                  <c:v>3.6151999999999997</c:v>
                </c:pt>
                <c:pt idx="445">
                  <c:v>3.6200230000000002</c:v>
                </c:pt>
                <c:pt idx="446">
                  <c:v>3.6248529999999999</c:v>
                </c:pt>
                <c:pt idx="447">
                  <c:v>3.6296900000000001</c:v>
                </c:pt>
                <c:pt idx="448">
                  <c:v>3.6345330000000002</c:v>
                </c:pt>
                <c:pt idx="449">
                  <c:v>3.6393819999999999</c:v>
                </c:pt>
                <c:pt idx="450">
                  <c:v>3.6442380000000001</c:v>
                </c:pt>
                <c:pt idx="451">
                  <c:v>3.6491000000000002</c:v>
                </c:pt>
                <c:pt idx="452">
                  <c:v>3.653969</c:v>
                </c:pt>
                <c:pt idx="453">
                  <c:v>3.6588439999999998</c:v>
                </c:pt>
                <c:pt idx="454">
                  <c:v>3.6637250000000003</c:v>
                </c:pt>
                <c:pt idx="455">
                  <c:v>3.6686140000000003</c:v>
                </c:pt>
                <c:pt idx="456">
                  <c:v>3.673508</c:v>
                </c:pt>
                <c:pt idx="457">
                  <c:v>3.67841</c:v>
                </c:pt>
                <c:pt idx="458">
                  <c:v>3.6833180000000003</c:v>
                </c:pt>
                <c:pt idx="459">
                  <c:v>3.6882320000000002</c:v>
                </c:pt>
                <c:pt idx="460">
                  <c:v>3.6931530000000001</c:v>
                </c:pt>
                <c:pt idx="461">
                  <c:v>3.69808</c:v>
                </c:pt>
                <c:pt idx="462">
                  <c:v>3.7030140000000005</c:v>
                </c:pt>
                <c:pt idx="463">
                  <c:v>3.7079550000000001</c:v>
                </c:pt>
                <c:pt idx="464">
                  <c:v>3.7129019999999997</c:v>
                </c:pt>
                <c:pt idx="465">
                  <c:v>3.7178559999999998</c:v>
                </c:pt>
                <c:pt idx="466">
                  <c:v>3.722817</c:v>
                </c:pt>
                <c:pt idx="467">
                  <c:v>3.7277840000000007</c:v>
                </c:pt>
                <c:pt idx="468">
                  <c:v>3.7327569999999999</c:v>
                </c:pt>
                <c:pt idx="469">
                  <c:v>3.7377380000000002</c:v>
                </c:pt>
                <c:pt idx="470">
                  <c:v>3.7427250000000001</c:v>
                </c:pt>
                <c:pt idx="471">
                  <c:v>3.7477180000000003</c:v>
                </c:pt>
                <c:pt idx="472">
                  <c:v>3.7527189999999999</c:v>
                </c:pt>
                <c:pt idx="473">
                  <c:v>3.7577250000000002</c:v>
                </c:pt>
                <c:pt idx="474">
                  <c:v>3.7627390000000003</c:v>
                </c:pt>
                <c:pt idx="475">
                  <c:v>3.7677590000000003</c:v>
                </c:pt>
                <c:pt idx="476">
                  <c:v>3.772786</c:v>
                </c:pt>
                <c:pt idx="477">
                  <c:v>3.7778200000000002</c:v>
                </c:pt>
                <c:pt idx="478">
                  <c:v>3.782861</c:v>
                </c:pt>
                <c:pt idx="479">
                  <c:v>3.7879080000000003</c:v>
                </c:pt>
                <c:pt idx="480">
                  <c:v>3.7929619999999997</c:v>
                </c:pt>
                <c:pt idx="481">
                  <c:v>3.798022</c:v>
                </c:pt>
                <c:pt idx="482">
                  <c:v>3.8030900000000001</c:v>
                </c:pt>
                <c:pt idx="483">
                  <c:v>3.8081640000000001</c:v>
                </c:pt>
                <c:pt idx="484">
                  <c:v>3.8132449999999993</c:v>
                </c:pt>
                <c:pt idx="485">
                  <c:v>3.818333</c:v>
                </c:pt>
                <c:pt idx="486">
                  <c:v>3.8234270000000001</c:v>
                </c:pt>
                <c:pt idx="487">
                  <c:v>3.8285279999999999</c:v>
                </c:pt>
                <c:pt idx="488">
                  <c:v>3.833637</c:v>
                </c:pt>
                <c:pt idx="489">
                  <c:v>3.8387509999999998</c:v>
                </c:pt>
                <c:pt idx="490">
                  <c:v>3.8438729999999999</c:v>
                </c:pt>
                <c:pt idx="491">
                  <c:v>3.8490019999999996</c:v>
                </c:pt>
                <c:pt idx="492">
                  <c:v>3.8541370000000001</c:v>
                </c:pt>
                <c:pt idx="493">
                  <c:v>3.8592799999999996</c:v>
                </c:pt>
                <c:pt idx="494">
                  <c:v>3.8644289999999999</c:v>
                </c:pt>
                <c:pt idx="495">
                  <c:v>3.8695849999999998</c:v>
                </c:pt>
                <c:pt idx="496">
                  <c:v>3.8747479999999994</c:v>
                </c:pt>
                <c:pt idx="497">
                  <c:v>3.8799169999999998</c:v>
                </c:pt>
                <c:pt idx="498">
                  <c:v>3.885094</c:v>
                </c:pt>
                <c:pt idx="499">
                  <c:v>3.8902779999999995</c:v>
                </c:pt>
                <c:pt idx="500">
                  <c:v>3.8954679999999993</c:v>
                </c:pt>
                <c:pt idx="501">
                  <c:v>3.9006659999999997</c:v>
                </c:pt>
                <c:pt idx="502">
                  <c:v>3.9058699999999997</c:v>
                </c:pt>
                <c:pt idx="503">
                  <c:v>3.9110809999999998</c:v>
                </c:pt>
                <c:pt idx="504">
                  <c:v>3.9162989999999995</c:v>
                </c:pt>
                <c:pt idx="505">
                  <c:v>3.9215249999999999</c:v>
                </c:pt>
                <c:pt idx="506">
                  <c:v>3.9267569999999998</c:v>
                </c:pt>
                <c:pt idx="507">
                  <c:v>3.9319959999999998</c:v>
                </c:pt>
                <c:pt idx="508">
                  <c:v>3.9372419999999995</c:v>
                </c:pt>
                <c:pt idx="509">
                  <c:v>3.9424949999999996</c:v>
                </c:pt>
                <c:pt idx="510">
                  <c:v>3.9477549999999999</c:v>
                </c:pt>
                <c:pt idx="511">
                  <c:v>3.953023</c:v>
                </c:pt>
                <c:pt idx="512">
                  <c:v>3.958297</c:v>
                </c:pt>
                <c:pt idx="513">
                  <c:v>3.963578</c:v>
                </c:pt>
                <c:pt idx="514">
                  <c:v>3.9688659999999998</c:v>
                </c:pt>
                <c:pt idx="515">
                  <c:v>3.9741619999999998</c:v>
                </c:pt>
                <c:pt idx="516">
                  <c:v>3.9794639999999997</c:v>
                </c:pt>
                <c:pt idx="517">
                  <c:v>3.9847740000000003</c:v>
                </c:pt>
                <c:pt idx="518">
                  <c:v>3.9900899999999999</c:v>
                </c:pt>
                <c:pt idx="519">
                  <c:v>3.9954139999999998</c:v>
                </c:pt>
                <c:pt idx="520">
                  <c:v>4.0007450000000002</c:v>
                </c:pt>
                <c:pt idx="521">
                  <c:v>4.0060830000000003</c:v>
                </c:pt>
                <c:pt idx="522">
                  <c:v>4.0114280000000004</c:v>
                </c:pt>
                <c:pt idx="523">
                  <c:v>4.0167799999999998</c:v>
                </c:pt>
                <c:pt idx="524">
                  <c:v>4.0221389999999992</c:v>
                </c:pt>
                <c:pt idx="525">
                  <c:v>4.0275049999999988</c:v>
                </c:pt>
                <c:pt idx="526">
                  <c:v>4.0328790000000003</c:v>
                </c:pt>
                <c:pt idx="527">
                  <c:v>4.0382600000000011</c:v>
                </c:pt>
                <c:pt idx="528">
                  <c:v>4.043648000000001</c:v>
                </c:pt>
                <c:pt idx="529">
                  <c:v>4.0490430000000011</c:v>
                </c:pt>
                <c:pt idx="530">
                  <c:v>4.0544449999999994</c:v>
                </c:pt>
                <c:pt idx="531">
                  <c:v>4.0598549999999998</c:v>
                </c:pt>
                <c:pt idx="532">
                  <c:v>4.0652710000000001</c:v>
                </c:pt>
                <c:pt idx="533">
                  <c:v>4.0706950000000006</c:v>
                </c:pt>
                <c:pt idx="534">
                  <c:v>4.0761270000000005</c:v>
                </c:pt>
                <c:pt idx="535">
                  <c:v>4.0815650000000003</c:v>
                </c:pt>
                <c:pt idx="536">
                  <c:v>4.0870109999999995</c:v>
                </c:pt>
                <c:pt idx="537">
                  <c:v>4.0924639999999997</c:v>
                </c:pt>
                <c:pt idx="538">
                  <c:v>4.097923999999999</c:v>
                </c:pt>
                <c:pt idx="539">
                  <c:v>4.1033920000000004</c:v>
                </c:pt>
                <c:pt idx="540">
                  <c:v>4.1088659999999999</c:v>
                </c:pt>
                <c:pt idx="541">
                  <c:v>4.1143489999999998</c:v>
                </c:pt>
                <c:pt idx="542">
                  <c:v>4.1198379999999997</c:v>
                </c:pt>
                <c:pt idx="543">
                  <c:v>4.1253349999999989</c:v>
                </c:pt>
                <c:pt idx="544">
                  <c:v>4.1308389999999999</c:v>
                </c:pt>
                <c:pt idx="545">
                  <c:v>4.1363500000000002</c:v>
                </c:pt>
                <c:pt idx="546">
                  <c:v>4.1418690000000007</c:v>
                </c:pt>
                <c:pt idx="547">
                  <c:v>4.1473949999999995</c:v>
                </c:pt>
                <c:pt idx="548">
                  <c:v>4.1529289999999994</c:v>
                </c:pt>
                <c:pt idx="549">
                  <c:v>4.1584699999999994</c:v>
                </c:pt>
                <c:pt idx="550">
                  <c:v>4.1640179999999987</c:v>
                </c:pt>
                <c:pt idx="551">
                  <c:v>4.169573999999999</c:v>
                </c:pt>
                <c:pt idx="552">
                  <c:v>4.1751369999999994</c:v>
                </c:pt>
                <c:pt idx="553">
                  <c:v>4.1807080000000001</c:v>
                </c:pt>
                <c:pt idx="554">
                  <c:v>4.186286</c:v>
                </c:pt>
                <c:pt idx="555">
                  <c:v>4.1918709999999999</c:v>
                </c:pt>
                <c:pt idx="556">
                  <c:v>4.1974639999999992</c:v>
                </c:pt>
                <c:pt idx="557">
                  <c:v>4.2030640000000004</c:v>
                </c:pt>
                <c:pt idx="558">
                  <c:v>4.2086720000000009</c:v>
                </c:pt>
                <c:pt idx="559">
                  <c:v>4.2142869999999997</c:v>
                </c:pt>
                <c:pt idx="560">
                  <c:v>4.2199099999999996</c:v>
                </c:pt>
                <c:pt idx="561">
                  <c:v>4.2255399999999996</c:v>
                </c:pt>
                <c:pt idx="562">
                  <c:v>4.2311780000000008</c:v>
                </c:pt>
                <c:pt idx="563">
                  <c:v>4.2368240000000004</c:v>
                </c:pt>
                <c:pt idx="564">
                  <c:v>4.2424770000000001</c:v>
                </c:pt>
                <c:pt idx="565">
                  <c:v>4.2481369999999998</c:v>
                </c:pt>
                <c:pt idx="566">
                  <c:v>4.2538049999999998</c:v>
                </c:pt>
                <c:pt idx="567">
                  <c:v>4.2594799999999999</c:v>
                </c:pt>
                <c:pt idx="568">
                  <c:v>4.2651630000000003</c:v>
                </c:pt>
                <c:pt idx="569">
                  <c:v>4.2708539999999999</c:v>
                </c:pt>
                <c:pt idx="570">
                  <c:v>4.2765520000000006</c:v>
                </c:pt>
                <c:pt idx="571">
                  <c:v>4.2822580000000006</c:v>
                </c:pt>
                <c:pt idx="572">
                  <c:v>4.2879719999999999</c:v>
                </c:pt>
                <c:pt idx="573">
                  <c:v>4.2936930000000011</c:v>
                </c:pt>
                <c:pt idx="574">
                  <c:v>4.2994220000000007</c:v>
                </c:pt>
                <c:pt idx="575">
                  <c:v>4.3051579999999996</c:v>
                </c:pt>
                <c:pt idx="576">
                  <c:v>4.3109019999999996</c:v>
                </c:pt>
                <c:pt idx="577">
                  <c:v>4.3166539999999998</c:v>
                </c:pt>
                <c:pt idx="578">
                  <c:v>4.3224129999999992</c:v>
                </c:pt>
                <c:pt idx="579">
                  <c:v>4.3281799999999988</c:v>
                </c:pt>
                <c:pt idx="580">
                  <c:v>4.3339549999999996</c:v>
                </c:pt>
                <c:pt idx="581">
                  <c:v>4.3397370000000004</c:v>
                </c:pt>
                <c:pt idx="582">
                  <c:v>4.3455279999999998</c:v>
                </c:pt>
                <c:pt idx="583">
                  <c:v>4.3513260000000002</c:v>
                </c:pt>
                <c:pt idx="584">
                  <c:v>4.357130999999999</c:v>
                </c:pt>
                <c:pt idx="585">
                  <c:v>4.362944999999999</c:v>
                </c:pt>
                <c:pt idx="586">
                  <c:v>4.3687659999999999</c:v>
                </c:pt>
                <c:pt idx="587">
                  <c:v>4.3745949999999993</c:v>
                </c:pt>
                <c:pt idx="588">
                  <c:v>4.3804309999999997</c:v>
                </c:pt>
                <c:pt idx="589">
                  <c:v>4.3862760000000005</c:v>
                </c:pt>
                <c:pt idx="590">
                  <c:v>4.3921279999999996</c:v>
                </c:pt>
                <c:pt idx="591">
                  <c:v>4.3979879999999989</c:v>
                </c:pt>
                <c:pt idx="592">
                  <c:v>4.4038560000000002</c:v>
                </c:pt>
                <c:pt idx="593">
                  <c:v>4.4097320000000009</c:v>
                </c:pt>
                <c:pt idx="594">
                  <c:v>4.4156149999999998</c:v>
                </c:pt>
                <c:pt idx="595">
                  <c:v>4.4215070000000001</c:v>
                </c:pt>
                <c:pt idx="596">
                  <c:v>4.4274059999999995</c:v>
                </c:pt>
                <c:pt idx="597">
                  <c:v>4.4333130000000009</c:v>
                </c:pt>
                <c:pt idx="598">
                  <c:v>4.4392280000000017</c:v>
                </c:pt>
                <c:pt idx="599">
                  <c:v>4.4451510000000001</c:v>
                </c:pt>
                <c:pt idx="600">
                  <c:v>4.4510820000000004</c:v>
                </c:pt>
                <c:pt idx="601">
                  <c:v>4.4570210000000001</c:v>
                </c:pt>
                <c:pt idx="602">
                  <c:v>4.4629669999999999</c:v>
                </c:pt>
                <c:pt idx="603">
                  <c:v>4.4689220000000001</c:v>
                </c:pt>
                <c:pt idx="604">
                  <c:v>4.4748839999999994</c:v>
                </c:pt>
                <c:pt idx="605">
                  <c:v>4.480855</c:v>
                </c:pt>
                <c:pt idx="606">
                  <c:v>4.4868330000000007</c:v>
                </c:pt>
                <c:pt idx="607">
                  <c:v>4.49282</c:v>
                </c:pt>
                <c:pt idx="608">
                  <c:v>4.4988139999999994</c:v>
                </c:pt>
                <c:pt idx="609">
                  <c:v>4.5048169999999992</c:v>
                </c:pt>
                <c:pt idx="610">
                  <c:v>4.5108269999999999</c:v>
                </c:pt>
                <c:pt idx="611">
                  <c:v>4.516845</c:v>
                </c:pt>
                <c:pt idx="612">
                  <c:v>4.5228719999999996</c:v>
                </c:pt>
                <c:pt idx="613">
                  <c:v>4.5289059999999992</c:v>
                </c:pt>
                <c:pt idx="614">
                  <c:v>4.5349490000000001</c:v>
                </c:pt>
                <c:pt idx="615">
                  <c:v>4.5410000000000004</c:v>
                </c:pt>
                <c:pt idx="616">
                  <c:v>4.5470579999999998</c:v>
                </c:pt>
                <c:pt idx="617">
                  <c:v>4.5531249999999996</c:v>
                </c:pt>
                <c:pt idx="618">
                  <c:v>4.5592000000000006</c:v>
                </c:pt>
                <c:pt idx="619">
                  <c:v>4.565283</c:v>
                </c:pt>
                <c:pt idx="620">
                  <c:v>4.5713740000000005</c:v>
                </c:pt>
                <c:pt idx="621">
                  <c:v>4.5774730000000003</c:v>
                </c:pt>
                <c:pt idx="622">
                  <c:v>4.5835809999999997</c:v>
                </c:pt>
                <c:pt idx="623">
                  <c:v>4.5896960000000009</c:v>
                </c:pt>
                <c:pt idx="624">
                  <c:v>4.5958199999999998</c:v>
                </c:pt>
                <c:pt idx="625">
                  <c:v>4.6019519999999998</c:v>
                </c:pt>
                <c:pt idx="626">
                  <c:v>4.6080920000000001</c:v>
                </c:pt>
                <c:pt idx="627">
                  <c:v>4.6142399999999997</c:v>
                </c:pt>
                <c:pt idx="628">
                  <c:v>4.6203959999999995</c:v>
                </c:pt>
                <c:pt idx="629">
                  <c:v>4.6265609999999997</c:v>
                </c:pt>
                <c:pt idx="630">
                  <c:v>4.6327339999999992</c:v>
                </c:pt>
                <c:pt idx="631">
                  <c:v>4.638914999999999</c:v>
                </c:pt>
                <c:pt idx="632">
                  <c:v>4.645103999999999</c:v>
                </c:pt>
                <c:pt idx="633">
                  <c:v>4.6513020000000003</c:v>
                </c:pt>
                <c:pt idx="634">
                  <c:v>4.6575079999999991</c:v>
                </c:pt>
                <c:pt idx="635">
                  <c:v>4.6637219999999999</c:v>
                </c:pt>
                <c:pt idx="636">
                  <c:v>4.6699439999999992</c:v>
                </c:pt>
                <c:pt idx="637">
                  <c:v>4.6761749999999997</c:v>
                </c:pt>
                <c:pt idx="638">
                  <c:v>4.6824139999999987</c:v>
                </c:pt>
                <c:pt idx="639">
                  <c:v>4.6886620000000008</c:v>
                </c:pt>
                <c:pt idx="640">
                  <c:v>4.6949169999999985</c:v>
                </c:pt>
                <c:pt idx="641">
                  <c:v>4.7011810000000001</c:v>
                </c:pt>
                <c:pt idx="642">
                  <c:v>4.7074539999999994</c:v>
                </c:pt>
                <c:pt idx="643">
                  <c:v>4.7137349999999998</c:v>
                </c:pt>
                <c:pt idx="644">
                  <c:v>4.7200239999999996</c:v>
                </c:pt>
                <c:pt idx="645">
                  <c:v>4.7263210000000004</c:v>
                </c:pt>
                <c:pt idx="646">
                  <c:v>4.7326270000000008</c:v>
                </c:pt>
                <c:pt idx="647">
                  <c:v>4.7389420000000007</c:v>
                </c:pt>
                <c:pt idx="648">
                  <c:v>4.7452650000000007</c:v>
                </c:pt>
                <c:pt idx="649">
                  <c:v>4.7515960000000002</c:v>
                </c:pt>
                <c:pt idx="650">
                  <c:v>4.7579349999999989</c:v>
                </c:pt>
                <c:pt idx="651">
                  <c:v>4.7642839999999991</c:v>
                </c:pt>
                <c:pt idx="652">
                  <c:v>4.7706400000000011</c:v>
                </c:pt>
                <c:pt idx="653">
                  <c:v>4.7770049999999999</c:v>
                </c:pt>
                <c:pt idx="654">
                  <c:v>4.7833790000000009</c:v>
                </c:pt>
                <c:pt idx="655">
                  <c:v>4.7897610000000013</c:v>
                </c:pt>
                <c:pt idx="656">
                  <c:v>4.7961520000000002</c:v>
                </c:pt>
                <c:pt idx="657">
                  <c:v>4.8025509999999993</c:v>
                </c:pt>
                <c:pt idx="658">
                  <c:v>4.8089579999999996</c:v>
                </c:pt>
                <c:pt idx="659">
                  <c:v>4.8153749999999995</c:v>
                </c:pt>
                <c:pt idx="660">
                  <c:v>4.8217990000000004</c:v>
                </c:pt>
                <c:pt idx="661">
                  <c:v>4.828233</c:v>
                </c:pt>
                <c:pt idx="662">
                  <c:v>4.8346749999999998</c:v>
                </c:pt>
                <c:pt idx="663">
                  <c:v>4.8411249999999999</c:v>
                </c:pt>
                <c:pt idx="664">
                  <c:v>4.8475839999999986</c:v>
                </c:pt>
                <c:pt idx="665">
                  <c:v>4.8540519999999994</c:v>
                </c:pt>
                <c:pt idx="666">
                  <c:v>4.8605289999999997</c:v>
                </c:pt>
                <c:pt idx="667">
                  <c:v>4.8670139999999984</c:v>
                </c:pt>
                <c:pt idx="668">
                  <c:v>4.873507</c:v>
                </c:pt>
                <c:pt idx="669">
                  <c:v>4.8800099999999995</c:v>
                </c:pt>
                <c:pt idx="670">
                  <c:v>4.8865210000000001</c:v>
                </c:pt>
                <c:pt idx="671">
                  <c:v>4.8930400000000001</c:v>
                </c:pt>
                <c:pt idx="672">
                  <c:v>4.8995690000000005</c:v>
                </c:pt>
                <c:pt idx="673">
                  <c:v>4.9061060000000003</c:v>
                </c:pt>
                <c:pt idx="674">
                  <c:v>4.9126520000000005</c:v>
                </c:pt>
                <c:pt idx="675">
                  <c:v>4.9192060000000009</c:v>
                </c:pt>
                <c:pt idx="676">
                  <c:v>4.92577</c:v>
                </c:pt>
                <c:pt idx="677">
                  <c:v>4.9323420000000011</c:v>
                </c:pt>
                <c:pt idx="678">
                  <c:v>4.9389220000000007</c:v>
                </c:pt>
                <c:pt idx="679">
                  <c:v>4.9455119999999999</c:v>
                </c:pt>
                <c:pt idx="680">
                  <c:v>4.9521099999999993</c:v>
                </c:pt>
                <c:pt idx="681">
                  <c:v>4.9587180000000002</c:v>
                </c:pt>
                <c:pt idx="682">
                  <c:v>4.9653339999999995</c:v>
                </c:pt>
                <c:pt idx="683">
                  <c:v>4.9719590000000009</c:v>
                </c:pt>
                <c:pt idx="684">
                  <c:v>4.9785920000000008</c:v>
                </c:pt>
                <c:pt idx="685">
                  <c:v>4.9852350000000003</c:v>
                </c:pt>
                <c:pt idx="686">
                  <c:v>4.991886</c:v>
                </c:pt>
                <c:pt idx="687">
                  <c:v>4.9985470000000003</c:v>
                </c:pt>
                <c:pt idx="688">
                  <c:v>5.0052159999999999</c:v>
                </c:pt>
                <c:pt idx="689">
                  <c:v>5.0118939999999998</c:v>
                </c:pt>
                <c:pt idx="690">
                  <c:v>5.0185809999999993</c:v>
                </c:pt>
                <c:pt idx="691">
                  <c:v>5.025277</c:v>
                </c:pt>
                <c:pt idx="692">
                  <c:v>5.0319820000000002</c:v>
                </c:pt>
                <c:pt idx="693">
                  <c:v>5.0386950000000006</c:v>
                </c:pt>
                <c:pt idx="694">
                  <c:v>5.0454179999999997</c:v>
                </c:pt>
                <c:pt idx="695">
                  <c:v>5.0521499999999993</c:v>
                </c:pt>
                <c:pt idx="696">
                  <c:v>5.0588899999999999</c:v>
                </c:pt>
                <c:pt idx="697">
                  <c:v>5.0656400000000001</c:v>
                </c:pt>
                <c:pt idx="698">
                  <c:v>5.0723990000000008</c:v>
                </c:pt>
                <c:pt idx="699">
                  <c:v>5.0791670000000009</c:v>
                </c:pt>
                <c:pt idx="700">
                  <c:v>5.0859430000000003</c:v>
                </c:pt>
                <c:pt idx="701">
                  <c:v>5.0927290000000003</c:v>
                </c:pt>
                <c:pt idx="702">
                  <c:v>5.0995239999999997</c:v>
                </c:pt>
                <c:pt idx="703">
                  <c:v>5.1063280000000004</c:v>
                </c:pt>
                <c:pt idx="704">
                  <c:v>5.1131409999999997</c:v>
                </c:pt>
                <c:pt idx="705">
                  <c:v>5.1199630000000003</c:v>
                </c:pt>
                <c:pt idx="706">
                  <c:v>5.1267939999999994</c:v>
                </c:pt>
                <c:pt idx="707">
                  <c:v>5.1336339999999998</c:v>
                </c:pt>
                <c:pt idx="708">
                  <c:v>5.1404839999999989</c:v>
                </c:pt>
                <c:pt idx="709">
                  <c:v>5.1473420000000001</c:v>
                </c:pt>
                <c:pt idx="710">
                  <c:v>5.1542099999999991</c:v>
                </c:pt>
                <c:pt idx="711">
                  <c:v>5.1610869999999993</c:v>
                </c:pt>
                <c:pt idx="712">
                  <c:v>5.167972999999999</c:v>
                </c:pt>
                <c:pt idx="713">
                  <c:v>5.174868</c:v>
                </c:pt>
                <c:pt idx="714">
                  <c:v>5.1817730000000006</c:v>
                </c:pt>
                <c:pt idx="715">
                  <c:v>5.1886859999999997</c:v>
                </c:pt>
                <c:pt idx="716">
                  <c:v>5.1956090000000001</c:v>
                </c:pt>
                <c:pt idx="717">
                  <c:v>5.2025410000000001</c:v>
                </c:pt>
                <c:pt idx="718">
                  <c:v>5.2094820000000004</c:v>
                </c:pt>
                <c:pt idx="719">
                  <c:v>5.2164330000000003</c:v>
                </c:pt>
                <c:pt idx="720">
                  <c:v>5.2233930000000006</c:v>
                </c:pt>
                <c:pt idx="721">
                  <c:v>5.2303620000000013</c:v>
                </c:pt>
                <c:pt idx="722">
                  <c:v>5.2373410000000007</c:v>
                </c:pt>
                <c:pt idx="723">
                  <c:v>5.2443280000000003</c:v>
                </c:pt>
                <c:pt idx="724">
                  <c:v>5.2513250000000005</c:v>
                </c:pt>
                <c:pt idx="725">
                  <c:v>5.2583320000000002</c:v>
                </c:pt>
                <c:pt idx="726">
                  <c:v>5.2653480000000004</c:v>
                </c:pt>
                <c:pt idx="727">
                  <c:v>5.2723730000000009</c:v>
                </c:pt>
                <c:pt idx="728">
                  <c:v>5.2794070000000008</c:v>
                </c:pt>
                <c:pt idx="729">
                  <c:v>5.2864510000000005</c:v>
                </c:pt>
                <c:pt idx="730">
                  <c:v>5.2935049999999997</c:v>
                </c:pt>
                <c:pt idx="731">
                  <c:v>5.300567</c:v>
                </c:pt>
                <c:pt idx="732">
                  <c:v>5.307639</c:v>
                </c:pt>
                <c:pt idx="733">
                  <c:v>5.3147209999999996</c:v>
                </c:pt>
                <c:pt idx="734">
                  <c:v>5.3218119999999995</c:v>
                </c:pt>
                <c:pt idx="735">
                  <c:v>5.328911999999999</c:v>
                </c:pt>
                <c:pt idx="736">
                  <c:v>5.3360220000000007</c:v>
                </c:pt>
                <c:pt idx="737">
                  <c:v>5.3431420000000003</c:v>
                </c:pt>
                <c:pt idx="738">
                  <c:v>5.3502710000000002</c:v>
                </c:pt>
                <c:pt idx="739">
                  <c:v>5.3574089999999996</c:v>
                </c:pt>
                <c:pt idx="740">
                  <c:v>5.3645569999999987</c:v>
                </c:pt>
                <c:pt idx="741">
                  <c:v>5.371715</c:v>
                </c:pt>
                <c:pt idx="742">
                  <c:v>5.3788819999999999</c:v>
                </c:pt>
                <c:pt idx="743">
                  <c:v>5.3860580000000002</c:v>
                </c:pt>
                <c:pt idx="744">
                  <c:v>5.3932450000000003</c:v>
                </c:pt>
                <c:pt idx="745">
                  <c:v>5.4004400000000006</c:v>
                </c:pt>
                <c:pt idx="746">
                  <c:v>5.4076460000000006</c:v>
                </c:pt>
                <c:pt idx="747">
                  <c:v>5.4148610000000001</c:v>
                </c:pt>
                <c:pt idx="748">
                  <c:v>5.4220849999999992</c:v>
                </c:pt>
                <c:pt idx="749">
                  <c:v>5.4293200000000006</c:v>
                </c:pt>
                <c:pt idx="750">
                  <c:v>5.4365640000000006</c:v>
                </c:pt>
                <c:pt idx="751">
                  <c:v>5.4438170000000001</c:v>
                </c:pt>
                <c:pt idx="752">
                  <c:v>5.4510810000000003</c:v>
                </c:pt>
                <c:pt idx="753">
                  <c:v>5.4583530000000007</c:v>
                </c:pt>
                <c:pt idx="754">
                  <c:v>5.4656359999999999</c:v>
                </c:pt>
                <c:pt idx="755">
                  <c:v>5.4729280000000005</c:v>
                </c:pt>
                <c:pt idx="756">
                  <c:v>5.4802310000000007</c:v>
                </c:pt>
                <c:pt idx="757">
                  <c:v>5.4875420000000004</c:v>
                </c:pt>
                <c:pt idx="758">
                  <c:v>5.4948639999999997</c:v>
                </c:pt>
                <c:pt idx="759">
                  <c:v>5.5021949999999995</c:v>
                </c:pt>
                <c:pt idx="760">
                  <c:v>5.5095369999999999</c:v>
                </c:pt>
                <c:pt idx="761">
                  <c:v>5.5168879999999998</c:v>
                </c:pt>
                <c:pt idx="762">
                  <c:v>5.524248</c:v>
                </c:pt>
                <c:pt idx="763">
                  <c:v>5.531619000000001</c:v>
                </c:pt>
                <c:pt idx="764">
                  <c:v>5.5389990000000004</c:v>
                </c:pt>
                <c:pt idx="765">
                  <c:v>5.5463900000000006</c:v>
                </c:pt>
                <c:pt idx="766">
                  <c:v>5.5537900000000002</c:v>
                </c:pt>
                <c:pt idx="767">
                  <c:v>5.5612000000000004</c:v>
                </c:pt>
                <c:pt idx="768">
                  <c:v>5.5686200000000001</c:v>
                </c:pt>
                <c:pt idx="769">
                  <c:v>5.5760490000000011</c:v>
                </c:pt>
                <c:pt idx="770">
                  <c:v>5.5834890000000001</c:v>
                </c:pt>
                <c:pt idx="771">
                  <c:v>5.5909389999999997</c:v>
                </c:pt>
                <c:pt idx="772">
                  <c:v>5.5983980000000004</c:v>
                </c:pt>
                <c:pt idx="773">
                  <c:v>5.6058680000000001</c:v>
                </c:pt>
                <c:pt idx="774">
                  <c:v>5.6133470000000001</c:v>
                </c:pt>
                <c:pt idx="775">
                  <c:v>5.620836999999999</c:v>
                </c:pt>
                <c:pt idx="776">
                  <c:v>5.6283359999999991</c:v>
                </c:pt>
                <c:pt idx="777">
                  <c:v>5.6358449999999998</c:v>
                </c:pt>
                <c:pt idx="778">
                  <c:v>5.6433650000000002</c:v>
                </c:pt>
                <c:pt idx="779">
                  <c:v>5.6508939999999992</c:v>
                </c:pt>
                <c:pt idx="780">
                  <c:v>5.6584339999999989</c:v>
                </c:pt>
                <c:pt idx="781">
                  <c:v>5.6659839999999981</c:v>
                </c:pt>
                <c:pt idx="782">
                  <c:v>5.6735430000000004</c:v>
                </c:pt>
                <c:pt idx="783">
                  <c:v>5.6811129999999999</c:v>
                </c:pt>
                <c:pt idx="784">
                  <c:v>5.6886930000000007</c:v>
                </c:pt>
                <c:pt idx="785">
                  <c:v>5.6962830000000002</c:v>
                </c:pt>
                <c:pt idx="786">
                  <c:v>5.7038830000000003</c:v>
                </c:pt>
                <c:pt idx="787">
                  <c:v>5.7114930000000008</c:v>
                </c:pt>
                <c:pt idx="788">
                  <c:v>5.7191139999999994</c:v>
                </c:pt>
                <c:pt idx="789">
                  <c:v>5.7267440000000001</c:v>
                </c:pt>
                <c:pt idx="790">
                  <c:v>5.7343849999999996</c:v>
                </c:pt>
                <c:pt idx="791">
                  <c:v>5.7420359999999997</c:v>
                </c:pt>
                <c:pt idx="792">
                  <c:v>5.7496970000000012</c:v>
                </c:pt>
                <c:pt idx="793">
                  <c:v>5.7573690000000006</c:v>
                </c:pt>
                <c:pt idx="794">
                  <c:v>5.7650499999999996</c:v>
                </c:pt>
                <c:pt idx="795">
                  <c:v>5.7727420000000009</c:v>
                </c:pt>
                <c:pt idx="796">
                  <c:v>5.7804440000000001</c:v>
                </c:pt>
                <c:pt idx="797">
                  <c:v>5.788157</c:v>
                </c:pt>
                <c:pt idx="798">
                  <c:v>5.7958790000000002</c:v>
                </c:pt>
                <c:pt idx="799">
                  <c:v>5.8036120000000002</c:v>
                </c:pt>
                <c:pt idx="800">
                  <c:v>5.8113549999999998</c:v>
                </c:pt>
                <c:pt idx="801">
                  <c:v>5.8191090000000001</c:v>
                </c:pt>
                <c:pt idx="802">
                  <c:v>5.826873</c:v>
                </c:pt>
                <c:pt idx="803">
                  <c:v>5.8346470000000004</c:v>
                </c:pt>
                <c:pt idx="804">
                  <c:v>5.8424319999999996</c:v>
                </c:pt>
                <c:pt idx="805">
                  <c:v>5.8502270000000003</c:v>
                </c:pt>
                <c:pt idx="806">
                  <c:v>5.8580329999999998</c:v>
                </c:pt>
                <c:pt idx="807">
                  <c:v>5.8658489999999999</c:v>
                </c:pt>
                <c:pt idx="808">
                  <c:v>5.8736750000000004</c:v>
                </c:pt>
                <c:pt idx="809">
                  <c:v>5.8815119999999999</c:v>
                </c:pt>
                <c:pt idx="810">
                  <c:v>5.8893590000000007</c:v>
                </c:pt>
                <c:pt idx="811">
                  <c:v>5.8972169999999995</c:v>
                </c:pt>
                <c:pt idx="812">
                  <c:v>5.9050849999999997</c:v>
                </c:pt>
                <c:pt idx="813">
                  <c:v>5.9129639999999997</c:v>
                </c:pt>
                <c:pt idx="814">
                  <c:v>5.9208530000000001</c:v>
                </c:pt>
                <c:pt idx="815">
                  <c:v>5.9287530000000004</c:v>
                </c:pt>
                <c:pt idx="816">
                  <c:v>5.936663000000002</c:v>
                </c:pt>
                <c:pt idx="817">
                  <c:v>5.944583999999999</c:v>
                </c:pt>
                <c:pt idx="818">
                  <c:v>5.9525149999999991</c:v>
                </c:pt>
                <c:pt idx="819">
                  <c:v>5.9604569999999999</c:v>
                </c:pt>
                <c:pt idx="820">
                  <c:v>5.9684099999999995</c:v>
                </c:pt>
                <c:pt idx="821">
                  <c:v>5.9763730000000015</c:v>
                </c:pt>
                <c:pt idx="822">
                  <c:v>5.9843470000000005</c:v>
                </c:pt>
                <c:pt idx="823">
                  <c:v>5.9923310000000001</c:v>
                </c:pt>
                <c:pt idx="824">
                  <c:v>6.0003260000000003</c:v>
                </c:pt>
                <c:pt idx="825">
                  <c:v>6.0083320000000002</c:v>
                </c:pt>
                <c:pt idx="826">
                  <c:v>6.0163490000000008</c:v>
                </c:pt>
                <c:pt idx="827">
                  <c:v>6.0243759999999993</c:v>
                </c:pt>
                <c:pt idx="828">
                  <c:v>6.0324139999999993</c:v>
                </c:pt>
                <c:pt idx="829">
                  <c:v>6.0404620000000007</c:v>
                </c:pt>
                <c:pt idx="830">
                  <c:v>6.048521</c:v>
                </c:pt>
                <c:pt idx="831">
                  <c:v>6.0565910000000001</c:v>
                </c:pt>
                <c:pt idx="832">
                  <c:v>6.0646719999999998</c:v>
                </c:pt>
                <c:pt idx="833">
                  <c:v>6.0727640000000003</c:v>
                </c:pt>
                <c:pt idx="834">
                  <c:v>6.0808660000000003</c:v>
                </c:pt>
                <c:pt idx="835">
                  <c:v>6.0889799999999994</c:v>
                </c:pt>
                <c:pt idx="836">
                  <c:v>6.097103999999999</c:v>
                </c:pt>
                <c:pt idx="837">
                  <c:v>6.1052390000000001</c:v>
                </c:pt>
                <c:pt idx="838">
                  <c:v>6.113383999999999</c:v>
                </c:pt>
                <c:pt idx="839">
                  <c:v>6.1215409999999997</c:v>
                </c:pt>
                <c:pt idx="840">
                  <c:v>6.1297079999999999</c:v>
                </c:pt>
                <c:pt idx="841">
                  <c:v>6.1378869999999992</c:v>
                </c:pt>
                <c:pt idx="842">
                  <c:v>6.1460759999999999</c:v>
                </c:pt>
                <c:pt idx="843">
                  <c:v>6.1542759999999994</c:v>
                </c:pt>
                <c:pt idx="844">
                  <c:v>6.1624879999999989</c:v>
                </c:pt>
                <c:pt idx="845">
                  <c:v>6.1707099999999997</c:v>
                </c:pt>
                <c:pt idx="846">
                  <c:v>6.1789430000000003</c:v>
                </c:pt>
                <c:pt idx="847">
                  <c:v>6.1871869999999989</c:v>
                </c:pt>
                <c:pt idx="848">
                  <c:v>6.1954419999999999</c:v>
                </c:pt>
                <c:pt idx="849">
                  <c:v>6.2037080000000007</c:v>
                </c:pt>
                <c:pt idx="850">
                  <c:v>6.2119849999999994</c:v>
                </c:pt>
                <c:pt idx="851">
                  <c:v>6.2202730000000006</c:v>
                </c:pt>
                <c:pt idx="852">
                  <c:v>6.2285729999999999</c:v>
                </c:pt>
                <c:pt idx="853">
                  <c:v>6.2368830000000006</c:v>
                </c:pt>
                <c:pt idx="854">
                  <c:v>6.2452040000000002</c:v>
                </c:pt>
                <c:pt idx="855">
                  <c:v>6.2535369999999997</c:v>
                </c:pt>
                <c:pt idx="856">
                  <c:v>6.2618799999999997</c:v>
                </c:pt>
                <c:pt idx="857">
                  <c:v>6.2702350000000004</c:v>
                </c:pt>
                <c:pt idx="858">
                  <c:v>6.278601000000001</c:v>
                </c:pt>
                <c:pt idx="859">
                  <c:v>6.2869780000000004</c:v>
                </c:pt>
                <c:pt idx="860">
                  <c:v>6.2953660000000005</c:v>
                </c:pt>
                <c:pt idx="861">
                  <c:v>6.3037660000000004</c:v>
                </c:pt>
                <c:pt idx="862">
                  <c:v>6.3121759999999991</c:v>
                </c:pt>
                <c:pt idx="863">
                  <c:v>6.3205979999999995</c:v>
                </c:pt>
                <c:pt idx="864">
                  <c:v>6.3290309999999996</c:v>
                </c:pt>
                <c:pt idx="865">
                  <c:v>6.3374759999999997</c:v>
                </c:pt>
                <c:pt idx="866">
                  <c:v>6.3459309999999993</c:v>
                </c:pt>
                <c:pt idx="867">
                  <c:v>6.3543979999999998</c:v>
                </c:pt>
                <c:pt idx="868">
                  <c:v>6.3628759999999991</c:v>
                </c:pt>
                <c:pt idx="869">
                  <c:v>6.371366000000001</c:v>
                </c:pt>
                <c:pt idx="870">
                  <c:v>6.3798670000000008</c:v>
                </c:pt>
                <c:pt idx="871">
                  <c:v>6.3883790000000005</c:v>
                </c:pt>
                <c:pt idx="872">
                  <c:v>6.3969019999999999</c:v>
                </c:pt>
                <c:pt idx="873">
                  <c:v>6.405437</c:v>
                </c:pt>
                <c:pt idx="874">
                  <c:v>6.413983</c:v>
                </c:pt>
                <c:pt idx="875">
                  <c:v>6.4225409999999998</c:v>
                </c:pt>
                <c:pt idx="876">
                  <c:v>6.4311100000000003</c:v>
                </c:pt>
                <c:pt idx="877">
                  <c:v>6.4396910000000016</c:v>
                </c:pt>
                <c:pt idx="878">
                  <c:v>6.4482830000000009</c:v>
                </c:pt>
                <c:pt idx="879">
                  <c:v>6.4568859999999999</c:v>
                </c:pt>
                <c:pt idx="880">
                  <c:v>6.4655009999999997</c:v>
                </c:pt>
                <c:pt idx="881">
                  <c:v>6.4741270000000002</c:v>
                </c:pt>
                <c:pt idx="882">
                  <c:v>6.4827650000000006</c:v>
                </c:pt>
                <c:pt idx="883">
                  <c:v>6.4914149999999999</c:v>
                </c:pt>
                <c:pt idx="884">
                  <c:v>6.500076</c:v>
                </c:pt>
                <c:pt idx="885">
                  <c:v>6.5087480000000006</c:v>
                </c:pt>
                <c:pt idx="886">
                  <c:v>6.5174329999999996</c:v>
                </c:pt>
                <c:pt idx="887">
                  <c:v>6.5261279999999999</c:v>
                </c:pt>
                <c:pt idx="888">
                  <c:v>6.5348359999999994</c:v>
                </c:pt>
                <c:pt idx="889">
                  <c:v>6.5435539999999994</c:v>
                </c:pt>
                <c:pt idx="890">
                  <c:v>6.5522849999999995</c:v>
                </c:pt>
                <c:pt idx="891">
                  <c:v>6.5610270000000002</c:v>
                </c:pt>
                <c:pt idx="892">
                  <c:v>6.5697809999999999</c:v>
                </c:pt>
                <c:pt idx="893">
                  <c:v>6.5785470000000004</c:v>
                </c:pt>
                <c:pt idx="894">
                  <c:v>6.5873239999999997</c:v>
                </c:pt>
                <c:pt idx="895">
                  <c:v>6.5961129999999999</c:v>
                </c:pt>
                <c:pt idx="896">
                  <c:v>6.6049139999999982</c:v>
                </c:pt>
                <c:pt idx="897">
                  <c:v>6.6137259999999998</c:v>
                </c:pt>
                <c:pt idx="898">
                  <c:v>6.6225499999999986</c:v>
                </c:pt>
                <c:pt idx="899">
                  <c:v>6.631386</c:v>
                </c:pt>
                <c:pt idx="900">
                  <c:v>6.6402339999999995</c:v>
                </c:pt>
                <c:pt idx="901">
                  <c:v>6.6490930000000006</c:v>
                </c:pt>
                <c:pt idx="902">
                  <c:v>6.657964999999999</c:v>
                </c:pt>
                <c:pt idx="903">
                  <c:v>6.6668479999999999</c:v>
                </c:pt>
                <c:pt idx="904">
                  <c:v>6.6757430000000006</c:v>
                </c:pt>
                <c:pt idx="905">
                  <c:v>6.6846499999999995</c:v>
                </c:pt>
                <c:pt idx="906">
                  <c:v>6.6935690000000001</c:v>
                </c:pt>
                <c:pt idx="907">
                  <c:v>6.7024990000000004</c:v>
                </c:pt>
                <c:pt idx="908">
                  <c:v>6.7114420000000008</c:v>
                </c:pt>
                <c:pt idx="909">
                  <c:v>6.7203970000000002</c:v>
                </c:pt>
                <c:pt idx="910">
                  <c:v>6.7293630000000011</c:v>
                </c:pt>
                <c:pt idx="911">
                  <c:v>6.7383420000000012</c:v>
                </c:pt>
                <c:pt idx="912">
                  <c:v>6.7473320000000001</c:v>
                </c:pt>
                <c:pt idx="913">
                  <c:v>6.756335</c:v>
                </c:pt>
                <c:pt idx="914">
                  <c:v>6.7653490000000005</c:v>
                </c:pt>
                <c:pt idx="915">
                  <c:v>6.774375</c:v>
                </c:pt>
                <c:pt idx="916">
                  <c:v>6.7834139999999996</c:v>
                </c:pt>
                <c:pt idx="917">
                  <c:v>6.792465</c:v>
                </c:pt>
                <c:pt idx="918">
                  <c:v>6.8015270000000001</c:v>
                </c:pt>
                <c:pt idx="919">
                  <c:v>6.8106020000000003</c:v>
                </c:pt>
                <c:pt idx="920">
                  <c:v>6.8196890000000003</c:v>
                </c:pt>
                <c:pt idx="921">
                  <c:v>6.8287879999999994</c:v>
                </c:pt>
                <c:pt idx="922">
                  <c:v>6.8378990000000002</c:v>
                </c:pt>
                <c:pt idx="923">
                  <c:v>6.8470219999999999</c:v>
                </c:pt>
                <c:pt idx="924">
                  <c:v>6.8561579999999998</c:v>
                </c:pt>
                <c:pt idx="925">
                  <c:v>6.8653049999999993</c:v>
                </c:pt>
                <c:pt idx="926">
                  <c:v>6.8744649999999998</c:v>
                </c:pt>
                <c:pt idx="927">
                  <c:v>6.8836370000000002</c:v>
                </c:pt>
                <c:pt idx="928">
                  <c:v>6.8928219999999998</c:v>
                </c:pt>
                <c:pt idx="929">
                  <c:v>6.902018</c:v>
                </c:pt>
                <c:pt idx="930">
                  <c:v>6.9112270000000011</c:v>
                </c:pt>
                <c:pt idx="931">
                  <c:v>6.9204480000000004</c:v>
                </c:pt>
                <c:pt idx="932">
                  <c:v>6.9296810000000004</c:v>
                </c:pt>
                <c:pt idx="933">
                  <c:v>6.9389270000000005</c:v>
                </c:pt>
                <c:pt idx="934">
                  <c:v>6.9481849999999996</c:v>
                </c:pt>
                <c:pt idx="935">
                  <c:v>6.9574559999999996</c:v>
                </c:pt>
                <c:pt idx="936">
                  <c:v>6.9667380000000003</c:v>
                </c:pt>
                <c:pt idx="937">
                  <c:v>6.9760340000000003</c:v>
                </c:pt>
                <c:pt idx="938">
                  <c:v>6.9853410000000009</c:v>
                </c:pt>
                <c:pt idx="939">
                  <c:v>6.9946610000000007</c:v>
                </c:pt>
                <c:pt idx="940">
                  <c:v>7.0039939999999996</c:v>
                </c:pt>
                <c:pt idx="941">
                  <c:v>7.0133390000000002</c:v>
                </c:pt>
                <c:pt idx="942">
                  <c:v>7.0226959999999998</c:v>
                </c:pt>
                <c:pt idx="943">
                  <c:v>7.0320660000000004</c:v>
                </c:pt>
                <c:pt idx="944">
                  <c:v>7.0414480000000008</c:v>
                </c:pt>
                <c:pt idx="945">
                  <c:v>7.0508430000000004</c:v>
                </c:pt>
                <c:pt idx="946">
                  <c:v>7.0602499999999999</c:v>
                </c:pt>
                <c:pt idx="947">
                  <c:v>7.0696700000000003</c:v>
                </c:pt>
                <c:pt idx="948">
                  <c:v>7.0791030000000008</c:v>
                </c:pt>
                <c:pt idx="949">
                  <c:v>7.0885480000000003</c:v>
                </c:pt>
                <c:pt idx="950">
                  <c:v>7.0980059999999998</c:v>
                </c:pt>
                <c:pt idx="951">
                  <c:v>7.1074759999999992</c:v>
                </c:pt>
                <c:pt idx="952">
                  <c:v>7.1169589999999996</c:v>
                </c:pt>
                <c:pt idx="953">
                  <c:v>7.1264549999999991</c:v>
                </c:pt>
                <c:pt idx="954">
                  <c:v>7.1359630000000003</c:v>
                </c:pt>
                <c:pt idx="955">
                  <c:v>7.1454839999999988</c:v>
                </c:pt>
                <c:pt idx="956">
                  <c:v>7.1550169999999991</c:v>
                </c:pt>
                <c:pt idx="957">
                  <c:v>7.1645639999999986</c:v>
                </c:pt>
                <c:pt idx="958">
                  <c:v>7.1741229999999998</c:v>
                </c:pt>
                <c:pt idx="959">
                  <c:v>7.1836950000000002</c:v>
                </c:pt>
                <c:pt idx="960">
                  <c:v>7.1932790000000004</c:v>
                </c:pt>
                <c:pt idx="961">
                  <c:v>7.202877</c:v>
                </c:pt>
                <c:pt idx="962">
                  <c:v>7.2124869999999994</c:v>
                </c:pt>
                <c:pt idx="963">
                  <c:v>7.2221099999999989</c:v>
                </c:pt>
                <c:pt idx="964">
                  <c:v>7.2317460000000011</c:v>
                </c:pt>
                <c:pt idx="965">
                  <c:v>7.2413950000000007</c:v>
                </c:pt>
                <c:pt idx="966">
                  <c:v>7.2510560000000002</c:v>
                </c:pt>
                <c:pt idx="967">
                  <c:v>7.2607309999999998</c:v>
                </c:pt>
                <c:pt idx="968">
                  <c:v>7.2704180000000003</c:v>
                </c:pt>
                <c:pt idx="969">
                  <c:v>7.280119</c:v>
                </c:pt>
                <c:pt idx="970">
                  <c:v>7.2898320000000005</c:v>
                </c:pt>
                <c:pt idx="971">
                  <c:v>7.2995580000000002</c:v>
                </c:pt>
                <c:pt idx="972">
                  <c:v>7.309298000000001</c:v>
                </c:pt>
                <c:pt idx="973">
                  <c:v>7.3190499999999998</c:v>
                </c:pt>
                <c:pt idx="974">
                  <c:v>7.3288149999999987</c:v>
                </c:pt>
                <c:pt idx="975">
                  <c:v>7.3385930000000004</c:v>
                </c:pt>
                <c:pt idx="976">
                  <c:v>7.3483849999999995</c:v>
                </c:pt>
                <c:pt idx="977">
                  <c:v>7.3581889999999994</c:v>
                </c:pt>
                <c:pt idx="978">
                  <c:v>7.3680059999999994</c:v>
                </c:pt>
                <c:pt idx="979">
                  <c:v>7.3778369999999995</c:v>
                </c:pt>
                <c:pt idx="980">
                  <c:v>7.3876809999999997</c:v>
                </c:pt>
                <c:pt idx="981">
                  <c:v>7.3975379999999991</c:v>
                </c:pt>
                <c:pt idx="982">
                  <c:v>7.4074080000000002</c:v>
                </c:pt>
                <c:pt idx="983">
                  <c:v>7.4172910000000005</c:v>
                </c:pt>
                <c:pt idx="984">
                  <c:v>7.4271869999999991</c:v>
                </c:pt>
                <c:pt idx="985">
                  <c:v>7.4370960000000004</c:v>
                </c:pt>
                <c:pt idx="986">
                  <c:v>7.4470190000000001</c:v>
                </c:pt>
                <c:pt idx="987">
                  <c:v>7.4569549999999998</c:v>
                </c:pt>
                <c:pt idx="988">
                  <c:v>7.4669039999999995</c:v>
                </c:pt>
                <c:pt idx="989">
                  <c:v>7.4768670000000013</c:v>
                </c:pt>
                <c:pt idx="990">
                  <c:v>7.4868430000000012</c:v>
                </c:pt>
                <c:pt idx="991">
                  <c:v>7.4968320000000004</c:v>
                </c:pt>
                <c:pt idx="992">
                  <c:v>7.5068339999999996</c:v>
                </c:pt>
                <c:pt idx="993">
                  <c:v>7.5168499999999998</c:v>
                </c:pt>
                <c:pt idx="994">
                  <c:v>7.5268790000000001</c:v>
                </c:pt>
                <c:pt idx="995">
                  <c:v>7.5369220000000006</c:v>
                </c:pt>
                <c:pt idx="996">
                  <c:v>7.5469780000000002</c:v>
                </c:pt>
                <c:pt idx="997">
                  <c:v>7.5570469999999998</c:v>
                </c:pt>
                <c:pt idx="998">
                  <c:v>7.5671299999999988</c:v>
                </c:pt>
                <c:pt idx="999">
                  <c:v>7.5772260000000005</c:v>
                </c:pt>
                <c:pt idx="1000">
                  <c:v>7.5873359999999996</c:v>
                </c:pt>
                <c:pt idx="1001">
                  <c:v>7.5974589999999997</c:v>
                </c:pt>
                <c:pt idx="1002">
                  <c:v>7.6075959999999991</c:v>
                </c:pt>
                <c:pt idx="1003">
                  <c:v>7.6177459999999995</c:v>
                </c:pt>
                <c:pt idx="1004">
                  <c:v>7.6279099999999982</c:v>
                </c:pt>
                <c:pt idx="1005">
                  <c:v>7.6380869999999996</c:v>
                </c:pt>
                <c:pt idx="1006">
                  <c:v>7.6482780000000004</c:v>
                </c:pt>
                <c:pt idx="1007">
                  <c:v>7.6584819999999993</c:v>
                </c:pt>
                <c:pt idx="1008">
                  <c:v>7.6687009999999995</c:v>
                </c:pt>
                <c:pt idx="1009">
                  <c:v>7.6789319999999996</c:v>
                </c:pt>
                <c:pt idx="1010">
                  <c:v>7.6891780000000001</c:v>
                </c:pt>
                <c:pt idx="1011">
                  <c:v>7.6994369999999996</c:v>
                </c:pt>
                <c:pt idx="1012">
                  <c:v>7.7097100000000003</c:v>
                </c:pt>
                <c:pt idx="1013">
                  <c:v>7.7199960000000001</c:v>
                </c:pt>
                <c:pt idx="1014">
                  <c:v>7.7302960000000009</c:v>
                </c:pt>
                <c:pt idx="1015">
                  <c:v>7.7406100000000002</c:v>
                </c:pt>
                <c:pt idx="1016">
                  <c:v>7.7509379999999997</c:v>
                </c:pt>
                <c:pt idx="1017">
                  <c:v>7.7612790000000009</c:v>
                </c:pt>
                <c:pt idx="1018">
                  <c:v>7.7716350000000007</c:v>
                </c:pt>
                <c:pt idx="1019">
                  <c:v>7.7820039999999997</c:v>
                </c:pt>
                <c:pt idx="1020">
                  <c:v>7.7923869999999997</c:v>
                </c:pt>
                <c:pt idx="1021">
                  <c:v>7.8027829999999998</c:v>
                </c:pt>
                <c:pt idx="1022">
                  <c:v>7.8131939999999993</c:v>
                </c:pt>
                <c:pt idx="1023">
                  <c:v>7.8236189999999999</c:v>
                </c:pt>
                <c:pt idx="1024">
                  <c:v>7.8340569999999996</c:v>
                </c:pt>
                <c:pt idx="1025">
                  <c:v>7.8445089999999995</c:v>
                </c:pt>
                <c:pt idx="1026">
                  <c:v>7.8549759999999988</c:v>
                </c:pt>
                <c:pt idx="1027">
                  <c:v>7.8654559999999991</c:v>
                </c:pt>
                <c:pt idx="1028">
                  <c:v>7.8759499999999996</c:v>
                </c:pt>
                <c:pt idx="1029">
                  <c:v>7.8864590000000003</c:v>
                </c:pt>
                <c:pt idx="1030">
                  <c:v>7.8969809999999994</c:v>
                </c:pt>
                <c:pt idx="1031">
                  <c:v>7.9075169999999995</c:v>
                </c:pt>
                <c:pt idx="1032">
                  <c:v>7.9180680000000008</c:v>
                </c:pt>
                <c:pt idx="1033">
                  <c:v>7.9286320000000003</c:v>
                </c:pt>
                <c:pt idx="1034">
                  <c:v>7.9392110000000011</c:v>
                </c:pt>
                <c:pt idx="1035">
                  <c:v>7.9498030000000011</c:v>
                </c:pt>
                <c:pt idx="1036">
                  <c:v>7.9604099999999995</c:v>
                </c:pt>
                <c:pt idx="1037">
                  <c:v>7.9710310000000009</c:v>
                </c:pt>
                <c:pt idx="1038">
                  <c:v>7.9816660000000015</c:v>
                </c:pt>
                <c:pt idx="1039">
                  <c:v>7.9923149999999996</c:v>
                </c:pt>
                <c:pt idx="1040">
                  <c:v>8.0029789999999998</c:v>
                </c:pt>
                <c:pt idx="1041">
                  <c:v>8.0136570000000003</c:v>
                </c:pt>
                <c:pt idx="1042">
                  <c:v>8.0243489999999991</c:v>
                </c:pt>
                <c:pt idx="1043">
                  <c:v>8.0350549999999998</c:v>
                </c:pt>
                <c:pt idx="1044">
                  <c:v>8.045776</c:v>
                </c:pt>
                <c:pt idx="1045">
                  <c:v>8.0565100000000012</c:v>
                </c:pt>
                <c:pt idx="1046">
                  <c:v>8.0672599999999992</c:v>
                </c:pt>
                <c:pt idx="1047">
                  <c:v>8.0780229999999982</c:v>
                </c:pt>
                <c:pt idx="1048">
                  <c:v>8.0888009999999984</c:v>
                </c:pt>
                <c:pt idx="1049">
                  <c:v>8.0995930000000005</c:v>
                </c:pt>
                <c:pt idx="1050">
                  <c:v>8.1104000000000003</c:v>
                </c:pt>
                <c:pt idx="1051">
                  <c:v>8.1212209999999967</c:v>
                </c:pt>
                <c:pt idx="1052">
                  <c:v>8.1320569999999996</c:v>
                </c:pt>
                <c:pt idx="1053">
                  <c:v>8.1429069999999992</c:v>
                </c:pt>
                <c:pt idx="1054">
                  <c:v>8.153770999999999</c:v>
                </c:pt>
                <c:pt idx="1055">
                  <c:v>8.16465</c:v>
                </c:pt>
                <c:pt idx="1056">
                  <c:v>8.1755430000000011</c:v>
                </c:pt>
                <c:pt idx="1057">
                  <c:v>8.1864509999999999</c:v>
                </c:pt>
                <c:pt idx="1058">
                  <c:v>8.1973739999999982</c:v>
                </c:pt>
                <c:pt idx="1059">
                  <c:v>8.2083109999999966</c:v>
                </c:pt>
                <c:pt idx="1060">
                  <c:v>8.219262999999998</c:v>
                </c:pt>
                <c:pt idx="1061">
                  <c:v>8.2302289999999978</c:v>
                </c:pt>
                <c:pt idx="1062">
                  <c:v>8.241209999999997</c:v>
                </c:pt>
                <c:pt idx="1063">
                  <c:v>8.252206000000001</c:v>
                </c:pt>
                <c:pt idx="1064">
                  <c:v>8.2632159999999999</c:v>
                </c:pt>
                <c:pt idx="1065">
                  <c:v>8.2742409999999982</c:v>
                </c:pt>
                <c:pt idx="1066">
                  <c:v>8.2852809999999995</c:v>
                </c:pt>
                <c:pt idx="1067">
                  <c:v>8.2963349999999991</c:v>
                </c:pt>
                <c:pt idx="1068">
                  <c:v>8.3074040000000018</c:v>
                </c:pt>
                <c:pt idx="1069">
                  <c:v>8.3184880000000003</c:v>
                </c:pt>
                <c:pt idx="1070">
                  <c:v>8.3295870000000019</c:v>
                </c:pt>
                <c:pt idx="1071">
                  <c:v>8.3407</c:v>
                </c:pt>
                <c:pt idx="1072">
                  <c:v>8.3518290000000004</c:v>
                </c:pt>
                <c:pt idx="1073">
                  <c:v>8.362972000000001</c:v>
                </c:pt>
                <c:pt idx="1074">
                  <c:v>8.374130000000001</c:v>
                </c:pt>
                <c:pt idx="1075">
                  <c:v>8.3853030000000004</c:v>
                </c:pt>
                <c:pt idx="1076">
                  <c:v>8.396491000000001</c:v>
                </c:pt>
                <c:pt idx="1077">
                  <c:v>8.4076940000000011</c:v>
                </c:pt>
                <c:pt idx="1078">
                  <c:v>8.4189109999999978</c:v>
                </c:pt>
                <c:pt idx="1079">
                  <c:v>8.4301440000000003</c:v>
                </c:pt>
                <c:pt idx="1080">
                  <c:v>8.4413919999999987</c:v>
                </c:pt>
                <c:pt idx="1081">
                  <c:v>8.4526540000000026</c:v>
                </c:pt>
                <c:pt idx="1082">
                  <c:v>8.4639320000000016</c:v>
                </c:pt>
                <c:pt idx="1083">
                  <c:v>8.475225</c:v>
                </c:pt>
                <c:pt idx="1084">
                  <c:v>8.4865330000000014</c:v>
                </c:pt>
                <c:pt idx="1085">
                  <c:v>8.4978560000000005</c:v>
                </c:pt>
                <c:pt idx="1086">
                  <c:v>8.5091940000000008</c:v>
                </c:pt>
                <c:pt idx="1087">
                  <c:v>8.5205470000000005</c:v>
                </c:pt>
                <c:pt idx="1088">
                  <c:v>8.5319149999999979</c:v>
                </c:pt>
                <c:pt idx="1089">
                  <c:v>8.5432989999999993</c:v>
                </c:pt>
                <c:pt idx="1090">
                  <c:v>8.5546970000000009</c:v>
                </c:pt>
                <c:pt idx="1091">
                  <c:v>8.5661109999999994</c:v>
                </c:pt>
                <c:pt idx="1092">
                  <c:v>8.5775400000000008</c:v>
                </c:pt>
                <c:pt idx="1093">
                  <c:v>8.5889849999999992</c:v>
                </c:pt>
                <c:pt idx="1094">
                  <c:v>8.6004440000000013</c:v>
                </c:pt>
                <c:pt idx="1095">
                  <c:v>8.6119189999999985</c:v>
                </c:pt>
                <c:pt idx="1096">
                  <c:v>8.6234090000000005</c:v>
                </c:pt>
                <c:pt idx="1097">
                  <c:v>8.6349149999999977</c:v>
                </c:pt>
                <c:pt idx="1098">
                  <c:v>8.6464360000000013</c:v>
                </c:pt>
                <c:pt idx="1099">
                  <c:v>8.6579719999999991</c:v>
                </c:pt>
                <c:pt idx="1100">
                  <c:v>8.6695240000000009</c:v>
                </c:pt>
                <c:pt idx="1101">
                  <c:v>8.6810909999999986</c:v>
                </c:pt>
                <c:pt idx="1102">
                  <c:v>8.6926729999999992</c:v>
                </c:pt>
                <c:pt idx="1103">
                  <c:v>8.7042709999999968</c:v>
                </c:pt>
                <c:pt idx="1104">
                  <c:v>8.7158850000000001</c:v>
                </c:pt>
                <c:pt idx="1105">
                  <c:v>8.7275139999999993</c:v>
                </c:pt>
                <c:pt idx="1106">
                  <c:v>8.739157999999998</c:v>
                </c:pt>
                <c:pt idx="1107">
                  <c:v>8.7508179999999989</c:v>
                </c:pt>
                <c:pt idx="1108">
                  <c:v>8.762494000000002</c:v>
                </c:pt>
                <c:pt idx="1109">
                  <c:v>8.7741849999999992</c:v>
                </c:pt>
                <c:pt idx="1110">
                  <c:v>8.7858909999999995</c:v>
                </c:pt>
                <c:pt idx="1111">
                  <c:v>8.7976139999999994</c:v>
                </c:pt>
                <c:pt idx="1112">
                  <c:v>8.8093520000000005</c:v>
                </c:pt>
                <c:pt idx="1113">
                  <c:v>8.8211049999999993</c:v>
                </c:pt>
                <c:pt idx="1114">
                  <c:v>8.8328749999999996</c:v>
                </c:pt>
                <c:pt idx="1115">
                  <c:v>8.8446599999999993</c:v>
                </c:pt>
                <c:pt idx="1116">
                  <c:v>8.856460000000002</c:v>
                </c:pt>
                <c:pt idx="1117">
                  <c:v>8.8682769999999991</c:v>
                </c:pt>
                <c:pt idx="1118">
                  <c:v>8.8801090000000009</c:v>
                </c:pt>
                <c:pt idx="1119">
                  <c:v>8.8919569999999997</c:v>
                </c:pt>
                <c:pt idx="1120">
                  <c:v>8.9038209999999989</c:v>
                </c:pt>
                <c:pt idx="1121">
                  <c:v>8.9157010000000003</c:v>
                </c:pt>
                <c:pt idx="1122">
                  <c:v>8.9275960000000012</c:v>
                </c:pt>
                <c:pt idx="1123">
                  <c:v>8.939508</c:v>
                </c:pt>
                <c:pt idx="1124">
                  <c:v>8.9514350000000018</c:v>
                </c:pt>
                <c:pt idx="1125">
                  <c:v>8.9633779999999987</c:v>
                </c:pt>
                <c:pt idx="1126">
                  <c:v>8.9753370000000015</c:v>
                </c:pt>
                <c:pt idx="1127">
                  <c:v>8.9873119999999993</c:v>
                </c:pt>
                <c:pt idx="1128">
                  <c:v>8.9993029999999994</c:v>
                </c:pt>
                <c:pt idx="1129">
                  <c:v>9.0113109999999974</c:v>
                </c:pt>
                <c:pt idx="1130">
                  <c:v>9.0233340000000002</c:v>
                </c:pt>
                <c:pt idx="1131">
                  <c:v>9.0353729999999981</c:v>
                </c:pt>
                <c:pt idx="1132">
                  <c:v>9.0474279999999982</c:v>
                </c:pt>
                <c:pt idx="1133">
                  <c:v>9.0594990000000024</c:v>
                </c:pt>
                <c:pt idx="1134">
                  <c:v>9.071587000000001</c:v>
                </c:pt>
                <c:pt idx="1135">
                  <c:v>9.0836900000000007</c:v>
                </c:pt>
                <c:pt idx="1136">
                  <c:v>9.0958100000000002</c:v>
                </c:pt>
                <c:pt idx="1137">
                  <c:v>9.1079460000000001</c:v>
                </c:pt>
                <c:pt idx="1138">
                  <c:v>9.1200979999999987</c:v>
                </c:pt>
                <c:pt idx="1139">
                  <c:v>9.1322659999999996</c:v>
                </c:pt>
                <c:pt idx="1140">
                  <c:v>9.1444499999999991</c:v>
                </c:pt>
                <c:pt idx="1141">
                  <c:v>9.1566510000000001</c:v>
                </c:pt>
                <c:pt idx="1142">
                  <c:v>9.168867999999998</c:v>
                </c:pt>
                <c:pt idx="1143">
                  <c:v>9.1811009999999982</c:v>
                </c:pt>
                <c:pt idx="1144">
                  <c:v>9.1933509999999981</c:v>
                </c:pt>
                <c:pt idx="1145">
                  <c:v>9.2056170000000002</c:v>
                </c:pt>
                <c:pt idx="1146">
                  <c:v>9.2178989999999992</c:v>
                </c:pt>
                <c:pt idx="1147">
                  <c:v>9.2301979999999979</c:v>
                </c:pt>
                <c:pt idx="1148">
                  <c:v>9.2425129999999989</c:v>
                </c:pt>
                <c:pt idx="1149">
                  <c:v>9.2548449999999995</c:v>
                </c:pt>
                <c:pt idx="1150">
                  <c:v>9.2671929999999989</c:v>
                </c:pt>
                <c:pt idx="1151">
                  <c:v>9.2795570000000005</c:v>
                </c:pt>
                <c:pt idx="1152">
                  <c:v>9.2919379999999983</c:v>
                </c:pt>
                <c:pt idx="1153">
                  <c:v>9.3043360000000011</c:v>
                </c:pt>
                <c:pt idx="1154">
                  <c:v>9.3167500000000008</c:v>
                </c:pt>
                <c:pt idx="1155">
                  <c:v>9.3291810000000002</c:v>
                </c:pt>
                <c:pt idx="1156">
                  <c:v>9.3416279999999983</c:v>
                </c:pt>
                <c:pt idx="1157">
                  <c:v>9.3540920000000014</c:v>
                </c:pt>
                <c:pt idx="1158">
                  <c:v>9.3665720000000015</c:v>
                </c:pt>
                <c:pt idx="1159">
                  <c:v>9.3790690000000012</c:v>
                </c:pt>
                <c:pt idx="1160">
                  <c:v>9.3915830000000007</c:v>
                </c:pt>
                <c:pt idx="1161">
                  <c:v>9.4041129999999988</c:v>
                </c:pt>
                <c:pt idx="1162">
                  <c:v>9.4166600000000003</c:v>
                </c:pt>
                <c:pt idx="1163">
                  <c:v>9.4292239999999996</c:v>
                </c:pt>
                <c:pt idx="1164">
                  <c:v>9.4418049999999987</c:v>
                </c:pt>
                <c:pt idx="1165">
                  <c:v>9.454403000000001</c:v>
                </c:pt>
                <c:pt idx="1166">
                  <c:v>9.4670170000000002</c:v>
                </c:pt>
                <c:pt idx="1167">
                  <c:v>9.479648000000001</c:v>
                </c:pt>
                <c:pt idx="1168">
                  <c:v>9.4922960000000014</c:v>
                </c:pt>
                <c:pt idx="1169">
                  <c:v>9.504960999999998</c:v>
                </c:pt>
                <c:pt idx="1170">
                  <c:v>9.5176420000000004</c:v>
                </c:pt>
                <c:pt idx="1171">
                  <c:v>9.5303409999999982</c:v>
                </c:pt>
                <c:pt idx="1172">
                  <c:v>9.5430569999999992</c:v>
                </c:pt>
                <c:pt idx="1173">
                  <c:v>9.5557890000000025</c:v>
                </c:pt>
                <c:pt idx="1174">
                  <c:v>9.5685390000000012</c:v>
                </c:pt>
                <c:pt idx="1175">
                  <c:v>9.5813049999999986</c:v>
                </c:pt>
                <c:pt idx="1176">
                  <c:v>9.5940890000000003</c:v>
                </c:pt>
                <c:pt idx="1177">
                  <c:v>9.6068899999999999</c:v>
                </c:pt>
                <c:pt idx="1178">
                  <c:v>9.619707</c:v>
                </c:pt>
                <c:pt idx="1179">
                  <c:v>9.6325420000000008</c:v>
                </c:pt>
                <c:pt idx="1180">
                  <c:v>9.6453939999999996</c:v>
                </c:pt>
                <c:pt idx="1181">
                  <c:v>9.658262999999998</c:v>
                </c:pt>
                <c:pt idx="1182">
                  <c:v>9.671149999999999</c:v>
                </c:pt>
                <c:pt idx="1183">
                  <c:v>9.6840529999999987</c:v>
                </c:pt>
                <c:pt idx="1184">
                  <c:v>9.6969739999999991</c:v>
                </c:pt>
                <c:pt idx="1185">
                  <c:v>9.7099119999999992</c:v>
                </c:pt>
                <c:pt idx="1186">
                  <c:v>9.722866999999999</c:v>
                </c:pt>
                <c:pt idx="1187">
                  <c:v>9.7358390000000004</c:v>
                </c:pt>
                <c:pt idx="1188">
                  <c:v>9.7488289999999971</c:v>
                </c:pt>
                <c:pt idx="1189">
                  <c:v>9.7618360000000006</c:v>
                </c:pt>
                <c:pt idx="1190">
                  <c:v>9.7748609999999978</c:v>
                </c:pt>
                <c:pt idx="1191">
                  <c:v>9.787901999999999</c:v>
                </c:pt>
                <c:pt idx="1192">
                  <c:v>9.8009620000000002</c:v>
                </c:pt>
                <c:pt idx="1193">
                  <c:v>9.814038</c:v>
                </c:pt>
                <c:pt idx="1194">
                  <c:v>9.8271320000000006</c:v>
                </c:pt>
                <c:pt idx="1195">
                  <c:v>9.8402440000000002</c:v>
                </c:pt>
                <c:pt idx="1196">
                  <c:v>9.8533729999999995</c:v>
                </c:pt>
                <c:pt idx="1197">
                  <c:v>9.8665200000000013</c:v>
                </c:pt>
                <c:pt idx="1198">
                  <c:v>9.8796840000000028</c:v>
                </c:pt>
                <c:pt idx="1199">
                  <c:v>9.8928660000000015</c:v>
                </c:pt>
                <c:pt idx="1200">
                  <c:v>9.9060649999999999</c:v>
                </c:pt>
                <c:pt idx="1201">
                  <c:v>9.9192820000000008</c:v>
                </c:pt>
                <c:pt idx="1202">
                  <c:v>9.9325160000000015</c:v>
                </c:pt>
                <c:pt idx="1203">
                  <c:v>9.9457679999999993</c:v>
                </c:pt>
                <c:pt idx="1204">
                  <c:v>9.9590380000000014</c:v>
                </c:pt>
                <c:pt idx="1205">
                  <c:v>9.9723260000000007</c:v>
                </c:pt>
                <c:pt idx="1206">
                  <c:v>9.9856310000000015</c:v>
                </c:pt>
                <c:pt idx="1207">
                  <c:v>9.9989539999999995</c:v>
                </c:pt>
                <c:pt idx="1208">
                  <c:v>10.012295</c:v>
                </c:pt>
                <c:pt idx="1209">
                  <c:v>10.025654000000001</c:v>
                </c:pt>
                <c:pt idx="1210">
                  <c:v>10.03903</c:v>
                </c:pt>
                <c:pt idx="1211">
                  <c:v>10.052424000000002</c:v>
                </c:pt>
                <c:pt idx="1212">
                  <c:v>10.065837000000002</c:v>
                </c:pt>
                <c:pt idx="1213">
                  <c:v>10.079267</c:v>
                </c:pt>
                <c:pt idx="1214">
                  <c:v>10.092715</c:v>
                </c:pt>
                <c:pt idx="1215">
                  <c:v>10.106180999999999</c:v>
                </c:pt>
                <c:pt idx="1216">
                  <c:v>10.119664999999999</c:v>
                </c:pt>
                <c:pt idx="1217">
                  <c:v>10.133165999999999</c:v>
                </c:pt>
                <c:pt idx="1218">
                  <c:v>10.146686000000001</c:v>
                </c:pt>
                <c:pt idx="1219">
                  <c:v>10.160223999999999</c:v>
                </c:pt>
                <c:pt idx="1220">
                  <c:v>10.173780000000001</c:v>
                </c:pt>
                <c:pt idx="1221">
                  <c:v>10.187353999999999</c:v>
                </c:pt>
                <c:pt idx="1222">
                  <c:v>10.200946999999999</c:v>
                </c:pt>
                <c:pt idx="1223">
                  <c:v>10.214556999999999</c:v>
                </c:pt>
                <c:pt idx="1224">
                  <c:v>10.228184999999998</c:v>
                </c:pt>
                <c:pt idx="1225">
                  <c:v>10.241831999999999</c:v>
                </c:pt>
                <c:pt idx="1226">
                  <c:v>10.255497000000002</c:v>
                </c:pt>
                <c:pt idx="1227">
                  <c:v>10.26918</c:v>
                </c:pt>
                <c:pt idx="1228">
                  <c:v>10.282881</c:v>
                </c:pt>
                <c:pt idx="1229">
                  <c:v>10.296600999999999</c:v>
                </c:pt>
                <c:pt idx="1230">
                  <c:v>10.310339000000001</c:v>
                </c:pt>
                <c:pt idx="1231">
                  <c:v>10.324095</c:v>
                </c:pt>
                <c:pt idx="1232">
                  <c:v>10.337869999999999</c:v>
                </c:pt>
                <c:pt idx="1233">
                  <c:v>10.351663</c:v>
                </c:pt>
                <c:pt idx="1234">
                  <c:v>10.365474000000003</c:v>
                </c:pt>
                <c:pt idx="1235">
                  <c:v>10.379304000000001</c:v>
                </c:pt>
                <c:pt idx="1236">
                  <c:v>10.393153</c:v>
                </c:pt>
                <c:pt idx="1237">
                  <c:v>10.407019</c:v>
                </c:pt>
                <c:pt idx="1238">
                  <c:v>10.420904999999999</c:v>
                </c:pt>
                <c:pt idx="1239">
                  <c:v>10.434807999999999</c:v>
                </c:pt>
                <c:pt idx="1240">
                  <c:v>10.448730999999999</c:v>
                </c:pt>
                <c:pt idx="1241">
                  <c:v>10.462672000000001</c:v>
                </c:pt>
                <c:pt idx="1242">
                  <c:v>10.476631000000001</c:v>
                </c:pt>
                <c:pt idx="1243">
                  <c:v>10.490609000000001</c:v>
                </c:pt>
                <c:pt idx="1244">
                  <c:v>10.504606000000001</c:v>
                </c:pt>
                <c:pt idx="1245">
                  <c:v>10.518621999999999</c:v>
                </c:pt>
                <c:pt idx="1246">
                  <c:v>10.532656000000001</c:v>
                </c:pt>
                <c:pt idx="1247">
                  <c:v>10.546709</c:v>
                </c:pt>
                <c:pt idx="1248">
                  <c:v>10.560780000000001</c:v>
                </c:pt>
                <c:pt idx="1249">
                  <c:v>10.574870999999998</c:v>
                </c:pt>
                <c:pt idx="1250">
                  <c:v>10.588979999999999</c:v>
                </c:pt>
                <c:pt idx="1251">
                  <c:v>10.603107999999999</c:v>
                </c:pt>
                <c:pt idx="1252">
                  <c:v>10.617254999999998</c:v>
                </c:pt>
                <c:pt idx="1253">
                  <c:v>10.631420999999998</c:v>
                </c:pt>
                <c:pt idx="1254">
                  <c:v>10.645606000000001</c:v>
                </c:pt>
                <c:pt idx="1255">
                  <c:v>10.659809000000001</c:v>
                </c:pt>
                <c:pt idx="1256">
                  <c:v>10.674032</c:v>
                </c:pt>
                <c:pt idx="1257">
                  <c:v>10.688272999999997</c:v>
                </c:pt>
                <c:pt idx="1258">
                  <c:v>10.702534000000002</c:v>
                </c:pt>
                <c:pt idx="1259">
                  <c:v>10.716812999999998</c:v>
                </c:pt>
                <c:pt idx="1260">
                  <c:v>10.731111999999998</c:v>
                </c:pt>
                <c:pt idx="1261">
                  <c:v>10.745430000000001</c:v>
                </c:pt>
                <c:pt idx="1262">
                  <c:v>10.759766000000001</c:v>
                </c:pt>
                <c:pt idx="1263">
                  <c:v>10.774121999999998</c:v>
                </c:pt>
                <c:pt idx="1264">
                  <c:v>10.788497</c:v>
                </c:pt>
                <c:pt idx="1265">
                  <c:v>10.802892000000002</c:v>
                </c:pt>
                <c:pt idx="1266">
                  <c:v>10.817304999999999</c:v>
                </c:pt>
                <c:pt idx="1267">
                  <c:v>10.831738</c:v>
                </c:pt>
                <c:pt idx="1268">
                  <c:v>10.84619</c:v>
                </c:pt>
                <c:pt idx="1269">
                  <c:v>10.860661</c:v>
                </c:pt>
                <c:pt idx="1270">
                  <c:v>10.875152000000002</c:v>
                </c:pt>
                <c:pt idx="1271">
                  <c:v>10.889661</c:v>
                </c:pt>
                <c:pt idx="1272">
                  <c:v>10.904190999999999</c:v>
                </c:pt>
                <c:pt idx="1273">
                  <c:v>10.918739</c:v>
                </c:pt>
                <c:pt idx="1274">
                  <c:v>10.933306999999999</c:v>
                </c:pt>
                <c:pt idx="1275">
                  <c:v>10.947894999999999</c:v>
                </c:pt>
                <c:pt idx="1276">
                  <c:v>10.962502000000002</c:v>
                </c:pt>
                <c:pt idx="1277">
                  <c:v>10.977127999999999</c:v>
                </c:pt>
                <c:pt idx="1278">
                  <c:v>10.991773999999999</c:v>
                </c:pt>
                <c:pt idx="1279">
                  <c:v>11.006440000000001</c:v>
                </c:pt>
                <c:pt idx="1280">
                  <c:v>11.021124999999998</c:v>
                </c:pt>
                <c:pt idx="1281">
                  <c:v>11.035829</c:v>
                </c:pt>
                <c:pt idx="1282">
                  <c:v>11.050553000000001</c:v>
                </c:pt>
                <c:pt idx="1283">
                  <c:v>11.065297000000001</c:v>
                </c:pt>
                <c:pt idx="1284">
                  <c:v>11.080060999999999</c:v>
                </c:pt>
                <c:pt idx="1285">
                  <c:v>11.094844</c:v>
                </c:pt>
                <c:pt idx="1286">
                  <c:v>11.109647000000001</c:v>
                </c:pt>
                <c:pt idx="1287">
                  <c:v>11.124469999999999</c:v>
                </c:pt>
                <c:pt idx="1288">
                  <c:v>11.139311999999999</c:v>
                </c:pt>
                <c:pt idx="1289">
                  <c:v>11.154174999999999</c:v>
                </c:pt>
                <c:pt idx="1290">
                  <c:v>11.169057</c:v>
                </c:pt>
                <c:pt idx="1291">
                  <c:v>11.183959</c:v>
                </c:pt>
                <c:pt idx="1292">
                  <c:v>11.198880999999998</c:v>
                </c:pt>
                <c:pt idx="1293">
                  <c:v>11.213822999999998</c:v>
                </c:pt>
                <c:pt idx="1294">
                  <c:v>11.228783999999999</c:v>
                </c:pt>
                <c:pt idx="1295">
                  <c:v>11.243765999999999</c:v>
                </c:pt>
                <c:pt idx="1296">
                  <c:v>11.258767999999998</c:v>
                </c:pt>
                <c:pt idx="1297">
                  <c:v>11.273789000000001</c:v>
                </c:pt>
                <c:pt idx="1298">
                  <c:v>11.288830999999998</c:v>
                </c:pt>
                <c:pt idx="1299">
                  <c:v>11.303893</c:v>
                </c:pt>
                <c:pt idx="1300">
                  <c:v>11.318974999999998</c:v>
                </c:pt>
                <c:pt idx="1301">
                  <c:v>11.334076999999999</c:v>
                </c:pt>
                <c:pt idx="1302">
                  <c:v>11.349199</c:v>
                </c:pt>
                <c:pt idx="1303">
                  <c:v>11.364341</c:v>
                </c:pt>
                <c:pt idx="1304">
                  <c:v>11.379504000000003</c:v>
                </c:pt>
                <c:pt idx="1305">
                  <c:v>11.394687000000001</c:v>
                </c:pt>
                <c:pt idx="1306">
                  <c:v>11.409890000000001</c:v>
                </c:pt>
                <c:pt idx="1307">
                  <c:v>11.425113</c:v>
                </c:pt>
                <c:pt idx="1308">
                  <c:v>11.440356999999999</c:v>
                </c:pt>
                <c:pt idx="1309">
                  <c:v>11.455621000000001</c:v>
                </c:pt>
                <c:pt idx="1310">
                  <c:v>11.470905</c:v>
                </c:pt>
                <c:pt idx="1311">
                  <c:v>11.48621</c:v>
                </c:pt>
                <c:pt idx="1312">
                  <c:v>11.501535000000001</c:v>
                </c:pt>
                <c:pt idx="1313">
                  <c:v>11.516881</c:v>
                </c:pt>
                <c:pt idx="1314">
                  <c:v>11.532247</c:v>
                </c:pt>
                <c:pt idx="1315">
                  <c:v>11.547632999999999</c:v>
                </c:pt>
                <c:pt idx="1316">
                  <c:v>11.563040000000001</c:v>
                </c:pt>
                <c:pt idx="1317">
                  <c:v>11.578467999999999</c:v>
                </c:pt>
                <c:pt idx="1318">
                  <c:v>11.593916</c:v>
                </c:pt>
                <c:pt idx="1319">
                  <c:v>11.609385</c:v>
                </c:pt>
                <c:pt idx="1320">
                  <c:v>11.624874999999998</c:v>
                </c:pt>
                <c:pt idx="1321">
                  <c:v>11.640384999999998</c:v>
                </c:pt>
                <c:pt idx="1322">
                  <c:v>11.655916000000001</c:v>
                </c:pt>
                <c:pt idx="1323">
                  <c:v>11.671467</c:v>
                </c:pt>
                <c:pt idx="1324">
                  <c:v>11.68704</c:v>
                </c:pt>
                <c:pt idx="1325">
                  <c:v>11.702633000000001</c:v>
                </c:pt>
                <c:pt idx="1326">
                  <c:v>11.718246999999998</c:v>
                </c:pt>
                <c:pt idx="1327">
                  <c:v>11.733881999999999</c:v>
                </c:pt>
                <c:pt idx="1328">
                  <c:v>11.749537</c:v>
                </c:pt>
              </c:numCache>
            </c:numRef>
          </c:xVal>
          <c:yVal>
            <c:numRef>
              <c:f>'Task Durations - Task Data'!$P$112:$P$1330</c:f>
              <c:numCache>
                <c:formatCode>General</c:formatCode>
                <c:ptCount val="1219"/>
                <c:pt idx="0">
                  <c:v>16</c:v>
                </c:pt>
                <c:pt idx="1">
                  <c:v>22</c:v>
                </c:pt>
                <c:pt idx="2">
                  <c:v>25</c:v>
                </c:pt>
                <c:pt idx="3">
                  <c:v>31</c:v>
                </c:pt>
                <c:pt idx="4">
                  <c:v>12</c:v>
                </c:pt>
                <c:pt idx="5">
                  <c:v>19</c:v>
                </c:pt>
                <c:pt idx="6">
                  <c:v>10</c:v>
                </c:pt>
                <c:pt idx="7">
                  <c:v>13</c:v>
                </c:pt>
                <c:pt idx="8">
                  <c:v>79</c:v>
                </c:pt>
                <c:pt idx="9">
                  <c:v>14</c:v>
                </c:pt>
                <c:pt idx="10">
                  <c:v>18</c:v>
                </c:pt>
                <c:pt idx="11">
                  <c:v>8</c:v>
                </c:pt>
                <c:pt idx="12">
                  <c:v>9</c:v>
                </c:pt>
                <c:pt idx="13">
                  <c:v>10</c:v>
                </c:pt>
                <c:pt idx="14">
                  <c:v>14</c:v>
                </c:pt>
                <c:pt idx="15">
                  <c:v>8</c:v>
                </c:pt>
                <c:pt idx="16">
                  <c:v>11</c:v>
                </c:pt>
                <c:pt idx="17">
                  <c:v>15</c:v>
                </c:pt>
                <c:pt idx="18">
                  <c:v>13</c:v>
                </c:pt>
                <c:pt idx="19">
                  <c:v>19</c:v>
                </c:pt>
                <c:pt idx="20">
                  <c:v>12</c:v>
                </c:pt>
                <c:pt idx="21">
                  <c:v>13</c:v>
                </c:pt>
                <c:pt idx="22">
                  <c:v>13</c:v>
                </c:pt>
                <c:pt idx="23">
                  <c:v>14</c:v>
                </c:pt>
                <c:pt idx="24">
                  <c:v>8</c:v>
                </c:pt>
                <c:pt idx="25">
                  <c:v>17</c:v>
                </c:pt>
                <c:pt idx="26">
                  <c:v>14</c:v>
                </c:pt>
                <c:pt idx="27">
                  <c:v>24</c:v>
                </c:pt>
                <c:pt idx="28">
                  <c:v>9</c:v>
                </c:pt>
                <c:pt idx="29">
                  <c:v>27</c:v>
                </c:pt>
                <c:pt idx="30">
                  <c:v>17</c:v>
                </c:pt>
                <c:pt idx="31">
                  <c:v>10</c:v>
                </c:pt>
                <c:pt idx="32">
                  <c:v>12</c:v>
                </c:pt>
                <c:pt idx="33">
                  <c:v>18</c:v>
                </c:pt>
                <c:pt idx="34">
                  <c:v>9</c:v>
                </c:pt>
                <c:pt idx="35">
                  <c:v>29</c:v>
                </c:pt>
                <c:pt idx="36">
                  <c:v>14</c:v>
                </c:pt>
                <c:pt idx="37">
                  <c:v>16</c:v>
                </c:pt>
                <c:pt idx="38">
                  <c:v>11</c:v>
                </c:pt>
                <c:pt idx="39">
                  <c:v>13</c:v>
                </c:pt>
                <c:pt idx="40">
                  <c:v>11</c:v>
                </c:pt>
                <c:pt idx="41">
                  <c:v>13</c:v>
                </c:pt>
                <c:pt idx="42">
                  <c:v>13</c:v>
                </c:pt>
                <c:pt idx="43">
                  <c:v>7</c:v>
                </c:pt>
                <c:pt idx="44">
                  <c:v>21</c:v>
                </c:pt>
                <c:pt idx="45">
                  <c:v>16</c:v>
                </c:pt>
                <c:pt idx="46">
                  <c:v>9</c:v>
                </c:pt>
                <c:pt idx="47">
                  <c:v>29</c:v>
                </c:pt>
                <c:pt idx="48">
                  <c:v>14</c:v>
                </c:pt>
                <c:pt idx="49">
                  <c:v>15</c:v>
                </c:pt>
                <c:pt idx="50">
                  <c:v>15</c:v>
                </c:pt>
                <c:pt idx="51">
                  <c:v>19</c:v>
                </c:pt>
                <c:pt idx="52">
                  <c:v>10</c:v>
                </c:pt>
                <c:pt idx="53">
                  <c:v>10</c:v>
                </c:pt>
                <c:pt idx="54">
                  <c:v>9</c:v>
                </c:pt>
                <c:pt idx="55">
                  <c:v>24</c:v>
                </c:pt>
                <c:pt idx="56">
                  <c:v>79</c:v>
                </c:pt>
                <c:pt idx="57">
                  <c:v>12</c:v>
                </c:pt>
                <c:pt idx="58">
                  <c:v>19</c:v>
                </c:pt>
                <c:pt idx="59">
                  <c:v>13</c:v>
                </c:pt>
                <c:pt idx="60">
                  <c:v>18</c:v>
                </c:pt>
                <c:pt idx="61">
                  <c:v>14</c:v>
                </c:pt>
                <c:pt idx="62">
                  <c:v>17</c:v>
                </c:pt>
                <c:pt idx="63">
                  <c:v>24</c:v>
                </c:pt>
                <c:pt idx="64">
                  <c:v>21</c:v>
                </c:pt>
                <c:pt idx="65">
                  <c:v>14</c:v>
                </c:pt>
                <c:pt idx="66">
                  <c:v>18</c:v>
                </c:pt>
                <c:pt idx="67">
                  <c:v>22</c:v>
                </c:pt>
                <c:pt idx="68">
                  <c:v>19</c:v>
                </c:pt>
                <c:pt idx="69">
                  <c:v>9</c:v>
                </c:pt>
                <c:pt idx="70">
                  <c:v>12</c:v>
                </c:pt>
                <c:pt idx="71">
                  <c:v>12</c:v>
                </c:pt>
                <c:pt idx="72">
                  <c:v>24</c:v>
                </c:pt>
                <c:pt idx="73">
                  <c:v>14</c:v>
                </c:pt>
                <c:pt idx="74">
                  <c:v>21</c:v>
                </c:pt>
                <c:pt idx="75">
                  <c:v>18</c:v>
                </c:pt>
                <c:pt idx="76">
                  <c:v>12</c:v>
                </c:pt>
                <c:pt idx="77">
                  <c:v>24</c:v>
                </c:pt>
                <c:pt idx="78">
                  <c:v>14</c:v>
                </c:pt>
                <c:pt idx="79">
                  <c:v>14</c:v>
                </c:pt>
                <c:pt idx="80">
                  <c:v>13</c:v>
                </c:pt>
                <c:pt idx="81">
                  <c:v>22</c:v>
                </c:pt>
                <c:pt idx="82">
                  <c:v>14</c:v>
                </c:pt>
                <c:pt idx="83">
                  <c:v>14</c:v>
                </c:pt>
                <c:pt idx="84">
                  <c:v>32</c:v>
                </c:pt>
                <c:pt idx="85">
                  <c:v>14</c:v>
                </c:pt>
                <c:pt idx="86">
                  <c:v>13</c:v>
                </c:pt>
                <c:pt idx="87">
                  <c:v>34</c:v>
                </c:pt>
                <c:pt idx="88">
                  <c:v>21</c:v>
                </c:pt>
                <c:pt idx="89">
                  <c:v>14</c:v>
                </c:pt>
                <c:pt idx="90">
                  <c:v>9</c:v>
                </c:pt>
                <c:pt idx="91">
                  <c:v>11</c:v>
                </c:pt>
                <c:pt idx="92">
                  <c:v>16</c:v>
                </c:pt>
                <c:pt idx="93">
                  <c:v>14</c:v>
                </c:pt>
                <c:pt idx="94">
                  <c:v>15</c:v>
                </c:pt>
                <c:pt idx="95">
                  <c:v>16</c:v>
                </c:pt>
                <c:pt idx="96">
                  <c:v>29</c:v>
                </c:pt>
                <c:pt idx="97">
                  <c:v>16</c:v>
                </c:pt>
                <c:pt idx="98">
                  <c:v>21</c:v>
                </c:pt>
                <c:pt idx="99">
                  <c:v>9</c:v>
                </c:pt>
                <c:pt idx="100">
                  <c:v>16</c:v>
                </c:pt>
                <c:pt idx="101">
                  <c:v>9</c:v>
                </c:pt>
                <c:pt idx="102">
                  <c:v>26</c:v>
                </c:pt>
                <c:pt idx="103">
                  <c:v>15</c:v>
                </c:pt>
                <c:pt idx="104">
                  <c:v>10</c:v>
                </c:pt>
                <c:pt idx="105">
                  <c:v>22</c:v>
                </c:pt>
                <c:pt idx="106">
                  <c:v>35</c:v>
                </c:pt>
                <c:pt idx="107">
                  <c:v>9</c:v>
                </c:pt>
                <c:pt idx="108">
                  <c:v>10</c:v>
                </c:pt>
                <c:pt idx="109">
                  <c:v>18</c:v>
                </c:pt>
                <c:pt idx="110">
                  <c:v>14</c:v>
                </c:pt>
                <c:pt idx="111">
                  <c:v>21</c:v>
                </c:pt>
                <c:pt idx="112">
                  <c:v>10</c:v>
                </c:pt>
                <c:pt idx="113">
                  <c:v>10</c:v>
                </c:pt>
                <c:pt idx="114">
                  <c:v>19</c:v>
                </c:pt>
                <c:pt idx="115">
                  <c:v>9</c:v>
                </c:pt>
                <c:pt idx="116">
                  <c:v>17</c:v>
                </c:pt>
                <c:pt idx="117">
                  <c:v>15</c:v>
                </c:pt>
                <c:pt idx="118">
                  <c:v>9</c:v>
                </c:pt>
                <c:pt idx="119">
                  <c:v>12</c:v>
                </c:pt>
                <c:pt idx="120">
                  <c:v>14</c:v>
                </c:pt>
                <c:pt idx="121">
                  <c:v>10</c:v>
                </c:pt>
                <c:pt idx="122">
                  <c:v>24</c:v>
                </c:pt>
                <c:pt idx="123">
                  <c:v>9</c:v>
                </c:pt>
                <c:pt idx="124">
                  <c:v>12</c:v>
                </c:pt>
                <c:pt idx="125">
                  <c:v>22</c:v>
                </c:pt>
                <c:pt idx="126">
                  <c:v>13</c:v>
                </c:pt>
                <c:pt idx="127">
                  <c:v>29</c:v>
                </c:pt>
                <c:pt idx="128">
                  <c:v>15</c:v>
                </c:pt>
                <c:pt idx="129">
                  <c:v>21</c:v>
                </c:pt>
                <c:pt idx="130">
                  <c:v>12</c:v>
                </c:pt>
                <c:pt idx="131">
                  <c:v>21</c:v>
                </c:pt>
                <c:pt idx="132">
                  <c:v>11</c:v>
                </c:pt>
                <c:pt idx="133">
                  <c:v>16</c:v>
                </c:pt>
                <c:pt idx="134">
                  <c:v>8</c:v>
                </c:pt>
                <c:pt idx="135">
                  <c:v>10</c:v>
                </c:pt>
                <c:pt idx="136">
                  <c:v>20</c:v>
                </c:pt>
                <c:pt idx="137">
                  <c:v>10</c:v>
                </c:pt>
                <c:pt idx="138">
                  <c:v>79</c:v>
                </c:pt>
                <c:pt idx="139">
                  <c:v>8</c:v>
                </c:pt>
                <c:pt idx="140">
                  <c:v>11</c:v>
                </c:pt>
                <c:pt idx="141">
                  <c:v>13</c:v>
                </c:pt>
                <c:pt idx="142">
                  <c:v>14</c:v>
                </c:pt>
                <c:pt idx="143">
                  <c:v>22</c:v>
                </c:pt>
                <c:pt idx="144">
                  <c:v>19</c:v>
                </c:pt>
                <c:pt idx="145">
                  <c:v>14</c:v>
                </c:pt>
                <c:pt idx="146">
                  <c:v>14</c:v>
                </c:pt>
                <c:pt idx="147">
                  <c:v>11</c:v>
                </c:pt>
                <c:pt idx="148">
                  <c:v>39</c:v>
                </c:pt>
                <c:pt idx="149">
                  <c:v>22</c:v>
                </c:pt>
                <c:pt idx="150">
                  <c:v>15</c:v>
                </c:pt>
                <c:pt idx="151">
                  <c:v>30</c:v>
                </c:pt>
                <c:pt idx="152">
                  <c:v>13</c:v>
                </c:pt>
                <c:pt idx="153">
                  <c:v>14</c:v>
                </c:pt>
                <c:pt idx="154">
                  <c:v>39</c:v>
                </c:pt>
                <c:pt idx="155">
                  <c:v>17</c:v>
                </c:pt>
                <c:pt idx="156">
                  <c:v>12</c:v>
                </c:pt>
                <c:pt idx="157">
                  <c:v>15</c:v>
                </c:pt>
                <c:pt idx="158">
                  <c:v>13</c:v>
                </c:pt>
                <c:pt idx="159">
                  <c:v>9</c:v>
                </c:pt>
                <c:pt idx="160">
                  <c:v>8</c:v>
                </c:pt>
                <c:pt idx="161">
                  <c:v>16</c:v>
                </c:pt>
                <c:pt idx="162">
                  <c:v>26</c:v>
                </c:pt>
                <c:pt idx="163">
                  <c:v>18</c:v>
                </c:pt>
                <c:pt idx="164">
                  <c:v>10</c:v>
                </c:pt>
                <c:pt idx="165">
                  <c:v>14</c:v>
                </c:pt>
                <c:pt idx="166">
                  <c:v>14</c:v>
                </c:pt>
                <c:pt idx="167">
                  <c:v>14</c:v>
                </c:pt>
                <c:pt idx="168">
                  <c:v>10</c:v>
                </c:pt>
                <c:pt idx="169">
                  <c:v>15</c:v>
                </c:pt>
                <c:pt idx="170">
                  <c:v>14</c:v>
                </c:pt>
                <c:pt idx="171">
                  <c:v>18</c:v>
                </c:pt>
                <c:pt idx="172">
                  <c:v>10</c:v>
                </c:pt>
                <c:pt idx="173">
                  <c:v>12</c:v>
                </c:pt>
                <c:pt idx="174">
                  <c:v>8</c:v>
                </c:pt>
                <c:pt idx="175">
                  <c:v>38</c:v>
                </c:pt>
                <c:pt idx="176">
                  <c:v>18</c:v>
                </c:pt>
                <c:pt idx="177">
                  <c:v>14</c:v>
                </c:pt>
                <c:pt idx="178">
                  <c:v>23</c:v>
                </c:pt>
                <c:pt idx="179">
                  <c:v>8</c:v>
                </c:pt>
                <c:pt idx="180">
                  <c:v>22</c:v>
                </c:pt>
                <c:pt idx="181">
                  <c:v>13</c:v>
                </c:pt>
                <c:pt idx="182">
                  <c:v>10</c:v>
                </c:pt>
                <c:pt idx="183">
                  <c:v>11</c:v>
                </c:pt>
                <c:pt idx="184">
                  <c:v>26</c:v>
                </c:pt>
                <c:pt idx="185">
                  <c:v>14</c:v>
                </c:pt>
                <c:pt idx="186">
                  <c:v>10</c:v>
                </c:pt>
                <c:pt idx="187">
                  <c:v>16</c:v>
                </c:pt>
                <c:pt idx="188">
                  <c:v>10</c:v>
                </c:pt>
                <c:pt idx="189">
                  <c:v>23</c:v>
                </c:pt>
                <c:pt idx="190">
                  <c:v>15</c:v>
                </c:pt>
                <c:pt idx="191">
                  <c:v>20</c:v>
                </c:pt>
                <c:pt idx="192">
                  <c:v>12</c:v>
                </c:pt>
                <c:pt idx="193">
                  <c:v>18</c:v>
                </c:pt>
                <c:pt idx="194">
                  <c:v>27</c:v>
                </c:pt>
                <c:pt idx="195">
                  <c:v>19</c:v>
                </c:pt>
                <c:pt idx="196">
                  <c:v>9</c:v>
                </c:pt>
                <c:pt idx="197">
                  <c:v>12</c:v>
                </c:pt>
                <c:pt idx="198">
                  <c:v>18</c:v>
                </c:pt>
                <c:pt idx="199">
                  <c:v>14</c:v>
                </c:pt>
                <c:pt idx="200">
                  <c:v>10</c:v>
                </c:pt>
                <c:pt idx="201">
                  <c:v>15</c:v>
                </c:pt>
                <c:pt idx="202">
                  <c:v>19</c:v>
                </c:pt>
                <c:pt idx="203">
                  <c:v>9</c:v>
                </c:pt>
                <c:pt idx="204">
                  <c:v>27</c:v>
                </c:pt>
                <c:pt idx="205">
                  <c:v>16</c:v>
                </c:pt>
                <c:pt idx="206">
                  <c:v>16</c:v>
                </c:pt>
                <c:pt idx="207">
                  <c:v>18</c:v>
                </c:pt>
                <c:pt idx="208">
                  <c:v>11</c:v>
                </c:pt>
                <c:pt idx="209">
                  <c:v>10</c:v>
                </c:pt>
                <c:pt idx="210">
                  <c:v>13</c:v>
                </c:pt>
                <c:pt idx="211">
                  <c:v>10</c:v>
                </c:pt>
                <c:pt idx="212">
                  <c:v>12</c:v>
                </c:pt>
                <c:pt idx="213">
                  <c:v>19</c:v>
                </c:pt>
                <c:pt idx="214">
                  <c:v>9</c:v>
                </c:pt>
                <c:pt idx="215">
                  <c:v>13</c:v>
                </c:pt>
                <c:pt idx="216">
                  <c:v>11</c:v>
                </c:pt>
                <c:pt idx="217">
                  <c:v>22</c:v>
                </c:pt>
                <c:pt idx="218">
                  <c:v>22</c:v>
                </c:pt>
                <c:pt idx="219">
                  <c:v>9</c:v>
                </c:pt>
                <c:pt idx="220">
                  <c:v>11</c:v>
                </c:pt>
                <c:pt idx="221">
                  <c:v>17</c:v>
                </c:pt>
                <c:pt idx="222">
                  <c:v>24</c:v>
                </c:pt>
                <c:pt idx="223">
                  <c:v>10</c:v>
                </c:pt>
                <c:pt idx="224">
                  <c:v>11</c:v>
                </c:pt>
                <c:pt idx="225">
                  <c:v>14</c:v>
                </c:pt>
                <c:pt idx="226">
                  <c:v>28</c:v>
                </c:pt>
                <c:pt idx="227">
                  <c:v>26</c:v>
                </c:pt>
                <c:pt idx="228">
                  <c:v>12</c:v>
                </c:pt>
                <c:pt idx="229">
                  <c:v>22</c:v>
                </c:pt>
                <c:pt idx="230">
                  <c:v>22</c:v>
                </c:pt>
                <c:pt idx="231">
                  <c:v>16</c:v>
                </c:pt>
                <c:pt idx="232">
                  <c:v>23</c:v>
                </c:pt>
                <c:pt idx="233">
                  <c:v>23</c:v>
                </c:pt>
                <c:pt idx="234">
                  <c:v>9</c:v>
                </c:pt>
                <c:pt idx="235">
                  <c:v>43</c:v>
                </c:pt>
                <c:pt idx="236">
                  <c:v>10</c:v>
                </c:pt>
                <c:pt idx="237">
                  <c:v>15</c:v>
                </c:pt>
                <c:pt idx="238">
                  <c:v>11</c:v>
                </c:pt>
                <c:pt idx="239">
                  <c:v>20</c:v>
                </c:pt>
                <c:pt idx="240">
                  <c:v>17</c:v>
                </c:pt>
                <c:pt idx="241">
                  <c:v>10</c:v>
                </c:pt>
                <c:pt idx="242">
                  <c:v>16</c:v>
                </c:pt>
                <c:pt idx="243">
                  <c:v>25</c:v>
                </c:pt>
                <c:pt idx="244">
                  <c:v>17</c:v>
                </c:pt>
                <c:pt idx="245">
                  <c:v>79</c:v>
                </c:pt>
                <c:pt idx="246">
                  <c:v>9</c:v>
                </c:pt>
                <c:pt idx="247">
                  <c:v>26</c:v>
                </c:pt>
                <c:pt idx="248">
                  <c:v>24</c:v>
                </c:pt>
                <c:pt idx="249">
                  <c:v>18</c:v>
                </c:pt>
                <c:pt idx="250">
                  <c:v>16</c:v>
                </c:pt>
                <c:pt idx="251">
                  <c:v>17</c:v>
                </c:pt>
                <c:pt idx="252">
                  <c:v>25</c:v>
                </c:pt>
                <c:pt idx="253">
                  <c:v>18</c:v>
                </c:pt>
                <c:pt idx="254">
                  <c:v>11</c:v>
                </c:pt>
                <c:pt idx="255">
                  <c:v>11</c:v>
                </c:pt>
                <c:pt idx="256">
                  <c:v>17</c:v>
                </c:pt>
                <c:pt idx="257">
                  <c:v>11</c:v>
                </c:pt>
                <c:pt idx="258">
                  <c:v>17</c:v>
                </c:pt>
                <c:pt idx="259">
                  <c:v>13</c:v>
                </c:pt>
                <c:pt idx="260">
                  <c:v>16</c:v>
                </c:pt>
                <c:pt idx="261">
                  <c:v>17</c:v>
                </c:pt>
                <c:pt idx="262">
                  <c:v>8</c:v>
                </c:pt>
                <c:pt idx="263">
                  <c:v>28</c:v>
                </c:pt>
                <c:pt idx="264">
                  <c:v>9</c:v>
                </c:pt>
                <c:pt idx="265">
                  <c:v>20</c:v>
                </c:pt>
                <c:pt idx="266">
                  <c:v>14</c:v>
                </c:pt>
                <c:pt idx="267">
                  <c:v>15</c:v>
                </c:pt>
                <c:pt idx="268">
                  <c:v>26</c:v>
                </c:pt>
                <c:pt idx="269">
                  <c:v>13</c:v>
                </c:pt>
                <c:pt idx="270">
                  <c:v>21</c:v>
                </c:pt>
                <c:pt idx="271">
                  <c:v>16</c:v>
                </c:pt>
                <c:pt idx="272">
                  <c:v>79</c:v>
                </c:pt>
                <c:pt idx="273">
                  <c:v>17</c:v>
                </c:pt>
                <c:pt idx="274">
                  <c:v>25</c:v>
                </c:pt>
                <c:pt idx="275">
                  <c:v>16</c:v>
                </c:pt>
                <c:pt idx="276">
                  <c:v>31</c:v>
                </c:pt>
                <c:pt idx="277">
                  <c:v>12</c:v>
                </c:pt>
                <c:pt idx="278">
                  <c:v>15</c:v>
                </c:pt>
                <c:pt idx="279">
                  <c:v>20</c:v>
                </c:pt>
                <c:pt idx="280">
                  <c:v>79</c:v>
                </c:pt>
                <c:pt idx="281">
                  <c:v>15</c:v>
                </c:pt>
                <c:pt idx="282">
                  <c:v>9</c:v>
                </c:pt>
                <c:pt idx="283">
                  <c:v>17</c:v>
                </c:pt>
                <c:pt idx="284">
                  <c:v>11</c:v>
                </c:pt>
                <c:pt idx="285">
                  <c:v>21</c:v>
                </c:pt>
                <c:pt idx="286">
                  <c:v>12</c:v>
                </c:pt>
                <c:pt idx="287">
                  <c:v>10</c:v>
                </c:pt>
                <c:pt idx="288">
                  <c:v>23</c:v>
                </c:pt>
                <c:pt idx="289">
                  <c:v>21</c:v>
                </c:pt>
                <c:pt idx="290">
                  <c:v>20</c:v>
                </c:pt>
                <c:pt idx="291">
                  <c:v>22</c:v>
                </c:pt>
                <c:pt idx="292">
                  <c:v>31</c:v>
                </c:pt>
                <c:pt idx="293">
                  <c:v>11</c:v>
                </c:pt>
                <c:pt idx="294">
                  <c:v>13</c:v>
                </c:pt>
                <c:pt idx="295">
                  <c:v>13</c:v>
                </c:pt>
                <c:pt idx="296">
                  <c:v>25</c:v>
                </c:pt>
                <c:pt idx="297">
                  <c:v>21</c:v>
                </c:pt>
                <c:pt idx="298">
                  <c:v>17</c:v>
                </c:pt>
                <c:pt idx="299">
                  <c:v>14</c:v>
                </c:pt>
                <c:pt idx="300">
                  <c:v>12</c:v>
                </c:pt>
                <c:pt idx="301">
                  <c:v>14</c:v>
                </c:pt>
                <c:pt idx="302">
                  <c:v>20</c:v>
                </c:pt>
                <c:pt idx="303">
                  <c:v>14</c:v>
                </c:pt>
                <c:pt idx="304">
                  <c:v>12</c:v>
                </c:pt>
                <c:pt idx="305">
                  <c:v>15</c:v>
                </c:pt>
                <c:pt idx="306">
                  <c:v>16</c:v>
                </c:pt>
                <c:pt idx="307">
                  <c:v>14</c:v>
                </c:pt>
                <c:pt idx="308">
                  <c:v>11</c:v>
                </c:pt>
                <c:pt idx="309">
                  <c:v>11</c:v>
                </c:pt>
                <c:pt idx="310">
                  <c:v>23</c:v>
                </c:pt>
                <c:pt idx="311">
                  <c:v>40</c:v>
                </c:pt>
                <c:pt idx="312">
                  <c:v>29</c:v>
                </c:pt>
                <c:pt idx="313">
                  <c:v>16</c:v>
                </c:pt>
                <c:pt idx="314">
                  <c:v>11</c:v>
                </c:pt>
                <c:pt idx="315">
                  <c:v>16</c:v>
                </c:pt>
                <c:pt idx="316">
                  <c:v>12</c:v>
                </c:pt>
                <c:pt idx="317">
                  <c:v>14</c:v>
                </c:pt>
                <c:pt idx="318">
                  <c:v>16</c:v>
                </c:pt>
                <c:pt idx="319">
                  <c:v>22</c:v>
                </c:pt>
                <c:pt idx="320">
                  <c:v>12</c:v>
                </c:pt>
                <c:pt idx="321">
                  <c:v>24</c:v>
                </c:pt>
                <c:pt idx="322">
                  <c:v>79</c:v>
                </c:pt>
                <c:pt idx="323">
                  <c:v>14</c:v>
                </c:pt>
                <c:pt idx="324">
                  <c:v>14</c:v>
                </c:pt>
                <c:pt idx="325">
                  <c:v>18</c:v>
                </c:pt>
                <c:pt idx="326">
                  <c:v>13</c:v>
                </c:pt>
                <c:pt idx="327">
                  <c:v>34</c:v>
                </c:pt>
                <c:pt idx="328">
                  <c:v>17</c:v>
                </c:pt>
                <c:pt idx="329">
                  <c:v>22</c:v>
                </c:pt>
                <c:pt idx="330">
                  <c:v>23</c:v>
                </c:pt>
                <c:pt idx="331">
                  <c:v>9</c:v>
                </c:pt>
                <c:pt idx="332">
                  <c:v>26</c:v>
                </c:pt>
                <c:pt idx="333">
                  <c:v>13</c:v>
                </c:pt>
                <c:pt idx="334">
                  <c:v>16</c:v>
                </c:pt>
                <c:pt idx="335">
                  <c:v>22</c:v>
                </c:pt>
                <c:pt idx="336">
                  <c:v>20</c:v>
                </c:pt>
                <c:pt idx="337">
                  <c:v>18</c:v>
                </c:pt>
                <c:pt idx="338">
                  <c:v>18</c:v>
                </c:pt>
                <c:pt idx="339">
                  <c:v>11</c:v>
                </c:pt>
                <c:pt idx="340">
                  <c:v>26</c:v>
                </c:pt>
                <c:pt idx="341">
                  <c:v>14</c:v>
                </c:pt>
                <c:pt idx="342">
                  <c:v>15</c:v>
                </c:pt>
                <c:pt idx="343">
                  <c:v>26</c:v>
                </c:pt>
                <c:pt idx="344">
                  <c:v>11</c:v>
                </c:pt>
                <c:pt idx="345">
                  <c:v>9</c:v>
                </c:pt>
                <c:pt idx="346">
                  <c:v>19</c:v>
                </c:pt>
                <c:pt idx="347">
                  <c:v>16</c:v>
                </c:pt>
                <c:pt idx="348">
                  <c:v>19</c:v>
                </c:pt>
                <c:pt idx="349">
                  <c:v>15</c:v>
                </c:pt>
                <c:pt idx="350">
                  <c:v>11</c:v>
                </c:pt>
                <c:pt idx="351">
                  <c:v>12</c:v>
                </c:pt>
                <c:pt idx="352">
                  <c:v>15</c:v>
                </c:pt>
                <c:pt idx="353">
                  <c:v>14</c:v>
                </c:pt>
                <c:pt idx="354">
                  <c:v>24</c:v>
                </c:pt>
                <c:pt idx="355">
                  <c:v>15</c:v>
                </c:pt>
                <c:pt idx="356">
                  <c:v>19</c:v>
                </c:pt>
                <c:pt idx="357">
                  <c:v>29</c:v>
                </c:pt>
                <c:pt idx="358">
                  <c:v>11</c:v>
                </c:pt>
                <c:pt idx="359">
                  <c:v>16</c:v>
                </c:pt>
                <c:pt idx="360">
                  <c:v>32</c:v>
                </c:pt>
                <c:pt idx="361">
                  <c:v>13</c:v>
                </c:pt>
                <c:pt idx="362">
                  <c:v>34</c:v>
                </c:pt>
                <c:pt idx="363">
                  <c:v>17</c:v>
                </c:pt>
                <c:pt idx="364">
                  <c:v>30</c:v>
                </c:pt>
                <c:pt idx="365">
                  <c:v>15</c:v>
                </c:pt>
                <c:pt idx="366">
                  <c:v>10</c:v>
                </c:pt>
                <c:pt idx="367">
                  <c:v>11</c:v>
                </c:pt>
                <c:pt idx="368">
                  <c:v>22</c:v>
                </c:pt>
                <c:pt idx="369">
                  <c:v>20</c:v>
                </c:pt>
                <c:pt idx="370">
                  <c:v>15</c:v>
                </c:pt>
                <c:pt idx="371">
                  <c:v>24</c:v>
                </c:pt>
                <c:pt idx="372">
                  <c:v>12</c:v>
                </c:pt>
                <c:pt idx="373">
                  <c:v>23</c:v>
                </c:pt>
                <c:pt idx="374">
                  <c:v>12</c:v>
                </c:pt>
                <c:pt idx="375">
                  <c:v>13</c:v>
                </c:pt>
                <c:pt idx="376">
                  <c:v>20</c:v>
                </c:pt>
                <c:pt idx="377">
                  <c:v>25</c:v>
                </c:pt>
                <c:pt idx="378">
                  <c:v>23</c:v>
                </c:pt>
                <c:pt idx="379">
                  <c:v>14</c:v>
                </c:pt>
                <c:pt idx="380">
                  <c:v>14</c:v>
                </c:pt>
                <c:pt idx="381">
                  <c:v>23</c:v>
                </c:pt>
                <c:pt idx="382">
                  <c:v>22</c:v>
                </c:pt>
                <c:pt idx="383">
                  <c:v>23</c:v>
                </c:pt>
                <c:pt idx="384">
                  <c:v>11</c:v>
                </c:pt>
                <c:pt idx="385">
                  <c:v>13</c:v>
                </c:pt>
                <c:pt idx="386">
                  <c:v>15</c:v>
                </c:pt>
                <c:pt idx="387">
                  <c:v>14</c:v>
                </c:pt>
                <c:pt idx="388">
                  <c:v>15</c:v>
                </c:pt>
                <c:pt idx="389">
                  <c:v>10</c:v>
                </c:pt>
                <c:pt idx="390">
                  <c:v>28</c:v>
                </c:pt>
                <c:pt idx="391">
                  <c:v>15</c:v>
                </c:pt>
                <c:pt idx="392">
                  <c:v>14</c:v>
                </c:pt>
                <c:pt idx="393">
                  <c:v>10</c:v>
                </c:pt>
                <c:pt idx="394">
                  <c:v>25</c:v>
                </c:pt>
                <c:pt idx="395">
                  <c:v>11</c:v>
                </c:pt>
                <c:pt idx="396">
                  <c:v>22</c:v>
                </c:pt>
                <c:pt idx="397">
                  <c:v>15</c:v>
                </c:pt>
                <c:pt idx="398">
                  <c:v>24</c:v>
                </c:pt>
                <c:pt idx="399">
                  <c:v>11</c:v>
                </c:pt>
                <c:pt idx="400">
                  <c:v>23</c:v>
                </c:pt>
                <c:pt idx="401">
                  <c:v>37</c:v>
                </c:pt>
                <c:pt idx="402">
                  <c:v>22</c:v>
                </c:pt>
                <c:pt idx="403">
                  <c:v>17</c:v>
                </c:pt>
                <c:pt idx="404">
                  <c:v>21</c:v>
                </c:pt>
                <c:pt idx="405">
                  <c:v>19</c:v>
                </c:pt>
                <c:pt idx="406">
                  <c:v>33</c:v>
                </c:pt>
                <c:pt idx="407">
                  <c:v>22</c:v>
                </c:pt>
                <c:pt idx="408">
                  <c:v>79</c:v>
                </c:pt>
                <c:pt idx="409">
                  <c:v>16</c:v>
                </c:pt>
                <c:pt idx="410">
                  <c:v>19</c:v>
                </c:pt>
                <c:pt idx="411">
                  <c:v>15</c:v>
                </c:pt>
                <c:pt idx="412">
                  <c:v>42</c:v>
                </c:pt>
                <c:pt idx="413">
                  <c:v>23</c:v>
                </c:pt>
                <c:pt idx="414">
                  <c:v>18</c:v>
                </c:pt>
                <c:pt idx="415">
                  <c:v>11</c:v>
                </c:pt>
                <c:pt idx="416">
                  <c:v>30</c:v>
                </c:pt>
                <c:pt idx="417">
                  <c:v>27</c:v>
                </c:pt>
                <c:pt idx="418">
                  <c:v>13</c:v>
                </c:pt>
                <c:pt idx="419">
                  <c:v>16</c:v>
                </c:pt>
                <c:pt idx="420">
                  <c:v>15</c:v>
                </c:pt>
                <c:pt idx="421">
                  <c:v>20</c:v>
                </c:pt>
                <c:pt idx="422">
                  <c:v>18</c:v>
                </c:pt>
                <c:pt idx="423">
                  <c:v>16</c:v>
                </c:pt>
                <c:pt idx="424">
                  <c:v>37</c:v>
                </c:pt>
                <c:pt idx="425">
                  <c:v>11</c:v>
                </c:pt>
                <c:pt idx="426">
                  <c:v>15</c:v>
                </c:pt>
                <c:pt idx="427">
                  <c:v>17</c:v>
                </c:pt>
                <c:pt idx="428">
                  <c:v>23</c:v>
                </c:pt>
                <c:pt idx="429">
                  <c:v>10</c:v>
                </c:pt>
                <c:pt idx="430">
                  <c:v>18</c:v>
                </c:pt>
                <c:pt idx="431">
                  <c:v>11</c:v>
                </c:pt>
                <c:pt idx="432">
                  <c:v>11</c:v>
                </c:pt>
                <c:pt idx="433">
                  <c:v>19</c:v>
                </c:pt>
                <c:pt idx="434">
                  <c:v>11</c:v>
                </c:pt>
                <c:pt idx="435">
                  <c:v>26</c:v>
                </c:pt>
                <c:pt idx="436">
                  <c:v>11</c:v>
                </c:pt>
                <c:pt idx="437">
                  <c:v>15</c:v>
                </c:pt>
                <c:pt idx="438">
                  <c:v>23</c:v>
                </c:pt>
                <c:pt idx="439">
                  <c:v>12</c:v>
                </c:pt>
                <c:pt idx="440">
                  <c:v>11</c:v>
                </c:pt>
                <c:pt idx="441">
                  <c:v>32</c:v>
                </c:pt>
                <c:pt idx="442">
                  <c:v>12</c:v>
                </c:pt>
                <c:pt idx="443">
                  <c:v>19</c:v>
                </c:pt>
                <c:pt idx="444">
                  <c:v>11</c:v>
                </c:pt>
                <c:pt idx="445">
                  <c:v>32</c:v>
                </c:pt>
                <c:pt idx="446">
                  <c:v>14</c:v>
                </c:pt>
                <c:pt idx="447">
                  <c:v>15</c:v>
                </c:pt>
                <c:pt idx="448">
                  <c:v>20</c:v>
                </c:pt>
                <c:pt idx="449">
                  <c:v>15</c:v>
                </c:pt>
                <c:pt idx="450">
                  <c:v>35</c:v>
                </c:pt>
                <c:pt idx="451">
                  <c:v>13</c:v>
                </c:pt>
                <c:pt idx="452">
                  <c:v>12</c:v>
                </c:pt>
                <c:pt idx="453">
                  <c:v>16</c:v>
                </c:pt>
                <c:pt idx="454">
                  <c:v>19</c:v>
                </c:pt>
                <c:pt idx="455">
                  <c:v>19</c:v>
                </c:pt>
                <c:pt idx="456">
                  <c:v>29</c:v>
                </c:pt>
                <c:pt idx="457">
                  <c:v>26</c:v>
                </c:pt>
                <c:pt idx="458">
                  <c:v>13</c:v>
                </c:pt>
                <c:pt idx="459">
                  <c:v>23</c:v>
                </c:pt>
                <c:pt idx="460">
                  <c:v>23</c:v>
                </c:pt>
                <c:pt idx="461">
                  <c:v>12</c:v>
                </c:pt>
                <c:pt idx="462">
                  <c:v>30</c:v>
                </c:pt>
                <c:pt idx="463">
                  <c:v>18</c:v>
                </c:pt>
                <c:pt idx="464">
                  <c:v>11</c:v>
                </c:pt>
                <c:pt idx="465">
                  <c:v>13</c:v>
                </c:pt>
                <c:pt idx="466">
                  <c:v>18</c:v>
                </c:pt>
                <c:pt idx="467">
                  <c:v>23</c:v>
                </c:pt>
                <c:pt idx="468">
                  <c:v>39</c:v>
                </c:pt>
                <c:pt idx="469">
                  <c:v>30</c:v>
                </c:pt>
                <c:pt idx="470">
                  <c:v>20</c:v>
                </c:pt>
                <c:pt idx="471">
                  <c:v>12</c:v>
                </c:pt>
                <c:pt idx="472">
                  <c:v>17</c:v>
                </c:pt>
                <c:pt idx="473">
                  <c:v>30</c:v>
                </c:pt>
                <c:pt idx="474">
                  <c:v>26</c:v>
                </c:pt>
                <c:pt idx="475">
                  <c:v>34</c:v>
                </c:pt>
                <c:pt idx="476">
                  <c:v>26</c:v>
                </c:pt>
                <c:pt idx="477">
                  <c:v>18</c:v>
                </c:pt>
                <c:pt idx="478">
                  <c:v>16</c:v>
                </c:pt>
                <c:pt idx="479">
                  <c:v>15</c:v>
                </c:pt>
                <c:pt idx="480">
                  <c:v>19</c:v>
                </c:pt>
                <c:pt idx="481">
                  <c:v>23</c:v>
                </c:pt>
                <c:pt idx="482">
                  <c:v>25</c:v>
                </c:pt>
                <c:pt idx="483">
                  <c:v>19</c:v>
                </c:pt>
                <c:pt idx="484">
                  <c:v>18</c:v>
                </c:pt>
                <c:pt idx="485">
                  <c:v>40</c:v>
                </c:pt>
                <c:pt idx="486">
                  <c:v>11</c:v>
                </c:pt>
                <c:pt idx="487">
                  <c:v>12</c:v>
                </c:pt>
                <c:pt idx="488">
                  <c:v>15</c:v>
                </c:pt>
                <c:pt idx="489">
                  <c:v>13</c:v>
                </c:pt>
                <c:pt idx="490">
                  <c:v>15</c:v>
                </c:pt>
                <c:pt idx="491">
                  <c:v>13</c:v>
                </c:pt>
                <c:pt idx="492">
                  <c:v>25</c:v>
                </c:pt>
                <c:pt idx="493">
                  <c:v>14</c:v>
                </c:pt>
                <c:pt idx="494">
                  <c:v>12</c:v>
                </c:pt>
                <c:pt idx="495">
                  <c:v>15</c:v>
                </c:pt>
                <c:pt idx="496">
                  <c:v>16</c:v>
                </c:pt>
                <c:pt idx="497">
                  <c:v>20</c:v>
                </c:pt>
                <c:pt idx="498">
                  <c:v>16</c:v>
                </c:pt>
                <c:pt idx="499">
                  <c:v>14</c:v>
                </c:pt>
                <c:pt idx="500">
                  <c:v>14</c:v>
                </c:pt>
                <c:pt idx="501">
                  <c:v>12</c:v>
                </c:pt>
                <c:pt idx="502">
                  <c:v>22</c:v>
                </c:pt>
                <c:pt idx="503">
                  <c:v>13</c:v>
                </c:pt>
                <c:pt idx="504">
                  <c:v>17</c:v>
                </c:pt>
                <c:pt idx="505">
                  <c:v>12</c:v>
                </c:pt>
                <c:pt idx="506">
                  <c:v>10</c:v>
                </c:pt>
                <c:pt idx="507">
                  <c:v>16</c:v>
                </c:pt>
                <c:pt idx="508">
                  <c:v>21</c:v>
                </c:pt>
                <c:pt idx="509">
                  <c:v>18</c:v>
                </c:pt>
                <c:pt idx="510">
                  <c:v>16</c:v>
                </c:pt>
                <c:pt idx="511">
                  <c:v>24</c:v>
                </c:pt>
                <c:pt idx="512">
                  <c:v>8</c:v>
                </c:pt>
                <c:pt idx="513">
                  <c:v>25</c:v>
                </c:pt>
                <c:pt idx="514">
                  <c:v>24</c:v>
                </c:pt>
                <c:pt idx="515">
                  <c:v>22</c:v>
                </c:pt>
                <c:pt idx="516">
                  <c:v>17</c:v>
                </c:pt>
                <c:pt idx="517">
                  <c:v>28</c:v>
                </c:pt>
                <c:pt idx="518">
                  <c:v>28</c:v>
                </c:pt>
                <c:pt idx="519">
                  <c:v>32</c:v>
                </c:pt>
                <c:pt idx="520">
                  <c:v>33</c:v>
                </c:pt>
                <c:pt idx="521">
                  <c:v>25</c:v>
                </c:pt>
                <c:pt idx="522">
                  <c:v>16</c:v>
                </c:pt>
                <c:pt idx="523">
                  <c:v>27</c:v>
                </c:pt>
                <c:pt idx="524">
                  <c:v>19</c:v>
                </c:pt>
                <c:pt idx="525">
                  <c:v>13</c:v>
                </c:pt>
                <c:pt idx="526">
                  <c:v>27</c:v>
                </c:pt>
                <c:pt idx="527">
                  <c:v>27</c:v>
                </c:pt>
                <c:pt idx="528">
                  <c:v>24</c:v>
                </c:pt>
                <c:pt idx="529">
                  <c:v>15</c:v>
                </c:pt>
                <c:pt idx="530">
                  <c:v>21</c:v>
                </c:pt>
                <c:pt idx="531">
                  <c:v>17</c:v>
                </c:pt>
                <c:pt idx="532">
                  <c:v>11</c:v>
                </c:pt>
                <c:pt idx="533">
                  <c:v>21</c:v>
                </c:pt>
                <c:pt idx="534">
                  <c:v>21</c:v>
                </c:pt>
                <c:pt idx="535">
                  <c:v>31</c:v>
                </c:pt>
                <c:pt idx="536">
                  <c:v>26</c:v>
                </c:pt>
                <c:pt idx="537">
                  <c:v>33</c:v>
                </c:pt>
                <c:pt idx="538">
                  <c:v>19</c:v>
                </c:pt>
                <c:pt idx="539">
                  <c:v>23</c:v>
                </c:pt>
                <c:pt idx="540">
                  <c:v>10</c:v>
                </c:pt>
                <c:pt idx="541">
                  <c:v>13</c:v>
                </c:pt>
                <c:pt idx="542">
                  <c:v>20</c:v>
                </c:pt>
                <c:pt idx="543">
                  <c:v>41</c:v>
                </c:pt>
                <c:pt idx="544">
                  <c:v>18</c:v>
                </c:pt>
                <c:pt idx="545">
                  <c:v>15</c:v>
                </c:pt>
                <c:pt idx="546">
                  <c:v>19</c:v>
                </c:pt>
                <c:pt idx="547">
                  <c:v>23</c:v>
                </c:pt>
                <c:pt idx="548">
                  <c:v>13</c:v>
                </c:pt>
                <c:pt idx="549">
                  <c:v>13</c:v>
                </c:pt>
                <c:pt idx="550">
                  <c:v>16</c:v>
                </c:pt>
                <c:pt idx="551">
                  <c:v>16</c:v>
                </c:pt>
                <c:pt idx="552">
                  <c:v>37</c:v>
                </c:pt>
                <c:pt idx="553">
                  <c:v>21</c:v>
                </c:pt>
                <c:pt idx="554">
                  <c:v>21</c:v>
                </c:pt>
                <c:pt idx="555">
                  <c:v>19</c:v>
                </c:pt>
                <c:pt idx="556">
                  <c:v>12</c:v>
                </c:pt>
                <c:pt idx="557">
                  <c:v>18</c:v>
                </c:pt>
                <c:pt idx="558">
                  <c:v>19</c:v>
                </c:pt>
                <c:pt idx="559">
                  <c:v>22</c:v>
                </c:pt>
                <c:pt idx="560">
                  <c:v>21</c:v>
                </c:pt>
                <c:pt idx="561">
                  <c:v>32</c:v>
                </c:pt>
                <c:pt idx="562">
                  <c:v>29</c:v>
                </c:pt>
                <c:pt idx="563">
                  <c:v>15</c:v>
                </c:pt>
                <c:pt idx="564">
                  <c:v>16</c:v>
                </c:pt>
                <c:pt idx="565">
                  <c:v>13</c:v>
                </c:pt>
                <c:pt idx="566">
                  <c:v>20</c:v>
                </c:pt>
                <c:pt idx="567">
                  <c:v>20</c:v>
                </c:pt>
                <c:pt idx="568">
                  <c:v>19</c:v>
                </c:pt>
                <c:pt idx="569">
                  <c:v>24</c:v>
                </c:pt>
                <c:pt idx="570">
                  <c:v>12</c:v>
                </c:pt>
                <c:pt idx="571">
                  <c:v>8</c:v>
                </c:pt>
                <c:pt idx="572">
                  <c:v>18</c:v>
                </c:pt>
                <c:pt idx="573">
                  <c:v>15</c:v>
                </c:pt>
                <c:pt idx="574">
                  <c:v>20</c:v>
                </c:pt>
                <c:pt idx="575">
                  <c:v>35</c:v>
                </c:pt>
                <c:pt idx="576">
                  <c:v>40</c:v>
                </c:pt>
                <c:pt idx="577">
                  <c:v>15</c:v>
                </c:pt>
                <c:pt idx="578">
                  <c:v>14</c:v>
                </c:pt>
                <c:pt idx="579">
                  <c:v>14</c:v>
                </c:pt>
                <c:pt idx="580">
                  <c:v>42</c:v>
                </c:pt>
                <c:pt idx="581">
                  <c:v>19</c:v>
                </c:pt>
                <c:pt idx="582">
                  <c:v>13</c:v>
                </c:pt>
                <c:pt idx="583">
                  <c:v>30</c:v>
                </c:pt>
                <c:pt idx="584">
                  <c:v>16</c:v>
                </c:pt>
                <c:pt idx="585">
                  <c:v>13</c:v>
                </c:pt>
                <c:pt idx="586">
                  <c:v>24</c:v>
                </c:pt>
                <c:pt idx="587">
                  <c:v>27</c:v>
                </c:pt>
                <c:pt idx="588">
                  <c:v>13</c:v>
                </c:pt>
                <c:pt idx="589">
                  <c:v>16</c:v>
                </c:pt>
                <c:pt idx="590">
                  <c:v>13</c:v>
                </c:pt>
                <c:pt idx="591">
                  <c:v>13</c:v>
                </c:pt>
                <c:pt idx="592">
                  <c:v>18</c:v>
                </c:pt>
                <c:pt idx="593">
                  <c:v>25</c:v>
                </c:pt>
                <c:pt idx="594">
                  <c:v>16</c:v>
                </c:pt>
                <c:pt idx="595">
                  <c:v>15</c:v>
                </c:pt>
                <c:pt idx="596">
                  <c:v>24</c:v>
                </c:pt>
                <c:pt idx="597">
                  <c:v>13</c:v>
                </c:pt>
                <c:pt idx="598">
                  <c:v>13</c:v>
                </c:pt>
                <c:pt idx="599">
                  <c:v>21</c:v>
                </c:pt>
                <c:pt idx="600">
                  <c:v>24</c:v>
                </c:pt>
                <c:pt idx="601">
                  <c:v>18</c:v>
                </c:pt>
                <c:pt idx="602">
                  <c:v>23</c:v>
                </c:pt>
                <c:pt idx="603">
                  <c:v>14</c:v>
                </c:pt>
                <c:pt idx="604">
                  <c:v>20</c:v>
                </c:pt>
                <c:pt idx="605">
                  <c:v>25</c:v>
                </c:pt>
                <c:pt idx="606">
                  <c:v>39</c:v>
                </c:pt>
                <c:pt idx="607">
                  <c:v>13</c:v>
                </c:pt>
                <c:pt idx="608">
                  <c:v>24</c:v>
                </c:pt>
                <c:pt idx="609">
                  <c:v>16</c:v>
                </c:pt>
                <c:pt idx="610">
                  <c:v>17</c:v>
                </c:pt>
                <c:pt idx="611">
                  <c:v>21</c:v>
                </c:pt>
                <c:pt idx="612">
                  <c:v>13</c:v>
                </c:pt>
                <c:pt idx="613">
                  <c:v>18</c:v>
                </c:pt>
                <c:pt idx="614">
                  <c:v>30</c:v>
                </c:pt>
                <c:pt idx="615">
                  <c:v>21</c:v>
                </c:pt>
                <c:pt idx="616">
                  <c:v>23</c:v>
                </c:pt>
                <c:pt idx="617">
                  <c:v>8</c:v>
                </c:pt>
                <c:pt idx="618">
                  <c:v>19</c:v>
                </c:pt>
                <c:pt idx="619">
                  <c:v>16</c:v>
                </c:pt>
                <c:pt idx="620">
                  <c:v>28</c:v>
                </c:pt>
                <c:pt idx="621">
                  <c:v>23</c:v>
                </c:pt>
                <c:pt idx="622">
                  <c:v>18</c:v>
                </c:pt>
                <c:pt idx="623">
                  <c:v>18</c:v>
                </c:pt>
                <c:pt idx="624">
                  <c:v>36</c:v>
                </c:pt>
                <c:pt idx="625">
                  <c:v>14</c:v>
                </c:pt>
                <c:pt idx="626">
                  <c:v>36</c:v>
                </c:pt>
                <c:pt idx="627">
                  <c:v>15</c:v>
                </c:pt>
                <c:pt idx="628">
                  <c:v>19</c:v>
                </c:pt>
                <c:pt idx="629">
                  <c:v>17</c:v>
                </c:pt>
                <c:pt idx="630">
                  <c:v>14</c:v>
                </c:pt>
                <c:pt idx="631">
                  <c:v>18</c:v>
                </c:pt>
                <c:pt idx="632">
                  <c:v>21</c:v>
                </c:pt>
                <c:pt idx="633">
                  <c:v>79</c:v>
                </c:pt>
                <c:pt idx="634">
                  <c:v>28</c:v>
                </c:pt>
                <c:pt idx="635">
                  <c:v>11</c:v>
                </c:pt>
                <c:pt idx="636">
                  <c:v>14</c:v>
                </c:pt>
                <c:pt idx="637">
                  <c:v>14</c:v>
                </c:pt>
                <c:pt idx="638">
                  <c:v>21</c:v>
                </c:pt>
                <c:pt idx="639">
                  <c:v>12</c:v>
                </c:pt>
                <c:pt idx="640">
                  <c:v>19</c:v>
                </c:pt>
                <c:pt idx="641">
                  <c:v>13</c:v>
                </c:pt>
                <c:pt idx="642">
                  <c:v>8</c:v>
                </c:pt>
                <c:pt idx="643">
                  <c:v>13</c:v>
                </c:pt>
                <c:pt idx="644">
                  <c:v>18</c:v>
                </c:pt>
                <c:pt idx="645">
                  <c:v>11</c:v>
                </c:pt>
                <c:pt idx="646">
                  <c:v>13</c:v>
                </c:pt>
                <c:pt idx="647">
                  <c:v>8</c:v>
                </c:pt>
                <c:pt idx="648">
                  <c:v>21</c:v>
                </c:pt>
                <c:pt idx="649">
                  <c:v>8</c:v>
                </c:pt>
                <c:pt idx="650">
                  <c:v>14</c:v>
                </c:pt>
                <c:pt idx="651">
                  <c:v>14</c:v>
                </c:pt>
                <c:pt idx="652">
                  <c:v>12</c:v>
                </c:pt>
                <c:pt idx="653">
                  <c:v>22</c:v>
                </c:pt>
                <c:pt idx="654">
                  <c:v>24</c:v>
                </c:pt>
                <c:pt idx="655">
                  <c:v>23</c:v>
                </c:pt>
                <c:pt idx="656">
                  <c:v>20</c:v>
                </c:pt>
                <c:pt idx="657">
                  <c:v>19</c:v>
                </c:pt>
                <c:pt idx="658">
                  <c:v>16</c:v>
                </c:pt>
                <c:pt idx="659">
                  <c:v>14</c:v>
                </c:pt>
                <c:pt idx="660">
                  <c:v>15</c:v>
                </c:pt>
                <c:pt idx="661">
                  <c:v>15</c:v>
                </c:pt>
                <c:pt idx="662">
                  <c:v>17</c:v>
                </c:pt>
                <c:pt idx="663">
                  <c:v>26</c:v>
                </c:pt>
                <c:pt idx="664">
                  <c:v>26</c:v>
                </c:pt>
                <c:pt idx="665">
                  <c:v>23</c:v>
                </c:pt>
                <c:pt idx="666">
                  <c:v>19</c:v>
                </c:pt>
                <c:pt idx="667">
                  <c:v>25</c:v>
                </c:pt>
                <c:pt idx="668">
                  <c:v>25</c:v>
                </c:pt>
                <c:pt idx="669">
                  <c:v>29</c:v>
                </c:pt>
                <c:pt idx="670">
                  <c:v>29</c:v>
                </c:pt>
                <c:pt idx="671">
                  <c:v>14</c:v>
                </c:pt>
                <c:pt idx="672">
                  <c:v>19</c:v>
                </c:pt>
                <c:pt idx="673">
                  <c:v>21</c:v>
                </c:pt>
                <c:pt idx="674">
                  <c:v>12</c:v>
                </c:pt>
                <c:pt idx="675">
                  <c:v>22</c:v>
                </c:pt>
                <c:pt idx="676">
                  <c:v>21</c:v>
                </c:pt>
                <c:pt idx="677">
                  <c:v>22</c:v>
                </c:pt>
                <c:pt idx="678">
                  <c:v>20</c:v>
                </c:pt>
                <c:pt idx="679">
                  <c:v>32</c:v>
                </c:pt>
                <c:pt idx="680">
                  <c:v>15</c:v>
                </c:pt>
                <c:pt idx="681">
                  <c:v>26</c:v>
                </c:pt>
                <c:pt idx="682">
                  <c:v>17</c:v>
                </c:pt>
                <c:pt idx="683">
                  <c:v>39</c:v>
                </c:pt>
                <c:pt idx="684">
                  <c:v>17</c:v>
                </c:pt>
                <c:pt idx="685">
                  <c:v>19</c:v>
                </c:pt>
                <c:pt idx="686">
                  <c:v>19</c:v>
                </c:pt>
                <c:pt idx="687">
                  <c:v>31</c:v>
                </c:pt>
                <c:pt idx="688">
                  <c:v>18</c:v>
                </c:pt>
                <c:pt idx="689">
                  <c:v>13</c:v>
                </c:pt>
                <c:pt idx="690">
                  <c:v>17</c:v>
                </c:pt>
                <c:pt idx="691">
                  <c:v>34</c:v>
                </c:pt>
                <c:pt idx="692">
                  <c:v>18</c:v>
                </c:pt>
                <c:pt idx="693">
                  <c:v>20</c:v>
                </c:pt>
                <c:pt idx="694">
                  <c:v>19</c:v>
                </c:pt>
                <c:pt idx="695">
                  <c:v>16</c:v>
                </c:pt>
                <c:pt idx="696">
                  <c:v>41</c:v>
                </c:pt>
                <c:pt idx="697">
                  <c:v>13</c:v>
                </c:pt>
                <c:pt idx="698">
                  <c:v>16</c:v>
                </c:pt>
                <c:pt idx="699">
                  <c:v>16</c:v>
                </c:pt>
                <c:pt idx="700">
                  <c:v>21</c:v>
                </c:pt>
                <c:pt idx="701">
                  <c:v>18</c:v>
                </c:pt>
                <c:pt idx="702">
                  <c:v>17</c:v>
                </c:pt>
                <c:pt idx="703">
                  <c:v>13</c:v>
                </c:pt>
                <c:pt idx="704">
                  <c:v>21</c:v>
                </c:pt>
                <c:pt idx="705">
                  <c:v>26</c:v>
                </c:pt>
                <c:pt idx="706">
                  <c:v>16</c:v>
                </c:pt>
                <c:pt idx="707">
                  <c:v>13</c:v>
                </c:pt>
                <c:pt idx="708">
                  <c:v>19</c:v>
                </c:pt>
                <c:pt idx="709">
                  <c:v>26</c:v>
                </c:pt>
                <c:pt idx="710">
                  <c:v>17</c:v>
                </c:pt>
                <c:pt idx="711">
                  <c:v>34</c:v>
                </c:pt>
                <c:pt idx="712">
                  <c:v>20</c:v>
                </c:pt>
                <c:pt idx="713">
                  <c:v>18</c:v>
                </c:pt>
                <c:pt idx="714">
                  <c:v>20</c:v>
                </c:pt>
                <c:pt idx="715">
                  <c:v>21</c:v>
                </c:pt>
                <c:pt idx="716">
                  <c:v>40</c:v>
                </c:pt>
                <c:pt idx="717">
                  <c:v>15</c:v>
                </c:pt>
                <c:pt idx="718">
                  <c:v>22</c:v>
                </c:pt>
                <c:pt idx="719">
                  <c:v>22</c:v>
                </c:pt>
                <c:pt idx="720">
                  <c:v>18</c:v>
                </c:pt>
                <c:pt idx="721">
                  <c:v>15</c:v>
                </c:pt>
                <c:pt idx="722">
                  <c:v>13</c:v>
                </c:pt>
                <c:pt idx="723">
                  <c:v>24</c:v>
                </c:pt>
                <c:pt idx="724">
                  <c:v>12</c:v>
                </c:pt>
                <c:pt idx="725">
                  <c:v>30</c:v>
                </c:pt>
                <c:pt idx="726">
                  <c:v>41</c:v>
                </c:pt>
                <c:pt idx="727">
                  <c:v>14</c:v>
                </c:pt>
                <c:pt idx="728">
                  <c:v>29</c:v>
                </c:pt>
                <c:pt idx="729">
                  <c:v>26</c:v>
                </c:pt>
                <c:pt idx="730">
                  <c:v>30</c:v>
                </c:pt>
                <c:pt idx="731">
                  <c:v>20</c:v>
                </c:pt>
                <c:pt idx="732">
                  <c:v>18</c:v>
                </c:pt>
                <c:pt idx="733">
                  <c:v>21</c:v>
                </c:pt>
                <c:pt idx="734">
                  <c:v>24</c:v>
                </c:pt>
                <c:pt idx="735">
                  <c:v>12</c:v>
                </c:pt>
                <c:pt idx="736">
                  <c:v>26</c:v>
                </c:pt>
                <c:pt idx="737">
                  <c:v>18</c:v>
                </c:pt>
                <c:pt idx="738">
                  <c:v>23</c:v>
                </c:pt>
                <c:pt idx="739">
                  <c:v>15</c:v>
                </c:pt>
                <c:pt idx="740">
                  <c:v>17</c:v>
                </c:pt>
                <c:pt idx="741">
                  <c:v>26</c:v>
                </c:pt>
                <c:pt idx="742">
                  <c:v>20</c:v>
                </c:pt>
                <c:pt idx="743">
                  <c:v>23</c:v>
                </c:pt>
                <c:pt idx="744">
                  <c:v>18</c:v>
                </c:pt>
                <c:pt idx="745">
                  <c:v>36</c:v>
                </c:pt>
                <c:pt idx="746">
                  <c:v>18</c:v>
                </c:pt>
                <c:pt idx="747">
                  <c:v>33</c:v>
                </c:pt>
                <c:pt idx="748">
                  <c:v>16</c:v>
                </c:pt>
                <c:pt idx="749">
                  <c:v>33</c:v>
                </c:pt>
                <c:pt idx="750">
                  <c:v>21</c:v>
                </c:pt>
                <c:pt idx="751">
                  <c:v>34</c:v>
                </c:pt>
                <c:pt idx="752">
                  <c:v>38</c:v>
                </c:pt>
                <c:pt idx="753">
                  <c:v>22</c:v>
                </c:pt>
                <c:pt idx="754">
                  <c:v>20</c:v>
                </c:pt>
                <c:pt idx="755">
                  <c:v>79</c:v>
                </c:pt>
                <c:pt idx="756">
                  <c:v>46</c:v>
                </c:pt>
                <c:pt idx="757">
                  <c:v>24</c:v>
                </c:pt>
                <c:pt idx="758">
                  <c:v>34</c:v>
                </c:pt>
                <c:pt idx="759">
                  <c:v>14</c:v>
                </c:pt>
                <c:pt idx="760">
                  <c:v>30</c:v>
                </c:pt>
                <c:pt idx="761">
                  <c:v>16</c:v>
                </c:pt>
                <c:pt idx="762">
                  <c:v>21</c:v>
                </c:pt>
                <c:pt idx="763">
                  <c:v>24</c:v>
                </c:pt>
                <c:pt idx="764">
                  <c:v>18</c:v>
                </c:pt>
                <c:pt idx="765">
                  <c:v>20</c:v>
                </c:pt>
                <c:pt idx="766">
                  <c:v>31</c:v>
                </c:pt>
                <c:pt idx="767">
                  <c:v>16</c:v>
                </c:pt>
                <c:pt idx="768">
                  <c:v>22</c:v>
                </c:pt>
                <c:pt idx="769">
                  <c:v>23</c:v>
                </c:pt>
                <c:pt idx="770">
                  <c:v>16</c:v>
                </c:pt>
                <c:pt idx="771">
                  <c:v>21</c:v>
                </c:pt>
                <c:pt idx="772">
                  <c:v>17</c:v>
                </c:pt>
                <c:pt idx="773">
                  <c:v>21</c:v>
                </c:pt>
                <c:pt idx="774">
                  <c:v>27</c:v>
                </c:pt>
                <c:pt idx="775">
                  <c:v>38</c:v>
                </c:pt>
                <c:pt idx="776">
                  <c:v>13</c:v>
                </c:pt>
                <c:pt idx="777">
                  <c:v>14</c:v>
                </c:pt>
                <c:pt idx="778">
                  <c:v>16</c:v>
                </c:pt>
                <c:pt idx="779">
                  <c:v>14</c:v>
                </c:pt>
                <c:pt idx="780">
                  <c:v>8</c:v>
                </c:pt>
                <c:pt idx="781">
                  <c:v>21</c:v>
                </c:pt>
                <c:pt idx="782">
                  <c:v>27</c:v>
                </c:pt>
                <c:pt idx="783">
                  <c:v>17</c:v>
                </c:pt>
                <c:pt idx="784">
                  <c:v>19</c:v>
                </c:pt>
                <c:pt idx="785">
                  <c:v>19</c:v>
                </c:pt>
                <c:pt idx="786">
                  <c:v>23</c:v>
                </c:pt>
                <c:pt idx="787">
                  <c:v>21</c:v>
                </c:pt>
                <c:pt idx="788">
                  <c:v>12</c:v>
                </c:pt>
                <c:pt idx="789">
                  <c:v>15</c:v>
                </c:pt>
                <c:pt idx="790">
                  <c:v>16</c:v>
                </c:pt>
                <c:pt idx="791">
                  <c:v>14</c:v>
                </c:pt>
                <c:pt idx="792">
                  <c:v>28</c:v>
                </c:pt>
                <c:pt idx="793">
                  <c:v>27</c:v>
                </c:pt>
                <c:pt idx="794">
                  <c:v>18</c:v>
                </c:pt>
                <c:pt idx="795">
                  <c:v>15</c:v>
                </c:pt>
                <c:pt idx="796">
                  <c:v>8</c:v>
                </c:pt>
                <c:pt idx="797">
                  <c:v>24</c:v>
                </c:pt>
                <c:pt idx="798">
                  <c:v>25</c:v>
                </c:pt>
                <c:pt idx="799">
                  <c:v>26</c:v>
                </c:pt>
                <c:pt idx="800">
                  <c:v>21</c:v>
                </c:pt>
                <c:pt idx="801">
                  <c:v>26</c:v>
                </c:pt>
                <c:pt idx="802">
                  <c:v>26</c:v>
                </c:pt>
                <c:pt idx="803">
                  <c:v>29</c:v>
                </c:pt>
                <c:pt idx="804">
                  <c:v>28</c:v>
                </c:pt>
                <c:pt idx="805">
                  <c:v>28</c:v>
                </c:pt>
                <c:pt idx="806">
                  <c:v>27</c:v>
                </c:pt>
                <c:pt idx="807">
                  <c:v>22</c:v>
                </c:pt>
                <c:pt idx="808">
                  <c:v>40</c:v>
                </c:pt>
                <c:pt idx="809">
                  <c:v>35</c:v>
                </c:pt>
                <c:pt idx="810">
                  <c:v>23</c:v>
                </c:pt>
                <c:pt idx="811">
                  <c:v>22</c:v>
                </c:pt>
                <c:pt idx="812">
                  <c:v>13</c:v>
                </c:pt>
                <c:pt idx="813">
                  <c:v>19</c:v>
                </c:pt>
                <c:pt idx="814">
                  <c:v>16</c:v>
                </c:pt>
                <c:pt idx="815">
                  <c:v>24</c:v>
                </c:pt>
                <c:pt idx="816">
                  <c:v>31</c:v>
                </c:pt>
                <c:pt idx="817">
                  <c:v>20</c:v>
                </c:pt>
                <c:pt idx="818">
                  <c:v>29</c:v>
                </c:pt>
                <c:pt idx="819">
                  <c:v>31</c:v>
                </c:pt>
                <c:pt idx="820">
                  <c:v>19</c:v>
                </c:pt>
                <c:pt idx="821">
                  <c:v>15</c:v>
                </c:pt>
                <c:pt idx="822">
                  <c:v>27</c:v>
                </c:pt>
                <c:pt idx="823">
                  <c:v>30</c:v>
                </c:pt>
                <c:pt idx="824">
                  <c:v>17</c:v>
                </c:pt>
                <c:pt idx="825">
                  <c:v>19</c:v>
                </c:pt>
                <c:pt idx="826">
                  <c:v>14</c:v>
                </c:pt>
                <c:pt idx="827">
                  <c:v>21</c:v>
                </c:pt>
                <c:pt idx="828">
                  <c:v>24</c:v>
                </c:pt>
                <c:pt idx="829">
                  <c:v>17</c:v>
                </c:pt>
                <c:pt idx="830">
                  <c:v>14</c:v>
                </c:pt>
                <c:pt idx="831">
                  <c:v>18</c:v>
                </c:pt>
                <c:pt idx="832">
                  <c:v>50</c:v>
                </c:pt>
                <c:pt idx="833">
                  <c:v>14</c:v>
                </c:pt>
                <c:pt idx="834">
                  <c:v>25</c:v>
                </c:pt>
                <c:pt idx="835">
                  <c:v>29</c:v>
                </c:pt>
                <c:pt idx="836">
                  <c:v>32</c:v>
                </c:pt>
                <c:pt idx="837">
                  <c:v>23</c:v>
                </c:pt>
                <c:pt idx="838">
                  <c:v>21</c:v>
                </c:pt>
                <c:pt idx="839">
                  <c:v>27</c:v>
                </c:pt>
                <c:pt idx="840">
                  <c:v>25</c:v>
                </c:pt>
                <c:pt idx="841">
                  <c:v>19</c:v>
                </c:pt>
                <c:pt idx="842">
                  <c:v>20</c:v>
                </c:pt>
                <c:pt idx="843">
                  <c:v>8</c:v>
                </c:pt>
                <c:pt idx="844">
                  <c:v>19</c:v>
                </c:pt>
                <c:pt idx="845">
                  <c:v>29</c:v>
                </c:pt>
                <c:pt idx="846">
                  <c:v>29</c:v>
                </c:pt>
                <c:pt idx="847">
                  <c:v>24</c:v>
                </c:pt>
                <c:pt idx="848">
                  <c:v>32</c:v>
                </c:pt>
                <c:pt idx="849">
                  <c:v>19</c:v>
                </c:pt>
                <c:pt idx="850">
                  <c:v>16</c:v>
                </c:pt>
                <c:pt idx="851">
                  <c:v>28</c:v>
                </c:pt>
                <c:pt idx="852">
                  <c:v>79</c:v>
                </c:pt>
                <c:pt idx="853">
                  <c:v>28</c:v>
                </c:pt>
                <c:pt idx="854">
                  <c:v>24</c:v>
                </c:pt>
                <c:pt idx="855">
                  <c:v>26</c:v>
                </c:pt>
                <c:pt idx="856">
                  <c:v>23</c:v>
                </c:pt>
                <c:pt idx="857">
                  <c:v>15</c:v>
                </c:pt>
                <c:pt idx="858">
                  <c:v>28</c:v>
                </c:pt>
                <c:pt idx="859">
                  <c:v>29</c:v>
                </c:pt>
                <c:pt idx="860">
                  <c:v>20</c:v>
                </c:pt>
                <c:pt idx="861">
                  <c:v>16</c:v>
                </c:pt>
                <c:pt idx="862">
                  <c:v>19</c:v>
                </c:pt>
                <c:pt idx="863">
                  <c:v>23</c:v>
                </c:pt>
                <c:pt idx="864">
                  <c:v>15</c:v>
                </c:pt>
                <c:pt idx="865">
                  <c:v>22</c:v>
                </c:pt>
                <c:pt idx="866">
                  <c:v>20</c:v>
                </c:pt>
                <c:pt idx="867">
                  <c:v>21</c:v>
                </c:pt>
                <c:pt idx="868">
                  <c:v>17</c:v>
                </c:pt>
                <c:pt idx="869">
                  <c:v>42</c:v>
                </c:pt>
                <c:pt idx="870">
                  <c:v>15</c:v>
                </c:pt>
                <c:pt idx="871">
                  <c:v>18</c:v>
                </c:pt>
                <c:pt idx="872">
                  <c:v>41</c:v>
                </c:pt>
                <c:pt idx="873">
                  <c:v>24</c:v>
                </c:pt>
                <c:pt idx="874">
                  <c:v>21</c:v>
                </c:pt>
                <c:pt idx="875">
                  <c:v>35</c:v>
                </c:pt>
                <c:pt idx="876">
                  <c:v>28</c:v>
                </c:pt>
                <c:pt idx="877">
                  <c:v>39</c:v>
                </c:pt>
                <c:pt idx="878">
                  <c:v>21</c:v>
                </c:pt>
                <c:pt idx="879">
                  <c:v>24</c:v>
                </c:pt>
                <c:pt idx="880">
                  <c:v>19</c:v>
                </c:pt>
                <c:pt idx="881">
                  <c:v>31</c:v>
                </c:pt>
                <c:pt idx="882">
                  <c:v>24</c:v>
                </c:pt>
                <c:pt idx="883">
                  <c:v>29</c:v>
                </c:pt>
                <c:pt idx="884">
                  <c:v>21</c:v>
                </c:pt>
                <c:pt idx="885">
                  <c:v>17</c:v>
                </c:pt>
                <c:pt idx="886">
                  <c:v>36</c:v>
                </c:pt>
                <c:pt idx="887">
                  <c:v>17</c:v>
                </c:pt>
                <c:pt idx="888">
                  <c:v>45</c:v>
                </c:pt>
                <c:pt idx="889">
                  <c:v>15</c:v>
                </c:pt>
                <c:pt idx="890">
                  <c:v>24</c:v>
                </c:pt>
                <c:pt idx="891">
                  <c:v>24</c:v>
                </c:pt>
                <c:pt idx="892">
                  <c:v>39</c:v>
                </c:pt>
                <c:pt idx="893">
                  <c:v>23</c:v>
                </c:pt>
                <c:pt idx="894">
                  <c:v>20</c:v>
                </c:pt>
                <c:pt idx="895">
                  <c:v>17</c:v>
                </c:pt>
                <c:pt idx="896">
                  <c:v>24</c:v>
                </c:pt>
                <c:pt idx="897">
                  <c:v>41</c:v>
                </c:pt>
                <c:pt idx="898">
                  <c:v>18</c:v>
                </c:pt>
                <c:pt idx="899">
                  <c:v>17</c:v>
                </c:pt>
                <c:pt idx="900">
                  <c:v>13</c:v>
                </c:pt>
                <c:pt idx="901">
                  <c:v>16</c:v>
                </c:pt>
                <c:pt idx="902">
                  <c:v>23</c:v>
                </c:pt>
                <c:pt idx="903">
                  <c:v>15</c:v>
                </c:pt>
                <c:pt idx="904">
                  <c:v>37</c:v>
                </c:pt>
                <c:pt idx="905">
                  <c:v>21</c:v>
                </c:pt>
                <c:pt idx="906">
                  <c:v>16</c:v>
                </c:pt>
                <c:pt idx="907">
                  <c:v>13</c:v>
                </c:pt>
                <c:pt idx="908">
                  <c:v>25</c:v>
                </c:pt>
                <c:pt idx="909">
                  <c:v>30</c:v>
                </c:pt>
                <c:pt idx="910">
                  <c:v>15</c:v>
                </c:pt>
                <c:pt idx="911">
                  <c:v>20</c:v>
                </c:pt>
                <c:pt idx="912">
                  <c:v>29</c:v>
                </c:pt>
                <c:pt idx="913">
                  <c:v>18</c:v>
                </c:pt>
                <c:pt idx="914">
                  <c:v>25</c:v>
                </c:pt>
                <c:pt idx="915">
                  <c:v>25</c:v>
                </c:pt>
                <c:pt idx="916">
                  <c:v>27</c:v>
                </c:pt>
                <c:pt idx="917">
                  <c:v>18</c:v>
                </c:pt>
                <c:pt idx="918">
                  <c:v>23</c:v>
                </c:pt>
                <c:pt idx="919">
                  <c:v>31</c:v>
                </c:pt>
                <c:pt idx="920">
                  <c:v>18</c:v>
                </c:pt>
                <c:pt idx="921">
                  <c:v>16</c:v>
                </c:pt>
                <c:pt idx="922">
                  <c:v>15</c:v>
                </c:pt>
                <c:pt idx="923">
                  <c:v>21</c:v>
                </c:pt>
                <c:pt idx="924">
                  <c:v>25</c:v>
                </c:pt>
                <c:pt idx="925">
                  <c:v>25</c:v>
                </c:pt>
                <c:pt idx="926">
                  <c:v>18</c:v>
                </c:pt>
                <c:pt idx="927">
                  <c:v>27</c:v>
                </c:pt>
                <c:pt idx="928">
                  <c:v>44</c:v>
                </c:pt>
                <c:pt idx="929">
                  <c:v>16</c:v>
                </c:pt>
                <c:pt idx="930">
                  <c:v>20</c:v>
                </c:pt>
                <c:pt idx="931">
                  <c:v>21</c:v>
                </c:pt>
                <c:pt idx="932">
                  <c:v>18</c:v>
                </c:pt>
                <c:pt idx="933">
                  <c:v>31</c:v>
                </c:pt>
                <c:pt idx="934">
                  <c:v>29</c:v>
                </c:pt>
                <c:pt idx="935">
                  <c:v>79</c:v>
                </c:pt>
                <c:pt idx="936">
                  <c:v>16</c:v>
                </c:pt>
                <c:pt idx="937">
                  <c:v>23</c:v>
                </c:pt>
                <c:pt idx="938">
                  <c:v>22</c:v>
                </c:pt>
                <c:pt idx="939">
                  <c:v>22</c:v>
                </c:pt>
                <c:pt idx="940">
                  <c:v>17</c:v>
                </c:pt>
                <c:pt idx="941">
                  <c:v>18</c:v>
                </c:pt>
                <c:pt idx="942">
                  <c:v>16</c:v>
                </c:pt>
                <c:pt idx="943">
                  <c:v>35</c:v>
                </c:pt>
                <c:pt idx="944">
                  <c:v>30</c:v>
                </c:pt>
                <c:pt idx="945">
                  <c:v>29</c:v>
                </c:pt>
                <c:pt idx="946">
                  <c:v>17</c:v>
                </c:pt>
                <c:pt idx="947">
                  <c:v>18</c:v>
                </c:pt>
                <c:pt idx="948">
                  <c:v>26</c:v>
                </c:pt>
                <c:pt idx="949">
                  <c:v>16</c:v>
                </c:pt>
                <c:pt idx="950">
                  <c:v>8</c:v>
                </c:pt>
                <c:pt idx="951">
                  <c:v>18</c:v>
                </c:pt>
                <c:pt idx="952">
                  <c:v>28</c:v>
                </c:pt>
                <c:pt idx="953">
                  <c:v>43</c:v>
                </c:pt>
                <c:pt idx="954">
                  <c:v>18</c:v>
                </c:pt>
                <c:pt idx="955">
                  <c:v>25</c:v>
                </c:pt>
                <c:pt idx="956">
                  <c:v>22</c:v>
                </c:pt>
                <c:pt idx="957">
                  <c:v>16</c:v>
                </c:pt>
                <c:pt idx="958">
                  <c:v>23</c:v>
                </c:pt>
                <c:pt idx="959">
                  <c:v>38</c:v>
                </c:pt>
                <c:pt idx="960">
                  <c:v>24</c:v>
                </c:pt>
                <c:pt idx="961">
                  <c:v>21</c:v>
                </c:pt>
                <c:pt idx="962">
                  <c:v>17</c:v>
                </c:pt>
                <c:pt idx="963">
                  <c:v>25</c:v>
                </c:pt>
                <c:pt idx="964">
                  <c:v>28</c:v>
                </c:pt>
                <c:pt idx="965">
                  <c:v>25</c:v>
                </c:pt>
                <c:pt idx="966">
                  <c:v>19</c:v>
                </c:pt>
                <c:pt idx="967">
                  <c:v>24</c:v>
                </c:pt>
                <c:pt idx="968">
                  <c:v>35</c:v>
                </c:pt>
                <c:pt idx="969">
                  <c:v>34</c:v>
                </c:pt>
                <c:pt idx="970">
                  <c:v>38</c:v>
                </c:pt>
                <c:pt idx="971">
                  <c:v>18</c:v>
                </c:pt>
                <c:pt idx="972">
                  <c:v>19</c:v>
                </c:pt>
                <c:pt idx="973">
                  <c:v>79</c:v>
                </c:pt>
                <c:pt idx="974">
                  <c:v>29</c:v>
                </c:pt>
                <c:pt idx="975">
                  <c:v>27</c:v>
                </c:pt>
                <c:pt idx="976">
                  <c:v>37</c:v>
                </c:pt>
                <c:pt idx="977">
                  <c:v>8</c:v>
                </c:pt>
                <c:pt idx="978">
                  <c:v>22</c:v>
                </c:pt>
                <c:pt idx="979">
                  <c:v>21</c:v>
                </c:pt>
                <c:pt idx="980">
                  <c:v>17</c:v>
                </c:pt>
                <c:pt idx="981">
                  <c:v>44</c:v>
                </c:pt>
                <c:pt idx="982">
                  <c:v>18</c:v>
                </c:pt>
                <c:pt idx="983">
                  <c:v>18</c:v>
                </c:pt>
                <c:pt idx="984">
                  <c:v>35</c:v>
                </c:pt>
                <c:pt idx="985">
                  <c:v>32</c:v>
                </c:pt>
                <c:pt idx="986">
                  <c:v>23</c:v>
                </c:pt>
                <c:pt idx="987">
                  <c:v>20</c:v>
                </c:pt>
                <c:pt idx="988">
                  <c:v>20</c:v>
                </c:pt>
                <c:pt idx="989">
                  <c:v>46</c:v>
                </c:pt>
                <c:pt idx="990">
                  <c:v>17</c:v>
                </c:pt>
                <c:pt idx="991">
                  <c:v>18</c:v>
                </c:pt>
                <c:pt idx="992">
                  <c:v>17</c:v>
                </c:pt>
                <c:pt idx="993">
                  <c:v>29</c:v>
                </c:pt>
                <c:pt idx="994">
                  <c:v>35</c:v>
                </c:pt>
                <c:pt idx="995">
                  <c:v>18</c:v>
                </c:pt>
                <c:pt idx="996">
                  <c:v>79</c:v>
                </c:pt>
                <c:pt idx="997">
                  <c:v>17</c:v>
                </c:pt>
                <c:pt idx="998">
                  <c:v>19</c:v>
                </c:pt>
                <c:pt idx="999">
                  <c:v>18</c:v>
                </c:pt>
                <c:pt idx="1000">
                  <c:v>79</c:v>
                </c:pt>
                <c:pt idx="1001">
                  <c:v>18</c:v>
                </c:pt>
                <c:pt idx="1002">
                  <c:v>20</c:v>
                </c:pt>
                <c:pt idx="1003">
                  <c:v>21</c:v>
                </c:pt>
                <c:pt idx="1004">
                  <c:v>79</c:v>
                </c:pt>
                <c:pt idx="1005">
                  <c:v>34</c:v>
                </c:pt>
                <c:pt idx="1006">
                  <c:v>26</c:v>
                </c:pt>
                <c:pt idx="1007">
                  <c:v>25</c:v>
                </c:pt>
                <c:pt idx="1008">
                  <c:v>19</c:v>
                </c:pt>
                <c:pt idx="1009">
                  <c:v>40</c:v>
                </c:pt>
                <c:pt idx="1010">
                  <c:v>14</c:v>
                </c:pt>
                <c:pt idx="1011">
                  <c:v>21</c:v>
                </c:pt>
                <c:pt idx="1012">
                  <c:v>25</c:v>
                </c:pt>
                <c:pt idx="1013">
                  <c:v>17</c:v>
                </c:pt>
                <c:pt idx="1014">
                  <c:v>20</c:v>
                </c:pt>
                <c:pt idx="1015">
                  <c:v>24</c:v>
                </c:pt>
                <c:pt idx="1016">
                  <c:v>19</c:v>
                </c:pt>
                <c:pt idx="1017">
                  <c:v>20</c:v>
                </c:pt>
                <c:pt idx="1018">
                  <c:v>20</c:v>
                </c:pt>
                <c:pt idx="1019">
                  <c:v>19</c:v>
                </c:pt>
                <c:pt idx="1020">
                  <c:v>20</c:v>
                </c:pt>
                <c:pt idx="1021">
                  <c:v>29</c:v>
                </c:pt>
                <c:pt idx="1022">
                  <c:v>24</c:v>
                </c:pt>
                <c:pt idx="1023">
                  <c:v>15</c:v>
                </c:pt>
                <c:pt idx="1024">
                  <c:v>15</c:v>
                </c:pt>
                <c:pt idx="1025">
                  <c:v>21</c:v>
                </c:pt>
                <c:pt idx="1026">
                  <c:v>28</c:v>
                </c:pt>
                <c:pt idx="1027">
                  <c:v>33</c:v>
                </c:pt>
                <c:pt idx="1028">
                  <c:v>20</c:v>
                </c:pt>
                <c:pt idx="1029">
                  <c:v>29</c:v>
                </c:pt>
                <c:pt idx="1030">
                  <c:v>25</c:v>
                </c:pt>
                <c:pt idx="1031">
                  <c:v>16</c:v>
                </c:pt>
                <c:pt idx="1032">
                  <c:v>18</c:v>
                </c:pt>
                <c:pt idx="1033">
                  <c:v>28</c:v>
                </c:pt>
                <c:pt idx="1034">
                  <c:v>21</c:v>
                </c:pt>
                <c:pt idx="1035">
                  <c:v>28</c:v>
                </c:pt>
                <c:pt idx="1036">
                  <c:v>36</c:v>
                </c:pt>
                <c:pt idx="1037">
                  <c:v>16</c:v>
                </c:pt>
                <c:pt idx="1038">
                  <c:v>21</c:v>
                </c:pt>
                <c:pt idx="1039">
                  <c:v>28</c:v>
                </c:pt>
                <c:pt idx="1040">
                  <c:v>25</c:v>
                </c:pt>
                <c:pt idx="1041">
                  <c:v>19</c:v>
                </c:pt>
                <c:pt idx="1042">
                  <c:v>23</c:v>
                </c:pt>
                <c:pt idx="1043">
                  <c:v>16</c:v>
                </c:pt>
                <c:pt idx="1044">
                  <c:v>25</c:v>
                </c:pt>
                <c:pt idx="1045">
                  <c:v>31</c:v>
                </c:pt>
                <c:pt idx="1046">
                  <c:v>8</c:v>
                </c:pt>
                <c:pt idx="1047">
                  <c:v>36</c:v>
                </c:pt>
                <c:pt idx="1048">
                  <c:v>22</c:v>
                </c:pt>
                <c:pt idx="1049">
                  <c:v>34</c:v>
                </c:pt>
                <c:pt idx="1050">
                  <c:v>20</c:v>
                </c:pt>
                <c:pt idx="1051">
                  <c:v>30</c:v>
                </c:pt>
                <c:pt idx="1052">
                  <c:v>37</c:v>
                </c:pt>
                <c:pt idx="1053">
                  <c:v>19</c:v>
                </c:pt>
                <c:pt idx="1054">
                  <c:v>25</c:v>
                </c:pt>
                <c:pt idx="1055">
                  <c:v>30</c:v>
                </c:pt>
                <c:pt idx="1056">
                  <c:v>22</c:v>
                </c:pt>
                <c:pt idx="1057">
                  <c:v>18</c:v>
                </c:pt>
                <c:pt idx="1058">
                  <c:v>17</c:v>
                </c:pt>
                <c:pt idx="1059">
                  <c:v>23</c:v>
                </c:pt>
                <c:pt idx="1060">
                  <c:v>28</c:v>
                </c:pt>
                <c:pt idx="1061">
                  <c:v>23</c:v>
                </c:pt>
                <c:pt idx="1062">
                  <c:v>33</c:v>
                </c:pt>
                <c:pt idx="1063">
                  <c:v>29</c:v>
                </c:pt>
                <c:pt idx="1064">
                  <c:v>26</c:v>
                </c:pt>
                <c:pt idx="1065">
                  <c:v>33</c:v>
                </c:pt>
                <c:pt idx="1066">
                  <c:v>18</c:v>
                </c:pt>
                <c:pt idx="1067">
                  <c:v>27</c:v>
                </c:pt>
                <c:pt idx="1068">
                  <c:v>26</c:v>
                </c:pt>
                <c:pt idx="1069">
                  <c:v>20</c:v>
                </c:pt>
                <c:pt idx="1070">
                  <c:v>31</c:v>
                </c:pt>
                <c:pt idx="1071">
                  <c:v>25</c:v>
                </c:pt>
                <c:pt idx="1072">
                  <c:v>33</c:v>
                </c:pt>
                <c:pt idx="1073">
                  <c:v>26</c:v>
                </c:pt>
                <c:pt idx="1074">
                  <c:v>20</c:v>
                </c:pt>
                <c:pt idx="1075">
                  <c:v>17</c:v>
                </c:pt>
                <c:pt idx="1076">
                  <c:v>32</c:v>
                </c:pt>
                <c:pt idx="1077">
                  <c:v>25</c:v>
                </c:pt>
                <c:pt idx="1078">
                  <c:v>33</c:v>
                </c:pt>
                <c:pt idx="1079">
                  <c:v>28</c:v>
                </c:pt>
                <c:pt idx="1080">
                  <c:v>24</c:v>
                </c:pt>
                <c:pt idx="1081">
                  <c:v>31</c:v>
                </c:pt>
                <c:pt idx="1082">
                  <c:v>43</c:v>
                </c:pt>
                <c:pt idx="1083">
                  <c:v>33</c:v>
                </c:pt>
                <c:pt idx="1084">
                  <c:v>21</c:v>
                </c:pt>
                <c:pt idx="1085">
                  <c:v>24</c:v>
                </c:pt>
                <c:pt idx="1086">
                  <c:v>33</c:v>
                </c:pt>
                <c:pt idx="1087">
                  <c:v>17</c:v>
                </c:pt>
                <c:pt idx="1088">
                  <c:v>25</c:v>
                </c:pt>
                <c:pt idx="1089">
                  <c:v>30</c:v>
                </c:pt>
                <c:pt idx="1090">
                  <c:v>18</c:v>
                </c:pt>
                <c:pt idx="1091">
                  <c:v>20</c:v>
                </c:pt>
                <c:pt idx="1092">
                  <c:v>16</c:v>
                </c:pt>
                <c:pt idx="1093">
                  <c:v>29</c:v>
                </c:pt>
                <c:pt idx="1094">
                  <c:v>48</c:v>
                </c:pt>
                <c:pt idx="1095">
                  <c:v>26</c:v>
                </c:pt>
                <c:pt idx="1096">
                  <c:v>16</c:v>
                </c:pt>
                <c:pt idx="1097">
                  <c:v>79</c:v>
                </c:pt>
                <c:pt idx="1098">
                  <c:v>23</c:v>
                </c:pt>
                <c:pt idx="1099">
                  <c:v>30</c:v>
                </c:pt>
                <c:pt idx="1100">
                  <c:v>49</c:v>
                </c:pt>
                <c:pt idx="1101">
                  <c:v>29</c:v>
                </c:pt>
                <c:pt idx="1102">
                  <c:v>18</c:v>
                </c:pt>
                <c:pt idx="1103">
                  <c:v>22</c:v>
                </c:pt>
                <c:pt idx="1104">
                  <c:v>34</c:v>
                </c:pt>
                <c:pt idx="1105">
                  <c:v>23</c:v>
                </c:pt>
                <c:pt idx="1106">
                  <c:v>30</c:v>
                </c:pt>
                <c:pt idx="1107">
                  <c:v>42</c:v>
                </c:pt>
                <c:pt idx="1108">
                  <c:v>24</c:v>
                </c:pt>
                <c:pt idx="1109">
                  <c:v>26</c:v>
                </c:pt>
                <c:pt idx="1110">
                  <c:v>30</c:v>
                </c:pt>
                <c:pt idx="1111">
                  <c:v>46</c:v>
                </c:pt>
                <c:pt idx="1112">
                  <c:v>38</c:v>
                </c:pt>
                <c:pt idx="1113">
                  <c:v>34</c:v>
                </c:pt>
                <c:pt idx="1114">
                  <c:v>20</c:v>
                </c:pt>
                <c:pt idx="1115">
                  <c:v>20</c:v>
                </c:pt>
                <c:pt idx="1116">
                  <c:v>31</c:v>
                </c:pt>
                <c:pt idx="1117">
                  <c:v>23</c:v>
                </c:pt>
                <c:pt idx="1118">
                  <c:v>22</c:v>
                </c:pt>
                <c:pt idx="1119">
                  <c:v>21</c:v>
                </c:pt>
                <c:pt idx="1120">
                  <c:v>28</c:v>
                </c:pt>
                <c:pt idx="1121">
                  <c:v>23</c:v>
                </c:pt>
                <c:pt idx="1122">
                  <c:v>33</c:v>
                </c:pt>
                <c:pt idx="1123">
                  <c:v>24</c:v>
                </c:pt>
                <c:pt idx="1124">
                  <c:v>36</c:v>
                </c:pt>
                <c:pt idx="1125">
                  <c:v>28</c:v>
                </c:pt>
                <c:pt idx="1126">
                  <c:v>33</c:v>
                </c:pt>
                <c:pt idx="1127">
                  <c:v>26</c:v>
                </c:pt>
                <c:pt idx="1128">
                  <c:v>20</c:v>
                </c:pt>
                <c:pt idx="1129">
                  <c:v>39</c:v>
                </c:pt>
                <c:pt idx="1130">
                  <c:v>33</c:v>
                </c:pt>
                <c:pt idx="1131">
                  <c:v>21</c:v>
                </c:pt>
                <c:pt idx="1132">
                  <c:v>18</c:v>
                </c:pt>
                <c:pt idx="1133">
                  <c:v>27</c:v>
                </c:pt>
                <c:pt idx="1134">
                  <c:v>50</c:v>
                </c:pt>
                <c:pt idx="1135">
                  <c:v>28</c:v>
                </c:pt>
                <c:pt idx="1136">
                  <c:v>28</c:v>
                </c:pt>
                <c:pt idx="1137">
                  <c:v>20</c:v>
                </c:pt>
                <c:pt idx="1138">
                  <c:v>28</c:v>
                </c:pt>
                <c:pt idx="1139">
                  <c:v>22</c:v>
                </c:pt>
                <c:pt idx="1140">
                  <c:v>29</c:v>
                </c:pt>
                <c:pt idx="1141">
                  <c:v>27</c:v>
                </c:pt>
                <c:pt idx="1142">
                  <c:v>19</c:v>
                </c:pt>
                <c:pt idx="1143">
                  <c:v>31</c:v>
                </c:pt>
                <c:pt idx="1144">
                  <c:v>20</c:v>
                </c:pt>
                <c:pt idx="1145">
                  <c:v>41</c:v>
                </c:pt>
                <c:pt idx="1146">
                  <c:v>25</c:v>
                </c:pt>
                <c:pt idx="1147">
                  <c:v>24</c:v>
                </c:pt>
                <c:pt idx="1148">
                  <c:v>48</c:v>
                </c:pt>
                <c:pt idx="1149">
                  <c:v>31</c:v>
                </c:pt>
                <c:pt idx="1150">
                  <c:v>22</c:v>
                </c:pt>
                <c:pt idx="1151">
                  <c:v>22</c:v>
                </c:pt>
                <c:pt idx="1152">
                  <c:v>27</c:v>
                </c:pt>
                <c:pt idx="1153">
                  <c:v>27</c:v>
                </c:pt>
                <c:pt idx="1154">
                  <c:v>48</c:v>
                </c:pt>
                <c:pt idx="1155">
                  <c:v>32</c:v>
                </c:pt>
                <c:pt idx="1156">
                  <c:v>22</c:v>
                </c:pt>
                <c:pt idx="1157">
                  <c:v>37</c:v>
                </c:pt>
                <c:pt idx="1158">
                  <c:v>36</c:v>
                </c:pt>
                <c:pt idx="1159">
                  <c:v>22</c:v>
                </c:pt>
                <c:pt idx="1160">
                  <c:v>21</c:v>
                </c:pt>
                <c:pt idx="1161">
                  <c:v>39</c:v>
                </c:pt>
                <c:pt idx="1162">
                  <c:v>20</c:v>
                </c:pt>
                <c:pt idx="1163">
                  <c:v>26</c:v>
                </c:pt>
                <c:pt idx="1164">
                  <c:v>23</c:v>
                </c:pt>
                <c:pt idx="1165">
                  <c:v>29</c:v>
                </c:pt>
                <c:pt idx="1166">
                  <c:v>79</c:v>
                </c:pt>
                <c:pt idx="1167">
                  <c:v>29</c:v>
                </c:pt>
                <c:pt idx="1168">
                  <c:v>33</c:v>
                </c:pt>
                <c:pt idx="1169">
                  <c:v>23</c:v>
                </c:pt>
                <c:pt idx="1170">
                  <c:v>34</c:v>
                </c:pt>
                <c:pt idx="1171">
                  <c:v>8</c:v>
                </c:pt>
                <c:pt idx="1172">
                  <c:v>22</c:v>
                </c:pt>
                <c:pt idx="1173">
                  <c:v>23</c:v>
                </c:pt>
                <c:pt idx="1174">
                  <c:v>48</c:v>
                </c:pt>
                <c:pt idx="1175">
                  <c:v>39</c:v>
                </c:pt>
                <c:pt idx="1176">
                  <c:v>28</c:v>
                </c:pt>
                <c:pt idx="1177">
                  <c:v>26</c:v>
                </c:pt>
                <c:pt idx="1178">
                  <c:v>30</c:v>
                </c:pt>
                <c:pt idx="1179">
                  <c:v>31</c:v>
                </c:pt>
                <c:pt idx="1180">
                  <c:v>20</c:v>
                </c:pt>
                <c:pt idx="1181">
                  <c:v>37</c:v>
                </c:pt>
                <c:pt idx="1182">
                  <c:v>19</c:v>
                </c:pt>
                <c:pt idx="1183">
                  <c:v>28</c:v>
                </c:pt>
                <c:pt idx="1184">
                  <c:v>29</c:v>
                </c:pt>
                <c:pt idx="1185">
                  <c:v>22</c:v>
                </c:pt>
                <c:pt idx="1186">
                  <c:v>32</c:v>
                </c:pt>
                <c:pt idx="1187">
                  <c:v>25</c:v>
                </c:pt>
                <c:pt idx="1188">
                  <c:v>28</c:v>
                </c:pt>
                <c:pt idx="1189">
                  <c:v>34</c:v>
                </c:pt>
                <c:pt idx="1190">
                  <c:v>23</c:v>
                </c:pt>
                <c:pt idx="1191">
                  <c:v>21</c:v>
                </c:pt>
                <c:pt idx="1192">
                  <c:v>44</c:v>
                </c:pt>
                <c:pt idx="1193">
                  <c:v>22</c:v>
                </c:pt>
                <c:pt idx="1194">
                  <c:v>41</c:v>
                </c:pt>
                <c:pt idx="1195">
                  <c:v>23</c:v>
                </c:pt>
                <c:pt idx="1196">
                  <c:v>32</c:v>
                </c:pt>
                <c:pt idx="1197">
                  <c:v>79</c:v>
                </c:pt>
                <c:pt idx="1198">
                  <c:v>39</c:v>
                </c:pt>
                <c:pt idx="1199">
                  <c:v>31</c:v>
                </c:pt>
                <c:pt idx="1200">
                  <c:v>36</c:v>
                </c:pt>
                <c:pt idx="1201">
                  <c:v>32</c:v>
                </c:pt>
                <c:pt idx="1202">
                  <c:v>20</c:v>
                </c:pt>
                <c:pt idx="1203">
                  <c:v>26</c:v>
                </c:pt>
                <c:pt idx="1204">
                  <c:v>21</c:v>
                </c:pt>
                <c:pt idx="1205">
                  <c:v>28</c:v>
                </c:pt>
                <c:pt idx="1206">
                  <c:v>55</c:v>
                </c:pt>
                <c:pt idx="1207">
                  <c:v>26</c:v>
                </c:pt>
                <c:pt idx="1208">
                  <c:v>35</c:v>
                </c:pt>
                <c:pt idx="1209">
                  <c:v>28</c:v>
                </c:pt>
                <c:pt idx="1210">
                  <c:v>38</c:v>
                </c:pt>
                <c:pt idx="1211">
                  <c:v>32</c:v>
                </c:pt>
                <c:pt idx="1212">
                  <c:v>33</c:v>
                </c:pt>
                <c:pt idx="1213">
                  <c:v>30</c:v>
                </c:pt>
                <c:pt idx="1214">
                  <c:v>21</c:v>
                </c:pt>
                <c:pt idx="1215">
                  <c:v>29</c:v>
                </c:pt>
                <c:pt idx="1216">
                  <c:v>22</c:v>
                </c:pt>
                <c:pt idx="1217">
                  <c:v>30</c:v>
                </c:pt>
                <c:pt idx="1218">
                  <c:v>19</c:v>
                </c:pt>
              </c:numCache>
            </c:numRef>
          </c:yVal>
        </c:ser>
        <c:axId val="180424704"/>
        <c:axId val="180426240"/>
      </c:scatterChart>
      <c:valAx>
        <c:axId val="180424704"/>
        <c:scaling>
          <c:orientation val="minMax"/>
        </c:scaling>
        <c:axPos val="b"/>
        <c:numFmt formatCode="General" sourceLinked="1"/>
        <c:majorTickMark val="none"/>
        <c:tickLblPos val="nextTo"/>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180426240"/>
        <c:crosses val="autoZero"/>
        <c:crossBetween val="between"/>
        <c:majorUnit val="3"/>
        <c:minorUnit val="1.5"/>
      </c:valAx>
      <c:valAx>
        <c:axId val="180426240"/>
        <c:scaling>
          <c:orientation val="minMax"/>
        </c:scaling>
        <c:axPos val="l"/>
        <c:majorGridlines>
          <c:spPr>
            <a:ln w="12700" cap="flat">
              <a:solidFill>
                <a:srgbClr val="B8B8B8"/>
              </a:solidFill>
              <a:prstDash val="solid"/>
              <a:miter lim="400000"/>
            </a:ln>
          </c:spPr>
        </c:majorGridlines>
        <c:numFmt formatCode="General" sourceLinked="1"/>
        <c:maj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180424704"/>
        <c:crosses val="autoZero"/>
        <c:crossBetween val="between"/>
        <c:majorUnit val="15"/>
        <c:minorUnit val="7.5"/>
      </c:valAx>
      <c:spPr>
        <a:noFill/>
        <a:ln w="12700" cap="flat">
          <a:noFill/>
          <a:miter lim="400000"/>
        </a:ln>
        <a:effectLst/>
      </c:spPr>
    </c:plotArea>
    <c:legend>
      <c:legendPos val="t"/>
      <c:layout>
        <c:manualLayout>
          <c:xMode val="edge"/>
          <c:yMode val="edge"/>
          <c:x val="4.9236400000000007E-2"/>
          <c:y val="0"/>
          <c:w val="0.88625399999999999"/>
          <c:h val="6.1764600000000003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chart>
  <c:spPr>
    <a:noFill/>
    <a:ln>
      <a:noFill/>
    </a:ln>
    <a:effectLst/>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chart>
    <c:autoTitleDeleted val="1"/>
    <c:plotArea>
      <c:layout>
        <c:manualLayout>
          <c:layoutTarget val="inner"/>
          <c:xMode val="edge"/>
          <c:yMode val="edge"/>
          <c:x val="5.8416700000000002E-2"/>
          <c:y val="0.12368000000000001"/>
          <c:w val="0.93658299999999994"/>
          <c:h val="0.81033699999999997"/>
        </c:manualLayout>
      </c:layout>
      <c:barChart>
        <c:barDir val="col"/>
        <c:grouping val="clustered"/>
        <c:ser>
          <c:idx val="0"/>
          <c:order val="0"/>
          <c:tx>
            <c:strRef>
              <c:f>'Task Durations - Task Data'!$P$2</c:f>
              <c:strCache>
                <c:ptCount val="1"/>
                <c:pt idx="0">
                  <c:v>Actual Duration</c:v>
                </c:pt>
              </c:strCache>
            </c:strRef>
          </c:tx>
          <c:spPr>
            <a:solidFill>
              <a:schemeClr val="accent1"/>
            </a:solidFill>
            <a:ln w="12700" cap="flat">
              <a:noFill/>
              <a:miter lim="400000"/>
            </a:ln>
            <a:effectLst/>
          </c:spPr>
          <c:trendline>
            <c:spPr>
              <a:ln w="25400" cap="flat">
                <a:solidFill>
                  <a:schemeClr val="accent1"/>
                </a:solidFill>
                <a:prstDash val="solid"/>
                <a:miter lim="400000"/>
              </a:ln>
              <a:effectLst>
                <a:outerShdw blurRad="12700" dist="25400" dir="7320000" algn="tl">
                  <a:srgbClr val="000000">
                    <a:alpha val="25000"/>
                  </a:srgbClr>
                </a:outerShdw>
              </a:effectLst>
            </c:spPr>
            <c:trendlineType val="movingAvg"/>
            <c:period val="100"/>
            <c:dispRSqr val="1"/>
            <c:dispEq val="1"/>
            <c:trendlineLbl>
              <c:numFmt formatCode="General" sourceLinked="0"/>
            </c:trendlineLbl>
          </c:trendline>
          <c:cat>
            <c:numRef>
              <c:f>'Task Durations - Task Data'!$A$3:$A$1330</c:f>
              <c:numCache>
                <c:formatCode>General</c:formatCode>
                <c:ptCount val="13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pt idx="1000">
                  <c:v>1001</c:v>
                </c:pt>
                <c:pt idx="1001">
                  <c:v>1002</c:v>
                </c:pt>
                <c:pt idx="1002">
                  <c:v>1003</c:v>
                </c:pt>
                <c:pt idx="1003">
                  <c:v>1004</c:v>
                </c:pt>
                <c:pt idx="1004">
                  <c:v>1005</c:v>
                </c:pt>
                <c:pt idx="1005">
                  <c:v>1006</c:v>
                </c:pt>
                <c:pt idx="1006">
                  <c:v>1007</c:v>
                </c:pt>
                <c:pt idx="1007">
                  <c:v>1008</c:v>
                </c:pt>
                <c:pt idx="1008">
                  <c:v>1009</c:v>
                </c:pt>
                <c:pt idx="1009">
                  <c:v>1010</c:v>
                </c:pt>
                <c:pt idx="1010">
                  <c:v>1011</c:v>
                </c:pt>
                <c:pt idx="1011">
                  <c:v>1012</c:v>
                </c:pt>
                <c:pt idx="1012">
                  <c:v>1013</c:v>
                </c:pt>
                <c:pt idx="1013">
                  <c:v>1014</c:v>
                </c:pt>
                <c:pt idx="1014">
                  <c:v>1015</c:v>
                </c:pt>
                <c:pt idx="1015">
                  <c:v>1016</c:v>
                </c:pt>
                <c:pt idx="1016">
                  <c:v>1017</c:v>
                </c:pt>
                <c:pt idx="1017">
                  <c:v>1018</c:v>
                </c:pt>
                <c:pt idx="1018">
                  <c:v>1019</c:v>
                </c:pt>
                <c:pt idx="1019">
                  <c:v>1020</c:v>
                </c:pt>
                <c:pt idx="1020">
                  <c:v>1021</c:v>
                </c:pt>
                <c:pt idx="1021">
                  <c:v>1022</c:v>
                </c:pt>
                <c:pt idx="1022">
                  <c:v>1023</c:v>
                </c:pt>
                <c:pt idx="1023">
                  <c:v>1024</c:v>
                </c:pt>
                <c:pt idx="1024">
                  <c:v>1025</c:v>
                </c:pt>
                <c:pt idx="1025">
                  <c:v>1026</c:v>
                </c:pt>
                <c:pt idx="1026">
                  <c:v>1027</c:v>
                </c:pt>
                <c:pt idx="1027">
                  <c:v>1028</c:v>
                </c:pt>
                <c:pt idx="1028">
                  <c:v>1029</c:v>
                </c:pt>
                <c:pt idx="1029">
                  <c:v>1030</c:v>
                </c:pt>
                <c:pt idx="1030">
                  <c:v>1031</c:v>
                </c:pt>
                <c:pt idx="1031">
                  <c:v>1032</c:v>
                </c:pt>
                <c:pt idx="1032">
                  <c:v>1033</c:v>
                </c:pt>
                <c:pt idx="1033">
                  <c:v>1034</c:v>
                </c:pt>
                <c:pt idx="1034">
                  <c:v>1035</c:v>
                </c:pt>
                <c:pt idx="1035">
                  <c:v>1036</c:v>
                </c:pt>
                <c:pt idx="1036">
                  <c:v>1037</c:v>
                </c:pt>
                <c:pt idx="1037">
                  <c:v>1038</c:v>
                </c:pt>
                <c:pt idx="1038">
                  <c:v>1039</c:v>
                </c:pt>
                <c:pt idx="1039">
                  <c:v>1040</c:v>
                </c:pt>
                <c:pt idx="1040">
                  <c:v>1041</c:v>
                </c:pt>
                <c:pt idx="1041">
                  <c:v>1042</c:v>
                </c:pt>
                <c:pt idx="1042">
                  <c:v>1043</c:v>
                </c:pt>
                <c:pt idx="1043">
                  <c:v>1044</c:v>
                </c:pt>
                <c:pt idx="1044">
                  <c:v>1045</c:v>
                </c:pt>
                <c:pt idx="1045">
                  <c:v>1046</c:v>
                </c:pt>
                <c:pt idx="1046">
                  <c:v>1047</c:v>
                </c:pt>
                <c:pt idx="1047">
                  <c:v>1048</c:v>
                </c:pt>
                <c:pt idx="1048">
                  <c:v>1049</c:v>
                </c:pt>
                <c:pt idx="1049">
                  <c:v>1050</c:v>
                </c:pt>
                <c:pt idx="1050">
                  <c:v>1051</c:v>
                </c:pt>
                <c:pt idx="1051">
                  <c:v>1052</c:v>
                </c:pt>
                <c:pt idx="1052">
                  <c:v>1053</c:v>
                </c:pt>
                <c:pt idx="1053">
                  <c:v>1054</c:v>
                </c:pt>
                <c:pt idx="1054">
                  <c:v>1055</c:v>
                </c:pt>
                <c:pt idx="1055">
                  <c:v>1056</c:v>
                </c:pt>
                <c:pt idx="1056">
                  <c:v>1057</c:v>
                </c:pt>
                <c:pt idx="1057">
                  <c:v>1058</c:v>
                </c:pt>
                <c:pt idx="1058">
                  <c:v>1059</c:v>
                </c:pt>
                <c:pt idx="1059">
                  <c:v>1060</c:v>
                </c:pt>
                <c:pt idx="1060">
                  <c:v>1061</c:v>
                </c:pt>
                <c:pt idx="1061">
                  <c:v>1062</c:v>
                </c:pt>
                <c:pt idx="1062">
                  <c:v>1063</c:v>
                </c:pt>
                <c:pt idx="1063">
                  <c:v>1064</c:v>
                </c:pt>
                <c:pt idx="1064">
                  <c:v>1065</c:v>
                </c:pt>
                <c:pt idx="1065">
                  <c:v>1066</c:v>
                </c:pt>
                <c:pt idx="1066">
                  <c:v>1067</c:v>
                </c:pt>
                <c:pt idx="1067">
                  <c:v>1068</c:v>
                </c:pt>
                <c:pt idx="1068">
                  <c:v>1069</c:v>
                </c:pt>
                <c:pt idx="1069">
                  <c:v>1070</c:v>
                </c:pt>
                <c:pt idx="1070">
                  <c:v>1071</c:v>
                </c:pt>
                <c:pt idx="1071">
                  <c:v>1072</c:v>
                </c:pt>
                <c:pt idx="1072">
                  <c:v>1073</c:v>
                </c:pt>
                <c:pt idx="1073">
                  <c:v>1074</c:v>
                </c:pt>
                <c:pt idx="1074">
                  <c:v>1075</c:v>
                </c:pt>
                <c:pt idx="1075">
                  <c:v>1076</c:v>
                </c:pt>
                <c:pt idx="1076">
                  <c:v>1077</c:v>
                </c:pt>
                <c:pt idx="1077">
                  <c:v>1078</c:v>
                </c:pt>
                <c:pt idx="1078">
                  <c:v>1079</c:v>
                </c:pt>
                <c:pt idx="1079">
                  <c:v>1080</c:v>
                </c:pt>
                <c:pt idx="1080">
                  <c:v>1081</c:v>
                </c:pt>
                <c:pt idx="1081">
                  <c:v>1082</c:v>
                </c:pt>
                <c:pt idx="1082">
                  <c:v>1083</c:v>
                </c:pt>
                <c:pt idx="1083">
                  <c:v>1084</c:v>
                </c:pt>
                <c:pt idx="1084">
                  <c:v>1085</c:v>
                </c:pt>
                <c:pt idx="1085">
                  <c:v>1086</c:v>
                </c:pt>
                <c:pt idx="1086">
                  <c:v>1087</c:v>
                </c:pt>
                <c:pt idx="1087">
                  <c:v>1088</c:v>
                </c:pt>
                <c:pt idx="1088">
                  <c:v>1089</c:v>
                </c:pt>
                <c:pt idx="1089">
                  <c:v>1090</c:v>
                </c:pt>
                <c:pt idx="1090">
                  <c:v>1091</c:v>
                </c:pt>
                <c:pt idx="1091">
                  <c:v>1092</c:v>
                </c:pt>
                <c:pt idx="1092">
                  <c:v>1093</c:v>
                </c:pt>
                <c:pt idx="1093">
                  <c:v>1094</c:v>
                </c:pt>
                <c:pt idx="1094">
                  <c:v>1095</c:v>
                </c:pt>
                <c:pt idx="1095">
                  <c:v>1096</c:v>
                </c:pt>
                <c:pt idx="1096">
                  <c:v>1097</c:v>
                </c:pt>
                <c:pt idx="1097">
                  <c:v>1098</c:v>
                </c:pt>
                <c:pt idx="1098">
                  <c:v>1099</c:v>
                </c:pt>
                <c:pt idx="1099">
                  <c:v>1100</c:v>
                </c:pt>
                <c:pt idx="1100">
                  <c:v>1101</c:v>
                </c:pt>
                <c:pt idx="1101">
                  <c:v>1102</c:v>
                </c:pt>
                <c:pt idx="1102">
                  <c:v>1103</c:v>
                </c:pt>
                <c:pt idx="1103">
                  <c:v>1104</c:v>
                </c:pt>
                <c:pt idx="1104">
                  <c:v>1105</c:v>
                </c:pt>
                <c:pt idx="1105">
                  <c:v>1106</c:v>
                </c:pt>
                <c:pt idx="1106">
                  <c:v>1107</c:v>
                </c:pt>
                <c:pt idx="1107">
                  <c:v>1108</c:v>
                </c:pt>
                <c:pt idx="1108">
                  <c:v>1109</c:v>
                </c:pt>
                <c:pt idx="1109">
                  <c:v>1110</c:v>
                </c:pt>
                <c:pt idx="1110">
                  <c:v>1111</c:v>
                </c:pt>
                <c:pt idx="1111">
                  <c:v>1112</c:v>
                </c:pt>
                <c:pt idx="1112">
                  <c:v>1113</c:v>
                </c:pt>
                <c:pt idx="1113">
                  <c:v>1114</c:v>
                </c:pt>
                <c:pt idx="1114">
                  <c:v>1115</c:v>
                </c:pt>
                <c:pt idx="1115">
                  <c:v>1116</c:v>
                </c:pt>
                <c:pt idx="1116">
                  <c:v>1117</c:v>
                </c:pt>
                <c:pt idx="1117">
                  <c:v>1118</c:v>
                </c:pt>
                <c:pt idx="1118">
                  <c:v>1119</c:v>
                </c:pt>
                <c:pt idx="1119">
                  <c:v>1120</c:v>
                </c:pt>
                <c:pt idx="1120">
                  <c:v>1121</c:v>
                </c:pt>
                <c:pt idx="1121">
                  <c:v>1122</c:v>
                </c:pt>
                <c:pt idx="1122">
                  <c:v>1123</c:v>
                </c:pt>
                <c:pt idx="1123">
                  <c:v>1124</c:v>
                </c:pt>
                <c:pt idx="1124">
                  <c:v>1125</c:v>
                </c:pt>
                <c:pt idx="1125">
                  <c:v>1126</c:v>
                </c:pt>
                <c:pt idx="1126">
                  <c:v>1127</c:v>
                </c:pt>
                <c:pt idx="1127">
                  <c:v>1128</c:v>
                </c:pt>
                <c:pt idx="1128">
                  <c:v>1129</c:v>
                </c:pt>
                <c:pt idx="1129">
                  <c:v>1130</c:v>
                </c:pt>
                <c:pt idx="1130">
                  <c:v>1131</c:v>
                </c:pt>
                <c:pt idx="1131">
                  <c:v>1132</c:v>
                </c:pt>
                <c:pt idx="1132">
                  <c:v>1133</c:v>
                </c:pt>
                <c:pt idx="1133">
                  <c:v>1134</c:v>
                </c:pt>
                <c:pt idx="1134">
                  <c:v>1135</c:v>
                </c:pt>
                <c:pt idx="1135">
                  <c:v>1136</c:v>
                </c:pt>
                <c:pt idx="1136">
                  <c:v>1137</c:v>
                </c:pt>
                <c:pt idx="1137">
                  <c:v>1138</c:v>
                </c:pt>
                <c:pt idx="1138">
                  <c:v>1139</c:v>
                </c:pt>
                <c:pt idx="1139">
                  <c:v>1140</c:v>
                </c:pt>
                <c:pt idx="1140">
                  <c:v>1141</c:v>
                </c:pt>
                <c:pt idx="1141">
                  <c:v>1142</c:v>
                </c:pt>
                <c:pt idx="1142">
                  <c:v>1143</c:v>
                </c:pt>
                <c:pt idx="1143">
                  <c:v>1144</c:v>
                </c:pt>
                <c:pt idx="1144">
                  <c:v>1145</c:v>
                </c:pt>
                <c:pt idx="1145">
                  <c:v>1146</c:v>
                </c:pt>
                <c:pt idx="1146">
                  <c:v>1147</c:v>
                </c:pt>
                <c:pt idx="1147">
                  <c:v>1148</c:v>
                </c:pt>
                <c:pt idx="1148">
                  <c:v>1149</c:v>
                </c:pt>
                <c:pt idx="1149">
                  <c:v>1150</c:v>
                </c:pt>
                <c:pt idx="1150">
                  <c:v>1151</c:v>
                </c:pt>
                <c:pt idx="1151">
                  <c:v>1152</c:v>
                </c:pt>
                <c:pt idx="1152">
                  <c:v>1153</c:v>
                </c:pt>
                <c:pt idx="1153">
                  <c:v>1154</c:v>
                </c:pt>
                <c:pt idx="1154">
                  <c:v>1155</c:v>
                </c:pt>
                <c:pt idx="1155">
                  <c:v>1156</c:v>
                </c:pt>
                <c:pt idx="1156">
                  <c:v>1157</c:v>
                </c:pt>
                <c:pt idx="1157">
                  <c:v>1158</c:v>
                </c:pt>
                <c:pt idx="1158">
                  <c:v>1159</c:v>
                </c:pt>
                <c:pt idx="1159">
                  <c:v>1160</c:v>
                </c:pt>
                <c:pt idx="1160">
                  <c:v>1161</c:v>
                </c:pt>
                <c:pt idx="1161">
                  <c:v>1162</c:v>
                </c:pt>
                <c:pt idx="1162">
                  <c:v>1163</c:v>
                </c:pt>
                <c:pt idx="1163">
                  <c:v>1164</c:v>
                </c:pt>
                <c:pt idx="1164">
                  <c:v>1165</c:v>
                </c:pt>
                <c:pt idx="1165">
                  <c:v>1166</c:v>
                </c:pt>
                <c:pt idx="1166">
                  <c:v>1167</c:v>
                </c:pt>
                <c:pt idx="1167">
                  <c:v>1168</c:v>
                </c:pt>
                <c:pt idx="1168">
                  <c:v>1169</c:v>
                </c:pt>
                <c:pt idx="1169">
                  <c:v>1170</c:v>
                </c:pt>
                <c:pt idx="1170">
                  <c:v>1171</c:v>
                </c:pt>
                <c:pt idx="1171">
                  <c:v>1172</c:v>
                </c:pt>
                <c:pt idx="1172">
                  <c:v>1173</c:v>
                </c:pt>
                <c:pt idx="1173">
                  <c:v>1174</c:v>
                </c:pt>
                <c:pt idx="1174">
                  <c:v>1175</c:v>
                </c:pt>
                <c:pt idx="1175">
                  <c:v>1176</c:v>
                </c:pt>
                <c:pt idx="1176">
                  <c:v>1177</c:v>
                </c:pt>
                <c:pt idx="1177">
                  <c:v>1178</c:v>
                </c:pt>
                <c:pt idx="1178">
                  <c:v>1179</c:v>
                </c:pt>
                <c:pt idx="1179">
                  <c:v>1180</c:v>
                </c:pt>
                <c:pt idx="1180">
                  <c:v>1181</c:v>
                </c:pt>
                <c:pt idx="1181">
                  <c:v>1182</c:v>
                </c:pt>
                <c:pt idx="1182">
                  <c:v>1183</c:v>
                </c:pt>
                <c:pt idx="1183">
                  <c:v>1184</c:v>
                </c:pt>
                <c:pt idx="1184">
                  <c:v>1185</c:v>
                </c:pt>
                <c:pt idx="1185">
                  <c:v>1186</c:v>
                </c:pt>
                <c:pt idx="1186">
                  <c:v>1187</c:v>
                </c:pt>
                <c:pt idx="1187">
                  <c:v>1188</c:v>
                </c:pt>
                <c:pt idx="1188">
                  <c:v>1189</c:v>
                </c:pt>
                <c:pt idx="1189">
                  <c:v>1190</c:v>
                </c:pt>
                <c:pt idx="1190">
                  <c:v>1191</c:v>
                </c:pt>
                <c:pt idx="1191">
                  <c:v>1192</c:v>
                </c:pt>
                <c:pt idx="1192">
                  <c:v>1193</c:v>
                </c:pt>
                <c:pt idx="1193">
                  <c:v>1194</c:v>
                </c:pt>
                <c:pt idx="1194">
                  <c:v>1195</c:v>
                </c:pt>
                <c:pt idx="1195">
                  <c:v>1196</c:v>
                </c:pt>
                <c:pt idx="1196">
                  <c:v>1197</c:v>
                </c:pt>
                <c:pt idx="1197">
                  <c:v>1198</c:v>
                </c:pt>
                <c:pt idx="1198">
                  <c:v>1199</c:v>
                </c:pt>
                <c:pt idx="1199">
                  <c:v>1200</c:v>
                </c:pt>
                <c:pt idx="1200">
                  <c:v>1201</c:v>
                </c:pt>
                <c:pt idx="1201">
                  <c:v>1202</c:v>
                </c:pt>
                <c:pt idx="1202">
                  <c:v>1203</c:v>
                </c:pt>
                <c:pt idx="1203">
                  <c:v>1204</c:v>
                </c:pt>
                <c:pt idx="1204">
                  <c:v>1205</c:v>
                </c:pt>
                <c:pt idx="1205">
                  <c:v>1206</c:v>
                </c:pt>
                <c:pt idx="1206">
                  <c:v>1207</c:v>
                </c:pt>
                <c:pt idx="1207">
                  <c:v>1208</c:v>
                </c:pt>
                <c:pt idx="1208">
                  <c:v>1209</c:v>
                </c:pt>
                <c:pt idx="1209">
                  <c:v>1210</c:v>
                </c:pt>
                <c:pt idx="1210">
                  <c:v>1211</c:v>
                </c:pt>
                <c:pt idx="1211">
                  <c:v>1212</c:v>
                </c:pt>
                <c:pt idx="1212">
                  <c:v>1213</c:v>
                </c:pt>
                <c:pt idx="1213">
                  <c:v>1214</c:v>
                </c:pt>
                <c:pt idx="1214">
                  <c:v>1215</c:v>
                </c:pt>
                <c:pt idx="1215">
                  <c:v>1216</c:v>
                </c:pt>
                <c:pt idx="1216">
                  <c:v>1217</c:v>
                </c:pt>
                <c:pt idx="1217">
                  <c:v>1218</c:v>
                </c:pt>
                <c:pt idx="1218">
                  <c:v>1219</c:v>
                </c:pt>
                <c:pt idx="1219">
                  <c:v>1220</c:v>
                </c:pt>
                <c:pt idx="1220">
                  <c:v>1221</c:v>
                </c:pt>
                <c:pt idx="1221">
                  <c:v>1222</c:v>
                </c:pt>
                <c:pt idx="1222">
                  <c:v>1223</c:v>
                </c:pt>
                <c:pt idx="1223">
                  <c:v>1224</c:v>
                </c:pt>
                <c:pt idx="1224">
                  <c:v>1225</c:v>
                </c:pt>
                <c:pt idx="1225">
                  <c:v>1226</c:v>
                </c:pt>
                <c:pt idx="1226">
                  <c:v>1227</c:v>
                </c:pt>
                <c:pt idx="1227">
                  <c:v>1228</c:v>
                </c:pt>
                <c:pt idx="1228">
                  <c:v>1229</c:v>
                </c:pt>
                <c:pt idx="1229">
                  <c:v>1230</c:v>
                </c:pt>
                <c:pt idx="1230">
                  <c:v>1231</c:v>
                </c:pt>
                <c:pt idx="1231">
                  <c:v>1232</c:v>
                </c:pt>
                <c:pt idx="1232">
                  <c:v>1233</c:v>
                </c:pt>
                <c:pt idx="1233">
                  <c:v>1234</c:v>
                </c:pt>
                <c:pt idx="1234">
                  <c:v>1235</c:v>
                </c:pt>
                <c:pt idx="1235">
                  <c:v>1236</c:v>
                </c:pt>
                <c:pt idx="1236">
                  <c:v>1237</c:v>
                </c:pt>
                <c:pt idx="1237">
                  <c:v>1238</c:v>
                </c:pt>
                <c:pt idx="1238">
                  <c:v>1239</c:v>
                </c:pt>
                <c:pt idx="1239">
                  <c:v>1240</c:v>
                </c:pt>
                <c:pt idx="1240">
                  <c:v>1241</c:v>
                </c:pt>
                <c:pt idx="1241">
                  <c:v>1242</c:v>
                </c:pt>
                <c:pt idx="1242">
                  <c:v>1243</c:v>
                </c:pt>
                <c:pt idx="1243">
                  <c:v>1244</c:v>
                </c:pt>
                <c:pt idx="1244">
                  <c:v>1245</c:v>
                </c:pt>
                <c:pt idx="1245">
                  <c:v>1246</c:v>
                </c:pt>
                <c:pt idx="1246">
                  <c:v>1247</c:v>
                </c:pt>
                <c:pt idx="1247">
                  <c:v>1248</c:v>
                </c:pt>
                <c:pt idx="1248">
                  <c:v>1249</c:v>
                </c:pt>
                <c:pt idx="1249">
                  <c:v>1250</c:v>
                </c:pt>
                <c:pt idx="1250">
                  <c:v>1251</c:v>
                </c:pt>
                <c:pt idx="1251">
                  <c:v>1252</c:v>
                </c:pt>
                <c:pt idx="1252">
                  <c:v>1253</c:v>
                </c:pt>
                <c:pt idx="1253">
                  <c:v>1254</c:v>
                </c:pt>
                <c:pt idx="1254">
                  <c:v>1255</c:v>
                </c:pt>
                <c:pt idx="1255">
                  <c:v>1256</c:v>
                </c:pt>
                <c:pt idx="1256">
                  <c:v>1257</c:v>
                </c:pt>
                <c:pt idx="1257">
                  <c:v>1258</c:v>
                </c:pt>
                <c:pt idx="1258">
                  <c:v>1259</c:v>
                </c:pt>
                <c:pt idx="1259">
                  <c:v>1260</c:v>
                </c:pt>
                <c:pt idx="1260">
                  <c:v>1261</c:v>
                </c:pt>
                <c:pt idx="1261">
                  <c:v>1262</c:v>
                </c:pt>
                <c:pt idx="1262">
                  <c:v>1263</c:v>
                </c:pt>
                <c:pt idx="1263">
                  <c:v>1264</c:v>
                </c:pt>
                <c:pt idx="1264">
                  <c:v>1265</c:v>
                </c:pt>
                <c:pt idx="1265">
                  <c:v>1266</c:v>
                </c:pt>
                <c:pt idx="1266">
                  <c:v>1267</c:v>
                </c:pt>
                <c:pt idx="1267">
                  <c:v>1268</c:v>
                </c:pt>
                <c:pt idx="1268">
                  <c:v>1269</c:v>
                </c:pt>
                <c:pt idx="1269">
                  <c:v>1270</c:v>
                </c:pt>
                <c:pt idx="1270">
                  <c:v>1271</c:v>
                </c:pt>
                <c:pt idx="1271">
                  <c:v>1272</c:v>
                </c:pt>
                <c:pt idx="1272">
                  <c:v>1273</c:v>
                </c:pt>
                <c:pt idx="1273">
                  <c:v>1274</c:v>
                </c:pt>
                <c:pt idx="1274">
                  <c:v>1275</c:v>
                </c:pt>
                <c:pt idx="1275">
                  <c:v>1276</c:v>
                </c:pt>
                <c:pt idx="1276">
                  <c:v>1277</c:v>
                </c:pt>
                <c:pt idx="1277">
                  <c:v>1278</c:v>
                </c:pt>
                <c:pt idx="1278">
                  <c:v>1279</c:v>
                </c:pt>
                <c:pt idx="1279">
                  <c:v>1280</c:v>
                </c:pt>
                <c:pt idx="1280">
                  <c:v>1281</c:v>
                </c:pt>
                <c:pt idx="1281">
                  <c:v>1282</c:v>
                </c:pt>
                <c:pt idx="1282">
                  <c:v>1283</c:v>
                </c:pt>
                <c:pt idx="1283">
                  <c:v>1284</c:v>
                </c:pt>
                <c:pt idx="1284">
                  <c:v>1285</c:v>
                </c:pt>
                <c:pt idx="1285">
                  <c:v>1286</c:v>
                </c:pt>
                <c:pt idx="1286">
                  <c:v>1287</c:v>
                </c:pt>
                <c:pt idx="1287">
                  <c:v>1288</c:v>
                </c:pt>
                <c:pt idx="1288">
                  <c:v>1289</c:v>
                </c:pt>
                <c:pt idx="1289">
                  <c:v>1290</c:v>
                </c:pt>
                <c:pt idx="1290">
                  <c:v>1291</c:v>
                </c:pt>
                <c:pt idx="1291">
                  <c:v>1292</c:v>
                </c:pt>
                <c:pt idx="1292">
                  <c:v>1293</c:v>
                </c:pt>
                <c:pt idx="1293">
                  <c:v>1294</c:v>
                </c:pt>
                <c:pt idx="1294">
                  <c:v>1295</c:v>
                </c:pt>
                <c:pt idx="1295">
                  <c:v>1296</c:v>
                </c:pt>
                <c:pt idx="1296">
                  <c:v>1297</c:v>
                </c:pt>
                <c:pt idx="1297">
                  <c:v>1298</c:v>
                </c:pt>
                <c:pt idx="1298">
                  <c:v>1299</c:v>
                </c:pt>
                <c:pt idx="1299">
                  <c:v>1300</c:v>
                </c:pt>
                <c:pt idx="1300">
                  <c:v>1301</c:v>
                </c:pt>
                <c:pt idx="1301">
                  <c:v>1302</c:v>
                </c:pt>
                <c:pt idx="1302">
                  <c:v>1303</c:v>
                </c:pt>
                <c:pt idx="1303">
                  <c:v>1304</c:v>
                </c:pt>
                <c:pt idx="1304">
                  <c:v>1305</c:v>
                </c:pt>
                <c:pt idx="1305">
                  <c:v>1306</c:v>
                </c:pt>
                <c:pt idx="1306">
                  <c:v>1307</c:v>
                </c:pt>
                <c:pt idx="1307">
                  <c:v>1308</c:v>
                </c:pt>
                <c:pt idx="1308">
                  <c:v>1309</c:v>
                </c:pt>
                <c:pt idx="1309">
                  <c:v>1310</c:v>
                </c:pt>
                <c:pt idx="1310">
                  <c:v>1311</c:v>
                </c:pt>
                <c:pt idx="1311">
                  <c:v>1312</c:v>
                </c:pt>
                <c:pt idx="1312">
                  <c:v>1313</c:v>
                </c:pt>
                <c:pt idx="1313">
                  <c:v>1314</c:v>
                </c:pt>
                <c:pt idx="1314">
                  <c:v>1315</c:v>
                </c:pt>
                <c:pt idx="1315">
                  <c:v>1316</c:v>
                </c:pt>
                <c:pt idx="1316">
                  <c:v>1317</c:v>
                </c:pt>
                <c:pt idx="1317">
                  <c:v>1318</c:v>
                </c:pt>
                <c:pt idx="1318">
                  <c:v>1319</c:v>
                </c:pt>
                <c:pt idx="1319">
                  <c:v>1320</c:v>
                </c:pt>
                <c:pt idx="1320">
                  <c:v>1321</c:v>
                </c:pt>
                <c:pt idx="1321">
                  <c:v>1322</c:v>
                </c:pt>
                <c:pt idx="1322">
                  <c:v>1323</c:v>
                </c:pt>
                <c:pt idx="1323">
                  <c:v>1324</c:v>
                </c:pt>
                <c:pt idx="1324">
                  <c:v>1325</c:v>
                </c:pt>
                <c:pt idx="1325">
                  <c:v>1326</c:v>
                </c:pt>
                <c:pt idx="1326">
                  <c:v>1327</c:v>
                </c:pt>
                <c:pt idx="1327">
                  <c:v>1328</c:v>
                </c:pt>
              </c:numCache>
            </c:numRef>
          </c:cat>
          <c:val>
            <c:numRef>
              <c:f>'Task Durations - Task Data'!$P$3:$P$1330</c:f>
              <c:numCache>
                <c:formatCode>General</c:formatCode>
                <c:ptCount val="1328"/>
                <c:pt idx="0">
                  <c:v>11</c:v>
                </c:pt>
                <c:pt idx="1">
                  <c:v>26</c:v>
                </c:pt>
                <c:pt idx="2">
                  <c:v>24</c:v>
                </c:pt>
                <c:pt idx="3">
                  <c:v>9</c:v>
                </c:pt>
                <c:pt idx="4">
                  <c:v>22</c:v>
                </c:pt>
                <c:pt idx="5">
                  <c:v>11</c:v>
                </c:pt>
                <c:pt idx="6">
                  <c:v>15</c:v>
                </c:pt>
                <c:pt idx="7">
                  <c:v>16</c:v>
                </c:pt>
                <c:pt idx="8">
                  <c:v>10</c:v>
                </c:pt>
                <c:pt idx="9">
                  <c:v>26</c:v>
                </c:pt>
                <c:pt idx="10">
                  <c:v>10</c:v>
                </c:pt>
                <c:pt idx="11">
                  <c:v>10</c:v>
                </c:pt>
                <c:pt idx="12">
                  <c:v>11</c:v>
                </c:pt>
                <c:pt idx="13">
                  <c:v>10</c:v>
                </c:pt>
                <c:pt idx="14">
                  <c:v>19</c:v>
                </c:pt>
                <c:pt idx="15">
                  <c:v>13</c:v>
                </c:pt>
                <c:pt idx="16">
                  <c:v>9</c:v>
                </c:pt>
                <c:pt idx="17">
                  <c:v>21</c:v>
                </c:pt>
                <c:pt idx="18">
                  <c:v>13</c:v>
                </c:pt>
                <c:pt idx="19">
                  <c:v>9</c:v>
                </c:pt>
                <c:pt idx="20">
                  <c:v>35</c:v>
                </c:pt>
                <c:pt idx="21">
                  <c:v>8</c:v>
                </c:pt>
                <c:pt idx="22">
                  <c:v>17</c:v>
                </c:pt>
                <c:pt idx="23">
                  <c:v>21</c:v>
                </c:pt>
                <c:pt idx="24">
                  <c:v>15</c:v>
                </c:pt>
                <c:pt idx="25">
                  <c:v>32</c:v>
                </c:pt>
                <c:pt idx="26">
                  <c:v>13</c:v>
                </c:pt>
                <c:pt idx="27">
                  <c:v>37</c:v>
                </c:pt>
                <c:pt idx="28">
                  <c:v>15</c:v>
                </c:pt>
                <c:pt idx="29">
                  <c:v>8</c:v>
                </c:pt>
                <c:pt idx="30">
                  <c:v>16</c:v>
                </c:pt>
                <c:pt idx="31">
                  <c:v>9</c:v>
                </c:pt>
                <c:pt idx="32">
                  <c:v>18</c:v>
                </c:pt>
                <c:pt idx="33">
                  <c:v>9</c:v>
                </c:pt>
                <c:pt idx="34">
                  <c:v>8</c:v>
                </c:pt>
                <c:pt idx="35">
                  <c:v>7</c:v>
                </c:pt>
                <c:pt idx="36">
                  <c:v>24</c:v>
                </c:pt>
                <c:pt idx="37">
                  <c:v>12</c:v>
                </c:pt>
                <c:pt idx="38">
                  <c:v>15</c:v>
                </c:pt>
                <c:pt idx="39">
                  <c:v>22</c:v>
                </c:pt>
                <c:pt idx="40">
                  <c:v>14</c:v>
                </c:pt>
                <c:pt idx="41">
                  <c:v>41</c:v>
                </c:pt>
                <c:pt idx="42">
                  <c:v>14</c:v>
                </c:pt>
                <c:pt idx="43">
                  <c:v>12</c:v>
                </c:pt>
                <c:pt idx="44">
                  <c:v>24</c:v>
                </c:pt>
                <c:pt idx="45">
                  <c:v>8</c:v>
                </c:pt>
                <c:pt idx="46">
                  <c:v>7</c:v>
                </c:pt>
                <c:pt idx="47">
                  <c:v>10</c:v>
                </c:pt>
                <c:pt idx="48">
                  <c:v>9</c:v>
                </c:pt>
                <c:pt idx="49">
                  <c:v>16</c:v>
                </c:pt>
                <c:pt idx="50">
                  <c:v>18</c:v>
                </c:pt>
                <c:pt idx="51">
                  <c:v>10</c:v>
                </c:pt>
                <c:pt idx="52">
                  <c:v>23</c:v>
                </c:pt>
                <c:pt idx="53">
                  <c:v>41</c:v>
                </c:pt>
                <c:pt idx="54">
                  <c:v>19</c:v>
                </c:pt>
                <c:pt idx="55">
                  <c:v>11</c:v>
                </c:pt>
                <c:pt idx="56">
                  <c:v>13</c:v>
                </c:pt>
                <c:pt idx="57">
                  <c:v>18</c:v>
                </c:pt>
                <c:pt idx="58">
                  <c:v>19</c:v>
                </c:pt>
                <c:pt idx="59">
                  <c:v>17</c:v>
                </c:pt>
                <c:pt idx="60">
                  <c:v>16</c:v>
                </c:pt>
                <c:pt idx="61">
                  <c:v>32</c:v>
                </c:pt>
                <c:pt idx="62">
                  <c:v>22</c:v>
                </c:pt>
                <c:pt idx="63">
                  <c:v>11</c:v>
                </c:pt>
                <c:pt idx="64">
                  <c:v>13</c:v>
                </c:pt>
                <c:pt idx="65">
                  <c:v>22</c:v>
                </c:pt>
                <c:pt idx="66">
                  <c:v>8</c:v>
                </c:pt>
                <c:pt idx="67">
                  <c:v>20</c:v>
                </c:pt>
                <c:pt idx="68">
                  <c:v>14</c:v>
                </c:pt>
                <c:pt idx="69">
                  <c:v>10</c:v>
                </c:pt>
                <c:pt idx="70">
                  <c:v>13</c:v>
                </c:pt>
                <c:pt idx="71">
                  <c:v>9</c:v>
                </c:pt>
                <c:pt idx="72">
                  <c:v>14</c:v>
                </c:pt>
                <c:pt idx="73">
                  <c:v>13</c:v>
                </c:pt>
                <c:pt idx="74">
                  <c:v>10</c:v>
                </c:pt>
                <c:pt idx="75">
                  <c:v>20</c:v>
                </c:pt>
                <c:pt idx="76">
                  <c:v>18</c:v>
                </c:pt>
                <c:pt idx="77">
                  <c:v>13</c:v>
                </c:pt>
                <c:pt idx="78">
                  <c:v>13</c:v>
                </c:pt>
                <c:pt idx="79">
                  <c:v>10</c:v>
                </c:pt>
                <c:pt idx="80">
                  <c:v>7</c:v>
                </c:pt>
                <c:pt idx="81">
                  <c:v>10</c:v>
                </c:pt>
                <c:pt idx="82">
                  <c:v>28</c:v>
                </c:pt>
                <c:pt idx="83">
                  <c:v>9</c:v>
                </c:pt>
                <c:pt idx="84">
                  <c:v>16</c:v>
                </c:pt>
                <c:pt idx="85">
                  <c:v>13</c:v>
                </c:pt>
                <c:pt idx="86">
                  <c:v>9</c:v>
                </c:pt>
                <c:pt idx="87">
                  <c:v>14</c:v>
                </c:pt>
                <c:pt idx="88">
                  <c:v>9</c:v>
                </c:pt>
                <c:pt idx="89">
                  <c:v>21</c:v>
                </c:pt>
                <c:pt idx="90">
                  <c:v>9</c:v>
                </c:pt>
                <c:pt idx="91">
                  <c:v>13</c:v>
                </c:pt>
                <c:pt idx="92">
                  <c:v>12</c:v>
                </c:pt>
                <c:pt idx="93">
                  <c:v>26</c:v>
                </c:pt>
                <c:pt idx="94">
                  <c:v>20</c:v>
                </c:pt>
                <c:pt idx="95">
                  <c:v>19</c:v>
                </c:pt>
                <c:pt idx="96">
                  <c:v>10</c:v>
                </c:pt>
                <c:pt idx="97">
                  <c:v>16</c:v>
                </c:pt>
                <c:pt idx="98">
                  <c:v>12</c:v>
                </c:pt>
                <c:pt idx="99">
                  <c:v>22</c:v>
                </c:pt>
                <c:pt idx="100">
                  <c:v>14</c:v>
                </c:pt>
                <c:pt idx="101">
                  <c:v>7</c:v>
                </c:pt>
                <c:pt idx="102">
                  <c:v>41</c:v>
                </c:pt>
                <c:pt idx="103">
                  <c:v>10</c:v>
                </c:pt>
                <c:pt idx="104">
                  <c:v>20</c:v>
                </c:pt>
                <c:pt idx="105">
                  <c:v>10</c:v>
                </c:pt>
                <c:pt idx="106">
                  <c:v>19</c:v>
                </c:pt>
                <c:pt idx="107">
                  <c:v>11</c:v>
                </c:pt>
                <c:pt idx="108">
                  <c:v>9</c:v>
                </c:pt>
                <c:pt idx="109">
                  <c:v>16</c:v>
                </c:pt>
                <c:pt idx="110">
                  <c:v>22</c:v>
                </c:pt>
                <c:pt idx="111">
                  <c:v>25</c:v>
                </c:pt>
                <c:pt idx="112">
                  <c:v>31</c:v>
                </c:pt>
                <c:pt idx="113">
                  <c:v>12</c:v>
                </c:pt>
                <c:pt idx="114">
                  <c:v>19</c:v>
                </c:pt>
                <c:pt idx="115">
                  <c:v>10</c:v>
                </c:pt>
                <c:pt idx="116">
                  <c:v>13</c:v>
                </c:pt>
                <c:pt idx="117">
                  <c:v>79</c:v>
                </c:pt>
                <c:pt idx="118">
                  <c:v>14</c:v>
                </c:pt>
                <c:pt idx="119">
                  <c:v>18</c:v>
                </c:pt>
                <c:pt idx="120">
                  <c:v>8</c:v>
                </c:pt>
                <c:pt idx="121">
                  <c:v>9</c:v>
                </c:pt>
                <c:pt idx="122">
                  <c:v>10</c:v>
                </c:pt>
                <c:pt idx="123">
                  <c:v>14</c:v>
                </c:pt>
                <c:pt idx="124">
                  <c:v>8</c:v>
                </c:pt>
                <c:pt idx="125">
                  <c:v>11</c:v>
                </c:pt>
                <c:pt idx="126">
                  <c:v>15</c:v>
                </c:pt>
                <c:pt idx="127">
                  <c:v>13</c:v>
                </c:pt>
                <c:pt idx="128">
                  <c:v>19</c:v>
                </c:pt>
                <c:pt idx="129">
                  <c:v>12</c:v>
                </c:pt>
                <c:pt idx="130">
                  <c:v>13</c:v>
                </c:pt>
                <c:pt idx="131">
                  <c:v>13</c:v>
                </c:pt>
                <c:pt idx="132">
                  <c:v>14</c:v>
                </c:pt>
                <c:pt idx="133">
                  <c:v>8</c:v>
                </c:pt>
                <c:pt idx="134">
                  <c:v>17</c:v>
                </c:pt>
                <c:pt idx="135">
                  <c:v>14</c:v>
                </c:pt>
                <c:pt idx="136">
                  <c:v>24</c:v>
                </c:pt>
                <c:pt idx="137">
                  <c:v>9</c:v>
                </c:pt>
                <c:pt idx="138">
                  <c:v>27</c:v>
                </c:pt>
                <c:pt idx="139">
                  <c:v>17</c:v>
                </c:pt>
                <c:pt idx="140">
                  <c:v>10</c:v>
                </c:pt>
                <c:pt idx="141">
                  <c:v>12</c:v>
                </c:pt>
                <c:pt idx="142">
                  <c:v>18</c:v>
                </c:pt>
                <c:pt idx="143">
                  <c:v>9</c:v>
                </c:pt>
                <c:pt idx="144">
                  <c:v>29</c:v>
                </c:pt>
                <c:pt idx="145">
                  <c:v>14</c:v>
                </c:pt>
                <c:pt idx="146">
                  <c:v>16</c:v>
                </c:pt>
                <c:pt idx="147">
                  <c:v>11</c:v>
                </c:pt>
                <c:pt idx="148">
                  <c:v>13</c:v>
                </c:pt>
                <c:pt idx="149">
                  <c:v>11</c:v>
                </c:pt>
                <c:pt idx="150">
                  <c:v>13</c:v>
                </c:pt>
                <c:pt idx="151">
                  <c:v>13</c:v>
                </c:pt>
                <c:pt idx="152">
                  <c:v>7</c:v>
                </c:pt>
                <c:pt idx="153">
                  <c:v>21</c:v>
                </c:pt>
                <c:pt idx="154">
                  <c:v>16</c:v>
                </c:pt>
                <c:pt idx="155">
                  <c:v>9</c:v>
                </c:pt>
                <c:pt idx="156">
                  <c:v>29</c:v>
                </c:pt>
                <c:pt idx="157">
                  <c:v>14</c:v>
                </c:pt>
                <c:pt idx="158">
                  <c:v>15</c:v>
                </c:pt>
                <c:pt idx="159">
                  <c:v>15</c:v>
                </c:pt>
                <c:pt idx="160">
                  <c:v>19</c:v>
                </c:pt>
                <c:pt idx="161">
                  <c:v>10</c:v>
                </c:pt>
                <c:pt idx="162">
                  <c:v>10</c:v>
                </c:pt>
                <c:pt idx="163">
                  <c:v>9</c:v>
                </c:pt>
                <c:pt idx="164">
                  <c:v>24</c:v>
                </c:pt>
                <c:pt idx="165">
                  <c:v>79</c:v>
                </c:pt>
                <c:pt idx="166">
                  <c:v>12</c:v>
                </c:pt>
                <c:pt idx="167">
                  <c:v>19</c:v>
                </c:pt>
                <c:pt idx="168">
                  <c:v>13</c:v>
                </c:pt>
                <c:pt idx="169">
                  <c:v>18</c:v>
                </c:pt>
                <c:pt idx="170">
                  <c:v>14</c:v>
                </c:pt>
                <c:pt idx="171">
                  <c:v>17</c:v>
                </c:pt>
                <c:pt idx="172">
                  <c:v>24</c:v>
                </c:pt>
                <c:pt idx="173">
                  <c:v>21</c:v>
                </c:pt>
                <c:pt idx="174">
                  <c:v>14</c:v>
                </c:pt>
                <c:pt idx="175">
                  <c:v>18</c:v>
                </c:pt>
                <c:pt idx="176">
                  <c:v>22</c:v>
                </c:pt>
                <c:pt idx="177">
                  <c:v>19</c:v>
                </c:pt>
                <c:pt idx="178">
                  <c:v>9</c:v>
                </c:pt>
                <c:pt idx="179">
                  <c:v>12</c:v>
                </c:pt>
                <c:pt idx="180">
                  <c:v>12</c:v>
                </c:pt>
                <c:pt idx="181">
                  <c:v>24</c:v>
                </c:pt>
                <c:pt idx="182">
                  <c:v>14</c:v>
                </c:pt>
                <c:pt idx="183">
                  <c:v>21</c:v>
                </c:pt>
                <c:pt idx="184">
                  <c:v>18</c:v>
                </c:pt>
                <c:pt idx="185">
                  <c:v>12</c:v>
                </c:pt>
                <c:pt idx="186">
                  <c:v>24</c:v>
                </c:pt>
                <c:pt idx="187">
                  <c:v>14</c:v>
                </c:pt>
                <c:pt idx="188">
                  <c:v>14</c:v>
                </c:pt>
                <c:pt idx="189">
                  <c:v>13</c:v>
                </c:pt>
                <c:pt idx="190">
                  <c:v>22</c:v>
                </c:pt>
                <c:pt idx="191">
                  <c:v>14</c:v>
                </c:pt>
                <c:pt idx="192">
                  <c:v>14</c:v>
                </c:pt>
                <c:pt idx="193">
                  <c:v>32</c:v>
                </c:pt>
                <c:pt idx="194">
                  <c:v>14</c:v>
                </c:pt>
                <c:pt idx="195">
                  <c:v>13</c:v>
                </c:pt>
                <c:pt idx="196">
                  <c:v>34</c:v>
                </c:pt>
                <c:pt idx="197">
                  <c:v>21</c:v>
                </c:pt>
                <c:pt idx="198">
                  <c:v>14</c:v>
                </c:pt>
                <c:pt idx="199">
                  <c:v>9</c:v>
                </c:pt>
                <c:pt idx="200">
                  <c:v>11</c:v>
                </c:pt>
                <c:pt idx="201">
                  <c:v>16</c:v>
                </c:pt>
                <c:pt idx="202">
                  <c:v>14</c:v>
                </c:pt>
                <c:pt idx="203">
                  <c:v>15</c:v>
                </c:pt>
                <c:pt idx="204">
                  <c:v>16</c:v>
                </c:pt>
                <c:pt idx="205">
                  <c:v>29</c:v>
                </c:pt>
                <c:pt idx="206">
                  <c:v>16</c:v>
                </c:pt>
                <c:pt idx="207">
                  <c:v>21</c:v>
                </c:pt>
                <c:pt idx="208">
                  <c:v>9</c:v>
                </c:pt>
                <c:pt idx="209">
                  <c:v>16</c:v>
                </c:pt>
                <c:pt idx="210">
                  <c:v>9</c:v>
                </c:pt>
                <c:pt idx="211">
                  <c:v>26</c:v>
                </c:pt>
                <c:pt idx="212">
                  <c:v>15</c:v>
                </c:pt>
                <c:pt idx="213">
                  <c:v>10</c:v>
                </c:pt>
                <c:pt idx="214">
                  <c:v>22</c:v>
                </c:pt>
                <c:pt idx="215">
                  <c:v>35</c:v>
                </c:pt>
                <c:pt idx="216">
                  <c:v>9</c:v>
                </c:pt>
                <c:pt idx="217">
                  <c:v>10</c:v>
                </c:pt>
                <c:pt idx="218">
                  <c:v>18</c:v>
                </c:pt>
                <c:pt idx="219">
                  <c:v>14</c:v>
                </c:pt>
                <c:pt idx="220">
                  <c:v>21</c:v>
                </c:pt>
                <c:pt idx="221">
                  <c:v>10</c:v>
                </c:pt>
                <c:pt idx="222">
                  <c:v>10</c:v>
                </c:pt>
                <c:pt idx="223">
                  <c:v>19</c:v>
                </c:pt>
                <c:pt idx="224">
                  <c:v>9</c:v>
                </c:pt>
                <c:pt idx="225">
                  <c:v>17</c:v>
                </c:pt>
                <c:pt idx="226">
                  <c:v>15</c:v>
                </c:pt>
                <c:pt idx="227">
                  <c:v>9</c:v>
                </c:pt>
                <c:pt idx="228">
                  <c:v>12</c:v>
                </c:pt>
                <c:pt idx="229">
                  <c:v>14</c:v>
                </c:pt>
                <c:pt idx="230">
                  <c:v>10</c:v>
                </c:pt>
                <c:pt idx="231">
                  <c:v>24</c:v>
                </c:pt>
                <c:pt idx="232">
                  <c:v>9</c:v>
                </c:pt>
                <c:pt idx="233">
                  <c:v>12</c:v>
                </c:pt>
                <c:pt idx="234">
                  <c:v>22</c:v>
                </c:pt>
                <c:pt idx="235">
                  <c:v>13</c:v>
                </c:pt>
                <c:pt idx="236">
                  <c:v>29</c:v>
                </c:pt>
                <c:pt idx="237">
                  <c:v>15</c:v>
                </c:pt>
                <c:pt idx="238">
                  <c:v>21</c:v>
                </c:pt>
                <c:pt idx="239">
                  <c:v>12</c:v>
                </c:pt>
                <c:pt idx="240">
                  <c:v>21</c:v>
                </c:pt>
                <c:pt idx="241">
                  <c:v>11</c:v>
                </c:pt>
                <c:pt idx="242">
                  <c:v>16</c:v>
                </c:pt>
                <c:pt idx="243">
                  <c:v>8</c:v>
                </c:pt>
                <c:pt idx="244">
                  <c:v>10</c:v>
                </c:pt>
                <c:pt idx="245">
                  <c:v>20</c:v>
                </c:pt>
                <c:pt idx="246">
                  <c:v>10</c:v>
                </c:pt>
                <c:pt idx="247">
                  <c:v>79</c:v>
                </c:pt>
                <c:pt idx="248">
                  <c:v>8</c:v>
                </c:pt>
                <c:pt idx="249">
                  <c:v>11</c:v>
                </c:pt>
                <c:pt idx="250">
                  <c:v>13</c:v>
                </c:pt>
                <c:pt idx="251">
                  <c:v>14</c:v>
                </c:pt>
                <c:pt idx="252">
                  <c:v>22</c:v>
                </c:pt>
                <c:pt idx="253">
                  <c:v>19</c:v>
                </c:pt>
                <c:pt idx="254">
                  <c:v>14</c:v>
                </c:pt>
                <c:pt idx="255">
                  <c:v>14</c:v>
                </c:pt>
                <c:pt idx="256">
                  <c:v>11</c:v>
                </c:pt>
                <c:pt idx="257">
                  <c:v>39</c:v>
                </c:pt>
                <c:pt idx="258">
                  <c:v>22</c:v>
                </c:pt>
                <c:pt idx="259">
                  <c:v>15</c:v>
                </c:pt>
                <c:pt idx="260">
                  <c:v>30</c:v>
                </c:pt>
                <c:pt idx="261">
                  <c:v>13</c:v>
                </c:pt>
                <c:pt idx="262">
                  <c:v>14</c:v>
                </c:pt>
                <c:pt idx="263">
                  <c:v>39</c:v>
                </c:pt>
                <c:pt idx="264">
                  <c:v>17</c:v>
                </c:pt>
                <c:pt idx="265">
                  <c:v>12</c:v>
                </c:pt>
                <c:pt idx="266">
                  <c:v>15</c:v>
                </c:pt>
                <c:pt idx="267">
                  <c:v>13</c:v>
                </c:pt>
                <c:pt idx="268">
                  <c:v>9</c:v>
                </c:pt>
                <c:pt idx="269">
                  <c:v>8</c:v>
                </c:pt>
                <c:pt idx="270">
                  <c:v>16</c:v>
                </c:pt>
                <c:pt idx="271">
                  <c:v>26</c:v>
                </c:pt>
                <c:pt idx="272">
                  <c:v>18</c:v>
                </c:pt>
                <c:pt idx="273">
                  <c:v>10</c:v>
                </c:pt>
                <c:pt idx="274">
                  <c:v>14</c:v>
                </c:pt>
                <c:pt idx="275">
                  <c:v>14</c:v>
                </c:pt>
                <c:pt idx="276">
                  <c:v>14</c:v>
                </c:pt>
                <c:pt idx="277">
                  <c:v>10</c:v>
                </c:pt>
                <c:pt idx="278">
                  <c:v>15</c:v>
                </c:pt>
                <c:pt idx="279">
                  <c:v>14</c:v>
                </c:pt>
                <c:pt idx="280">
                  <c:v>18</c:v>
                </c:pt>
                <c:pt idx="281">
                  <c:v>10</c:v>
                </c:pt>
                <c:pt idx="282">
                  <c:v>12</c:v>
                </c:pt>
                <c:pt idx="283">
                  <c:v>8</c:v>
                </c:pt>
                <c:pt idx="284">
                  <c:v>38</c:v>
                </c:pt>
                <c:pt idx="285">
                  <c:v>18</c:v>
                </c:pt>
                <c:pt idx="286">
                  <c:v>14</c:v>
                </c:pt>
                <c:pt idx="287">
                  <c:v>23</c:v>
                </c:pt>
                <c:pt idx="288">
                  <c:v>8</c:v>
                </c:pt>
                <c:pt idx="289">
                  <c:v>22</c:v>
                </c:pt>
                <c:pt idx="290">
                  <c:v>13</c:v>
                </c:pt>
                <c:pt idx="291">
                  <c:v>10</c:v>
                </c:pt>
                <c:pt idx="292">
                  <c:v>11</c:v>
                </c:pt>
                <c:pt idx="293">
                  <c:v>26</c:v>
                </c:pt>
                <c:pt idx="294">
                  <c:v>14</c:v>
                </c:pt>
                <c:pt idx="295">
                  <c:v>10</c:v>
                </c:pt>
                <c:pt idx="296">
                  <c:v>16</c:v>
                </c:pt>
                <c:pt idx="297">
                  <c:v>10</c:v>
                </c:pt>
                <c:pt idx="298">
                  <c:v>23</c:v>
                </c:pt>
                <c:pt idx="299">
                  <c:v>15</c:v>
                </c:pt>
                <c:pt idx="300">
                  <c:v>20</c:v>
                </c:pt>
                <c:pt idx="301">
                  <c:v>12</c:v>
                </c:pt>
                <c:pt idx="302">
                  <c:v>18</c:v>
                </c:pt>
                <c:pt idx="303">
                  <c:v>27</c:v>
                </c:pt>
                <c:pt idx="304">
                  <c:v>19</c:v>
                </c:pt>
                <c:pt idx="305">
                  <c:v>9</c:v>
                </c:pt>
                <c:pt idx="306">
                  <c:v>12</c:v>
                </c:pt>
                <c:pt idx="307">
                  <c:v>18</c:v>
                </c:pt>
                <c:pt idx="308">
                  <c:v>14</c:v>
                </c:pt>
                <c:pt idx="309">
                  <c:v>10</c:v>
                </c:pt>
                <c:pt idx="310">
                  <c:v>15</c:v>
                </c:pt>
                <c:pt idx="311">
                  <c:v>19</c:v>
                </c:pt>
                <c:pt idx="312">
                  <c:v>9</c:v>
                </c:pt>
                <c:pt idx="313">
                  <c:v>27</c:v>
                </c:pt>
                <c:pt idx="314">
                  <c:v>16</c:v>
                </c:pt>
                <c:pt idx="315">
                  <c:v>16</c:v>
                </c:pt>
                <c:pt idx="316">
                  <c:v>18</c:v>
                </c:pt>
                <c:pt idx="317">
                  <c:v>11</c:v>
                </c:pt>
                <c:pt idx="318">
                  <c:v>10</c:v>
                </c:pt>
                <c:pt idx="319">
                  <c:v>13</c:v>
                </c:pt>
                <c:pt idx="320">
                  <c:v>10</c:v>
                </c:pt>
                <c:pt idx="321">
                  <c:v>12</c:v>
                </c:pt>
                <c:pt idx="322">
                  <c:v>19</c:v>
                </c:pt>
                <c:pt idx="323">
                  <c:v>9</c:v>
                </c:pt>
                <c:pt idx="324">
                  <c:v>13</c:v>
                </c:pt>
                <c:pt idx="325">
                  <c:v>11</c:v>
                </c:pt>
                <c:pt idx="326">
                  <c:v>22</c:v>
                </c:pt>
                <c:pt idx="327">
                  <c:v>22</c:v>
                </c:pt>
                <c:pt idx="328">
                  <c:v>9</c:v>
                </c:pt>
                <c:pt idx="329">
                  <c:v>11</c:v>
                </c:pt>
                <c:pt idx="330">
                  <c:v>17</c:v>
                </c:pt>
                <c:pt idx="331">
                  <c:v>24</c:v>
                </c:pt>
                <c:pt idx="332">
                  <c:v>10</c:v>
                </c:pt>
                <c:pt idx="333">
                  <c:v>11</c:v>
                </c:pt>
                <c:pt idx="334">
                  <c:v>14</c:v>
                </c:pt>
                <c:pt idx="335">
                  <c:v>28</c:v>
                </c:pt>
                <c:pt idx="336">
                  <c:v>26</c:v>
                </c:pt>
                <c:pt idx="337">
                  <c:v>12</c:v>
                </c:pt>
                <c:pt idx="338">
                  <c:v>22</c:v>
                </c:pt>
                <c:pt idx="339">
                  <c:v>22</c:v>
                </c:pt>
                <c:pt idx="340">
                  <c:v>16</c:v>
                </c:pt>
                <c:pt idx="341">
                  <c:v>23</c:v>
                </c:pt>
                <c:pt idx="342">
                  <c:v>23</c:v>
                </c:pt>
                <c:pt idx="343">
                  <c:v>9</c:v>
                </c:pt>
                <c:pt idx="344">
                  <c:v>43</c:v>
                </c:pt>
                <c:pt idx="345">
                  <c:v>10</c:v>
                </c:pt>
                <c:pt idx="346">
                  <c:v>15</c:v>
                </c:pt>
                <c:pt idx="347">
                  <c:v>11</c:v>
                </c:pt>
                <c:pt idx="348">
                  <c:v>20</c:v>
                </c:pt>
                <c:pt idx="349">
                  <c:v>17</c:v>
                </c:pt>
                <c:pt idx="350">
                  <c:v>10</c:v>
                </c:pt>
                <c:pt idx="351">
                  <c:v>16</c:v>
                </c:pt>
                <c:pt idx="352">
                  <c:v>25</c:v>
                </c:pt>
                <c:pt idx="353">
                  <c:v>17</c:v>
                </c:pt>
                <c:pt idx="354">
                  <c:v>79</c:v>
                </c:pt>
                <c:pt idx="355">
                  <c:v>9</c:v>
                </c:pt>
                <c:pt idx="356">
                  <c:v>26</c:v>
                </c:pt>
                <c:pt idx="357">
                  <c:v>24</c:v>
                </c:pt>
                <c:pt idx="358">
                  <c:v>18</c:v>
                </c:pt>
                <c:pt idx="359">
                  <c:v>16</c:v>
                </c:pt>
                <c:pt idx="360">
                  <c:v>17</c:v>
                </c:pt>
                <c:pt idx="361">
                  <c:v>25</c:v>
                </c:pt>
                <c:pt idx="362">
                  <c:v>18</c:v>
                </c:pt>
                <c:pt idx="363">
                  <c:v>11</c:v>
                </c:pt>
                <c:pt idx="364">
                  <c:v>11</c:v>
                </c:pt>
                <c:pt idx="365">
                  <c:v>17</c:v>
                </c:pt>
                <c:pt idx="366">
                  <c:v>11</c:v>
                </c:pt>
                <c:pt idx="367">
                  <c:v>17</c:v>
                </c:pt>
                <c:pt idx="368">
                  <c:v>13</c:v>
                </c:pt>
                <c:pt idx="369">
                  <c:v>16</c:v>
                </c:pt>
                <c:pt idx="370">
                  <c:v>17</c:v>
                </c:pt>
                <c:pt idx="371">
                  <c:v>8</c:v>
                </c:pt>
                <c:pt idx="372">
                  <c:v>28</c:v>
                </c:pt>
                <c:pt idx="373">
                  <c:v>9</c:v>
                </c:pt>
                <c:pt idx="374">
                  <c:v>20</c:v>
                </c:pt>
                <c:pt idx="375">
                  <c:v>14</c:v>
                </c:pt>
                <c:pt idx="376">
                  <c:v>15</c:v>
                </c:pt>
                <c:pt idx="377">
                  <c:v>26</c:v>
                </c:pt>
                <c:pt idx="378">
                  <c:v>13</c:v>
                </c:pt>
                <c:pt idx="379">
                  <c:v>21</c:v>
                </c:pt>
                <c:pt idx="380">
                  <c:v>16</c:v>
                </c:pt>
                <c:pt idx="381">
                  <c:v>79</c:v>
                </c:pt>
                <c:pt idx="382">
                  <c:v>17</c:v>
                </c:pt>
                <c:pt idx="383">
                  <c:v>25</c:v>
                </c:pt>
                <c:pt idx="384">
                  <c:v>16</c:v>
                </c:pt>
                <c:pt idx="385">
                  <c:v>31</c:v>
                </c:pt>
                <c:pt idx="386">
                  <c:v>12</c:v>
                </c:pt>
                <c:pt idx="387">
                  <c:v>15</c:v>
                </c:pt>
                <c:pt idx="388">
                  <c:v>20</c:v>
                </c:pt>
                <c:pt idx="389">
                  <c:v>79</c:v>
                </c:pt>
                <c:pt idx="390">
                  <c:v>15</c:v>
                </c:pt>
                <c:pt idx="391">
                  <c:v>9</c:v>
                </c:pt>
                <c:pt idx="392">
                  <c:v>17</c:v>
                </c:pt>
                <c:pt idx="393">
                  <c:v>11</c:v>
                </c:pt>
                <c:pt idx="394">
                  <c:v>21</c:v>
                </c:pt>
                <c:pt idx="395">
                  <c:v>12</c:v>
                </c:pt>
                <c:pt idx="396">
                  <c:v>10</c:v>
                </c:pt>
                <c:pt idx="397">
                  <c:v>23</c:v>
                </c:pt>
                <c:pt idx="398">
                  <c:v>21</c:v>
                </c:pt>
                <c:pt idx="399">
                  <c:v>20</c:v>
                </c:pt>
                <c:pt idx="400">
                  <c:v>22</c:v>
                </c:pt>
                <c:pt idx="401">
                  <c:v>31</c:v>
                </c:pt>
                <c:pt idx="402">
                  <c:v>11</c:v>
                </c:pt>
                <c:pt idx="403">
                  <c:v>13</c:v>
                </c:pt>
                <c:pt idx="404">
                  <c:v>13</c:v>
                </c:pt>
                <c:pt idx="405">
                  <c:v>25</c:v>
                </c:pt>
                <c:pt idx="406">
                  <c:v>21</c:v>
                </c:pt>
                <c:pt idx="407">
                  <c:v>17</c:v>
                </c:pt>
                <c:pt idx="408">
                  <c:v>14</c:v>
                </c:pt>
                <c:pt idx="409">
                  <c:v>12</c:v>
                </c:pt>
                <c:pt idx="410">
                  <c:v>14</c:v>
                </c:pt>
                <c:pt idx="411">
                  <c:v>20</c:v>
                </c:pt>
                <c:pt idx="412">
                  <c:v>14</c:v>
                </c:pt>
                <c:pt idx="413">
                  <c:v>12</c:v>
                </c:pt>
                <c:pt idx="414">
                  <c:v>15</c:v>
                </c:pt>
                <c:pt idx="415">
                  <c:v>16</c:v>
                </c:pt>
                <c:pt idx="416">
                  <c:v>14</c:v>
                </c:pt>
                <c:pt idx="417">
                  <c:v>11</c:v>
                </c:pt>
                <c:pt idx="418">
                  <c:v>11</c:v>
                </c:pt>
                <c:pt idx="419">
                  <c:v>23</c:v>
                </c:pt>
                <c:pt idx="420">
                  <c:v>40</c:v>
                </c:pt>
                <c:pt idx="421">
                  <c:v>29</c:v>
                </c:pt>
                <c:pt idx="422">
                  <c:v>16</c:v>
                </c:pt>
                <c:pt idx="423">
                  <c:v>11</c:v>
                </c:pt>
                <c:pt idx="424">
                  <c:v>16</c:v>
                </c:pt>
                <c:pt idx="425">
                  <c:v>12</c:v>
                </c:pt>
                <c:pt idx="426">
                  <c:v>14</c:v>
                </c:pt>
                <c:pt idx="427">
                  <c:v>16</c:v>
                </c:pt>
                <c:pt idx="428">
                  <c:v>22</c:v>
                </c:pt>
                <c:pt idx="429">
                  <c:v>12</c:v>
                </c:pt>
                <c:pt idx="430">
                  <c:v>24</c:v>
                </c:pt>
                <c:pt idx="431">
                  <c:v>79</c:v>
                </c:pt>
                <c:pt idx="432">
                  <c:v>14</c:v>
                </c:pt>
                <c:pt idx="433">
                  <c:v>14</c:v>
                </c:pt>
                <c:pt idx="434">
                  <c:v>18</c:v>
                </c:pt>
                <c:pt idx="435">
                  <c:v>13</c:v>
                </c:pt>
                <c:pt idx="436">
                  <c:v>34</c:v>
                </c:pt>
                <c:pt idx="437">
                  <c:v>17</c:v>
                </c:pt>
                <c:pt idx="438">
                  <c:v>22</c:v>
                </c:pt>
                <c:pt idx="439">
                  <c:v>23</c:v>
                </c:pt>
                <c:pt idx="440">
                  <c:v>9</c:v>
                </c:pt>
                <c:pt idx="441">
                  <c:v>26</c:v>
                </c:pt>
                <c:pt idx="442">
                  <c:v>13</c:v>
                </c:pt>
                <c:pt idx="443">
                  <c:v>16</c:v>
                </c:pt>
                <c:pt idx="444">
                  <c:v>22</c:v>
                </c:pt>
                <c:pt idx="445">
                  <c:v>20</c:v>
                </c:pt>
                <c:pt idx="446">
                  <c:v>18</c:v>
                </c:pt>
                <c:pt idx="447">
                  <c:v>18</c:v>
                </c:pt>
                <c:pt idx="448">
                  <c:v>11</c:v>
                </c:pt>
                <c:pt idx="449">
                  <c:v>26</c:v>
                </c:pt>
                <c:pt idx="450">
                  <c:v>14</c:v>
                </c:pt>
                <c:pt idx="451">
                  <c:v>15</c:v>
                </c:pt>
                <c:pt idx="452">
                  <c:v>26</c:v>
                </c:pt>
                <c:pt idx="453">
                  <c:v>11</c:v>
                </c:pt>
                <c:pt idx="454">
                  <c:v>9</c:v>
                </c:pt>
                <c:pt idx="455">
                  <c:v>19</c:v>
                </c:pt>
                <c:pt idx="456">
                  <c:v>16</c:v>
                </c:pt>
                <c:pt idx="457">
                  <c:v>19</c:v>
                </c:pt>
                <c:pt idx="458">
                  <c:v>15</c:v>
                </c:pt>
                <c:pt idx="459">
                  <c:v>11</c:v>
                </c:pt>
                <c:pt idx="460">
                  <c:v>12</c:v>
                </c:pt>
                <c:pt idx="461">
                  <c:v>15</c:v>
                </c:pt>
                <c:pt idx="462">
                  <c:v>14</c:v>
                </c:pt>
                <c:pt idx="463">
                  <c:v>24</c:v>
                </c:pt>
                <c:pt idx="464">
                  <c:v>15</c:v>
                </c:pt>
                <c:pt idx="465">
                  <c:v>19</c:v>
                </c:pt>
                <c:pt idx="466">
                  <c:v>29</c:v>
                </c:pt>
                <c:pt idx="467">
                  <c:v>11</c:v>
                </c:pt>
                <c:pt idx="468">
                  <c:v>16</c:v>
                </c:pt>
                <c:pt idx="469">
                  <c:v>32</c:v>
                </c:pt>
                <c:pt idx="470">
                  <c:v>13</c:v>
                </c:pt>
                <c:pt idx="471">
                  <c:v>34</c:v>
                </c:pt>
                <c:pt idx="472">
                  <c:v>17</c:v>
                </c:pt>
                <c:pt idx="473">
                  <c:v>30</c:v>
                </c:pt>
                <c:pt idx="474">
                  <c:v>15</c:v>
                </c:pt>
                <c:pt idx="475">
                  <c:v>10</c:v>
                </c:pt>
                <c:pt idx="476">
                  <c:v>11</c:v>
                </c:pt>
                <c:pt idx="477">
                  <c:v>22</c:v>
                </c:pt>
                <c:pt idx="478">
                  <c:v>20</c:v>
                </c:pt>
                <c:pt idx="479">
                  <c:v>15</c:v>
                </c:pt>
                <c:pt idx="480">
                  <c:v>24</c:v>
                </c:pt>
                <c:pt idx="481">
                  <c:v>12</c:v>
                </c:pt>
                <c:pt idx="482">
                  <c:v>23</c:v>
                </c:pt>
                <c:pt idx="483">
                  <c:v>12</c:v>
                </c:pt>
                <c:pt idx="484">
                  <c:v>13</c:v>
                </c:pt>
                <c:pt idx="485">
                  <c:v>20</c:v>
                </c:pt>
                <c:pt idx="486">
                  <c:v>25</c:v>
                </c:pt>
                <c:pt idx="487">
                  <c:v>23</c:v>
                </c:pt>
                <c:pt idx="488">
                  <c:v>14</c:v>
                </c:pt>
                <c:pt idx="489">
                  <c:v>14</c:v>
                </c:pt>
                <c:pt idx="490">
                  <c:v>23</c:v>
                </c:pt>
                <c:pt idx="491">
                  <c:v>22</c:v>
                </c:pt>
                <c:pt idx="492">
                  <c:v>23</c:v>
                </c:pt>
                <c:pt idx="493">
                  <c:v>11</c:v>
                </c:pt>
                <c:pt idx="494">
                  <c:v>13</c:v>
                </c:pt>
                <c:pt idx="495">
                  <c:v>15</c:v>
                </c:pt>
                <c:pt idx="496">
                  <c:v>14</c:v>
                </c:pt>
                <c:pt idx="497">
                  <c:v>15</c:v>
                </c:pt>
                <c:pt idx="498">
                  <c:v>10</c:v>
                </c:pt>
                <c:pt idx="499">
                  <c:v>28</c:v>
                </c:pt>
                <c:pt idx="500">
                  <c:v>15</c:v>
                </c:pt>
                <c:pt idx="501">
                  <c:v>14</c:v>
                </c:pt>
                <c:pt idx="502">
                  <c:v>10</c:v>
                </c:pt>
                <c:pt idx="503">
                  <c:v>25</c:v>
                </c:pt>
                <c:pt idx="504">
                  <c:v>11</c:v>
                </c:pt>
                <c:pt idx="505">
                  <c:v>22</c:v>
                </c:pt>
                <c:pt idx="506">
                  <c:v>15</c:v>
                </c:pt>
                <c:pt idx="507">
                  <c:v>24</c:v>
                </c:pt>
                <c:pt idx="508">
                  <c:v>11</c:v>
                </c:pt>
                <c:pt idx="509">
                  <c:v>23</c:v>
                </c:pt>
                <c:pt idx="510">
                  <c:v>37</c:v>
                </c:pt>
                <c:pt idx="511">
                  <c:v>22</c:v>
                </c:pt>
                <c:pt idx="512">
                  <c:v>17</c:v>
                </c:pt>
                <c:pt idx="513">
                  <c:v>21</c:v>
                </c:pt>
                <c:pt idx="514">
                  <c:v>19</c:v>
                </c:pt>
                <c:pt idx="515">
                  <c:v>33</c:v>
                </c:pt>
                <c:pt idx="516">
                  <c:v>22</c:v>
                </c:pt>
                <c:pt idx="517">
                  <c:v>79</c:v>
                </c:pt>
                <c:pt idx="518">
                  <c:v>16</c:v>
                </c:pt>
                <c:pt idx="519">
                  <c:v>19</c:v>
                </c:pt>
                <c:pt idx="520">
                  <c:v>15</c:v>
                </c:pt>
                <c:pt idx="521">
                  <c:v>42</c:v>
                </c:pt>
                <c:pt idx="522">
                  <c:v>23</c:v>
                </c:pt>
                <c:pt idx="523">
                  <c:v>18</c:v>
                </c:pt>
                <c:pt idx="524">
                  <c:v>11</c:v>
                </c:pt>
                <c:pt idx="525">
                  <c:v>30</c:v>
                </c:pt>
                <c:pt idx="526">
                  <c:v>27</c:v>
                </c:pt>
                <c:pt idx="527">
                  <c:v>13</c:v>
                </c:pt>
                <c:pt idx="528">
                  <c:v>16</c:v>
                </c:pt>
                <c:pt idx="529">
                  <c:v>15</c:v>
                </c:pt>
                <c:pt idx="530">
                  <c:v>20</c:v>
                </c:pt>
                <c:pt idx="531">
                  <c:v>18</c:v>
                </c:pt>
                <c:pt idx="532">
                  <c:v>16</c:v>
                </c:pt>
                <c:pt idx="533">
                  <c:v>37</c:v>
                </c:pt>
                <c:pt idx="534">
                  <c:v>11</c:v>
                </c:pt>
                <c:pt idx="535">
                  <c:v>15</c:v>
                </c:pt>
                <c:pt idx="536">
                  <c:v>17</c:v>
                </c:pt>
                <c:pt idx="537">
                  <c:v>23</c:v>
                </c:pt>
                <c:pt idx="538">
                  <c:v>10</c:v>
                </c:pt>
                <c:pt idx="539">
                  <c:v>18</c:v>
                </c:pt>
                <c:pt idx="540">
                  <c:v>11</c:v>
                </c:pt>
                <c:pt idx="541">
                  <c:v>11</c:v>
                </c:pt>
                <c:pt idx="542">
                  <c:v>19</c:v>
                </c:pt>
                <c:pt idx="543">
                  <c:v>11</c:v>
                </c:pt>
                <c:pt idx="544">
                  <c:v>26</c:v>
                </c:pt>
                <c:pt idx="545">
                  <c:v>11</c:v>
                </c:pt>
                <c:pt idx="546">
                  <c:v>15</c:v>
                </c:pt>
                <c:pt idx="547">
                  <c:v>23</c:v>
                </c:pt>
                <c:pt idx="548">
                  <c:v>12</c:v>
                </c:pt>
                <c:pt idx="549">
                  <c:v>11</c:v>
                </c:pt>
                <c:pt idx="550">
                  <c:v>32</c:v>
                </c:pt>
                <c:pt idx="551">
                  <c:v>12</c:v>
                </c:pt>
                <c:pt idx="552">
                  <c:v>19</c:v>
                </c:pt>
                <c:pt idx="553">
                  <c:v>11</c:v>
                </c:pt>
                <c:pt idx="554">
                  <c:v>32</c:v>
                </c:pt>
                <c:pt idx="555">
                  <c:v>14</c:v>
                </c:pt>
                <c:pt idx="556">
                  <c:v>15</c:v>
                </c:pt>
                <c:pt idx="557">
                  <c:v>20</c:v>
                </c:pt>
                <c:pt idx="558">
                  <c:v>15</c:v>
                </c:pt>
                <c:pt idx="559">
                  <c:v>35</c:v>
                </c:pt>
                <c:pt idx="560">
                  <c:v>13</c:v>
                </c:pt>
                <c:pt idx="561">
                  <c:v>12</c:v>
                </c:pt>
                <c:pt idx="562">
                  <c:v>16</c:v>
                </c:pt>
                <c:pt idx="563">
                  <c:v>19</c:v>
                </c:pt>
                <c:pt idx="564">
                  <c:v>19</c:v>
                </c:pt>
                <c:pt idx="565">
                  <c:v>29</c:v>
                </c:pt>
                <c:pt idx="566">
                  <c:v>26</c:v>
                </c:pt>
                <c:pt idx="567">
                  <c:v>13</c:v>
                </c:pt>
                <c:pt idx="568">
                  <c:v>23</c:v>
                </c:pt>
                <c:pt idx="569">
                  <c:v>23</c:v>
                </c:pt>
                <c:pt idx="570">
                  <c:v>12</c:v>
                </c:pt>
                <c:pt idx="571">
                  <c:v>30</c:v>
                </c:pt>
                <c:pt idx="572">
                  <c:v>18</c:v>
                </c:pt>
                <c:pt idx="573">
                  <c:v>11</c:v>
                </c:pt>
                <c:pt idx="574">
                  <c:v>13</c:v>
                </c:pt>
                <c:pt idx="575">
                  <c:v>18</c:v>
                </c:pt>
                <c:pt idx="576">
                  <c:v>23</c:v>
                </c:pt>
                <c:pt idx="577">
                  <c:v>39</c:v>
                </c:pt>
                <c:pt idx="578">
                  <c:v>30</c:v>
                </c:pt>
                <c:pt idx="579">
                  <c:v>20</c:v>
                </c:pt>
                <c:pt idx="580">
                  <c:v>12</c:v>
                </c:pt>
                <c:pt idx="581">
                  <c:v>17</c:v>
                </c:pt>
                <c:pt idx="582">
                  <c:v>30</c:v>
                </c:pt>
                <c:pt idx="583">
                  <c:v>26</c:v>
                </c:pt>
                <c:pt idx="584">
                  <c:v>34</c:v>
                </c:pt>
                <c:pt idx="585">
                  <c:v>26</c:v>
                </c:pt>
                <c:pt idx="586">
                  <c:v>18</c:v>
                </c:pt>
                <c:pt idx="587">
                  <c:v>16</c:v>
                </c:pt>
                <c:pt idx="588">
                  <c:v>15</c:v>
                </c:pt>
                <c:pt idx="589">
                  <c:v>19</c:v>
                </c:pt>
                <c:pt idx="590">
                  <c:v>23</c:v>
                </c:pt>
                <c:pt idx="591">
                  <c:v>25</c:v>
                </c:pt>
                <c:pt idx="592">
                  <c:v>19</c:v>
                </c:pt>
                <c:pt idx="593">
                  <c:v>18</c:v>
                </c:pt>
                <c:pt idx="594">
                  <c:v>40</c:v>
                </c:pt>
                <c:pt idx="595">
                  <c:v>11</c:v>
                </c:pt>
                <c:pt idx="596">
                  <c:v>12</c:v>
                </c:pt>
                <c:pt idx="597">
                  <c:v>15</c:v>
                </c:pt>
                <c:pt idx="598">
                  <c:v>13</c:v>
                </c:pt>
                <c:pt idx="599">
                  <c:v>15</c:v>
                </c:pt>
                <c:pt idx="600">
                  <c:v>13</c:v>
                </c:pt>
                <c:pt idx="601">
                  <c:v>25</c:v>
                </c:pt>
                <c:pt idx="602">
                  <c:v>14</c:v>
                </c:pt>
                <c:pt idx="603">
                  <c:v>12</c:v>
                </c:pt>
                <c:pt idx="604">
                  <c:v>15</c:v>
                </c:pt>
                <c:pt idx="605">
                  <c:v>16</c:v>
                </c:pt>
                <c:pt idx="606">
                  <c:v>20</c:v>
                </c:pt>
                <c:pt idx="607">
                  <c:v>16</c:v>
                </c:pt>
                <c:pt idx="608">
                  <c:v>14</c:v>
                </c:pt>
                <c:pt idx="609">
                  <c:v>14</c:v>
                </c:pt>
                <c:pt idx="610">
                  <c:v>12</c:v>
                </c:pt>
                <c:pt idx="611">
                  <c:v>22</c:v>
                </c:pt>
                <c:pt idx="612">
                  <c:v>13</c:v>
                </c:pt>
                <c:pt idx="613">
                  <c:v>17</c:v>
                </c:pt>
                <c:pt idx="614">
                  <c:v>12</c:v>
                </c:pt>
                <c:pt idx="615">
                  <c:v>10</c:v>
                </c:pt>
                <c:pt idx="616">
                  <c:v>16</c:v>
                </c:pt>
                <c:pt idx="617">
                  <c:v>21</c:v>
                </c:pt>
                <c:pt idx="618">
                  <c:v>18</c:v>
                </c:pt>
                <c:pt idx="619">
                  <c:v>16</c:v>
                </c:pt>
                <c:pt idx="620">
                  <c:v>24</c:v>
                </c:pt>
                <c:pt idx="621">
                  <c:v>8</c:v>
                </c:pt>
                <c:pt idx="622">
                  <c:v>25</c:v>
                </c:pt>
                <c:pt idx="623">
                  <c:v>24</c:v>
                </c:pt>
                <c:pt idx="624">
                  <c:v>22</c:v>
                </c:pt>
                <c:pt idx="625">
                  <c:v>17</c:v>
                </c:pt>
                <c:pt idx="626">
                  <c:v>28</c:v>
                </c:pt>
                <c:pt idx="627">
                  <c:v>28</c:v>
                </c:pt>
                <c:pt idx="628">
                  <c:v>32</c:v>
                </c:pt>
                <c:pt idx="629">
                  <c:v>33</c:v>
                </c:pt>
                <c:pt idx="630">
                  <c:v>25</c:v>
                </c:pt>
                <c:pt idx="631">
                  <c:v>16</c:v>
                </c:pt>
                <c:pt idx="632">
                  <c:v>27</c:v>
                </c:pt>
                <c:pt idx="633">
                  <c:v>19</c:v>
                </c:pt>
                <c:pt idx="634">
                  <c:v>13</c:v>
                </c:pt>
                <c:pt idx="635">
                  <c:v>27</c:v>
                </c:pt>
                <c:pt idx="636">
                  <c:v>27</c:v>
                </c:pt>
                <c:pt idx="637">
                  <c:v>24</c:v>
                </c:pt>
                <c:pt idx="638">
                  <c:v>15</c:v>
                </c:pt>
                <c:pt idx="639">
                  <c:v>21</c:v>
                </c:pt>
                <c:pt idx="640">
                  <c:v>17</c:v>
                </c:pt>
                <c:pt idx="641">
                  <c:v>11</c:v>
                </c:pt>
                <c:pt idx="642">
                  <c:v>21</c:v>
                </c:pt>
                <c:pt idx="643">
                  <c:v>21</c:v>
                </c:pt>
                <c:pt idx="644">
                  <c:v>31</c:v>
                </c:pt>
                <c:pt idx="645">
                  <c:v>26</c:v>
                </c:pt>
                <c:pt idx="646">
                  <c:v>33</c:v>
                </c:pt>
                <c:pt idx="647">
                  <c:v>19</c:v>
                </c:pt>
                <c:pt idx="648">
                  <c:v>23</c:v>
                </c:pt>
                <c:pt idx="649">
                  <c:v>10</c:v>
                </c:pt>
                <c:pt idx="650">
                  <c:v>13</c:v>
                </c:pt>
                <c:pt idx="651">
                  <c:v>20</c:v>
                </c:pt>
                <c:pt idx="652">
                  <c:v>41</c:v>
                </c:pt>
                <c:pt idx="653">
                  <c:v>18</c:v>
                </c:pt>
                <c:pt idx="654">
                  <c:v>15</c:v>
                </c:pt>
                <c:pt idx="655">
                  <c:v>19</c:v>
                </c:pt>
                <c:pt idx="656">
                  <c:v>23</c:v>
                </c:pt>
                <c:pt idx="657">
                  <c:v>13</c:v>
                </c:pt>
                <c:pt idx="658">
                  <c:v>13</c:v>
                </c:pt>
                <c:pt idx="659">
                  <c:v>16</c:v>
                </c:pt>
                <c:pt idx="660">
                  <c:v>16</c:v>
                </c:pt>
                <c:pt idx="661">
                  <c:v>37</c:v>
                </c:pt>
                <c:pt idx="662">
                  <c:v>21</c:v>
                </c:pt>
                <c:pt idx="663">
                  <c:v>21</c:v>
                </c:pt>
                <c:pt idx="664">
                  <c:v>19</c:v>
                </c:pt>
                <c:pt idx="665">
                  <c:v>12</c:v>
                </c:pt>
                <c:pt idx="666">
                  <c:v>18</c:v>
                </c:pt>
                <c:pt idx="667">
                  <c:v>19</c:v>
                </c:pt>
                <c:pt idx="668">
                  <c:v>22</c:v>
                </c:pt>
                <c:pt idx="669">
                  <c:v>21</c:v>
                </c:pt>
                <c:pt idx="670">
                  <c:v>32</c:v>
                </c:pt>
                <c:pt idx="671">
                  <c:v>29</c:v>
                </c:pt>
                <c:pt idx="672">
                  <c:v>15</c:v>
                </c:pt>
                <c:pt idx="673">
                  <c:v>16</c:v>
                </c:pt>
                <c:pt idx="674">
                  <c:v>13</c:v>
                </c:pt>
                <c:pt idx="675">
                  <c:v>20</c:v>
                </c:pt>
                <c:pt idx="676">
                  <c:v>20</c:v>
                </c:pt>
                <c:pt idx="677">
                  <c:v>19</c:v>
                </c:pt>
                <c:pt idx="678">
                  <c:v>24</c:v>
                </c:pt>
                <c:pt idx="679">
                  <c:v>12</c:v>
                </c:pt>
                <c:pt idx="680">
                  <c:v>8</c:v>
                </c:pt>
                <c:pt idx="681">
                  <c:v>18</c:v>
                </c:pt>
                <c:pt idx="682">
                  <c:v>15</c:v>
                </c:pt>
                <c:pt idx="683">
                  <c:v>20</c:v>
                </c:pt>
                <c:pt idx="684">
                  <c:v>35</c:v>
                </c:pt>
                <c:pt idx="685">
                  <c:v>40</c:v>
                </c:pt>
                <c:pt idx="686">
                  <c:v>15</c:v>
                </c:pt>
                <c:pt idx="687">
                  <c:v>14</c:v>
                </c:pt>
                <c:pt idx="688">
                  <c:v>14</c:v>
                </c:pt>
                <c:pt idx="689">
                  <c:v>42</c:v>
                </c:pt>
                <c:pt idx="690">
                  <c:v>19</c:v>
                </c:pt>
                <c:pt idx="691">
                  <c:v>13</c:v>
                </c:pt>
                <c:pt idx="692">
                  <c:v>30</c:v>
                </c:pt>
                <c:pt idx="693">
                  <c:v>16</c:v>
                </c:pt>
                <c:pt idx="694">
                  <c:v>13</c:v>
                </c:pt>
                <c:pt idx="695">
                  <c:v>24</c:v>
                </c:pt>
                <c:pt idx="696">
                  <c:v>27</c:v>
                </c:pt>
                <c:pt idx="697">
                  <c:v>13</c:v>
                </c:pt>
                <c:pt idx="698">
                  <c:v>16</c:v>
                </c:pt>
                <c:pt idx="699">
                  <c:v>13</c:v>
                </c:pt>
                <c:pt idx="700">
                  <c:v>13</c:v>
                </c:pt>
                <c:pt idx="701">
                  <c:v>18</c:v>
                </c:pt>
                <c:pt idx="702">
                  <c:v>25</c:v>
                </c:pt>
                <c:pt idx="703">
                  <c:v>16</c:v>
                </c:pt>
                <c:pt idx="704">
                  <c:v>15</c:v>
                </c:pt>
                <c:pt idx="705">
                  <c:v>24</c:v>
                </c:pt>
                <c:pt idx="706">
                  <c:v>13</c:v>
                </c:pt>
                <c:pt idx="707">
                  <c:v>13</c:v>
                </c:pt>
                <c:pt idx="708">
                  <c:v>21</c:v>
                </c:pt>
                <c:pt idx="709">
                  <c:v>24</c:v>
                </c:pt>
                <c:pt idx="710">
                  <c:v>18</c:v>
                </c:pt>
                <c:pt idx="711">
                  <c:v>23</c:v>
                </c:pt>
                <c:pt idx="712">
                  <c:v>14</c:v>
                </c:pt>
                <c:pt idx="713">
                  <c:v>20</c:v>
                </c:pt>
                <c:pt idx="714">
                  <c:v>25</c:v>
                </c:pt>
                <c:pt idx="715">
                  <c:v>39</c:v>
                </c:pt>
                <c:pt idx="716">
                  <c:v>13</c:v>
                </c:pt>
                <c:pt idx="717">
                  <c:v>24</c:v>
                </c:pt>
                <c:pt idx="718">
                  <c:v>16</c:v>
                </c:pt>
                <c:pt idx="719">
                  <c:v>17</c:v>
                </c:pt>
                <c:pt idx="720">
                  <c:v>21</c:v>
                </c:pt>
                <c:pt idx="721">
                  <c:v>13</c:v>
                </c:pt>
                <c:pt idx="722">
                  <c:v>18</c:v>
                </c:pt>
                <c:pt idx="723">
                  <c:v>30</c:v>
                </c:pt>
                <c:pt idx="724">
                  <c:v>21</c:v>
                </c:pt>
                <c:pt idx="725">
                  <c:v>23</c:v>
                </c:pt>
                <c:pt idx="726">
                  <c:v>8</c:v>
                </c:pt>
                <c:pt idx="727">
                  <c:v>19</c:v>
                </c:pt>
                <c:pt idx="728">
                  <c:v>16</c:v>
                </c:pt>
                <c:pt idx="729">
                  <c:v>28</c:v>
                </c:pt>
                <c:pt idx="730">
                  <c:v>23</c:v>
                </c:pt>
                <c:pt idx="731">
                  <c:v>18</c:v>
                </c:pt>
                <c:pt idx="732">
                  <c:v>18</c:v>
                </c:pt>
                <c:pt idx="733">
                  <c:v>36</c:v>
                </c:pt>
                <c:pt idx="734">
                  <c:v>14</c:v>
                </c:pt>
                <c:pt idx="735">
                  <c:v>36</c:v>
                </c:pt>
                <c:pt idx="736">
                  <c:v>15</c:v>
                </c:pt>
                <c:pt idx="737">
                  <c:v>19</c:v>
                </c:pt>
                <c:pt idx="738">
                  <c:v>17</c:v>
                </c:pt>
                <c:pt idx="739">
                  <c:v>14</c:v>
                </c:pt>
                <c:pt idx="740">
                  <c:v>18</c:v>
                </c:pt>
                <c:pt idx="741">
                  <c:v>21</c:v>
                </c:pt>
                <c:pt idx="742">
                  <c:v>79</c:v>
                </c:pt>
                <c:pt idx="743">
                  <c:v>28</c:v>
                </c:pt>
                <c:pt idx="744">
                  <c:v>11</c:v>
                </c:pt>
                <c:pt idx="745">
                  <c:v>14</c:v>
                </c:pt>
                <c:pt idx="746">
                  <c:v>14</c:v>
                </c:pt>
                <c:pt idx="747">
                  <c:v>21</c:v>
                </c:pt>
                <c:pt idx="748">
                  <c:v>12</c:v>
                </c:pt>
                <c:pt idx="749">
                  <c:v>19</c:v>
                </c:pt>
                <c:pt idx="750">
                  <c:v>13</c:v>
                </c:pt>
                <c:pt idx="751">
                  <c:v>8</c:v>
                </c:pt>
                <c:pt idx="752">
                  <c:v>13</c:v>
                </c:pt>
                <c:pt idx="753">
                  <c:v>18</c:v>
                </c:pt>
                <c:pt idx="754">
                  <c:v>11</c:v>
                </c:pt>
                <c:pt idx="755">
                  <c:v>13</c:v>
                </c:pt>
                <c:pt idx="756">
                  <c:v>8</c:v>
                </c:pt>
                <c:pt idx="757">
                  <c:v>21</c:v>
                </c:pt>
                <c:pt idx="758">
                  <c:v>8</c:v>
                </c:pt>
                <c:pt idx="759">
                  <c:v>14</c:v>
                </c:pt>
                <c:pt idx="760">
                  <c:v>14</c:v>
                </c:pt>
                <c:pt idx="761">
                  <c:v>12</c:v>
                </c:pt>
                <c:pt idx="762">
                  <c:v>22</c:v>
                </c:pt>
                <c:pt idx="763">
                  <c:v>24</c:v>
                </c:pt>
                <c:pt idx="764">
                  <c:v>23</c:v>
                </c:pt>
                <c:pt idx="765">
                  <c:v>20</c:v>
                </c:pt>
                <c:pt idx="766">
                  <c:v>19</c:v>
                </c:pt>
                <c:pt idx="767">
                  <c:v>16</c:v>
                </c:pt>
                <c:pt idx="768">
                  <c:v>14</c:v>
                </c:pt>
                <c:pt idx="769">
                  <c:v>15</c:v>
                </c:pt>
                <c:pt idx="770">
                  <c:v>15</c:v>
                </c:pt>
                <c:pt idx="771">
                  <c:v>17</c:v>
                </c:pt>
                <c:pt idx="772">
                  <c:v>26</c:v>
                </c:pt>
                <c:pt idx="773">
                  <c:v>26</c:v>
                </c:pt>
                <c:pt idx="774">
                  <c:v>23</c:v>
                </c:pt>
                <c:pt idx="775">
                  <c:v>19</c:v>
                </c:pt>
                <c:pt idx="776">
                  <c:v>25</c:v>
                </c:pt>
                <c:pt idx="777">
                  <c:v>25</c:v>
                </c:pt>
                <c:pt idx="778">
                  <c:v>29</c:v>
                </c:pt>
                <c:pt idx="779">
                  <c:v>29</c:v>
                </c:pt>
                <c:pt idx="780">
                  <c:v>14</c:v>
                </c:pt>
                <c:pt idx="781">
                  <c:v>19</c:v>
                </c:pt>
                <c:pt idx="782">
                  <c:v>21</c:v>
                </c:pt>
                <c:pt idx="783">
                  <c:v>12</c:v>
                </c:pt>
                <c:pt idx="784">
                  <c:v>22</c:v>
                </c:pt>
                <c:pt idx="785">
                  <c:v>21</c:v>
                </c:pt>
                <c:pt idx="786">
                  <c:v>22</c:v>
                </c:pt>
                <c:pt idx="787">
                  <c:v>20</c:v>
                </c:pt>
                <c:pt idx="788">
                  <c:v>32</c:v>
                </c:pt>
                <c:pt idx="789">
                  <c:v>15</c:v>
                </c:pt>
                <c:pt idx="790">
                  <c:v>26</c:v>
                </c:pt>
                <c:pt idx="791">
                  <c:v>17</c:v>
                </c:pt>
                <c:pt idx="792">
                  <c:v>39</c:v>
                </c:pt>
                <c:pt idx="793">
                  <c:v>17</c:v>
                </c:pt>
                <c:pt idx="794">
                  <c:v>19</c:v>
                </c:pt>
                <c:pt idx="795">
                  <c:v>19</c:v>
                </c:pt>
                <c:pt idx="796">
                  <c:v>31</c:v>
                </c:pt>
                <c:pt idx="797">
                  <c:v>18</c:v>
                </c:pt>
                <c:pt idx="798">
                  <c:v>13</c:v>
                </c:pt>
                <c:pt idx="799">
                  <c:v>17</c:v>
                </c:pt>
                <c:pt idx="800">
                  <c:v>34</c:v>
                </c:pt>
                <c:pt idx="801">
                  <c:v>18</c:v>
                </c:pt>
                <c:pt idx="802">
                  <c:v>20</c:v>
                </c:pt>
                <c:pt idx="803">
                  <c:v>19</c:v>
                </c:pt>
                <c:pt idx="804">
                  <c:v>16</c:v>
                </c:pt>
                <c:pt idx="805">
                  <c:v>41</c:v>
                </c:pt>
                <c:pt idx="806">
                  <c:v>13</c:v>
                </c:pt>
                <c:pt idx="807">
                  <c:v>16</c:v>
                </c:pt>
                <c:pt idx="808">
                  <c:v>16</c:v>
                </c:pt>
                <c:pt idx="809">
                  <c:v>21</c:v>
                </c:pt>
                <c:pt idx="810">
                  <c:v>18</c:v>
                </c:pt>
                <c:pt idx="811">
                  <c:v>17</c:v>
                </c:pt>
                <c:pt idx="812">
                  <c:v>13</c:v>
                </c:pt>
                <c:pt idx="813">
                  <c:v>21</c:v>
                </c:pt>
                <c:pt idx="814">
                  <c:v>26</c:v>
                </c:pt>
                <c:pt idx="815">
                  <c:v>16</c:v>
                </c:pt>
                <c:pt idx="816">
                  <c:v>13</c:v>
                </c:pt>
                <c:pt idx="817">
                  <c:v>19</c:v>
                </c:pt>
                <c:pt idx="818">
                  <c:v>26</c:v>
                </c:pt>
                <c:pt idx="819">
                  <c:v>17</c:v>
                </c:pt>
                <c:pt idx="820">
                  <c:v>34</c:v>
                </c:pt>
                <c:pt idx="821">
                  <c:v>20</c:v>
                </c:pt>
                <c:pt idx="822">
                  <c:v>18</c:v>
                </c:pt>
                <c:pt idx="823">
                  <c:v>20</c:v>
                </c:pt>
                <c:pt idx="824">
                  <c:v>21</c:v>
                </c:pt>
                <c:pt idx="825">
                  <c:v>40</c:v>
                </c:pt>
                <c:pt idx="826">
                  <c:v>15</c:v>
                </c:pt>
                <c:pt idx="827">
                  <c:v>22</c:v>
                </c:pt>
                <c:pt idx="828">
                  <c:v>22</c:v>
                </c:pt>
                <c:pt idx="829">
                  <c:v>18</c:v>
                </c:pt>
                <c:pt idx="830">
                  <c:v>15</c:v>
                </c:pt>
                <c:pt idx="831">
                  <c:v>13</c:v>
                </c:pt>
                <c:pt idx="832">
                  <c:v>24</c:v>
                </c:pt>
                <c:pt idx="833">
                  <c:v>12</c:v>
                </c:pt>
                <c:pt idx="834">
                  <c:v>30</c:v>
                </c:pt>
                <c:pt idx="835">
                  <c:v>41</c:v>
                </c:pt>
                <c:pt idx="836">
                  <c:v>14</c:v>
                </c:pt>
                <c:pt idx="837">
                  <c:v>29</c:v>
                </c:pt>
                <c:pt idx="838">
                  <c:v>26</c:v>
                </c:pt>
                <c:pt idx="839">
                  <c:v>30</c:v>
                </c:pt>
                <c:pt idx="840">
                  <c:v>20</c:v>
                </c:pt>
                <c:pt idx="841">
                  <c:v>18</c:v>
                </c:pt>
                <c:pt idx="842">
                  <c:v>21</c:v>
                </c:pt>
                <c:pt idx="843">
                  <c:v>24</c:v>
                </c:pt>
                <c:pt idx="844">
                  <c:v>12</c:v>
                </c:pt>
                <c:pt idx="845">
                  <c:v>26</c:v>
                </c:pt>
                <c:pt idx="846">
                  <c:v>18</c:v>
                </c:pt>
                <c:pt idx="847">
                  <c:v>23</c:v>
                </c:pt>
                <c:pt idx="848">
                  <c:v>15</c:v>
                </c:pt>
                <c:pt idx="849">
                  <c:v>17</c:v>
                </c:pt>
                <c:pt idx="850">
                  <c:v>26</c:v>
                </c:pt>
                <c:pt idx="851">
                  <c:v>20</c:v>
                </c:pt>
                <c:pt idx="852">
                  <c:v>23</c:v>
                </c:pt>
                <c:pt idx="853">
                  <c:v>18</c:v>
                </c:pt>
                <c:pt idx="854">
                  <c:v>36</c:v>
                </c:pt>
                <c:pt idx="855">
                  <c:v>18</c:v>
                </c:pt>
                <c:pt idx="856">
                  <c:v>33</c:v>
                </c:pt>
                <c:pt idx="857">
                  <c:v>16</c:v>
                </c:pt>
                <c:pt idx="858">
                  <c:v>33</c:v>
                </c:pt>
                <c:pt idx="859">
                  <c:v>21</c:v>
                </c:pt>
                <c:pt idx="860">
                  <c:v>34</c:v>
                </c:pt>
                <c:pt idx="861">
                  <c:v>38</c:v>
                </c:pt>
                <c:pt idx="862">
                  <c:v>22</c:v>
                </c:pt>
                <c:pt idx="863">
                  <c:v>20</c:v>
                </c:pt>
                <c:pt idx="864">
                  <c:v>79</c:v>
                </c:pt>
                <c:pt idx="865">
                  <c:v>46</c:v>
                </c:pt>
                <c:pt idx="866">
                  <c:v>24</c:v>
                </c:pt>
                <c:pt idx="867">
                  <c:v>34</c:v>
                </c:pt>
                <c:pt idx="868">
                  <c:v>14</c:v>
                </c:pt>
                <c:pt idx="869">
                  <c:v>30</c:v>
                </c:pt>
                <c:pt idx="870">
                  <c:v>16</c:v>
                </c:pt>
                <c:pt idx="871">
                  <c:v>21</c:v>
                </c:pt>
                <c:pt idx="872">
                  <c:v>24</c:v>
                </c:pt>
                <c:pt idx="873">
                  <c:v>18</c:v>
                </c:pt>
                <c:pt idx="874">
                  <c:v>20</c:v>
                </c:pt>
                <c:pt idx="875">
                  <c:v>31</c:v>
                </c:pt>
                <c:pt idx="876">
                  <c:v>16</c:v>
                </c:pt>
                <c:pt idx="877">
                  <c:v>22</c:v>
                </c:pt>
                <c:pt idx="878">
                  <c:v>23</c:v>
                </c:pt>
                <c:pt idx="879">
                  <c:v>16</c:v>
                </c:pt>
                <c:pt idx="880">
                  <c:v>21</c:v>
                </c:pt>
                <c:pt idx="881">
                  <c:v>17</c:v>
                </c:pt>
                <c:pt idx="882">
                  <c:v>21</c:v>
                </c:pt>
                <c:pt idx="883">
                  <c:v>27</c:v>
                </c:pt>
                <c:pt idx="884">
                  <c:v>38</c:v>
                </c:pt>
                <c:pt idx="885">
                  <c:v>13</c:v>
                </c:pt>
                <c:pt idx="886">
                  <c:v>14</c:v>
                </c:pt>
                <c:pt idx="887">
                  <c:v>16</c:v>
                </c:pt>
                <c:pt idx="888">
                  <c:v>14</c:v>
                </c:pt>
                <c:pt idx="889">
                  <c:v>8</c:v>
                </c:pt>
                <c:pt idx="890">
                  <c:v>21</c:v>
                </c:pt>
                <c:pt idx="891">
                  <c:v>27</c:v>
                </c:pt>
                <c:pt idx="892">
                  <c:v>17</c:v>
                </c:pt>
                <c:pt idx="893">
                  <c:v>19</c:v>
                </c:pt>
                <c:pt idx="894">
                  <c:v>19</c:v>
                </c:pt>
                <c:pt idx="895">
                  <c:v>23</c:v>
                </c:pt>
                <c:pt idx="896">
                  <c:v>21</c:v>
                </c:pt>
                <c:pt idx="897">
                  <c:v>12</c:v>
                </c:pt>
                <c:pt idx="898">
                  <c:v>15</c:v>
                </c:pt>
                <c:pt idx="899">
                  <c:v>16</c:v>
                </c:pt>
                <c:pt idx="900">
                  <c:v>14</c:v>
                </c:pt>
                <c:pt idx="901">
                  <c:v>28</c:v>
                </c:pt>
                <c:pt idx="902">
                  <c:v>27</c:v>
                </c:pt>
                <c:pt idx="903">
                  <c:v>18</c:v>
                </c:pt>
                <c:pt idx="904">
                  <c:v>15</c:v>
                </c:pt>
                <c:pt idx="905">
                  <c:v>8</c:v>
                </c:pt>
                <c:pt idx="906">
                  <c:v>24</c:v>
                </c:pt>
                <c:pt idx="907">
                  <c:v>25</c:v>
                </c:pt>
                <c:pt idx="908">
                  <c:v>26</c:v>
                </c:pt>
                <c:pt idx="909">
                  <c:v>21</c:v>
                </c:pt>
                <c:pt idx="910">
                  <c:v>26</c:v>
                </c:pt>
                <c:pt idx="911">
                  <c:v>26</c:v>
                </c:pt>
                <c:pt idx="912">
                  <c:v>29</c:v>
                </c:pt>
                <c:pt idx="913">
                  <c:v>28</c:v>
                </c:pt>
                <c:pt idx="914">
                  <c:v>28</c:v>
                </c:pt>
                <c:pt idx="915">
                  <c:v>27</c:v>
                </c:pt>
                <c:pt idx="916">
                  <c:v>22</c:v>
                </c:pt>
                <c:pt idx="917">
                  <c:v>40</c:v>
                </c:pt>
                <c:pt idx="918">
                  <c:v>35</c:v>
                </c:pt>
                <c:pt idx="919">
                  <c:v>23</c:v>
                </c:pt>
                <c:pt idx="920">
                  <c:v>22</c:v>
                </c:pt>
                <c:pt idx="921">
                  <c:v>13</c:v>
                </c:pt>
                <c:pt idx="922">
                  <c:v>19</c:v>
                </c:pt>
                <c:pt idx="923">
                  <c:v>16</c:v>
                </c:pt>
                <c:pt idx="924">
                  <c:v>24</c:v>
                </c:pt>
                <c:pt idx="925">
                  <c:v>31</c:v>
                </c:pt>
                <c:pt idx="926">
                  <c:v>20</c:v>
                </c:pt>
                <c:pt idx="927">
                  <c:v>29</c:v>
                </c:pt>
                <c:pt idx="928">
                  <c:v>31</c:v>
                </c:pt>
                <c:pt idx="929">
                  <c:v>19</c:v>
                </c:pt>
                <c:pt idx="930">
                  <c:v>15</c:v>
                </c:pt>
                <c:pt idx="931">
                  <c:v>27</c:v>
                </c:pt>
                <c:pt idx="932">
                  <c:v>30</c:v>
                </c:pt>
                <c:pt idx="933">
                  <c:v>17</c:v>
                </c:pt>
                <c:pt idx="934">
                  <c:v>19</c:v>
                </c:pt>
                <c:pt idx="935">
                  <c:v>14</c:v>
                </c:pt>
                <c:pt idx="936">
                  <c:v>21</c:v>
                </c:pt>
                <c:pt idx="937">
                  <c:v>24</c:v>
                </c:pt>
                <c:pt idx="938">
                  <c:v>17</c:v>
                </c:pt>
                <c:pt idx="939">
                  <c:v>14</c:v>
                </c:pt>
                <c:pt idx="940">
                  <c:v>18</c:v>
                </c:pt>
                <c:pt idx="941">
                  <c:v>50</c:v>
                </c:pt>
                <c:pt idx="942">
                  <c:v>14</c:v>
                </c:pt>
                <c:pt idx="943">
                  <c:v>25</c:v>
                </c:pt>
                <c:pt idx="944">
                  <c:v>29</c:v>
                </c:pt>
                <c:pt idx="945">
                  <c:v>32</c:v>
                </c:pt>
                <c:pt idx="946">
                  <c:v>23</c:v>
                </c:pt>
                <c:pt idx="947">
                  <c:v>21</c:v>
                </c:pt>
                <c:pt idx="948">
                  <c:v>27</c:v>
                </c:pt>
                <c:pt idx="949">
                  <c:v>25</c:v>
                </c:pt>
                <c:pt idx="950">
                  <c:v>19</c:v>
                </c:pt>
                <c:pt idx="951">
                  <c:v>20</c:v>
                </c:pt>
                <c:pt idx="952">
                  <c:v>8</c:v>
                </c:pt>
                <c:pt idx="953">
                  <c:v>19</c:v>
                </c:pt>
                <c:pt idx="954">
                  <c:v>29</c:v>
                </c:pt>
                <c:pt idx="955">
                  <c:v>29</c:v>
                </c:pt>
                <c:pt idx="956">
                  <c:v>24</c:v>
                </c:pt>
                <c:pt idx="957">
                  <c:v>32</c:v>
                </c:pt>
                <c:pt idx="958">
                  <c:v>19</c:v>
                </c:pt>
                <c:pt idx="959">
                  <c:v>16</c:v>
                </c:pt>
                <c:pt idx="960">
                  <c:v>28</c:v>
                </c:pt>
                <c:pt idx="961">
                  <c:v>79</c:v>
                </c:pt>
                <c:pt idx="962">
                  <c:v>28</c:v>
                </c:pt>
                <c:pt idx="963">
                  <c:v>24</c:v>
                </c:pt>
                <c:pt idx="964">
                  <c:v>26</c:v>
                </c:pt>
                <c:pt idx="965">
                  <c:v>23</c:v>
                </c:pt>
                <c:pt idx="966">
                  <c:v>15</c:v>
                </c:pt>
                <c:pt idx="967">
                  <c:v>28</c:v>
                </c:pt>
                <c:pt idx="968">
                  <c:v>29</c:v>
                </c:pt>
                <c:pt idx="969">
                  <c:v>20</c:v>
                </c:pt>
                <c:pt idx="970">
                  <c:v>16</c:v>
                </c:pt>
                <c:pt idx="971">
                  <c:v>19</c:v>
                </c:pt>
                <c:pt idx="972">
                  <c:v>23</c:v>
                </c:pt>
                <c:pt idx="973">
                  <c:v>15</c:v>
                </c:pt>
                <c:pt idx="974">
                  <c:v>22</c:v>
                </c:pt>
                <c:pt idx="975">
                  <c:v>20</c:v>
                </c:pt>
                <c:pt idx="976">
                  <c:v>21</c:v>
                </c:pt>
                <c:pt idx="977">
                  <c:v>17</c:v>
                </c:pt>
                <c:pt idx="978">
                  <c:v>42</c:v>
                </c:pt>
                <c:pt idx="979">
                  <c:v>15</c:v>
                </c:pt>
                <c:pt idx="980">
                  <c:v>18</c:v>
                </c:pt>
                <c:pt idx="981">
                  <c:v>41</c:v>
                </c:pt>
                <c:pt idx="982">
                  <c:v>24</c:v>
                </c:pt>
                <c:pt idx="983">
                  <c:v>21</c:v>
                </c:pt>
                <c:pt idx="984">
                  <c:v>35</c:v>
                </c:pt>
                <c:pt idx="985">
                  <c:v>28</c:v>
                </c:pt>
                <c:pt idx="986">
                  <c:v>39</c:v>
                </c:pt>
                <c:pt idx="987">
                  <c:v>21</c:v>
                </c:pt>
                <c:pt idx="988">
                  <c:v>24</c:v>
                </c:pt>
                <c:pt idx="989">
                  <c:v>19</c:v>
                </c:pt>
                <c:pt idx="990">
                  <c:v>31</c:v>
                </c:pt>
                <c:pt idx="991">
                  <c:v>24</c:v>
                </c:pt>
                <c:pt idx="992">
                  <c:v>29</c:v>
                </c:pt>
                <c:pt idx="993">
                  <c:v>21</c:v>
                </c:pt>
                <c:pt idx="994">
                  <c:v>17</c:v>
                </c:pt>
                <c:pt idx="995">
                  <c:v>36</c:v>
                </c:pt>
                <c:pt idx="996">
                  <c:v>17</c:v>
                </c:pt>
                <c:pt idx="997">
                  <c:v>45</c:v>
                </c:pt>
                <c:pt idx="998">
                  <c:v>15</c:v>
                </c:pt>
                <c:pt idx="999">
                  <c:v>24</c:v>
                </c:pt>
                <c:pt idx="1000">
                  <c:v>24</c:v>
                </c:pt>
                <c:pt idx="1001">
                  <c:v>39</c:v>
                </c:pt>
                <c:pt idx="1002">
                  <c:v>23</c:v>
                </c:pt>
                <c:pt idx="1003">
                  <c:v>20</c:v>
                </c:pt>
                <c:pt idx="1004">
                  <c:v>17</c:v>
                </c:pt>
                <c:pt idx="1005">
                  <c:v>24</c:v>
                </c:pt>
                <c:pt idx="1006">
                  <c:v>41</c:v>
                </c:pt>
                <c:pt idx="1007">
                  <c:v>18</c:v>
                </c:pt>
                <c:pt idx="1008">
                  <c:v>17</c:v>
                </c:pt>
                <c:pt idx="1009">
                  <c:v>13</c:v>
                </c:pt>
                <c:pt idx="1010">
                  <c:v>16</c:v>
                </c:pt>
                <c:pt idx="1011">
                  <c:v>23</c:v>
                </c:pt>
                <c:pt idx="1012">
                  <c:v>15</c:v>
                </c:pt>
                <c:pt idx="1013">
                  <c:v>37</c:v>
                </c:pt>
                <c:pt idx="1014">
                  <c:v>21</c:v>
                </c:pt>
                <c:pt idx="1015">
                  <c:v>16</c:v>
                </c:pt>
                <c:pt idx="1016">
                  <c:v>13</c:v>
                </c:pt>
                <c:pt idx="1017">
                  <c:v>25</c:v>
                </c:pt>
                <c:pt idx="1018">
                  <c:v>30</c:v>
                </c:pt>
                <c:pt idx="1019">
                  <c:v>15</c:v>
                </c:pt>
                <c:pt idx="1020">
                  <c:v>20</c:v>
                </c:pt>
                <c:pt idx="1021">
                  <c:v>29</c:v>
                </c:pt>
                <c:pt idx="1022">
                  <c:v>18</c:v>
                </c:pt>
                <c:pt idx="1023">
                  <c:v>25</c:v>
                </c:pt>
                <c:pt idx="1024">
                  <c:v>25</c:v>
                </c:pt>
                <c:pt idx="1025">
                  <c:v>27</c:v>
                </c:pt>
                <c:pt idx="1026">
                  <c:v>18</c:v>
                </c:pt>
                <c:pt idx="1027">
                  <c:v>23</c:v>
                </c:pt>
                <c:pt idx="1028">
                  <c:v>31</c:v>
                </c:pt>
                <c:pt idx="1029">
                  <c:v>18</c:v>
                </c:pt>
                <c:pt idx="1030">
                  <c:v>16</c:v>
                </c:pt>
                <c:pt idx="1031">
                  <c:v>15</c:v>
                </c:pt>
                <c:pt idx="1032">
                  <c:v>21</c:v>
                </c:pt>
                <c:pt idx="1033">
                  <c:v>25</c:v>
                </c:pt>
                <c:pt idx="1034">
                  <c:v>25</c:v>
                </c:pt>
                <c:pt idx="1035">
                  <c:v>18</c:v>
                </c:pt>
                <c:pt idx="1036">
                  <c:v>27</c:v>
                </c:pt>
                <c:pt idx="1037">
                  <c:v>44</c:v>
                </c:pt>
                <c:pt idx="1038">
                  <c:v>16</c:v>
                </c:pt>
                <c:pt idx="1039">
                  <c:v>20</c:v>
                </c:pt>
                <c:pt idx="1040">
                  <c:v>21</c:v>
                </c:pt>
                <c:pt idx="1041">
                  <c:v>18</c:v>
                </c:pt>
                <c:pt idx="1042">
                  <c:v>31</c:v>
                </c:pt>
                <c:pt idx="1043">
                  <c:v>29</c:v>
                </c:pt>
                <c:pt idx="1044">
                  <c:v>79</c:v>
                </c:pt>
                <c:pt idx="1045">
                  <c:v>16</c:v>
                </c:pt>
                <c:pt idx="1046">
                  <c:v>23</c:v>
                </c:pt>
                <c:pt idx="1047">
                  <c:v>22</c:v>
                </c:pt>
                <c:pt idx="1048">
                  <c:v>22</c:v>
                </c:pt>
                <c:pt idx="1049">
                  <c:v>17</c:v>
                </c:pt>
                <c:pt idx="1050">
                  <c:v>18</c:v>
                </c:pt>
                <c:pt idx="1051">
                  <c:v>16</c:v>
                </c:pt>
                <c:pt idx="1052">
                  <c:v>35</c:v>
                </c:pt>
                <c:pt idx="1053">
                  <c:v>30</c:v>
                </c:pt>
                <c:pt idx="1054">
                  <c:v>29</c:v>
                </c:pt>
                <c:pt idx="1055">
                  <c:v>17</c:v>
                </c:pt>
                <c:pt idx="1056">
                  <c:v>18</c:v>
                </c:pt>
                <c:pt idx="1057">
                  <c:v>26</c:v>
                </c:pt>
                <c:pt idx="1058">
                  <c:v>16</c:v>
                </c:pt>
                <c:pt idx="1059">
                  <c:v>8</c:v>
                </c:pt>
                <c:pt idx="1060">
                  <c:v>18</c:v>
                </c:pt>
                <c:pt idx="1061">
                  <c:v>28</c:v>
                </c:pt>
                <c:pt idx="1062">
                  <c:v>43</c:v>
                </c:pt>
                <c:pt idx="1063">
                  <c:v>18</c:v>
                </c:pt>
                <c:pt idx="1064">
                  <c:v>25</c:v>
                </c:pt>
                <c:pt idx="1065">
                  <c:v>22</c:v>
                </c:pt>
                <c:pt idx="1066">
                  <c:v>16</c:v>
                </c:pt>
                <c:pt idx="1067">
                  <c:v>23</c:v>
                </c:pt>
                <c:pt idx="1068">
                  <c:v>38</c:v>
                </c:pt>
                <c:pt idx="1069">
                  <c:v>24</c:v>
                </c:pt>
                <c:pt idx="1070">
                  <c:v>21</c:v>
                </c:pt>
                <c:pt idx="1071">
                  <c:v>17</c:v>
                </c:pt>
                <c:pt idx="1072">
                  <c:v>25</c:v>
                </c:pt>
                <c:pt idx="1073">
                  <c:v>28</c:v>
                </c:pt>
                <c:pt idx="1074">
                  <c:v>25</c:v>
                </c:pt>
                <c:pt idx="1075">
                  <c:v>19</c:v>
                </c:pt>
                <c:pt idx="1076">
                  <c:v>24</c:v>
                </c:pt>
                <c:pt idx="1077">
                  <c:v>35</c:v>
                </c:pt>
                <c:pt idx="1078">
                  <c:v>34</c:v>
                </c:pt>
                <c:pt idx="1079">
                  <c:v>38</c:v>
                </c:pt>
                <c:pt idx="1080">
                  <c:v>18</c:v>
                </c:pt>
                <c:pt idx="1081">
                  <c:v>19</c:v>
                </c:pt>
                <c:pt idx="1082">
                  <c:v>79</c:v>
                </c:pt>
                <c:pt idx="1083">
                  <c:v>29</c:v>
                </c:pt>
                <c:pt idx="1084">
                  <c:v>27</c:v>
                </c:pt>
                <c:pt idx="1085">
                  <c:v>37</c:v>
                </c:pt>
                <c:pt idx="1086">
                  <c:v>8</c:v>
                </c:pt>
                <c:pt idx="1087">
                  <c:v>22</c:v>
                </c:pt>
                <c:pt idx="1088">
                  <c:v>21</c:v>
                </c:pt>
                <c:pt idx="1089">
                  <c:v>17</c:v>
                </c:pt>
                <c:pt idx="1090">
                  <c:v>44</c:v>
                </c:pt>
                <c:pt idx="1091">
                  <c:v>18</c:v>
                </c:pt>
                <c:pt idx="1092">
                  <c:v>18</c:v>
                </c:pt>
                <c:pt idx="1093">
                  <c:v>35</c:v>
                </c:pt>
                <c:pt idx="1094">
                  <c:v>32</c:v>
                </c:pt>
                <c:pt idx="1095">
                  <c:v>23</c:v>
                </c:pt>
                <c:pt idx="1096">
                  <c:v>20</c:v>
                </c:pt>
                <c:pt idx="1097">
                  <c:v>20</c:v>
                </c:pt>
                <c:pt idx="1098">
                  <c:v>46</c:v>
                </c:pt>
                <c:pt idx="1099">
                  <c:v>17</c:v>
                </c:pt>
                <c:pt idx="1100">
                  <c:v>18</c:v>
                </c:pt>
                <c:pt idx="1101">
                  <c:v>17</c:v>
                </c:pt>
                <c:pt idx="1102">
                  <c:v>29</c:v>
                </c:pt>
                <c:pt idx="1103">
                  <c:v>35</c:v>
                </c:pt>
                <c:pt idx="1104">
                  <c:v>18</c:v>
                </c:pt>
                <c:pt idx="1105">
                  <c:v>79</c:v>
                </c:pt>
                <c:pt idx="1106">
                  <c:v>17</c:v>
                </c:pt>
                <c:pt idx="1107">
                  <c:v>19</c:v>
                </c:pt>
                <c:pt idx="1108">
                  <c:v>18</c:v>
                </c:pt>
                <c:pt idx="1109">
                  <c:v>79</c:v>
                </c:pt>
                <c:pt idx="1110">
                  <c:v>18</c:v>
                </c:pt>
                <c:pt idx="1111">
                  <c:v>20</c:v>
                </c:pt>
                <c:pt idx="1112">
                  <c:v>21</c:v>
                </c:pt>
                <c:pt idx="1113">
                  <c:v>79</c:v>
                </c:pt>
                <c:pt idx="1114">
                  <c:v>34</c:v>
                </c:pt>
                <c:pt idx="1115">
                  <c:v>26</c:v>
                </c:pt>
                <c:pt idx="1116">
                  <c:v>25</c:v>
                </c:pt>
                <c:pt idx="1117">
                  <c:v>19</c:v>
                </c:pt>
                <c:pt idx="1118">
                  <c:v>40</c:v>
                </c:pt>
                <c:pt idx="1119">
                  <c:v>14</c:v>
                </c:pt>
                <c:pt idx="1120">
                  <c:v>21</c:v>
                </c:pt>
                <c:pt idx="1121">
                  <c:v>25</c:v>
                </c:pt>
                <c:pt idx="1122">
                  <c:v>17</c:v>
                </c:pt>
                <c:pt idx="1123">
                  <c:v>20</c:v>
                </c:pt>
                <c:pt idx="1124">
                  <c:v>24</c:v>
                </c:pt>
                <c:pt idx="1125">
                  <c:v>19</c:v>
                </c:pt>
                <c:pt idx="1126">
                  <c:v>20</c:v>
                </c:pt>
                <c:pt idx="1127">
                  <c:v>20</c:v>
                </c:pt>
                <c:pt idx="1128">
                  <c:v>19</c:v>
                </c:pt>
                <c:pt idx="1129">
                  <c:v>20</c:v>
                </c:pt>
                <c:pt idx="1130">
                  <c:v>29</c:v>
                </c:pt>
                <c:pt idx="1131">
                  <c:v>24</c:v>
                </c:pt>
                <c:pt idx="1132">
                  <c:v>15</c:v>
                </c:pt>
                <c:pt idx="1133">
                  <c:v>15</c:v>
                </c:pt>
                <c:pt idx="1134">
                  <c:v>21</c:v>
                </c:pt>
                <c:pt idx="1135">
                  <c:v>28</c:v>
                </c:pt>
                <c:pt idx="1136">
                  <c:v>33</c:v>
                </c:pt>
                <c:pt idx="1137">
                  <c:v>20</c:v>
                </c:pt>
                <c:pt idx="1138">
                  <c:v>29</c:v>
                </c:pt>
                <c:pt idx="1139">
                  <c:v>25</c:v>
                </c:pt>
                <c:pt idx="1140">
                  <c:v>16</c:v>
                </c:pt>
                <c:pt idx="1141">
                  <c:v>18</c:v>
                </c:pt>
                <c:pt idx="1142">
                  <c:v>28</c:v>
                </c:pt>
                <c:pt idx="1143">
                  <c:v>21</c:v>
                </c:pt>
                <c:pt idx="1144">
                  <c:v>28</c:v>
                </c:pt>
                <c:pt idx="1145">
                  <c:v>36</c:v>
                </c:pt>
                <c:pt idx="1146">
                  <c:v>16</c:v>
                </c:pt>
                <c:pt idx="1147">
                  <c:v>21</c:v>
                </c:pt>
                <c:pt idx="1148">
                  <c:v>28</c:v>
                </c:pt>
                <c:pt idx="1149">
                  <c:v>25</c:v>
                </c:pt>
                <c:pt idx="1150">
                  <c:v>19</c:v>
                </c:pt>
                <c:pt idx="1151">
                  <c:v>23</c:v>
                </c:pt>
                <c:pt idx="1152">
                  <c:v>16</c:v>
                </c:pt>
                <c:pt idx="1153">
                  <c:v>25</c:v>
                </c:pt>
                <c:pt idx="1154">
                  <c:v>31</c:v>
                </c:pt>
                <c:pt idx="1155">
                  <c:v>8</c:v>
                </c:pt>
                <c:pt idx="1156">
                  <c:v>36</c:v>
                </c:pt>
                <c:pt idx="1157">
                  <c:v>22</c:v>
                </c:pt>
                <c:pt idx="1158">
                  <c:v>34</c:v>
                </c:pt>
                <c:pt idx="1159">
                  <c:v>20</c:v>
                </c:pt>
                <c:pt idx="1160">
                  <c:v>30</c:v>
                </c:pt>
                <c:pt idx="1161">
                  <c:v>37</c:v>
                </c:pt>
                <c:pt idx="1162">
                  <c:v>19</c:v>
                </c:pt>
                <c:pt idx="1163">
                  <c:v>25</c:v>
                </c:pt>
                <c:pt idx="1164">
                  <c:v>30</c:v>
                </c:pt>
                <c:pt idx="1165">
                  <c:v>22</c:v>
                </c:pt>
                <c:pt idx="1166">
                  <c:v>18</c:v>
                </c:pt>
                <c:pt idx="1167">
                  <c:v>17</c:v>
                </c:pt>
                <c:pt idx="1168">
                  <c:v>23</c:v>
                </c:pt>
                <c:pt idx="1169">
                  <c:v>28</c:v>
                </c:pt>
                <c:pt idx="1170">
                  <c:v>23</c:v>
                </c:pt>
                <c:pt idx="1171">
                  <c:v>33</c:v>
                </c:pt>
                <c:pt idx="1172">
                  <c:v>29</c:v>
                </c:pt>
                <c:pt idx="1173">
                  <c:v>26</c:v>
                </c:pt>
                <c:pt idx="1174">
                  <c:v>33</c:v>
                </c:pt>
                <c:pt idx="1175">
                  <c:v>18</c:v>
                </c:pt>
                <c:pt idx="1176">
                  <c:v>27</c:v>
                </c:pt>
                <c:pt idx="1177">
                  <c:v>26</c:v>
                </c:pt>
                <c:pt idx="1178">
                  <c:v>20</c:v>
                </c:pt>
                <c:pt idx="1179">
                  <c:v>31</c:v>
                </c:pt>
                <c:pt idx="1180">
                  <c:v>25</c:v>
                </c:pt>
                <c:pt idx="1181">
                  <c:v>33</c:v>
                </c:pt>
                <c:pt idx="1182">
                  <c:v>26</c:v>
                </c:pt>
                <c:pt idx="1183">
                  <c:v>20</c:v>
                </c:pt>
                <c:pt idx="1184">
                  <c:v>17</c:v>
                </c:pt>
                <c:pt idx="1185">
                  <c:v>32</c:v>
                </c:pt>
                <c:pt idx="1186">
                  <c:v>25</c:v>
                </c:pt>
                <c:pt idx="1187">
                  <c:v>33</c:v>
                </c:pt>
                <c:pt idx="1188">
                  <c:v>28</c:v>
                </c:pt>
                <c:pt idx="1189">
                  <c:v>24</c:v>
                </c:pt>
                <c:pt idx="1190">
                  <c:v>31</c:v>
                </c:pt>
                <c:pt idx="1191">
                  <c:v>43</c:v>
                </c:pt>
                <c:pt idx="1192">
                  <c:v>33</c:v>
                </c:pt>
                <c:pt idx="1193">
                  <c:v>21</c:v>
                </c:pt>
                <c:pt idx="1194">
                  <c:v>24</c:v>
                </c:pt>
                <c:pt idx="1195">
                  <c:v>33</c:v>
                </c:pt>
                <c:pt idx="1196">
                  <c:v>17</c:v>
                </c:pt>
                <c:pt idx="1197">
                  <c:v>25</c:v>
                </c:pt>
                <c:pt idx="1198">
                  <c:v>30</c:v>
                </c:pt>
                <c:pt idx="1199">
                  <c:v>18</c:v>
                </c:pt>
                <c:pt idx="1200">
                  <c:v>20</c:v>
                </c:pt>
                <c:pt idx="1201">
                  <c:v>16</c:v>
                </c:pt>
                <c:pt idx="1202">
                  <c:v>29</c:v>
                </c:pt>
                <c:pt idx="1203">
                  <c:v>48</c:v>
                </c:pt>
                <c:pt idx="1204">
                  <c:v>26</c:v>
                </c:pt>
                <c:pt idx="1205">
                  <c:v>16</c:v>
                </c:pt>
                <c:pt idx="1206">
                  <c:v>79</c:v>
                </c:pt>
                <c:pt idx="1207">
                  <c:v>23</c:v>
                </c:pt>
                <c:pt idx="1208">
                  <c:v>30</c:v>
                </c:pt>
                <c:pt idx="1209">
                  <c:v>49</c:v>
                </c:pt>
                <c:pt idx="1210">
                  <c:v>29</c:v>
                </c:pt>
                <c:pt idx="1211">
                  <c:v>18</c:v>
                </c:pt>
                <c:pt idx="1212">
                  <c:v>22</c:v>
                </c:pt>
                <c:pt idx="1213">
                  <c:v>34</c:v>
                </c:pt>
                <c:pt idx="1214">
                  <c:v>23</c:v>
                </c:pt>
                <c:pt idx="1215">
                  <c:v>30</c:v>
                </c:pt>
                <c:pt idx="1216">
                  <c:v>42</c:v>
                </c:pt>
                <c:pt idx="1217">
                  <c:v>24</c:v>
                </c:pt>
                <c:pt idx="1218">
                  <c:v>26</c:v>
                </c:pt>
                <c:pt idx="1219">
                  <c:v>30</c:v>
                </c:pt>
                <c:pt idx="1220">
                  <c:v>46</c:v>
                </c:pt>
                <c:pt idx="1221">
                  <c:v>38</c:v>
                </c:pt>
                <c:pt idx="1222">
                  <c:v>34</c:v>
                </c:pt>
                <c:pt idx="1223">
                  <c:v>20</c:v>
                </c:pt>
                <c:pt idx="1224">
                  <c:v>20</c:v>
                </c:pt>
                <c:pt idx="1225">
                  <c:v>31</c:v>
                </c:pt>
                <c:pt idx="1226">
                  <c:v>23</c:v>
                </c:pt>
                <c:pt idx="1227">
                  <c:v>22</c:v>
                </c:pt>
                <c:pt idx="1228">
                  <c:v>21</c:v>
                </c:pt>
                <c:pt idx="1229">
                  <c:v>28</c:v>
                </c:pt>
                <c:pt idx="1230">
                  <c:v>23</c:v>
                </c:pt>
                <c:pt idx="1231">
                  <c:v>33</c:v>
                </c:pt>
                <c:pt idx="1232">
                  <c:v>24</c:v>
                </c:pt>
                <c:pt idx="1233">
                  <c:v>36</c:v>
                </c:pt>
                <c:pt idx="1234">
                  <c:v>28</c:v>
                </c:pt>
                <c:pt idx="1235">
                  <c:v>33</c:v>
                </c:pt>
                <c:pt idx="1236">
                  <c:v>26</c:v>
                </c:pt>
                <c:pt idx="1237">
                  <c:v>20</c:v>
                </c:pt>
                <c:pt idx="1238">
                  <c:v>39</c:v>
                </c:pt>
                <c:pt idx="1239">
                  <c:v>33</c:v>
                </c:pt>
                <c:pt idx="1240">
                  <c:v>21</c:v>
                </c:pt>
                <c:pt idx="1241">
                  <c:v>18</c:v>
                </c:pt>
                <c:pt idx="1242">
                  <c:v>27</c:v>
                </c:pt>
                <c:pt idx="1243">
                  <c:v>50</c:v>
                </c:pt>
                <c:pt idx="1244">
                  <c:v>28</c:v>
                </c:pt>
                <c:pt idx="1245">
                  <c:v>28</c:v>
                </c:pt>
                <c:pt idx="1246">
                  <c:v>20</c:v>
                </c:pt>
                <c:pt idx="1247">
                  <c:v>28</c:v>
                </c:pt>
                <c:pt idx="1248">
                  <c:v>22</c:v>
                </c:pt>
                <c:pt idx="1249">
                  <c:v>29</c:v>
                </c:pt>
                <c:pt idx="1250">
                  <c:v>27</c:v>
                </c:pt>
                <c:pt idx="1251">
                  <c:v>19</c:v>
                </c:pt>
                <c:pt idx="1252">
                  <c:v>31</c:v>
                </c:pt>
                <c:pt idx="1253">
                  <c:v>20</c:v>
                </c:pt>
                <c:pt idx="1254">
                  <c:v>41</c:v>
                </c:pt>
                <c:pt idx="1255">
                  <c:v>25</c:v>
                </c:pt>
                <c:pt idx="1256">
                  <c:v>24</c:v>
                </c:pt>
                <c:pt idx="1257">
                  <c:v>48</c:v>
                </c:pt>
                <c:pt idx="1258">
                  <c:v>31</c:v>
                </c:pt>
                <c:pt idx="1259">
                  <c:v>22</c:v>
                </c:pt>
                <c:pt idx="1260">
                  <c:v>22</c:v>
                </c:pt>
                <c:pt idx="1261">
                  <c:v>27</c:v>
                </c:pt>
                <c:pt idx="1262">
                  <c:v>27</c:v>
                </c:pt>
                <c:pt idx="1263">
                  <c:v>48</c:v>
                </c:pt>
                <c:pt idx="1264">
                  <c:v>32</c:v>
                </c:pt>
                <c:pt idx="1265">
                  <c:v>22</c:v>
                </c:pt>
                <c:pt idx="1266">
                  <c:v>37</c:v>
                </c:pt>
                <c:pt idx="1267">
                  <c:v>36</c:v>
                </c:pt>
                <c:pt idx="1268">
                  <c:v>22</c:v>
                </c:pt>
                <c:pt idx="1269">
                  <c:v>21</c:v>
                </c:pt>
                <c:pt idx="1270">
                  <c:v>39</c:v>
                </c:pt>
                <c:pt idx="1271">
                  <c:v>20</c:v>
                </c:pt>
                <c:pt idx="1272">
                  <c:v>26</c:v>
                </c:pt>
                <c:pt idx="1273">
                  <c:v>23</c:v>
                </c:pt>
                <c:pt idx="1274">
                  <c:v>29</c:v>
                </c:pt>
                <c:pt idx="1275">
                  <c:v>79</c:v>
                </c:pt>
                <c:pt idx="1276">
                  <c:v>29</c:v>
                </c:pt>
                <c:pt idx="1277">
                  <c:v>33</c:v>
                </c:pt>
                <c:pt idx="1278">
                  <c:v>23</c:v>
                </c:pt>
                <c:pt idx="1279">
                  <c:v>34</c:v>
                </c:pt>
                <c:pt idx="1280">
                  <c:v>8</c:v>
                </c:pt>
                <c:pt idx="1281">
                  <c:v>22</c:v>
                </c:pt>
                <c:pt idx="1282">
                  <c:v>23</c:v>
                </c:pt>
                <c:pt idx="1283">
                  <c:v>48</c:v>
                </c:pt>
                <c:pt idx="1284">
                  <c:v>39</c:v>
                </c:pt>
                <c:pt idx="1285">
                  <c:v>28</c:v>
                </c:pt>
                <c:pt idx="1286">
                  <c:v>26</c:v>
                </c:pt>
                <c:pt idx="1287">
                  <c:v>30</c:v>
                </c:pt>
                <c:pt idx="1288">
                  <c:v>31</c:v>
                </c:pt>
                <c:pt idx="1289">
                  <c:v>20</c:v>
                </c:pt>
                <c:pt idx="1290">
                  <c:v>37</c:v>
                </c:pt>
                <c:pt idx="1291">
                  <c:v>19</c:v>
                </c:pt>
                <c:pt idx="1292">
                  <c:v>28</c:v>
                </c:pt>
                <c:pt idx="1293">
                  <c:v>29</c:v>
                </c:pt>
                <c:pt idx="1294">
                  <c:v>22</c:v>
                </c:pt>
                <c:pt idx="1295">
                  <c:v>32</c:v>
                </c:pt>
                <c:pt idx="1296">
                  <c:v>25</c:v>
                </c:pt>
                <c:pt idx="1297">
                  <c:v>28</c:v>
                </c:pt>
                <c:pt idx="1298">
                  <c:v>34</c:v>
                </c:pt>
                <c:pt idx="1299">
                  <c:v>23</c:v>
                </c:pt>
                <c:pt idx="1300">
                  <c:v>21</c:v>
                </c:pt>
                <c:pt idx="1301">
                  <c:v>44</c:v>
                </c:pt>
                <c:pt idx="1302">
                  <c:v>22</c:v>
                </c:pt>
                <c:pt idx="1303">
                  <c:v>41</c:v>
                </c:pt>
                <c:pt idx="1304">
                  <c:v>23</c:v>
                </c:pt>
                <c:pt idx="1305">
                  <c:v>32</c:v>
                </c:pt>
                <c:pt idx="1306">
                  <c:v>79</c:v>
                </c:pt>
                <c:pt idx="1307">
                  <c:v>39</c:v>
                </c:pt>
                <c:pt idx="1308">
                  <c:v>31</c:v>
                </c:pt>
                <c:pt idx="1309">
                  <c:v>36</c:v>
                </c:pt>
                <c:pt idx="1310">
                  <c:v>32</c:v>
                </c:pt>
                <c:pt idx="1311">
                  <c:v>20</c:v>
                </c:pt>
                <c:pt idx="1312">
                  <c:v>26</c:v>
                </c:pt>
                <c:pt idx="1313">
                  <c:v>21</c:v>
                </c:pt>
                <c:pt idx="1314">
                  <c:v>28</c:v>
                </c:pt>
                <c:pt idx="1315">
                  <c:v>55</c:v>
                </c:pt>
                <c:pt idx="1316">
                  <c:v>26</c:v>
                </c:pt>
                <c:pt idx="1317">
                  <c:v>35</c:v>
                </c:pt>
                <c:pt idx="1318">
                  <c:v>28</c:v>
                </c:pt>
                <c:pt idx="1319">
                  <c:v>38</c:v>
                </c:pt>
                <c:pt idx="1320">
                  <c:v>32</c:v>
                </c:pt>
                <c:pt idx="1321">
                  <c:v>33</c:v>
                </c:pt>
                <c:pt idx="1322">
                  <c:v>30</c:v>
                </c:pt>
                <c:pt idx="1323">
                  <c:v>21</c:v>
                </c:pt>
                <c:pt idx="1324">
                  <c:v>29</c:v>
                </c:pt>
                <c:pt idx="1325">
                  <c:v>22</c:v>
                </c:pt>
                <c:pt idx="1326">
                  <c:v>30</c:v>
                </c:pt>
                <c:pt idx="1327">
                  <c:v>19</c:v>
                </c:pt>
              </c:numCache>
            </c:numRef>
          </c:val>
        </c:ser>
        <c:gapWidth val="40"/>
        <c:overlap val="-10"/>
        <c:axId val="180459392"/>
        <c:axId val="180460928"/>
      </c:barChart>
      <c:catAx>
        <c:axId val="180459392"/>
        <c:scaling>
          <c:orientation val="minMax"/>
        </c:scaling>
        <c:axPos val="b"/>
        <c:numFmt formatCode="General" sourceLinked="1"/>
        <c:majorTickMark val="none"/>
        <c:tickLblPos val="low"/>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180460928"/>
        <c:crosses val="autoZero"/>
        <c:auto val="1"/>
        <c:lblAlgn val="ctr"/>
        <c:lblOffset val="100"/>
        <c:noMultiLvlLbl val="1"/>
      </c:catAx>
      <c:valAx>
        <c:axId val="180460928"/>
        <c:scaling>
          <c:orientation val="minMax"/>
        </c:scaling>
        <c:axPos val="l"/>
        <c:majorGridlines>
          <c:spPr>
            <a:ln w="12700" cap="flat">
              <a:solidFill>
                <a:srgbClr val="B8B8B8"/>
              </a:solidFill>
              <a:prstDash val="solid"/>
              <a:miter lim="400000"/>
            </a:ln>
          </c:spPr>
        </c:majorGridlines>
        <c:numFmt formatCode="General" sourceLinked="1"/>
        <c:maj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180459392"/>
        <c:crosses val="autoZero"/>
        <c:crossBetween val="between"/>
        <c:majorUnit val="15"/>
        <c:minorUnit val="7.5"/>
      </c:valAx>
      <c:spPr>
        <a:noFill/>
        <a:ln w="12700" cap="flat">
          <a:noFill/>
          <a:miter lim="400000"/>
        </a:ln>
        <a:effectLst/>
      </c:spPr>
    </c:plotArea>
    <c:legend>
      <c:legendPos val="t"/>
      <c:layout>
        <c:manualLayout>
          <c:xMode val="edge"/>
          <c:yMode val="edge"/>
          <c:x val="3.4651500000000009E-2"/>
          <c:y val="0"/>
          <c:w val="0.91654199999999997"/>
          <c:h val="6.4066700000000018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chart>
  <c:spPr>
    <a:noFill/>
    <a:ln>
      <a:noFil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263081</xdr:colOff>
      <xdr:row>1</xdr:row>
      <xdr:rowOff>26187</xdr:rowOff>
    </xdr:from>
    <xdr:to>
      <xdr:col>13</xdr:col>
      <xdr:colOff>53095</xdr:colOff>
      <xdr:row>31</xdr:row>
      <xdr:rowOff>13373</xdr:rowOff>
    </xdr:to>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430657</xdr:colOff>
      <xdr:row>31</xdr:row>
      <xdr:rowOff>89613</xdr:rowOff>
    </xdr:from>
    <xdr:to>
      <xdr:col>11</xdr:col>
      <xdr:colOff>623747</xdr:colOff>
      <xdr:row>56</xdr:row>
      <xdr:rowOff>13859</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414141</xdr:colOff>
      <xdr:row>32</xdr:row>
      <xdr:rowOff>4334</xdr:rowOff>
    </xdr:from>
    <xdr:to>
      <xdr:col>19</xdr:col>
      <xdr:colOff>116084</xdr:colOff>
      <xdr:row>55</xdr:row>
      <xdr:rowOff>17034</xdr:rowOff>
    </xdr:to>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B3:D13"/>
  <sheetViews>
    <sheetView showGridLines="0" workbookViewId="0">
      <selection activeCell="F25" sqref="F25"/>
    </sheetView>
  </sheetViews>
  <sheetFormatPr defaultColWidth="10" defaultRowHeight="12.95" customHeight="1"/>
  <cols>
    <col min="1" max="1" width="2" customWidth="1"/>
    <col min="2" max="4" width="33.5703125" customWidth="1"/>
  </cols>
  <sheetData>
    <row r="3" spans="2:4" ht="50.1" customHeight="1">
      <c r="B3" s="16" t="s">
        <v>0</v>
      </c>
      <c r="C3" s="17"/>
      <c r="D3" s="17"/>
    </row>
    <row r="7" spans="2:4" ht="18">
      <c r="B7" s="1" t="s">
        <v>1</v>
      </c>
      <c r="C7" s="1" t="s">
        <v>2</v>
      </c>
      <c r="D7" s="1" t="s">
        <v>3</v>
      </c>
    </row>
    <row r="9" spans="2:4" ht="15">
      <c r="B9" s="2" t="s">
        <v>4</v>
      </c>
      <c r="C9" s="2"/>
      <c r="D9" s="2"/>
    </row>
    <row r="10" spans="2:4" ht="15">
      <c r="B10" s="3"/>
      <c r="C10" s="3" t="s">
        <v>5</v>
      </c>
      <c r="D10" s="4" t="s">
        <v>6</v>
      </c>
    </row>
    <row r="11" spans="2:4" ht="15">
      <c r="B11" s="3"/>
      <c r="C11" s="3" t="s">
        <v>23</v>
      </c>
      <c r="D11" s="4" t="s">
        <v>24</v>
      </c>
    </row>
    <row r="12" spans="2:4" ht="15">
      <c r="B12" s="3"/>
      <c r="C12" s="3" t="s">
        <v>29</v>
      </c>
      <c r="D12" s="4" t="s">
        <v>26</v>
      </c>
    </row>
    <row r="13" spans="2:4" ht="15">
      <c r="B13" s="3"/>
      <c r="C13" s="3" t="s">
        <v>27</v>
      </c>
      <c r="D13" s="4" t="s">
        <v>28</v>
      </c>
    </row>
  </sheetData>
  <mergeCells count="1">
    <mergeCell ref="B3:D3"/>
  </mergeCells>
  <hyperlinks>
    <hyperlink ref="D10" location="'Task Durations - Task Data'!R2C1" display="Task Durations - Task Data"/>
    <hyperlink ref="D11" location="'Task Durations - Poisson'!R2C1" display="Task Durations - Poisson"/>
    <hyperlink ref="D12" location="'Task Durations - Table 1'!R2C1" display="Task Durations - Table 1"/>
    <hyperlink ref="D13" location="'Task Durations - Drawings'!R1C1" display="Task Durations - Drawings"/>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pageSetUpPr fitToPage="1"/>
  </sheetPr>
  <dimension ref="A1:IV1330"/>
  <sheetViews>
    <sheetView showGridLines="0" workbookViewId="0">
      <pane xSplit="1" ySplit="2" topLeftCell="B3" activePane="bottomRight" state="frozen"/>
      <selection pane="topRight"/>
      <selection pane="bottomLeft"/>
      <selection pane="bottomRight" activeCell="S14" sqref="S14"/>
    </sheetView>
  </sheetViews>
  <sheetFormatPr defaultColWidth="16.28515625" defaultRowHeight="19.899999999999999" customHeight="1"/>
  <cols>
    <col min="1" max="2" width="16.28515625" style="5" customWidth="1"/>
    <col min="3" max="3" width="9.140625" style="5" customWidth="1"/>
    <col min="4" max="4" width="12.7109375" style="5" customWidth="1"/>
    <col min="5" max="5" width="12.85546875" style="5" customWidth="1"/>
    <col min="6" max="6" width="9.28515625" style="5" customWidth="1"/>
    <col min="7" max="8" width="5.7109375" style="5" customWidth="1"/>
    <col min="9" max="9" width="5.85546875" style="5" customWidth="1"/>
    <col min="10" max="256" width="16.28515625" style="5" customWidth="1"/>
  </cols>
  <sheetData>
    <row r="1" spans="1:17" ht="27.6" customHeight="1">
      <c r="A1" s="18" t="s">
        <v>5</v>
      </c>
      <c r="B1" s="18"/>
      <c r="C1" s="18"/>
      <c r="D1" s="18"/>
      <c r="E1" s="18"/>
      <c r="F1" s="18"/>
      <c r="G1" s="18"/>
      <c r="H1" s="18"/>
      <c r="I1" s="18"/>
      <c r="J1" s="18"/>
      <c r="K1" s="18"/>
      <c r="L1" s="18"/>
      <c r="M1" s="18"/>
      <c r="N1" s="18"/>
      <c r="O1" s="18"/>
      <c r="P1" s="18"/>
    </row>
    <row r="2" spans="1:17" ht="32.25" customHeight="1">
      <c r="A2" s="6" t="s">
        <v>7</v>
      </c>
      <c r="B2" s="6" t="s">
        <v>8</v>
      </c>
      <c r="C2" s="6" t="s">
        <v>9</v>
      </c>
      <c r="D2" s="6" t="s">
        <v>10</v>
      </c>
      <c r="E2" s="6" t="s">
        <v>11</v>
      </c>
      <c r="F2" s="6" t="s">
        <v>12</v>
      </c>
      <c r="G2" s="6" t="s">
        <v>13</v>
      </c>
      <c r="H2" s="6" t="s">
        <v>14</v>
      </c>
      <c r="I2" s="6" t="s">
        <v>15</v>
      </c>
      <c r="J2" s="6" t="s">
        <v>16</v>
      </c>
      <c r="K2" s="6" t="s">
        <v>17</v>
      </c>
      <c r="L2" s="6" t="s">
        <v>18</v>
      </c>
      <c r="M2" s="6" t="s">
        <v>19</v>
      </c>
      <c r="N2" s="6" t="s">
        <v>20</v>
      </c>
      <c r="O2" s="6" t="s">
        <v>21</v>
      </c>
      <c r="P2" s="6" t="s">
        <v>22</v>
      </c>
    </row>
    <row r="3" spans="1:17" ht="20.25" customHeight="1">
      <c r="A3" s="7">
        <v>1</v>
      </c>
      <c r="B3" s="8">
        <f t="shared" ref="B3:B66" si="0">2*EXP(A3/750)</f>
        <v>2.0026684452348316</v>
      </c>
      <c r="C3" s="9">
        <f t="shared" ref="C3:C257" ca="1" si="1">RANDBETWEEN(0,100)</f>
        <v>71</v>
      </c>
      <c r="D3" s="9">
        <f t="shared" ref="D3:D66" ca="1" si="2">IF(C3&lt;33,1,0)</f>
        <v>0</v>
      </c>
      <c r="E3" s="9">
        <f t="shared" ref="E3:E66" ca="1" si="3">IF(AND(C3&gt;=33,C3&lt;66),1,0)</f>
        <v>0</v>
      </c>
      <c r="F3" s="9">
        <f t="shared" ref="F3:F66" ca="1" si="4">IF(D3+E3&gt;0,0,1)</f>
        <v>1</v>
      </c>
      <c r="G3" s="9">
        <f t="shared" ref="G3:I3" ca="1" si="5">INT(CHOOSE(1+MOD($C3+RANDBETWEEN(0,1),7),1,2,3,5,8,13,21)+$B3)</f>
        <v>5</v>
      </c>
      <c r="H3" s="9">
        <f t="shared" ca="1" si="5"/>
        <v>5</v>
      </c>
      <c r="I3" s="9">
        <f t="shared" ca="1" si="5"/>
        <v>5</v>
      </c>
      <c r="J3" s="9">
        <f t="shared" ref="J3:J66" ca="1" si="6">AVERAGE(G3:I3)</f>
        <v>5</v>
      </c>
      <c r="K3" s="9">
        <f t="shared" ref="K3:K66" ca="1" si="7">IF(OR(AND(D3,IF($C3&lt;80,1,0)),AND(E3,IF($C3&lt;20,1,0))),1,0)*$J3</f>
        <v>0</v>
      </c>
      <c r="L3" s="9">
        <f t="shared" ref="L3:L66" ca="1" si="8">IF(AND(K3=0,E3=1),1,0)*$J3</f>
        <v>0</v>
      </c>
      <c r="M3" s="9">
        <f t="shared" ref="M3:M66" ca="1" si="9">IF(K3+L3=0,1,0)*$J3</f>
        <v>5</v>
      </c>
      <c r="N3" s="9">
        <f ca="1">MATCH(C3,INDEX('Task Durations - Poisson'!$B$2:$AZ$80,,5),1)</f>
        <v>7</v>
      </c>
      <c r="O3" s="9">
        <f ca="1">MIN(51,INT(SUMPRODUCT(B3:N3,'Task Durations - Table 1'!$A$3:$M$3)))</f>
        <v>12</v>
      </c>
      <c r="P3" s="9">
        <f ca="1">MATCH(100-C3,INDEX('Task Durations - Poisson'!$B$2:$AZ$80,,O3),1)</f>
        <v>11</v>
      </c>
    </row>
    <row r="4" spans="1:17" ht="20.100000000000001" customHeight="1">
      <c r="A4" s="10">
        <v>2</v>
      </c>
      <c r="B4" s="11">
        <f t="shared" si="0"/>
        <v>2.0053404507696482</v>
      </c>
      <c r="C4" s="12">
        <f t="shared" ca="1" si="1"/>
        <v>26</v>
      </c>
      <c r="D4" s="12">
        <f t="shared" ca="1" si="2"/>
        <v>1</v>
      </c>
      <c r="E4" s="12">
        <f t="shared" ca="1" si="3"/>
        <v>0</v>
      </c>
      <c r="F4" s="12">
        <f t="shared" ca="1" si="4"/>
        <v>0</v>
      </c>
      <c r="G4" s="12">
        <f t="shared" ref="G4:I23" ca="1" si="10">INT(CHOOSE(1+MOD($C4+RANDBETWEEN(0,1),7),1,2,3,5,8,13,21)+$B4)</f>
        <v>15</v>
      </c>
      <c r="H4" s="12">
        <f t="shared" ca="1" si="10"/>
        <v>15</v>
      </c>
      <c r="I4" s="12">
        <f t="shared" ca="1" si="10"/>
        <v>15</v>
      </c>
      <c r="J4" s="12">
        <f t="shared" ca="1" si="6"/>
        <v>15</v>
      </c>
      <c r="K4" s="12">
        <f t="shared" ca="1" si="7"/>
        <v>15</v>
      </c>
      <c r="L4" s="12">
        <f t="shared" ca="1" si="8"/>
        <v>0</v>
      </c>
      <c r="M4" s="12">
        <f t="shared" ca="1" si="9"/>
        <v>0</v>
      </c>
      <c r="N4" s="9">
        <f ca="1">MATCH(C4,INDEX('Task Durations - Poisson'!$B$2:$AZ$80,,5),1)</f>
        <v>4</v>
      </c>
      <c r="O4" s="9">
        <f ca="1">MIN(51,INT(SUMPRODUCT(B4:N4,'Task Durations - Table 1'!$A$3:$M$3)))</f>
        <v>22</v>
      </c>
      <c r="P4" s="9">
        <f ca="1">MATCH(100-C4,INDEX('Task Durations - Poisson'!$B$2:$AZ$80,,O4),1)</f>
        <v>26</v>
      </c>
      <c r="Q4" s="5">
        <f>INDEX('Task Durations - Poisson'!B2:AZ80,,5)</f>
        <v>4.0427681994513947</v>
      </c>
    </row>
    <row r="5" spans="1:17" ht="20.100000000000001" customHeight="1">
      <c r="A5" s="10">
        <v>3</v>
      </c>
      <c r="B5" s="11">
        <f t="shared" si="0"/>
        <v>2.0080160213546838</v>
      </c>
      <c r="C5" s="12">
        <f t="shared" ca="1" si="1"/>
        <v>25</v>
      </c>
      <c r="D5" s="12">
        <f t="shared" ca="1" si="2"/>
        <v>1</v>
      </c>
      <c r="E5" s="12">
        <f t="shared" ca="1" si="3"/>
        <v>0</v>
      </c>
      <c r="F5" s="12">
        <f t="shared" ca="1" si="4"/>
        <v>0</v>
      </c>
      <c r="G5" s="12">
        <f t="shared" ca="1" si="10"/>
        <v>10</v>
      </c>
      <c r="H5" s="12">
        <f t="shared" ca="1" si="10"/>
        <v>15</v>
      </c>
      <c r="I5" s="12">
        <f t="shared" ca="1" si="10"/>
        <v>15</v>
      </c>
      <c r="J5" s="12">
        <f t="shared" ca="1" si="6"/>
        <v>13.333333333333334</v>
      </c>
      <c r="K5" s="12">
        <f t="shared" ca="1" si="7"/>
        <v>13.333333333333334</v>
      </c>
      <c r="L5" s="12">
        <f t="shared" ca="1" si="8"/>
        <v>0</v>
      </c>
      <c r="M5" s="12">
        <f t="shared" ca="1" si="9"/>
        <v>0</v>
      </c>
      <c r="N5" s="9">
        <f ca="1">MATCH(C5,INDEX('Task Durations - Poisson'!$B$2:$AZ$80,,5),1)</f>
        <v>4</v>
      </c>
      <c r="O5" s="9">
        <f ca="1">MIN(51,INT(SUMPRODUCT(B5:N5,'Task Durations - Table 1'!$A$3:$M$3)))</f>
        <v>20</v>
      </c>
      <c r="P5" s="9">
        <f ca="1">MATCH(100-C5,INDEX('Task Durations - Poisson'!$B$2:$AZ$80,,O5),1)</f>
        <v>24</v>
      </c>
    </row>
    <row r="6" spans="1:17" ht="20.100000000000001" customHeight="1">
      <c r="A6" s="10">
        <v>4</v>
      </c>
      <c r="B6" s="11">
        <f t="shared" si="0"/>
        <v>2.0106951617465083</v>
      </c>
      <c r="C6" s="12">
        <f t="shared" ca="1" si="1"/>
        <v>43</v>
      </c>
      <c r="D6" s="12">
        <f t="shared" ca="1" si="2"/>
        <v>0</v>
      </c>
      <c r="E6" s="12">
        <f t="shared" ca="1" si="3"/>
        <v>1</v>
      </c>
      <c r="F6" s="12">
        <f t="shared" ca="1" si="4"/>
        <v>0</v>
      </c>
      <c r="G6" s="12">
        <f t="shared" ca="1" si="10"/>
        <v>5</v>
      </c>
      <c r="H6" s="12">
        <f t="shared" ca="1" si="10"/>
        <v>5</v>
      </c>
      <c r="I6" s="12">
        <f t="shared" ca="1" si="10"/>
        <v>5</v>
      </c>
      <c r="J6" s="12">
        <f t="shared" ca="1" si="6"/>
        <v>5</v>
      </c>
      <c r="K6" s="12">
        <f t="shared" ca="1" si="7"/>
        <v>0</v>
      </c>
      <c r="L6" s="12">
        <f t="shared" ca="1" si="8"/>
        <v>5</v>
      </c>
      <c r="M6" s="12">
        <f t="shared" ca="1" si="9"/>
        <v>0</v>
      </c>
      <c r="N6" s="9">
        <f ca="1">MATCH(C6,INDEX('Task Durations - Poisson'!$B$2:$AZ$80,,5),1)</f>
        <v>5</v>
      </c>
      <c r="O6" s="9">
        <f ca="1">MIN(51,INT(SUMPRODUCT(B6:N6,'Task Durations - Table 1'!$A$3:$M$3)))</f>
        <v>8</v>
      </c>
      <c r="P6" s="9">
        <f ca="1">MATCH(100-C6,INDEX('Task Durations - Poisson'!$B$2:$AZ$80,,O6),1)</f>
        <v>9</v>
      </c>
    </row>
    <row r="7" spans="1:17" ht="20.100000000000001" customHeight="1">
      <c r="A7" s="10">
        <v>5</v>
      </c>
      <c r="B7" s="11">
        <f t="shared" si="0"/>
        <v>2.0133778767080388</v>
      </c>
      <c r="C7" s="12">
        <f t="shared" ca="1" si="1"/>
        <v>11</v>
      </c>
      <c r="D7" s="12">
        <f t="shared" ca="1" si="2"/>
        <v>1</v>
      </c>
      <c r="E7" s="12">
        <f t="shared" ca="1" si="3"/>
        <v>0</v>
      </c>
      <c r="F7" s="12">
        <f t="shared" ca="1" si="4"/>
        <v>0</v>
      </c>
      <c r="G7" s="12">
        <f t="shared" ca="1" si="10"/>
        <v>10</v>
      </c>
      <c r="H7" s="12">
        <f t="shared" ca="1" si="10"/>
        <v>10</v>
      </c>
      <c r="I7" s="12">
        <f t="shared" ca="1" si="10"/>
        <v>10</v>
      </c>
      <c r="J7" s="12">
        <f t="shared" ca="1" si="6"/>
        <v>10</v>
      </c>
      <c r="K7" s="12">
        <f t="shared" ca="1" si="7"/>
        <v>10</v>
      </c>
      <c r="L7" s="12">
        <f t="shared" ca="1" si="8"/>
        <v>0</v>
      </c>
      <c r="M7" s="12">
        <f t="shared" ca="1" si="9"/>
        <v>0</v>
      </c>
      <c r="N7" s="9">
        <f ca="1">MATCH(C7,INDEX('Task Durations - Poisson'!$B$2:$AZ$80,,5),1)</f>
        <v>3</v>
      </c>
      <c r="O7" s="9">
        <f ca="1">MIN(51,INT(SUMPRODUCT(B7:N7,'Task Durations - Table 1'!$A$3:$M$3)))</f>
        <v>16</v>
      </c>
      <c r="P7" s="9">
        <f ca="1">MATCH(100-C7,INDEX('Task Durations - Poisson'!$B$2:$AZ$80,,O7),1)</f>
        <v>22</v>
      </c>
    </row>
    <row r="8" spans="1:17" ht="20.100000000000001" customHeight="1">
      <c r="A8" s="10">
        <v>6</v>
      </c>
      <c r="B8" s="11">
        <f t="shared" si="0"/>
        <v>2.016064171008547</v>
      </c>
      <c r="C8" s="12">
        <f t="shared" ca="1" si="1"/>
        <v>93</v>
      </c>
      <c r="D8" s="12">
        <f t="shared" ca="1" si="2"/>
        <v>0</v>
      </c>
      <c r="E8" s="12">
        <f t="shared" ca="1" si="3"/>
        <v>0</v>
      </c>
      <c r="F8" s="12">
        <f t="shared" ca="1" si="4"/>
        <v>1</v>
      </c>
      <c r="G8" s="12">
        <f t="shared" ca="1" si="10"/>
        <v>7</v>
      </c>
      <c r="H8" s="12">
        <f t="shared" ca="1" si="10"/>
        <v>5</v>
      </c>
      <c r="I8" s="12">
        <f t="shared" ca="1" si="10"/>
        <v>7</v>
      </c>
      <c r="J8" s="12">
        <f t="shared" ca="1" si="6"/>
        <v>6.333333333333333</v>
      </c>
      <c r="K8" s="12">
        <f t="shared" ca="1" si="7"/>
        <v>0</v>
      </c>
      <c r="L8" s="12">
        <f t="shared" ca="1" si="8"/>
        <v>0</v>
      </c>
      <c r="M8" s="12">
        <f t="shared" ca="1" si="9"/>
        <v>6.333333333333333</v>
      </c>
      <c r="N8" s="9">
        <f ca="1">MATCH(C8,INDEX('Task Durations - Poisson'!$B$2:$AZ$80,,5),1)</f>
        <v>9</v>
      </c>
      <c r="O8" s="9">
        <f ca="1">MIN(51,INT(SUMPRODUCT(B8:N8,'Task Durations - Table 1'!$A$3:$M$3)))</f>
        <v>15</v>
      </c>
      <c r="P8" s="9">
        <f ca="1">MATCH(100-C8,INDEX('Task Durations - Poisson'!$B$2:$AZ$80,,O8),1)</f>
        <v>11</v>
      </c>
    </row>
    <row r="9" spans="1:17" ht="20.100000000000001" customHeight="1">
      <c r="A9" s="10">
        <v>7</v>
      </c>
      <c r="B9" s="11">
        <f t="shared" si="0"/>
        <v>2.0187540494236678</v>
      </c>
      <c r="C9" s="12">
        <f t="shared" ca="1" si="1"/>
        <v>81</v>
      </c>
      <c r="D9" s="12">
        <f t="shared" ca="1" si="2"/>
        <v>0</v>
      </c>
      <c r="E9" s="12">
        <f t="shared" ca="1" si="3"/>
        <v>0</v>
      </c>
      <c r="F9" s="12">
        <f t="shared" ca="1" si="4"/>
        <v>1</v>
      </c>
      <c r="G9" s="12">
        <f t="shared" ca="1" si="10"/>
        <v>10</v>
      </c>
      <c r="H9" s="12">
        <f t="shared" ca="1" si="10"/>
        <v>10</v>
      </c>
      <c r="I9" s="12">
        <f t="shared" ca="1" si="10"/>
        <v>10</v>
      </c>
      <c r="J9" s="12">
        <f t="shared" ca="1" si="6"/>
        <v>10</v>
      </c>
      <c r="K9" s="12">
        <f t="shared" ca="1" si="7"/>
        <v>0</v>
      </c>
      <c r="L9" s="12">
        <f t="shared" ca="1" si="8"/>
        <v>0</v>
      </c>
      <c r="M9" s="12">
        <f t="shared" ca="1" si="9"/>
        <v>10</v>
      </c>
      <c r="N9" s="9">
        <f ca="1">MATCH(C9,INDEX('Task Durations - Poisson'!$B$2:$AZ$80,,5),1)</f>
        <v>8</v>
      </c>
      <c r="O9" s="9">
        <f ca="1">MIN(51,INT(SUMPRODUCT(B9:N9,'Task Durations - Table 1'!$A$3:$M$3)))</f>
        <v>18</v>
      </c>
      <c r="P9" s="9">
        <f ca="1">MATCH(100-C9,INDEX('Task Durations - Poisson'!$B$2:$AZ$80,,O9),1)</f>
        <v>15</v>
      </c>
    </row>
    <row r="10" spans="1:17" ht="20.100000000000001" customHeight="1">
      <c r="A10" s="10">
        <v>8</v>
      </c>
      <c r="B10" s="11">
        <f t="shared" si="0"/>
        <v>2.0214475167354085</v>
      </c>
      <c r="C10" s="12">
        <f t="shared" ca="1" si="1"/>
        <v>24</v>
      </c>
      <c r="D10" s="12">
        <f t="shared" ca="1" si="2"/>
        <v>1</v>
      </c>
      <c r="E10" s="12">
        <f t="shared" ca="1" si="3"/>
        <v>0</v>
      </c>
      <c r="F10" s="12">
        <f t="shared" ca="1" si="4"/>
        <v>0</v>
      </c>
      <c r="G10" s="12">
        <f t="shared" ca="1" si="10"/>
        <v>7</v>
      </c>
      <c r="H10" s="12">
        <f t="shared" ca="1" si="10"/>
        <v>7</v>
      </c>
      <c r="I10" s="12">
        <f t="shared" ca="1" si="10"/>
        <v>7</v>
      </c>
      <c r="J10" s="12">
        <f t="shared" ca="1" si="6"/>
        <v>7</v>
      </c>
      <c r="K10" s="12">
        <f t="shared" ca="1" si="7"/>
        <v>7</v>
      </c>
      <c r="L10" s="12">
        <f t="shared" ca="1" si="8"/>
        <v>0</v>
      </c>
      <c r="M10" s="12">
        <f t="shared" ca="1" si="9"/>
        <v>0</v>
      </c>
      <c r="N10" s="9">
        <f ca="1">MATCH(C10,INDEX('Task Durations - Poisson'!$B$2:$AZ$80,,5),1)</f>
        <v>4</v>
      </c>
      <c r="O10" s="9">
        <f ca="1">MIN(51,INT(SUMPRODUCT(B10:N10,'Task Durations - Table 1'!$A$3:$M$3)))</f>
        <v>13</v>
      </c>
      <c r="P10" s="9">
        <f ca="1">MATCH(100-C10,INDEX('Task Durations - Poisson'!$B$2:$AZ$80,,O10),1)</f>
        <v>16</v>
      </c>
    </row>
    <row r="11" spans="1:17" ht="20.100000000000001" customHeight="1">
      <c r="A11" s="10">
        <v>9</v>
      </c>
      <c r="B11" s="11">
        <f t="shared" si="0"/>
        <v>2.0241445777321556</v>
      </c>
      <c r="C11" s="12">
        <f t="shared" ca="1" si="1"/>
        <v>58</v>
      </c>
      <c r="D11" s="12">
        <f t="shared" ca="1" si="2"/>
        <v>0</v>
      </c>
      <c r="E11" s="12">
        <f t="shared" ca="1" si="3"/>
        <v>1</v>
      </c>
      <c r="F11" s="12">
        <f t="shared" ca="1" si="4"/>
        <v>0</v>
      </c>
      <c r="G11" s="12">
        <f t="shared" ca="1" si="10"/>
        <v>5</v>
      </c>
      <c r="H11" s="12">
        <f t="shared" ca="1" si="10"/>
        <v>7</v>
      </c>
      <c r="I11" s="12">
        <f t="shared" ca="1" si="10"/>
        <v>7</v>
      </c>
      <c r="J11" s="12">
        <f t="shared" ca="1" si="6"/>
        <v>6.333333333333333</v>
      </c>
      <c r="K11" s="12">
        <f t="shared" ca="1" si="7"/>
        <v>0</v>
      </c>
      <c r="L11" s="12">
        <f t="shared" ca="1" si="8"/>
        <v>6.333333333333333</v>
      </c>
      <c r="M11" s="12">
        <f t="shared" ca="1" si="9"/>
        <v>0</v>
      </c>
      <c r="N11" s="9">
        <f ca="1">MATCH(C11,INDEX('Task Durations - Poisson'!$B$2:$AZ$80,,5),1)</f>
        <v>6</v>
      </c>
      <c r="O11" s="9">
        <f ca="1">MIN(51,INT(SUMPRODUCT(B11:N11,'Task Durations - Table 1'!$A$3:$M$3)))</f>
        <v>10</v>
      </c>
      <c r="P11" s="9">
        <f ca="1">MATCH(100-C11,INDEX('Task Durations - Poisson'!$B$2:$AZ$80,,O11),1)</f>
        <v>10</v>
      </c>
    </row>
    <row r="12" spans="1:17" ht="20.100000000000001" customHeight="1">
      <c r="A12" s="10">
        <v>10</v>
      </c>
      <c r="B12" s="11">
        <f t="shared" si="0"/>
        <v>2.0268452372086849</v>
      </c>
      <c r="C12" s="12">
        <f t="shared" ca="1" si="1"/>
        <v>4</v>
      </c>
      <c r="D12" s="12">
        <f t="shared" ca="1" si="2"/>
        <v>1</v>
      </c>
      <c r="E12" s="12">
        <f t="shared" ca="1" si="3"/>
        <v>0</v>
      </c>
      <c r="F12" s="12">
        <f t="shared" ca="1" si="4"/>
        <v>0</v>
      </c>
      <c r="G12" s="12">
        <f t="shared" ca="1" si="10"/>
        <v>15</v>
      </c>
      <c r="H12" s="12">
        <f t="shared" ca="1" si="10"/>
        <v>10</v>
      </c>
      <c r="I12" s="12">
        <f t="shared" ca="1" si="10"/>
        <v>10</v>
      </c>
      <c r="J12" s="12">
        <f t="shared" ca="1" si="6"/>
        <v>11.666666666666666</v>
      </c>
      <c r="K12" s="12">
        <f t="shared" ca="1" si="7"/>
        <v>11.666666666666666</v>
      </c>
      <c r="L12" s="12">
        <f t="shared" ca="1" si="8"/>
        <v>0</v>
      </c>
      <c r="M12" s="12">
        <f t="shared" ca="1" si="9"/>
        <v>0</v>
      </c>
      <c r="N12" s="9">
        <f ca="1">MATCH(C12,INDEX('Task Durations - Poisson'!$B$2:$AZ$80,,5),1)</f>
        <v>2</v>
      </c>
      <c r="O12" s="9">
        <f ca="1">MIN(51,INT(SUMPRODUCT(B12:N12,'Task Durations - Table 1'!$A$3:$M$3)))</f>
        <v>17</v>
      </c>
      <c r="P12" s="9">
        <f ca="1">MATCH(100-C12,INDEX('Task Durations - Poisson'!$B$2:$AZ$80,,O12),1)</f>
        <v>26</v>
      </c>
    </row>
    <row r="13" spans="1:17" ht="20.100000000000001" customHeight="1">
      <c r="A13" s="10">
        <v>11</v>
      </c>
      <c r="B13" s="11">
        <f t="shared" si="0"/>
        <v>2.0295494999661701</v>
      </c>
      <c r="C13" s="12">
        <f t="shared" ca="1" si="1"/>
        <v>65</v>
      </c>
      <c r="D13" s="12">
        <f t="shared" ca="1" si="2"/>
        <v>0</v>
      </c>
      <c r="E13" s="12">
        <f t="shared" ca="1" si="3"/>
        <v>1</v>
      </c>
      <c r="F13" s="12">
        <f t="shared" ca="1" si="4"/>
        <v>0</v>
      </c>
      <c r="G13" s="12">
        <f t="shared" ca="1" si="10"/>
        <v>7</v>
      </c>
      <c r="H13" s="12">
        <f t="shared" ca="1" si="10"/>
        <v>5</v>
      </c>
      <c r="I13" s="12">
        <f t="shared" ca="1" si="10"/>
        <v>5</v>
      </c>
      <c r="J13" s="12">
        <f t="shared" ca="1" si="6"/>
        <v>5.666666666666667</v>
      </c>
      <c r="K13" s="12">
        <f t="shared" ca="1" si="7"/>
        <v>0</v>
      </c>
      <c r="L13" s="12">
        <f t="shared" ca="1" si="8"/>
        <v>5.666666666666667</v>
      </c>
      <c r="M13" s="12">
        <f t="shared" ca="1" si="9"/>
        <v>0</v>
      </c>
      <c r="N13" s="9">
        <f ca="1">MATCH(C13,INDEX('Task Durations - Poisson'!$B$2:$AZ$80,,5),1)</f>
        <v>7</v>
      </c>
      <c r="O13" s="9">
        <f ca="1">MIN(51,INT(SUMPRODUCT(B13:N13,'Task Durations - Table 1'!$A$3:$M$3)))</f>
        <v>10</v>
      </c>
      <c r="P13" s="9">
        <f ca="1">MATCH(100-C13,INDEX('Task Durations - Poisson'!$B$2:$AZ$80,,O13),1)</f>
        <v>10</v>
      </c>
    </row>
    <row r="14" spans="1:17" ht="20.100000000000001" customHeight="1">
      <c r="A14" s="10">
        <v>12</v>
      </c>
      <c r="B14" s="11">
        <f t="shared" si="0"/>
        <v>2.0322573708121898</v>
      </c>
      <c r="C14" s="12">
        <f t="shared" ca="1" si="1"/>
        <v>65</v>
      </c>
      <c r="D14" s="12">
        <f t="shared" ca="1" si="2"/>
        <v>0</v>
      </c>
      <c r="E14" s="12">
        <f t="shared" ca="1" si="3"/>
        <v>1</v>
      </c>
      <c r="F14" s="12">
        <f t="shared" ca="1" si="4"/>
        <v>0</v>
      </c>
      <c r="G14" s="12">
        <f t="shared" ca="1" si="10"/>
        <v>5</v>
      </c>
      <c r="H14" s="12">
        <f t="shared" ca="1" si="10"/>
        <v>5</v>
      </c>
      <c r="I14" s="12">
        <f t="shared" ca="1" si="10"/>
        <v>7</v>
      </c>
      <c r="J14" s="12">
        <f t="shared" ca="1" si="6"/>
        <v>5.666666666666667</v>
      </c>
      <c r="K14" s="12">
        <f t="shared" ca="1" si="7"/>
        <v>0</v>
      </c>
      <c r="L14" s="12">
        <f t="shared" ca="1" si="8"/>
        <v>5.666666666666667</v>
      </c>
      <c r="M14" s="12">
        <f t="shared" ca="1" si="9"/>
        <v>0</v>
      </c>
      <c r="N14" s="9">
        <f ca="1">MATCH(C14,INDEX('Task Durations - Poisson'!$B$2:$AZ$80,,5),1)</f>
        <v>7</v>
      </c>
      <c r="O14" s="9">
        <f ca="1">MIN(51,INT(SUMPRODUCT(B14:N14,'Task Durations - Table 1'!$A$3:$M$3)))</f>
        <v>10</v>
      </c>
      <c r="P14" s="9">
        <f ca="1">MATCH(100-C14,INDEX('Task Durations - Poisson'!$B$2:$AZ$80,,O14),1)</f>
        <v>10</v>
      </c>
    </row>
    <row r="15" spans="1:17" ht="20.100000000000001" customHeight="1">
      <c r="A15" s="10">
        <v>13</v>
      </c>
      <c r="B15" s="11">
        <f t="shared" si="0"/>
        <v>2.034968854560737</v>
      </c>
      <c r="C15" s="12">
        <f t="shared" ca="1" si="1"/>
        <v>86</v>
      </c>
      <c r="D15" s="12">
        <f t="shared" ca="1" si="2"/>
        <v>0</v>
      </c>
      <c r="E15" s="12">
        <f t="shared" ca="1" si="3"/>
        <v>0</v>
      </c>
      <c r="F15" s="12">
        <f t="shared" ca="1" si="4"/>
        <v>1</v>
      </c>
      <c r="G15" s="12">
        <f t="shared" ca="1" si="10"/>
        <v>7</v>
      </c>
      <c r="H15" s="12">
        <f t="shared" ca="1" si="10"/>
        <v>5</v>
      </c>
      <c r="I15" s="12">
        <f t="shared" ca="1" si="10"/>
        <v>7</v>
      </c>
      <c r="J15" s="12">
        <f t="shared" ca="1" si="6"/>
        <v>6.333333333333333</v>
      </c>
      <c r="K15" s="12">
        <f t="shared" ca="1" si="7"/>
        <v>0</v>
      </c>
      <c r="L15" s="12">
        <f t="shared" ca="1" si="8"/>
        <v>0</v>
      </c>
      <c r="M15" s="12">
        <f t="shared" ca="1" si="9"/>
        <v>6.333333333333333</v>
      </c>
      <c r="N15" s="9">
        <f ca="1">MATCH(C15,INDEX('Task Durations - Poisson'!$B$2:$AZ$80,,5),1)</f>
        <v>8</v>
      </c>
      <c r="O15" s="9">
        <f ca="1">MIN(51,INT(SUMPRODUCT(B15:N15,'Task Durations - Table 1'!$A$3:$M$3)))</f>
        <v>14</v>
      </c>
      <c r="P15" s="9">
        <f ca="1">MATCH(100-C15,INDEX('Task Durations - Poisson'!$B$2:$AZ$80,,O15),1)</f>
        <v>11</v>
      </c>
    </row>
    <row r="16" spans="1:17" ht="20.100000000000001" customHeight="1">
      <c r="A16" s="10">
        <v>14</v>
      </c>
      <c r="B16" s="11">
        <f t="shared" si="0"/>
        <v>2.0376839560322284</v>
      </c>
      <c r="C16" s="12">
        <f t="shared" ca="1" si="1"/>
        <v>37</v>
      </c>
      <c r="D16" s="12">
        <f t="shared" ca="1" si="2"/>
        <v>0</v>
      </c>
      <c r="E16" s="12">
        <f t="shared" ca="1" si="3"/>
        <v>1</v>
      </c>
      <c r="F16" s="12">
        <f t="shared" ca="1" si="4"/>
        <v>0</v>
      </c>
      <c r="G16" s="12">
        <f t="shared" ca="1" si="10"/>
        <v>5</v>
      </c>
      <c r="H16" s="12">
        <f t="shared" ca="1" si="10"/>
        <v>5</v>
      </c>
      <c r="I16" s="12">
        <f t="shared" ca="1" si="10"/>
        <v>5</v>
      </c>
      <c r="J16" s="12">
        <f t="shared" ca="1" si="6"/>
        <v>5</v>
      </c>
      <c r="K16" s="12">
        <f t="shared" ca="1" si="7"/>
        <v>0</v>
      </c>
      <c r="L16" s="12">
        <f t="shared" ca="1" si="8"/>
        <v>5</v>
      </c>
      <c r="M16" s="12">
        <f t="shared" ca="1" si="9"/>
        <v>0</v>
      </c>
      <c r="N16" s="9">
        <f ca="1">MATCH(C16,INDEX('Task Durations - Poisson'!$B$2:$AZ$80,,5),1)</f>
        <v>5</v>
      </c>
      <c r="O16" s="9">
        <f ca="1">MIN(51,INT(SUMPRODUCT(B16:N16,'Task Durations - Table 1'!$A$3:$M$3)))</f>
        <v>8</v>
      </c>
      <c r="P16" s="9">
        <f ca="1">MATCH(100-C16,INDEX('Task Durations - Poisson'!$B$2:$AZ$80,,O16),1)</f>
        <v>10</v>
      </c>
    </row>
    <row r="17" spans="1:16" ht="20.100000000000001" customHeight="1">
      <c r="A17" s="10">
        <v>15</v>
      </c>
      <c r="B17" s="11">
        <f t="shared" si="0"/>
        <v>2.0404026800535116</v>
      </c>
      <c r="C17" s="12">
        <f t="shared" ca="1" si="1"/>
        <v>97</v>
      </c>
      <c r="D17" s="12">
        <f t="shared" ca="1" si="2"/>
        <v>0</v>
      </c>
      <c r="E17" s="12">
        <f t="shared" ca="1" si="3"/>
        <v>0</v>
      </c>
      <c r="F17" s="12">
        <f t="shared" ca="1" si="4"/>
        <v>1</v>
      </c>
      <c r="G17" s="12">
        <f t="shared" ca="1" si="10"/>
        <v>23</v>
      </c>
      <c r="H17" s="12">
        <f t="shared" ca="1" si="10"/>
        <v>3</v>
      </c>
      <c r="I17" s="12">
        <f t="shared" ca="1" si="10"/>
        <v>23</v>
      </c>
      <c r="J17" s="12">
        <f t="shared" ca="1" si="6"/>
        <v>16.333333333333332</v>
      </c>
      <c r="K17" s="12">
        <f t="shared" ca="1" si="7"/>
        <v>0</v>
      </c>
      <c r="L17" s="12">
        <f t="shared" ca="1" si="8"/>
        <v>0</v>
      </c>
      <c r="M17" s="12">
        <f t="shared" ca="1" si="9"/>
        <v>16.333333333333332</v>
      </c>
      <c r="N17" s="9">
        <f ca="1">MATCH(C17,INDEX('Task Durations - Poisson'!$B$2:$AZ$80,,5),1)</f>
        <v>11</v>
      </c>
      <c r="O17" s="9">
        <f ca="1">MIN(51,INT(SUMPRODUCT(B17:N17,'Task Durations - Table 1'!$A$3:$M$3)))</f>
        <v>27</v>
      </c>
      <c r="P17" s="9">
        <f ca="1">MATCH(100-C17,INDEX('Task Durations - Poisson'!$B$2:$AZ$80,,O17),1)</f>
        <v>19</v>
      </c>
    </row>
    <row r="18" spans="1:16" ht="20.100000000000001" customHeight="1">
      <c r="A18" s="10">
        <v>16</v>
      </c>
      <c r="B18" s="11">
        <f t="shared" si="0"/>
        <v>2.0431250314578744</v>
      </c>
      <c r="C18" s="12">
        <f t="shared" ca="1" si="1"/>
        <v>45</v>
      </c>
      <c r="D18" s="12">
        <f t="shared" ca="1" si="2"/>
        <v>0</v>
      </c>
      <c r="E18" s="12">
        <f t="shared" ca="1" si="3"/>
        <v>1</v>
      </c>
      <c r="F18" s="12">
        <f t="shared" ca="1" si="4"/>
        <v>0</v>
      </c>
      <c r="G18" s="12">
        <f t="shared" ca="1" si="10"/>
        <v>7</v>
      </c>
      <c r="H18" s="12">
        <f t="shared" ca="1" si="10"/>
        <v>10</v>
      </c>
      <c r="I18" s="12">
        <f t="shared" ca="1" si="10"/>
        <v>10</v>
      </c>
      <c r="J18" s="12">
        <f t="shared" ca="1" si="6"/>
        <v>9</v>
      </c>
      <c r="K18" s="12">
        <f t="shared" ca="1" si="7"/>
        <v>0</v>
      </c>
      <c r="L18" s="12">
        <f t="shared" ca="1" si="8"/>
        <v>9</v>
      </c>
      <c r="M18" s="12">
        <f t="shared" ca="1" si="9"/>
        <v>0</v>
      </c>
      <c r="N18" s="9">
        <f ca="1">MATCH(C18,INDEX('Task Durations - Poisson'!$B$2:$AZ$80,,5),1)</f>
        <v>6</v>
      </c>
      <c r="O18" s="9">
        <f ca="1">MIN(51,INT(SUMPRODUCT(B18:N18,'Task Durations - Table 1'!$A$3:$M$3)))</f>
        <v>12</v>
      </c>
      <c r="P18" s="9">
        <f ca="1">MATCH(100-C18,INDEX('Task Durations - Poisson'!$B$2:$AZ$80,,O18),1)</f>
        <v>13</v>
      </c>
    </row>
    <row r="19" spans="1:16" ht="20.100000000000001" customHeight="1">
      <c r="A19" s="10">
        <v>17</v>
      </c>
      <c r="B19" s="11">
        <f t="shared" si="0"/>
        <v>2.045851015085054</v>
      </c>
      <c r="C19" s="12">
        <f t="shared" ca="1" si="1"/>
        <v>77</v>
      </c>
      <c r="D19" s="12">
        <f t="shared" ca="1" si="2"/>
        <v>0</v>
      </c>
      <c r="E19" s="12">
        <f t="shared" ca="1" si="3"/>
        <v>0</v>
      </c>
      <c r="F19" s="12">
        <f t="shared" ca="1" si="4"/>
        <v>1</v>
      </c>
      <c r="G19" s="12">
        <f t="shared" ca="1" si="10"/>
        <v>3</v>
      </c>
      <c r="H19" s="12">
        <f t="shared" ca="1" si="10"/>
        <v>4</v>
      </c>
      <c r="I19" s="12">
        <f t="shared" ca="1" si="10"/>
        <v>3</v>
      </c>
      <c r="J19" s="12">
        <f t="shared" ca="1" si="6"/>
        <v>3.3333333333333335</v>
      </c>
      <c r="K19" s="12">
        <f t="shared" ca="1" si="7"/>
        <v>0</v>
      </c>
      <c r="L19" s="12">
        <f t="shared" ca="1" si="8"/>
        <v>0</v>
      </c>
      <c r="M19" s="12">
        <f t="shared" ca="1" si="9"/>
        <v>3.3333333333333335</v>
      </c>
      <c r="N19" s="9">
        <f ca="1">MATCH(C19,INDEX('Task Durations - Poisson'!$B$2:$AZ$80,,5),1)</f>
        <v>8</v>
      </c>
      <c r="O19" s="9">
        <f ca="1">MIN(51,INT(SUMPRODUCT(B19:N19,'Task Durations - Table 1'!$A$3:$M$3)))</f>
        <v>11</v>
      </c>
      <c r="P19" s="9">
        <f ca="1">MATCH(100-C19,INDEX('Task Durations - Poisson'!$B$2:$AZ$80,,O19),1)</f>
        <v>9</v>
      </c>
    </row>
    <row r="20" spans="1:16" ht="20.100000000000001" customHeight="1">
      <c r="A20" s="10">
        <v>18</v>
      </c>
      <c r="B20" s="11">
        <f t="shared" si="0"/>
        <v>2.0485806357812431</v>
      </c>
      <c r="C20" s="12">
        <f t="shared" ca="1" si="1"/>
        <v>17</v>
      </c>
      <c r="D20" s="12">
        <f t="shared" ca="1" si="2"/>
        <v>1</v>
      </c>
      <c r="E20" s="12">
        <f t="shared" ca="1" si="3"/>
        <v>0</v>
      </c>
      <c r="F20" s="12">
        <f t="shared" ca="1" si="4"/>
        <v>0</v>
      </c>
      <c r="G20" s="12">
        <f t="shared" ca="1" si="10"/>
        <v>10</v>
      </c>
      <c r="H20" s="12">
        <f t="shared" ca="1" si="10"/>
        <v>10</v>
      </c>
      <c r="I20" s="12">
        <f t="shared" ca="1" si="10"/>
        <v>10</v>
      </c>
      <c r="J20" s="12">
        <f t="shared" ca="1" si="6"/>
        <v>10</v>
      </c>
      <c r="K20" s="12">
        <f t="shared" ca="1" si="7"/>
        <v>10</v>
      </c>
      <c r="L20" s="12">
        <f t="shared" ca="1" si="8"/>
        <v>0</v>
      </c>
      <c r="M20" s="12">
        <f t="shared" ca="1" si="9"/>
        <v>0</v>
      </c>
      <c r="N20" s="9">
        <f ca="1">MATCH(C20,INDEX('Task Durations - Poisson'!$B$2:$AZ$80,,5),1)</f>
        <v>4</v>
      </c>
      <c r="O20" s="9">
        <f ca="1">MIN(51,INT(SUMPRODUCT(B20:N20,'Task Durations - Table 1'!$A$3:$M$3)))</f>
        <v>16</v>
      </c>
      <c r="P20" s="9">
        <f ca="1">MATCH(100-C20,INDEX('Task Durations - Poisson'!$B$2:$AZ$80,,O20),1)</f>
        <v>21</v>
      </c>
    </row>
    <row r="21" spans="1:16" ht="20.100000000000001" customHeight="1">
      <c r="A21" s="10">
        <v>19</v>
      </c>
      <c r="B21" s="11">
        <f t="shared" si="0"/>
        <v>2.0513138983991022</v>
      </c>
      <c r="C21" s="12">
        <f t="shared" ca="1" si="1"/>
        <v>22</v>
      </c>
      <c r="D21" s="12">
        <f t="shared" ca="1" si="2"/>
        <v>1</v>
      </c>
      <c r="E21" s="12">
        <f t="shared" ca="1" si="3"/>
        <v>0</v>
      </c>
      <c r="F21" s="12">
        <f t="shared" ca="1" si="4"/>
        <v>0</v>
      </c>
      <c r="G21" s="12">
        <f t="shared" ca="1" si="10"/>
        <v>5</v>
      </c>
      <c r="H21" s="12">
        <f t="shared" ca="1" si="10"/>
        <v>5</v>
      </c>
      <c r="I21" s="12">
        <f t="shared" ca="1" si="10"/>
        <v>4</v>
      </c>
      <c r="J21" s="12">
        <f t="shared" ca="1" si="6"/>
        <v>4.666666666666667</v>
      </c>
      <c r="K21" s="12">
        <f t="shared" ca="1" si="7"/>
        <v>4.666666666666667</v>
      </c>
      <c r="L21" s="12">
        <f t="shared" ca="1" si="8"/>
        <v>0</v>
      </c>
      <c r="M21" s="12">
        <f t="shared" ca="1" si="9"/>
        <v>0</v>
      </c>
      <c r="N21" s="9">
        <f ca="1">MATCH(C21,INDEX('Task Durations - Poisson'!$B$2:$AZ$80,,5),1)</f>
        <v>4</v>
      </c>
      <c r="O21" s="9">
        <f ca="1">MIN(51,INT(SUMPRODUCT(B21:N21,'Task Durations - Table 1'!$A$3:$M$3)))</f>
        <v>10</v>
      </c>
      <c r="P21" s="9">
        <f ca="1">MATCH(100-C21,INDEX('Task Durations - Poisson'!$B$2:$AZ$80,,O21),1)</f>
        <v>13</v>
      </c>
    </row>
    <row r="22" spans="1:16" ht="20.100000000000001" customHeight="1">
      <c r="A22" s="10">
        <v>20</v>
      </c>
      <c r="B22" s="11">
        <f t="shared" si="0"/>
        <v>2.0540508077977653</v>
      </c>
      <c r="C22" s="12">
        <f t="shared" ca="1" si="1"/>
        <v>35</v>
      </c>
      <c r="D22" s="12">
        <f t="shared" ca="1" si="2"/>
        <v>0</v>
      </c>
      <c r="E22" s="12">
        <f t="shared" ca="1" si="3"/>
        <v>1</v>
      </c>
      <c r="F22" s="12">
        <f t="shared" ca="1" si="4"/>
        <v>0</v>
      </c>
      <c r="G22" s="12">
        <f t="shared" ca="1" si="10"/>
        <v>4</v>
      </c>
      <c r="H22" s="12">
        <f t="shared" ca="1" si="10"/>
        <v>4</v>
      </c>
      <c r="I22" s="12">
        <f t="shared" ca="1" si="10"/>
        <v>3</v>
      </c>
      <c r="J22" s="12">
        <f t="shared" ca="1" si="6"/>
        <v>3.6666666666666665</v>
      </c>
      <c r="K22" s="12">
        <f t="shared" ca="1" si="7"/>
        <v>0</v>
      </c>
      <c r="L22" s="12">
        <f t="shared" ca="1" si="8"/>
        <v>3.6666666666666665</v>
      </c>
      <c r="M22" s="12">
        <f t="shared" ca="1" si="9"/>
        <v>0</v>
      </c>
      <c r="N22" s="9">
        <f ca="1">MATCH(C22,INDEX('Task Durations - Poisson'!$B$2:$AZ$80,,5),1)</f>
        <v>5</v>
      </c>
      <c r="O22" s="9">
        <f ca="1">MIN(51,INT(SUMPRODUCT(B22:N22,'Task Durations - Table 1'!$A$3:$M$3)))</f>
        <v>7</v>
      </c>
      <c r="P22" s="9">
        <f ca="1">MATCH(100-C22,INDEX('Task Durations - Poisson'!$B$2:$AZ$80,,O22),1)</f>
        <v>9</v>
      </c>
    </row>
    <row r="23" spans="1:16" ht="20.100000000000001" customHeight="1">
      <c r="A23" s="10">
        <v>21</v>
      </c>
      <c r="B23" s="11">
        <f t="shared" si="0"/>
        <v>2.0567913688428501</v>
      </c>
      <c r="C23" s="12">
        <f t="shared" ca="1" si="1"/>
        <v>19</v>
      </c>
      <c r="D23" s="12">
        <f t="shared" ca="1" si="2"/>
        <v>1</v>
      </c>
      <c r="E23" s="12">
        <f t="shared" ca="1" si="3"/>
        <v>0</v>
      </c>
      <c r="F23" s="12">
        <f t="shared" ca="1" si="4"/>
        <v>0</v>
      </c>
      <c r="G23" s="12">
        <f t="shared" ca="1" si="10"/>
        <v>23</v>
      </c>
      <c r="H23" s="12">
        <f t="shared" ca="1" si="10"/>
        <v>15</v>
      </c>
      <c r="I23" s="12">
        <f t="shared" ca="1" si="10"/>
        <v>23</v>
      </c>
      <c r="J23" s="12">
        <f t="shared" ca="1" si="6"/>
        <v>20.333333333333332</v>
      </c>
      <c r="K23" s="12">
        <f t="shared" ca="1" si="7"/>
        <v>20.333333333333332</v>
      </c>
      <c r="L23" s="12">
        <f t="shared" ca="1" si="8"/>
        <v>0</v>
      </c>
      <c r="M23" s="12">
        <f t="shared" ca="1" si="9"/>
        <v>0</v>
      </c>
      <c r="N23" s="9">
        <f ca="1">MATCH(C23,INDEX('Task Durations - Poisson'!$B$2:$AZ$80,,5),1)</f>
        <v>4</v>
      </c>
      <c r="O23" s="9">
        <f ca="1">MIN(51,INT(SUMPRODUCT(B23:N23,'Task Durations - Table 1'!$A$3:$M$3)))</f>
        <v>29</v>
      </c>
      <c r="P23" s="9">
        <f ca="1">MATCH(100-C23,INDEX('Task Durations - Poisson'!$B$2:$AZ$80,,O23),1)</f>
        <v>35</v>
      </c>
    </row>
    <row r="24" spans="1:16" ht="20.100000000000001" customHeight="1">
      <c r="A24" s="10">
        <v>22</v>
      </c>
      <c r="B24" s="11">
        <f t="shared" si="0"/>
        <v>2.0595355864064655</v>
      </c>
      <c r="C24" s="12">
        <f t="shared" ca="1" si="1"/>
        <v>55</v>
      </c>
      <c r="D24" s="12">
        <f t="shared" ca="1" si="2"/>
        <v>0</v>
      </c>
      <c r="E24" s="12">
        <f t="shared" ca="1" si="3"/>
        <v>1</v>
      </c>
      <c r="F24" s="12">
        <f t="shared" ca="1" si="4"/>
        <v>0</v>
      </c>
      <c r="G24" s="12">
        <f t="shared" ref="G24:I43" ca="1" si="11">INT(CHOOSE(1+MOD($C24+RANDBETWEEN(0,1),7),1,2,3,5,8,13,21)+$B24)</f>
        <v>3</v>
      </c>
      <c r="H24" s="12">
        <f t="shared" ca="1" si="11"/>
        <v>3</v>
      </c>
      <c r="I24" s="12">
        <f t="shared" ca="1" si="11"/>
        <v>3</v>
      </c>
      <c r="J24" s="12">
        <f t="shared" ca="1" si="6"/>
        <v>3</v>
      </c>
      <c r="K24" s="12">
        <f t="shared" ca="1" si="7"/>
        <v>0</v>
      </c>
      <c r="L24" s="12">
        <f t="shared" ca="1" si="8"/>
        <v>3</v>
      </c>
      <c r="M24" s="12">
        <f t="shared" ca="1" si="9"/>
        <v>0</v>
      </c>
      <c r="N24" s="9">
        <f ca="1">MATCH(C24,INDEX('Task Durations - Poisson'!$B$2:$AZ$80,,5),1)</f>
        <v>6</v>
      </c>
      <c r="O24" s="9">
        <f ca="1">MIN(51,INT(SUMPRODUCT(B24:N24,'Task Durations - Table 1'!$A$3:$M$3)))</f>
        <v>7</v>
      </c>
      <c r="P24" s="9">
        <f ca="1">MATCH(100-C24,INDEX('Task Durations - Poisson'!$B$2:$AZ$80,,O24),1)</f>
        <v>8</v>
      </c>
    </row>
    <row r="25" spans="1:16" ht="20.100000000000001" customHeight="1">
      <c r="A25" s="10">
        <v>23</v>
      </c>
      <c r="B25" s="11">
        <f t="shared" si="0"/>
        <v>2.0622834653672215</v>
      </c>
      <c r="C25" s="12">
        <f t="shared" ca="1" si="1"/>
        <v>74</v>
      </c>
      <c r="D25" s="12">
        <f t="shared" ca="1" si="2"/>
        <v>0</v>
      </c>
      <c r="E25" s="12">
        <f t="shared" ca="1" si="3"/>
        <v>0</v>
      </c>
      <c r="F25" s="12">
        <f t="shared" ca="1" si="4"/>
        <v>1</v>
      </c>
      <c r="G25" s="12">
        <f t="shared" ca="1" si="11"/>
        <v>10</v>
      </c>
      <c r="H25" s="12">
        <f t="shared" ca="1" si="11"/>
        <v>10</v>
      </c>
      <c r="I25" s="12">
        <f t="shared" ca="1" si="11"/>
        <v>15</v>
      </c>
      <c r="J25" s="12">
        <f t="shared" ca="1" si="6"/>
        <v>11.666666666666666</v>
      </c>
      <c r="K25" s="12">
        <f t="shared" ca="1" si="7"/>
        <v>0</v>
      </c>
      <c r="L25" s="12">
        <f t="shared" ca="1" si="8"/>
        <v>0</v>
      </c>
      <c r="M25" s="12">
        <f t="shared" ca="1" si="9"/>
        <v>11.666666666666666</v>
      </c>
      <c r="N25" s="9">
        <f ca="1">MATCH(C25,INDEX('Task Durations - Poisson'!$B$2:$AZ$80,,5),1)</f>
        <v>7</v>
      </c>
      <c r="O25" s="9">
        <f ca="1">MIN(51,INT(SUMPRODUCT(B25:N25,'Task Durations - Table 1'!$A$3:$M$3)))</f>
        <v>19</v>
      </c>
      <c r="P25" s="9">
        <f ca="1">MATCH(100-C25,INDEX('Task Durations - Poisson'!$B$2:$AZ$80,,O25),1)</f>
        <v>17</v>
      </c>
    </row>
    <row r="26" spans="1:16" ht="20.100000000000001" customHeight="1">
      <c r="A26" s="10">
        <v>24</v>
      </c>
      <c r="B26" s="11">
        <f t="shared" si="0"/>
        <v>2.0650350106102366</v>
      </c>
      <c r="C26" s="12">
        <f t="shared" ca="1" si="1"/>
        <v>76</v>
      </c>
      <c r="D26" s="12">
        <f t="shared" ca="1" si="2"/>
        <v>0</v>
      </c>
      <c r="E26" s="12">
        <f t="shared" ca="1" si="3"/>
        <v>0</v>
      </c>
      <c r="F26" s="12">
        <f t="shared" ca="1" si="4"/>
        <v>1</v>
      </c>
      <c r="G26" s="12">
        <f t="shared" ca="1" si="11"/>
        <v>23</v>
      </c>
      <c r="H26" s="12">
        <f t="shared" ca="1" si="11"/>
        <v>23</v>
      </c>
      <c r="I26" s="12">
        <f t="shared" ca="1" si="11"/>
        <v>3</v>
      </c>
      <c r="J26" s="12">
        <f t="shared" ca="1" si="6"/>
        <v>16.333333333333332</v>
      </c>
      <c r="K26" s="12">
        <f t="shared" ca="1" si="7"/>
        <v>0</v>
      </c>
      <c r="L26" s="12">
        <f t="shared" ca="1" si="8"/>
        <v>0</v>
      </c>
      <c r="M26" s="12">
        <f t="shared" ca="1" si="9"/>
        <v>16.333333333333332</v>
      </c>
      <c r="N26" s="9">
        <f ca="1">MATCH(C26,INDEX('Task Durations - Poisson'!$B$2:$AZ$80,,5),1)</f>
        <v>7</v>
      </c>
      <c r="O26" s="9">
        <f ca="1">MIN(51,INT(SUMPRODUCT(B26:N26,'Task Durations - Table 1'!$A$3:$M$3)))</f>
        <v>23</v>
      </c>
      <c r="P26" s="9">
        <f ca="1">MATCH(100-C26,INDEX('Task Durations - Poisson'!$B$2:$AZ$80,,O26),1)</f>
        <v>21</v>
      </c>
    </row>
    <row r="27" spans="1:16" ht="20.100000000000001" customHeight="1">
      <c r="A27" s="10">
        <v>25</v>
      </c>
      <c r="B27" s="11">
        <f t="shared" si="0"/>
        <v>2.0677902270271482</v>
      </c>
      <c r="C27" s="12">
        <f t="shared" ca="1" si="1"/>
        <v>9</v>
      </c>
      <c r="D27" s="12">
        <f t="shared" ca="1" si="2"/>
        <v>1</v>
      </c>
      <c r="E27" s="12">
        <f t="shared" ca="1" si="3"/>
        <v>0</v>
      </c>
      <c r="F27" s="12">
        <f t="shared" ca="1" si="4"/>
        <v>0</v>
      </c>
      <c r="G27" s="12">
        <f t="shared" ca="1" si="11"/>
        <v>5</v>
      </c>
      <c r="H27" s="12">
        <f t="shared" ca="1" si="11"/>
        <v>5</v>
      </c>
      <c r="I27" s="12">
        <f t="shared" ca="1" si="11"/>
        <v>5</v>
      </c>
      <c r="J27" s="12">
        <f t="shared" ca="1" si="6"/>
        <v>5</v>
      </c>
      <c r="K27" s="12">
        <f t="shared" ca="1" si="7"/>
        <v>5</v>
      </c>
      <c r="L27" s="12">
        <f t="shared" ca="1" si="8"/>
        <v>0</v>
      </c>
      <c r="M27" s="12">
        <f t="shared" ca="1" si="9"/>
        <v>0</v>
      </c>
      <c r="N27" s="9">
        <f ca="1">MATCH(C27,INDEX('Task Durations - Poisson'!$B$2:$AZ$80,,5),1)</f>
        <v>3</v>
      </c>
      <c r="O27" s="9">
        <f ca="1">MIN(51,INT(SUMPRODUCT(B27:N27,'Task Durations - Table 1'!$A$3:$M$3)))</f>
        <v>10</v>
      </c>
      <c r="P27" s="9">
        <f ca="1">MATCH(100-C27,INDEX('Task Durations - Poisson'!$B$2:$AZ$80,,O27),1)</f>
        <v>15</v>
      </c>
    </row>
    <row r="28" spans="1:16" ht="20.100000000000001" customHeight="1">
      <c r="A28" s="10">
        <v>26</v>
      </c>
      <c r="B28" s="11">
        <f t="shared" si="0"/>
        <v>2.070549119516119</v>
      </c>
      <c r="C28" s="12">
        <f t="shared" ca="1" si="1"/>
        <v>26</v>
      </c>
      <c r="D28" s="12">
        <f t="shared" ca="1" si="2"/>
        <v>1</v>
      </c>
      <c r="E28" s="12">
        <f t="shared" ca="1" si="3"/>
        <v>0</v>
      </c>
      <c r="F28" s="12">
        <f t="shared" ca="1" si="4"/>
        <v>0</v>
      </c>
      <c r="G28" s="12">
        <f t="shared" ca="1" si="11"/>
        <v>23</v>
      </c>
      <c r="H28" s="12">
        <f t="shared" ca="1" si="11"/>
        <v>23</v>
      </c>
      <c r="I28" s="12">
        <f t="shared" ca="1" si="11"/>
        <v>15</v>
      </c>
      <c r="J28" s="12">
        <f t="shared" ca="1" si="6"/>
        <v>20.333333333333332</v>
      </c>
      <c r="K28" s="12">
        <f t="shared" ca="1" si="7"/>
        <v>20.333333333333332</v>
      </c>
      <c r="L28" s="12">
        <f t="shared" ca="1" si="8"/>
        <v>0</v>
      </c>
      <c r="M28" s="12">
        <f t="shared" ca="1" si="9"/>
        <v>0</v>
      </c>
      <c r="N28" s="9">
        <f ca="1">MATCH(C28,INDEX('Task Durations - Poisson'!$B$2:$AZ$80,,5),1)</f>
        <v>4</v>
      </c>
      <c r="O28" s="9">
        <f ca="1">MIN(51,INT(SUMPRODUCT(B28:N28,'Task Durations - Table 1'!$A$3:$M$3)))</f>
        <v>28</v>
      </c>
      <c r="P28" s="9">
        <f ca="1">MATCH(100-C28,INDEX('Task Durations - Poisson'!$B$2:$AZ$80,,O28),1)</f>
        <v>32</v>
      </c>
    </row>
    <row r="29" spans="1:16" ht="20.100000000000001" customHeight="1">
      <c r="A29" s="10">
        <v>27</v>
      </c>
      <c r="B29" s="11">
        <f t="shared" si="0"/>
        <v>2.0733116929818474</v>
      </c>
      <c r="C29" s="12">
        <f t="shared" ca="1" si="1"/>
        <v>28</v>
      </c>
      <c r="D29" s="12">
        <f t="shared" ca="1" si="2"/>
        <v>1</v>
      </c>
      <c r="E29" s="12">
        <f t="shared" ca="1" si="3"/>
        <v>0</v>
      </c>
      <c r="F29" s="12">
        <f t="shared" ca="1" si="4"/>
        <v>0</v>
      </c>
      <c r="G29" s="12">
        <f t="shared" ca="1" si="11"/>
        <v>4</v>
      </c>
      <c r="H29" s="12">
        <f t="shared" ca="1" si="11"/>
        <v>3</v>
      </c>
      <c r="I29" s="12">
        <f t="shared" ca="1" si="11"/>
        <v>4</v>
      </c>
      <c r="J29" s="12">
        <f t="shared" ca="1" si="6"/>
        <v>3.6666666666666665</v>
      </c>
      <c r="K29" s="12">
        <f t="shared" ca="1" si="7"/>
        <v>3.6666666666666665</v>
      </c>
      <c r="L29" s="12">
        <f t="shared" ca="1" si="8"/>
        <v>0</v>
      </c>
      <c r="M29" s="12">
        <f t="shared" ca="1" si="9"/>
        <v>0</v>
      </c>
      <c r="N29" s="9">
        <f ca="1">MATCH(C29,INDEX('Task Durations - Poisson'!$B$2:$AZ$80,,5),1)</f>
        <v>5</v>
      </c>
      <c r="O29" s="9">
        <f ca="1">MIN(51,INT(SUMPRODUCT(B29:N29,'Task Durations - Table 1'!$A$3:$M$3)))</f>
        <v>10</v>
      </c>
      <c r="P29" s="9">
        <f ca="1">MATCH(100-C29,INDEX('Task Durations - Poisson'!$B$2:$AZ$80,,O29),1)</f>
        <v>13</v>
      </c>
    </row>
    <row r="30" spans="1:16" ht="20.100000000000001" customHeight="1">
      <c r="A30" s="10">
        <v>28</v>
      </c>
      <c r="B30" s="11">
        <f t="shared" si="0"/>
        <v>2.0760779523355763</v>
      </c>
      <c r="C30" s="12">
        <f t="shared" ca="1" si="1"/>
        <v>20</v>
      </c>
      <c r="D30" s="12">
        <f t="shared" ca="1" si="2"/>
        <v>1</v>
      </c>
      <c r="E30" s="12">
        <f t="shared" ca="1" si="3"/>
        <v>0</v>
      </c>
      <c r="F30" s="12">
        <f t="shared" ca="1" si="4"/>
        <v>0</v>
      </c>
      <c r="G30" s="12">
        <f t="shared" ca="1" si="11"/>
        <v>23</v>
      </c>
      <c r="H30" s="12">
        <f t="shared" ca="1" si="11"/>
        <v>23</v>
      </c>
      <c r="I30" s="12">
        <f t="shared" ca="1" si="11"/>
        <v>23</v>
      </c>
      <c r="J30" s="12">
        <f t="shared" ca="1" si="6"/>
        <v>23</v>
      </c>
      <c r="K30" s="12">
        <f t="shared" ca="1" si="7"/>
        <v>23</v>
      </c>
      <c r="L30" s="12">
        <f t="shared" ca="1" si="8"/>
        <v>0</v>
      </c>
      <c r="M30" s="12">
        <f t="shared" ca="1" si="9"/>
        <v>0</v>
      </c>
      <c r="N30" s="9">
        <f ca="1">MATCH(C30,INDEX('Task Durations - Poisson'!$B$2:$AZ$80,,5),1)</f>
        <v>4</v>
      </c>
      <c r="O30" s="9">
        <f ca="1">MIN(51,INT(SUMPRODUCT(B30:N30,'Task Durations - Table 1'!$A$3:$M$3)))</f>
        <v>31</v>
      </c>
      <c r="P30" s="9">
        <f ca="1">MATCH(100-C30,INDEX('Task Durations - Poisson'!$B$2:$AZ$80,,O30),1)</f>
        <v>37</v>
      </c>
    </row>
    <row r="31" spans="1:16" ht="20.100000000000001" customHeight="1">
      <c r="A31" s="10">
        <v>29</v>
      </c>
      <c r="B31" s="11">
        <f t="shared" si="0"/>
        <v>2.0788479024951005</v>
      </c>
      <c r="C31" s="12">
        <f t="shared" ca="1" si="1"/>
        <v>74</v>
      </c>
      <c r="D31" s="12">
        <f t="shared" ca="1" si="2"/>
        <v>0</v>
      </c>
      <c r="E31" s="12">
        <f t="shared" ca="1" si="3"/>
        <v>0</v>
      </c>
      <c r="F31" s="12">
        <f t="shared" ca="1" si="4"/>
        <v>1</v>
      </c>
      <c r="G31" s="12">
        <f t="shared" ca="1" si="11"/>
        <v>10</v>
      </c>
      <c r="H31" s="12">
        <f t="shared" ca="1" si="11"/>
        <v>10</v>
      </c>
      <c r="I31" s="12">
        <f t="shared" ca="1" si="11"/>
        <v>10</v>
      </c>
      <c r="J31" s="12">
        <f t="shared" ca="1" si="6"/>
        <v>10</v>
      </c>
      <c r="K31" s="12">
        <f t="shared" ca="1" si="7"/>
        <v>0</v>
      </c>
      <c r="L31" s="12">
        <f t="shared" ca="1" si="8"/>
        <v>0</v>
      </c>
      <c r="M31" s="12">
        <f t="shared" ca="1" si="9"/>
        <v>10</v>
      </c>
      <c r="N31" s="9">
        <f ca="1">MATCH(C31,INDEX('Task Durations - Poisson'!$B$2:$AZ$80,,5),1)</f>
        <v>7</v>
      </c>
      <c r="O31" s="9">
        <f ca="1">MIN(51,INT(SUMPRODUCT(B31:N31,'Task Durations - Table 1'!$A$3:$M$3)))</f>
        <v>17</v>
      </c>
      <c r="P31" s="9">
        <f ca="1">MATCH(100-C31,INDEX('Task Durations - Poisson'!$B$2:$AZ$80,,O31),1)</f>
        <v>15</v>
      </c>
    </row>
    <row r="32" spans="1:16" ht="20.100000000000001" customHeight="1">
      <c r="A32" s="10">
        <v>30</v>
      </c>
      <c r="B32" s="11">
        <f t="shared" si="0"/>
        <v>2.0816215483847764</v>
      </c>
      <c r="C32" s="12">
        <f t="shared" ca="1" si="1"/>
        <v>99</v>
      </c>
      <c r="D32" s="12">
        <f t="shared" ca="1" si="2"/>
        <v>0</v>
      </c>
      <c r="E32" s="12">
        <f t="shared" ca="1" si="3"/>
        <v>0</v>
      </c>
      <c r="F32" s="12">
        <f t="shared" ca="1" si="4"/>
        <v>1</v>
      </c>
      <c r="G32" s="12">
        <f t="shared" ca="1" si="11"/>
        <v>4</v>
      </c>
      <c r="H32" s="12">
        <f t="shared" ca="1" si="11"/>
        <v>4</v>
      </c>
      <c r="I32" s="12">
        <f t="shared" ca="1" si="11"/>
        <v>5</v>
      </c>
      <c r="J32" s="12">
        <f t="shared" ca="1" si="6"/>
        <v>4.333333333333333</v>
      </c>
      <c r="K32" s="12">
        <f t="shared" ca="1" si="7"/>
        <v>0</v>
      </c>
      <c r="L32" s="12">
        <f t="shared" ca="1" si="8"/>
        <v>0</v>
      </c>
      <c r="M32" s="12">
        <f t="shared" ca="1" si="9"/>
        <v>4.333333333333333</v>
      </c>
      <c r="N32" s="9">
        <f ca="1">MATCH(C32,INDEX('Task Durations - Poisson'!$B$2:$AZ$80,,5),1)</f>
        <v>12</v>
      </c>
      <c r="O32" s="9">
        <f ca="1">MIN(51,INT(SUMPRODUCT(B32:N32,'Task Durations - Table 1'!$A$3:$M$3)))</f>
        <v>15</v>
      </c>
      <c r="P32" s="9">
        <f ca="1">MATCH(100-C32,INDEX('Task Durations - Poisson'!$B$2:$AZ$80,,O32),1)</f>
        <v>8</v>
      </c>
    </row>
    <row r="33" spans="1:16" ht="20.100000000000001" customHeight="1">
      <c r="A33" s="10">
        <v>31</v>
      </c>
      <c r="B33" s="11">
        <f t="shared" si="0"/>
        <v>2.0843988949355312</v>
      </c>
      <c r="C33" s="12">
        <f t="shared" ca="1" si="1"/>
        <v>88</v>
      </c>
      <c r="D33" s="12">
        <f t="shared" ca="1" si="2"/>
        <v>0</v>
      </c>
      <c r="E33" s="12">
        <f t="shared" ca="1" si="3"/>
        <v>0</v>
      </c>
      <c r="F33" s="12">
        <f t="shared" ca="1" si="4"/>
        <v>1</v>
      </c>
      <c r="G33" s="12">
        <f t="shared" ca="1" si="11"/>
        <v>10</v>
      </c>
      <c r="H33" s="12">
        <f t="shared" ca="1" si="11"/>
        <v>10</v>
      </c>
      <c r="I33" s="12">
        <f t="shared" ca="1" si="11"/>
        <v>15</v>
      </c>
      <c r="J33" s="12">
        <f t="shared" ca="1" si="6"/>
        <v>11.666666666666666</v>
      </c>
      <c r="K33" s="12">
        <f t="shared" ca="1" si="7"/>
        <v>0</v>
      </c>
      <c r="L33" s="12">
        <f t="shared" ca="1" si="8"/>
        <v>0</v>
      </c>
      <c r="M33" s="12">
        <f t="shared" ca="1" si="9"/>
        <v>11.666666666666666</v>
      </c>
      <c r="N33" s="9">
        <f ca="1">MATCH(C33,INDEX('Task Durations - Poisson'!$B$2:$AZ$80,,5),1)</f>
        <v>9</v>
      </c>
      <c r="O33" s="9">
        <f ca="1">MIN(51,INT(SUMPRODUCT(B33:N33,'Task Durations - Table 1'!$A$3:$M$3)))</f>
        <v>20</v>
      </c>
      <c r="P33" s="9">
        <f ca="1">MATCH(100-C33,INDEX('Task Durations - Poisson'!$B$2:$AZ$80,,O33),1)</f>
        <v>16</v>
      </c>
    </row>
    <row r="34" spans="1:16" ht="20.100000000000001" customHeight="1">
      <c r="A34" s="10">
        <v>32</v>
      </c>
      <c r="B34" s="11">
        <f t="shared" si="0"/>
        <v>2.0871799470848704</v>
      </c>
      <c r="C34" s="12">
        <f t="shared" ca="1" si="1"/>
        <v>92</v>
      </c>
      <c r="D34" s="12">
        <f t="shared" ca="1" si="2"/>
        <v>0</v>
      </c>
      <c r="E34" s="12">
        <f t="shared" ca="1" si="3"/>
        <v>0</v>
      </c>
      <c r="F34" s="12">
        <f t="shared" ca="1" si="4"/>
        <v>1</v>
      </c>
      <c r="G34" s="12">
        <f t="shared" ca="1" si="11"/>
        <v>4</v>
      </c>
      <c r="H34" s="12">
        <f t="shared" ca="1" si="11"/>
        <v>5</v>
      </c>
      <c r="I34" s="12">
        <f t="shared" ca="1" si="11"/>
        <v>5</v>
      </c>
      <c r="J34" s="12">
        <f t="shared" ca="1" si="6"/>
        <v>4.666666666666667</v>
      </c>
      <c r="K34" s="12">
        <f t="shared" ca="1" si="7"/>
        <v>0</v>
      </c>
      <c r="L34" s="12">
        <f t="shared" ca="1" si="8"/>
        <v>0</v>
      </c>
      <c r="M34" s="12">
        <f t="shared" ca="1" si="9"/>
        <v>4.666666666666667</v>
      </c>
      <c r="N34" s="9">
        <f ca="1">MATCH(C34,INDEX('Task Durations - Poisson'!$B$2:$AZ$80,,5),1)</f>
        <v>9</v>
      </c>
      <c r="O34" s="9">
        <f ca="1">MIN(51,INT(SUMPRODUCT(B34:N34,'Task Durations - Table 1'!$A$3:$M$3)))</f>
        <v>13</v>
      </c>
      <c r="P34" s="9">
        <f ca="1">MATCH(100-C34,INDEX('Task Durations - Poisson'!$B$2:$AZ$80,,O34),1)</f>
        <v>9</v>
      </c>
    </row>
    <row r="35" spans="1:16" ht="20.100000000000001" customHeight="1">
      <c r="A35" s="10">
        <v>33</v>
      </c>
      <c r="B35" s="11">
        <f t="shared" si="0"/>
        <v>2.0899647097768876</v>
      </c>
      <c r="C35" s="12">
        <f t="shared" ca="1" si="1"/>
        <v>62</v>
      </c>
      <c r="D35" s="12">
        <f t="shared" ca="1" si="2"/>
        <v>0</v>
      </c>
      <c r="E35" s="12">
        <f t="shared" ca="1" si="3"/>
        <v>1</v>
      </c>
      <c r="F35" s="12">
        <f t="shared" ca="1" si="4"/>
        <v>0</v>
      </c>
      <c r="G35" s="12">
        <f t="shared" ca="1" si="11"/>
        <v>3</v>
      </c>
      <c r="H35" s="12">
        <f t="shared" ca="1" si="11"/>
        <v>23</v>
      </c>
      <c r="I35" s="12">
        <f t="shared" ca="1" si="11"/>
        <v>23</v>
      </c>
      <c r="J35" s="12">
        <f t="shared" ca="1" si="6"/>
        <v>16.333333333333332</v>
      </c>
      <c r="K35" s="12">
        <f t="shared" ca="1" si="7"/>
        <v>0</v>
      </c>
      <c r="L35" s="12">
        <f t="shared" ca="1" si="8"/>
        <v>16.333333333333332</v>
      </c>
      <c r="M35" s="12">
        <f t="shared" ca="1" si="9"/>
        <v>0</v>
      </c>
      <c r="N35" s="9">
        <f ca="1">MATCH(C35,INDEX('Task Durations - Poisson'!$B$2:$AZ$80,,5),1)</f>
        <v>7</v>
      </c>
      <c r="O35" s="9">
        <f ca="1">MIN(51,INT(SUMPRODUCT(B35:N35,'Task Durations - Table 1'!$A$3:$M$3)))</f>
        <v>18</v>
      </c>
      <c r="P35" s="9">
        <f ca="1">MATCH(100-C35,INDEX('Task Durations - Poisson'!$B$2:$AZ$80,,O35),1)</f>
        <v>18</v>
      </c>
    </row>
    <row r="36" spans="1:16" ht="20.100000000000001" customHeight="1">
      <c r="A36" s="10">
        <v>34</v>
      </c>
      <c r="B36" s="11">
        <f t="shared" si="0"/>
        <v>2.0927531879622725</v>
      </c>
      <c r="C36" s="12">
        <f t="shared" ca="1" si="1"/>
        <v>58</v>
      </c>
      <c r="D36" s="12">
        <f t="shared" ca="1" si="2"/>
        <v>0</v>
      </c>
      <c r="E36" s="12">
        <f t="shared" ca="1" si="3"/>
        <v>1</v>
      </c>
      <c r="F36" s="12">
        <f t="shared" ca="1" si="4"/>
        <v>0</v>
      </c>
      <c r="G36" s="12">
        <f t="shared" ca="1" si="11"/>
        <v>5</v>
      </c>
      <c r="H36" s="12">
        <f t="shared" ca="1" si="11"/>
        <v>5</v>
      </c>
      <c r="I36" s="12">
        <f t="shared" ca="1" si="11"/>
        <v>5</v>
      </c>
      <c r="J36" s="12">
        <f t="shared" ca="1" si="6"/>
        <v>5</v>
      </c>
      <c r="K36" s="12">
        <f t="shared" ca="1" si="7"/>
        <v>0</v>
      </c>
      <c r="L36" s="12">
        <f t="shared" ca="1" si="8"/>
        <v>5</v>
      </c>
      <c r="M36" s="12">
        <f t="shared" ca="1" si="9"/>
        <v>0</v>
      </c>
      <c r="N36" s="9">
        <f ca="1">MATCH(C36,INDEX('Task Durations - Poisson'!$B$2:$AZ$80,,5),1)</f>
        <v>6</v>
      </c>
      <c r="O36" s="9">
        <f ca="1">MIN(51,INT(SUMPRODUCT(B36:N36,'Task Durations - Table 1'!$A$3:$M$3)))</f>
        <v>9</v>
      </c>
      <c r="P36" s="9">
        <f ca="1">MATCH(100-C36,INDEX('Task Durations - Poisson'!$B$2:$AZ$80,,O36),1)</f>
        <v>9</v>
      </c>
    </row>
    <row r="37" spans="1:16" ht="20.100000000000001" customHeight="1">
      <c r="A37" s="10">
        <v>35</v>
      </c>
      <c r="B37" s="11">
        <f t="shared" si="0"/>
        <v>2.0955453865983205</v>
      </c>
      <c r="C37" s="12">
        <f t="shared" ca="1" si="1"/>
        <v>56</v>
      </c>
      <c r="D37" s="12">
        <f t="shared" ca="1" si="2"/>
        <v>0</v>
      </c>
      <c r="E37" s="12">
        <f t="shared" ca="1" si="3"/>
        <v>1</v>
      </c>
      <c r="F37" s="12">
        <f t="shared" ca="1" si="4"/>
        <v>0</v>
      </c>
      <c r="G37" s="12">
        <f t="shared" ca="1" si="11"/>
        <v>3</v>
      </c>
      <c r="H37" s="12">
        <f t="shared" ca="1" si="11"/>
        <v>3</v>
      </c>
      <c r="I37" s="12">
        <f t="shared" ca="1" si="11"/>
        <v>4</v>
      </c>
      <c r="J37" s="12">
        <f t="shared" ca="1" si="6"/>
        <v>3.3333333333333335</v>
      </c>
      <c r="K37" s="12">
        <f t="shared" ca="1" si="7"/>
        <v>0</v>
      </c>
      <c r="L37" s="12">
        <f t="shared" ca="1" si="8"/>
        <v>3.3333333333333335</v>
      </c>
      <c r="M37" s="12">
        <f t="shared" ca="1" si="9"/>
        <v>0</v>
      </c>
      <c r="N37" s="9">
        <f ca="1">MATCH(C37,INDEX('Task Durations - Poisson'!$B$2:$AZ$80,,5),1)</f>
        <v>6</v>
      </c>
      <c r="O37" s="9">
        <f ca="1">MIN(51,INT(SUMPRODUCT(B37:N37,'Task Durations - Table 1'!$A$3:$M$3)))</f>
        <v>8</v>
      </c>
      <c r="P37" s="9">
        <f ca="1">MATCH(100-C37,INDEX('Task Durations - Poisson'!$B$2:$AZ$80,,O37),1)</f>
        <v>8</v>
      </c>
    </row>
    <row r="38" spans="1:16" ht="20.100000000000001" customHeight="1">
      <c r="A38" s="10">
        <v>36</v>
      </c>
      <c r="B38" s="11">
        <f t="shared" si="0"/>
        <v>2.0983413106489412</v>
      </c>
      <c r="C38" s="12">
        <f t="shared" ca="1" si="1"/>
        <v>99</v>
      </c>
      <c r="D38" s="12">
        <f t="shared" ca="1" si="2"/>
        <v>0</v>
      </c>
      <c r="E38" s="12">
        <f t="shared" ca="1" si="3"/>
        <v>0</v>
      </c>
      <c r="F38" s="12">
        <f t="shared" ca="1" si="4"/>
        <v>1</v>
      </c>
      <c r="G38" s="12">
        <f t="shared" ca="1" si="11"/>
        <v>4</v>
      </c>
      <c r="H38" s="12">
        <f t="shared" ca="1" si="11"/>
        <v>4</v>
      </c>
      <c r="I38" s="12">
        <f t="shared" ca="1" si="11"/>
        <v>4</v>
      </c>
      <c r="J38" s="12">
        <f t="shared" ca="1" si="6"/>
        <v>4</v>
      </c>
      <c r="K38" s="12">
        <f t="shared" ca="1" si="7"/>
        <v>0</v>
      </c>
      <c r="L38" s="12">
        <f t="shared" ca="1" si="8"/>
        <v>0</v>
      </c>
      <c r="M38" s="12">
        <f t="shared" ca="1" si="9"/>
        <v>4</v>
      </c>
      <c r="N38" s="9">
        <f ca="1">MATCH(C38,INDEX('Task Durations - Poisson'!$B$2:$AZ$80,,5),1)</f>
        <v>12</v>
      </c>
      <c r="O38" s="9">
        <f ca="1">MIN(51,INT(SUMPRODUCT(B38:N38,'Task Durations - Table 1'!$A$3:$M$3)))</f>
        <v>14</v>
      </c>
      <c r="P38" s="9">
        <f ca="1">MATCH(100-C38,INDEX('Task Durations - Poisson'!$B$2:$AZ$80,,O38),1)</f>
        <v>7</v>
      </c>
    </row>
    <row r="39" spans="1:16" ht="20.100000000000001" customHeight="1">
      <c r="A39" s="10">
        <v>37</v>
      </c>
      <c r="B39" s="11">
        <f t="shared" si="0"/>
        <v>2.1011409650846664</v>
      </c>
      <c r="C39" s="12">
        <f t="shared" ca="1" si="1"/>
        <v>68</v>
      </c>
      <c r="D39" s="12">
        <f t="shared" ca="1" si="2"/>
        <v>0</v>
      </c>
      <c r="E39" s="12">
        <f t="shared" ca="1" si="3"/>
        <v>0</v>
      </c>
      <c r="F39" s="12">
        <f t="shared" ca="1" si="4"/>
        <v>1</v>
      </c>
      <c r="G39" s="12">
        <f t="shared" ca="1" si="11"/>
        <v>23</v>
      </c>
      <c r="H39" s="12">
        <f t="shared" ca="1" si="11"/>
        <v>15</v>
      </c>
      <c r="I39" s="12">
        <f t="shared" ca="1" si="11"/>
        <v>15</v>
      </c>
      <c r="J39" s="12">
        <f t="shared" ca="1" si="6"/>
        <v>17.666666666666668</v>
      </c>
      <c r="K39" s="12">
        <f t="shared" ca="1" si="7"/>
        <v>0</v>
      </c>
      <c r="L39" s="12">
        <f t="shared" ca="1" si="8"/>
        <v>0</v>
      </c>
      <c r="M39" s="12">
        <f t="shared" ca="1" si="9"/>
        <v>17.666666666666668</v>
      </c>
      <c r="N39" s="9">
        <f ca="1">MATCH(C39,INDEX('Task Durations - Poisson'!$B$2:$AZ$80,,5),1)</f>
        <v>7</v>
      </c>
      <c r="O39" s="9">
        <f ca="1">MIN(51,INT(SUMPRODUCT(B39:N39,'Task Durations - Table 1'!$A$3:$M$3)))</f>
        <v>25</v>
      </c>
      <c r="P39" s="9">
        <f ca="1">MATCH(100-C39,INDEX('Task Durations - Poisson'!$B$2:$AZ$80,,O39),1)</f>
        <v>24</v>
      </c>
    </row>
    <row r="40" spans="1:16" ht="20.100000000000001" customHeight="1">
      <c r="A40" s="10">
        <v>38</v>
      </c>
      <c r="B40" s="11">
        <f t="shared" si="0"/>
        <v>2.1039443548826608</v>
      </c>
      <c r="C40" s="12">
        <f t="shared" ca="1" si="1"/>
        <v>52</v>
      </c>
      <c r="D40" s="12">
        <f t="shared" ca="1" si="2"/>
        <v>0</v>
      </c>
      <c r="E40" s="12">
        <f t="shared" ca="1" si="3"/>
        <v>1</v>
      </c>
      <c r="F40" s="12">
        <f t="shared" ca="1" si="4"/>
        <v>0</v>
      </c>
      <c r="G40" s="12">
        <f t="shared" ca="1" si="11"/>
        <v>10</v>
      </c>
      <c r="H40" s="12">
        <f t="shared" ca="1" si="11"/>
        <v>7</v>
      </c>
      <c r="I40" s="12">
        <f t="shared" ca="1" si="11"/>
        <v>7</v>
      </c>
      <c r="J40" s="12">
        <f t="shared" ca="1" si="6"/>
        <v>8</v>
      </c>
      <c r="K40" s="12">
        <f t="shared" ca="1" si="7"/>
        <v>0</v>
      </c>
      <c r="L40" s="12">
        <f t="shared" ca="1" si="8"/>
        <v>8</v>
      </c>
      <c r="M40" s="12">
        <f t="shared" ca="1" si="9"/>
        <v>0</v>
      </c>
      <c r="N40" s="9">
        <f ca="1">MATCH(C40,INDEX('Task Durations - Poisson'!$B$2:$AZ$80,,5),1)</f>
        <v>6</v>
      </c>
      <c r="O40" s="9">
        <f ca="1">MIN(51,INT(SUMPRODUCT(B40:N40,'Task Durations - Table 1'!$A$3:$M$3)))</f>
        <v>11</v>
      </c>
      <c r="P40" s="9">
        <f ca="1">MATCH(100-C40,INDEX('Task Durations - Poisson'!$B$2:$AZ$80,,O40),1)</f>
        <v>12</v>
      </c>
    </row>
    <row r="41" spans="1:16" ht="20.100000000000001" customHeight="1">
      <c r="A41" s="10">
        <v>39</v>
      </c>
      <c r="B41" s="11">
        <f t="shared" si="0"/>
        <v>2.1067514850267295</v>
      </c>
      <c r="C41" s="12">
        <f t="shared" ca="1" si="1"/>
        <v>7</v>
      </c>
      <c r="D41" s="12">
        <f t="shared" ca="1" si="2"/>
        <v>1</v>
      </c>
      <c r="E41" s="12">
        <f t="shared" ca="1" si="3"/>
        <v>0</v>
      </c>
      <c r="F41" s="12">
        <f t="shared" ca="1" si="4"/>
        <v>0</v>
      </c>
      <c r="G41" s="12">
        <f t="shared" ca="1" si="11"/>
        <v>4</v>
      </c>
      <c r="H41" s="12">
        <f t="shared" ca="1" si="11"/>
        <v>4</v>
      </c>
      <c r="I41" s="12">
        <f t="shared" ca="1" si="11"/>
        <v>4</v>
      </c>
      <c r="J41" s="12">
        <f t="shared" ca="1" si="6"/>
        <v>4</v>
      </c>
      <c r="K41" s="12">
        <f t="shared" ca="1" si="7"/>
        <v>4</v>
      </c>
      <c r="L41" s="12">
        <f t="shared" ca="1" si="8"/>
        <v>0</v>
      </c>
      <c r="M41" s="12">
        <f t="shared" ca="1" si="9"/>
        <v>0</v>
      </c>
      <c r="N41" s="9">
        <f ca="1">MATCH(C41,INDEX('Task Durations - Poisson'!$B$2:$AZ$80,,5),1)</f>
        <v>3</v>
      </c>
      <c r="O41" s="9">
        <f ca="1">MIN(51,INT(SUMPRODUCT(B41:N41,'Task Durations - Table 1'!$A$3:$M$3)))</f>
        <v>9</v>
      </c>
      <c r="P41" s="9">
        <f ca="1">MATCH(100-C41,INDEX('Task Durations - Poisson'!$B$2:$AZ$80,,O41),1)</f>
        <v>15</v>
      </c>
    </row>
    <row r="42" spans="1:16" ht="20.100000000000001" customHeight="1">
      <c r="A42" s="10">
        <v>40</v>
      </c>
      <c r="B42" s="11">
        <f t="shared" si="0"/>
        <v>2.1095623605073262</v>
      </c>
      <c r="C42" s="12">
        <f t="shared" ca="1" si="1"/>
        <v>11</v>
      </c>
      <c r="D42" s="12">
        <f t="shared" ca="1" si="2"/>
        <v>1</v>
      </c>
      <c r="E42" s="12">
        <f t="shared" ca="1" si="3"/>
        <v>0</v>
      </c>
      <c r="F42" s="12">
        <f t="shared" ca="1" si="4"/>
        <v>0</v>
      </c>
      <c r="G42" s="12">
        <f t="shared" ca="1" si="11"/>
        <v>10</v>
      </c>
      <c r="H42" s="12">
        <f t="shared" ca="1" si="11"/>
        <v>10</v>
      </c>
      <c r="I42" s="12">
        <f t="shared" ca="1" si="11"/>
        <v>10</v>
      </c>
      <c r="J42" s="12">
        <f t="shared" ca="1" si="6"/>
        <v>10</v>
      </c>
      <c r="K42" s="12">
        <f t="shared" ca="1" si="7"/>
        <v>10</v>
      </c>
      <c r="L42" s="12">
        <f t="shared" ca="1" si="8"/>
        <v>0</v>
      </c>
      <c r="M42" s="12">
        <f t="shared" ca="1" si="9"/>
        <v>0</v>
      </c>
      <c r="N42" s="9">
        <f ca="1">MATCH(C42,INDEX('Task Durations - Poisson'!$B$2:$AZ$80,,5),1)</f>
        <v>3</v>
      </c>
      <c r="O42" s="9">
        <f ca="1">MIN(51,INT(SUMPRODUCT(B42:N42,'Task Durations - Table 1'!$A$3:$M$3)))</f>
        <v>16</v>
      </c>
      <c r="P42" s="9">
        <f ca="1">MATCH(100-C42,INDEX('Task Durations - Poisson'!$B$2:$AZ$80,,O42),1)</f>
        <v>22</v>
      </c>
    </row>
    <row r="43" spans="1:16" ht="20.100000000000001" customHeight="1">
      <c r="A43" s="10">
        <v>41</v>
      </c>
      <c r="B43" s="11">
        <f t="shared" si="0"/>
        <v>2.1123769863215638</v>
      </c>
      <c r="C43" s="12">
        <f t="shared" ca="1" si="1"/>
        <v>83</v>
      </c>
      <c r="D43" s="12">
        <f t="shared" ca="1" si="2"/>
        <v>0</v>
      </c>
      <c r="E43" s="12">
        <f t="shared" ca="1" si="3"/>
        <v>0</v>
      </c>
      <c r="F43" s="12">
        <f t="shared" ca="1" si="4"/>
        <v>1</v>
      </c>
      <c r="G43" s="12">
        <f t="shared" ca="1" si="11"/>
        <v>3</v>
      </c>
      <c r="H43" s="12">
        <f t="shared" ca="1" si="11"/>
        <v>23</v>
      </c>
      <c r="I43" s="12">
        <f t="shared" ca="1" si="11"/>
        <v>3</v>
      </c>
      <c r="J43" s="12">
        <f t="shared" ca="1" si="6"/>
        <v>9.6666666666666661</v>
      </c>
      <c r="K43" s="12">
        <f t="shared" ca="1" si="7"/>
        <v>0</v>
      </c>
      <c r="L43" s="12">
        <f t="shared" ca="1" si="8"/>
        <v>0</v>
      </c>
      <c r="M43" s="12">
        <f t="shared" ca="1" si="9"/>
        <v>9.6666666666666661</v>
      </c>
      <c r="N43" s="9">
        <f ca="1">MATCH(C43,INDEX('Task Durations - Poisson'!$B$2:$AZ$80,,5),1)</f>
        <v>8</v>
      </c>
      <c r="O43" s="9">
        <f ca="1">MIN(51,INT(SUMPRODUCT(B43:N43,'Task Durations - Table 1'!$A$3:$M$3)))</f>
        <v>17</v>
      </c>
      <c r="P43" s="9">
        <f ca="1">MATCH(100-C43,INDEX('Task Durations - Poisson'!$B$2:$AZ$80,,O43),1)</f>
        <v>14</v>
      </c>
    </row>
    <row r="44" spans="1:16" ht="20.100000000000001" customHeight="1">
      <c r="A44" s="10">
        <v>42</v>
      </c>
      <c r="B44" s="11">
        <f t="shared" si="0"/>
        <v>2.1151953674732225</v>
      </c>
      <c r="C44" s="12">
        <f t="shared" ca="1" si="1"/>
        <v>6</v>
      </c>
      <c r="D44" s="12">
        <f t="shared" ca="1" si="2"/>
        <v>1</v>
      </c>
      <c r="E44" s="12">
        <f t="shared" ca="1" si="3"/>
        <v>0</v>
      </c>
      <c r="F44" s="12">
        <f t="shared" ca="1" si="4"/>
        <v>0</v>
      </c>
      <c r="G44" s="12">
        <f t="shared" ref="G44:I63" ca="1" si="12">INT(CHOOSE(1+MOD($C44+RANDBETWEEN(0,1),7),1,2,3,5,8,13,21)+$B44)</f>
        <v>23</v>
      </c>
      <c r="H44" s="12">
        <f t="shared" ca="1" si="12"/>
        <v>23</v>
      </c>
      <c r="I44" s="12">
        <f t="shared" ca="1" si="12"/>
        <v>23</v>
      </c>
      <c r="J44" s="12">
        <f t="shared" ca="1" si="6"/>
        <v>23</v>
      </c>
      <c r="K44" s="12">
        <f t="shared" ca="1" si="7"/>
        <v>23</v>
      </c>
      <c r="L44" s="12">
        <f t="shared" ca="1" si="8"/>
        <v>0</v>
      </c>
      <c r="M44" s="12">
        <f t="shared" ca="1" si="9"/>
        <v>0</v>
      </c>
      <c r="N44" s="9">
        <f ca="1">MATCH(C44,INDEX('Task Durations - Poisson'!$B$2:$AZ$80,,5),1)</f>
        <v>3</v>
      </c>
      <c r="O44" s="9">
        <f ca="1">MIN(51,INT(SUMPRODUCT(B44:N44,'Task Durations - Table 1'!$A$3:$M$3)))</f>
        <v>31</v>
      </c>
      <c r="P44" s="9">
        <f ca="1">MATCH(100-C44,INDEX('Task Durations - Poisson'!$B$2:$AZ$80,,O44),1)</f>
        <v>41</v>
      </c>
    </row>
    <row r="45" spans="1:16" ht="20.100000000000001" customHeight="1">
      <c r="A45" s="10">
        <v>43</v>
      </c>
      <c r="B45" s="11">
        <f t="shared" si="0"/>
        <v>2.1180175089727582</v>
      </c>
      <c r="C45" s="12">
        <f t="shared" ca="1" si="1"/>
        <v>80</v>
      </c>
      <c r="D45" s="12">
        <f t="shared" ca="1" si="2"/>
        <v>0</v>
      </c>
      <c r="E45" s="12">
        <f t="shared" ca="1" si="3"/>
        <v>0</v>
      </c>
      <c r="F45" s="12">
        <f t="shared" ca="1" si="4"/>
        <v>1</v>
      </c>
      <c r="G45" s="12">
        <f t="shared" ca="1" si="12"/>
        <v>7</v>
      </c>
      <c r="H45" s="12">
        <f t="shared" ca="1" si="12"/>
        <v>7</v>
      </c>
      <c r="I45" s="12">
        <f t="shared" ca="1" si="12"/>
        <v>10</v>
      </c>
      <c r="J45" s="12">
        <f t="shared" ca="1" si="6"/>
        <v>8</v>
      </c>
      <c r="K45" s="12">
        <f t="shared" ca="1" si="7"/>
        <v>0</v>
      </c>
      <c r="L45" s="12">
        <f t="shared" ca="1" si="8"/>
        <v>0</v>
      </c>
      <c r="M45" s="12">
        <f t="shared" ca="1" si="9"/>
        <v>8</v>
      </c>
      <c r="N45" s="9">
        <f ca="1">MATCH(C45,INDEX('Task Durations - Poisson'!$B$2:$AZ$80,,5),1)</f>
        <v>8</v>
      </c>
      <c r="O45" s="9">
        <f ca="1">MIN(51,INT(SUMPRODUCT(B45:N45,'Task Durations - Table 1'!$A$3:$M$3)))</f>
        <v>16</v>
      </c>
      <c r="P45" s="9">
        <f ca="1">MATCH(100-C45,INDEX('Task Durations - Poisson'!$B$2:$AZ$80,,O45),1)</f>
        <v>14</v>
      </c>
    </row>
    <row r="46" spans="1:16" ht="20.100000000000001" customHeight="1">
      <c r="A46" s="10">
        <v>44</v>
      </c>
      <c r="B46" s="11">
        <f t="shared" si="0"/>
        <v>2.120843415837312</v>
      </c>
      <c r="C46" s="12">
        <f t="shared" ca="1" si="1"/>
        <v>79</v>
      </c>
      <c r="D46" s="12">
        <f t="shared" ca="1" si="2"/>
        <v>0</v>
      </c>
      <c r="E46" s="12">
        <f t="shared" ca="1" si="3"/>
        <v>0</v>
      </c>
      <c r="F46" s="12">
        <f t="shared" ca="1" si="4"/>
        <v>1</v>
      </c>
      <c r="G46" s="12">
        <f t="shared" ca="1" si="12"/>
        <v>5</v>
      </c>
      <c r="H46" s="12">
        <f t="shared" ca="1" si="12"/>
        <v>5</v>
      </c>
      <c r="I46" s="12">
        <f t="shared" ca="1" si="12"/>
        <v>7</v>
      </c>
      <c r="J46" s="12">
        <f t="shared" ca="1" si="6"/>
        <v>5.666666666666667</v>
      </c>
      <c r="K46" s="12">
        <f t="shared" ca="1" si="7"/>
        <v>0</v>
      </c>
      <c r="L46" s="12">
        <f t="shared" ca="1" si="8"/>
        <v>0</v>
      </c>
      <c r="M46" s="12">
        <f t="shared" ca="1" si="9"/>
        <v>5.666666666666667</v>
      </c>
      <c r="N46" s="9">
        <f ca="1">MATCH(C46,INDEX('Task Durations - Poisson'!$B$2:$AZ$80,,5),1)</f>
        <v>8</v>
      </c>
      <c r="O46" s="9">
        <f ca="1">MIN(51,INT(SUMPRODUCT(B46:N46,'Task Durations - Table 1'!$A$3:$M$3)))</f>
        <v>14</v>
      </c>
      <c r="P46" s="9">
        <f ca="1">MATCH(100-C46,INDEX('Task Durations - Poisson'!$B$2:$AZ$80,,O46),1)</f>
        <v>12</v>
      </c>
    </row>
    <row r="47" spans="1:16" ht="20.100000000000001" customHeight="1">
      <c r="A47" s="10">
        <v>45</v>
      </c>
      <c r="B47" s="11">
        <f t="shared" si="0"/>
        <v>2.1236730930907193</v>
      </c>
      <c r="C47" s="12">
        <f t="shared" ca="1" si="1"/>
        <v>25</v>
      </c>
      <c r="D47" s="12">
        <f t="shared" ca="1" si="2"/>
        <v>1</v>
      </c>
      <c r="E47" s="12">
        <f t="shared" ca="1" si="3"/>
        <v>0</v>
      </c>
      <c r="F47" s="12">
        <f t="shared" ca="1" si="4"/>
        <v>0</v>
      </c>
      <c r="G47" s="12">
        <f t="shared" ca="1" si="12"/>
        <v>10</v>
      </c>
      <c r="H47" s="12">
        <f t="shared" ca="1" si="12"/>
        <v>15</v>
      </c>
      <c r="I47" s="12">
        <f t="shared" ca="1" si="12"/>
        <v>15</v>
      </c>
      <c r="J47" s="12">
        <f t="shared" ca="1" si="6"/>
        <v>13.333333333333334</v>
      </c>
      <c r="K47" s="12">
        <f t="shared" ca="1" si="7"/>
        <v>13.333333333333334</v>
      </c>
      <c r="L47" s="12">
        <f t="shared" ca="1" si="8"/>
        <v>0</v>
      </c>
      <c r="M47" s="12">
        <f t="shared" ca="1" si="9"/>
        <v>0</v>
      </c>
      <c r="N47" s="9">
        <f ca="1">MATCH(C47,INDEX('Task Durations - Poisson'!$B$2:$AZ$80,,5),1)</f>
        <v>4</v>
      </c>
      <c r="O47" s="9">
        <f ca="1">MIN(51,INT(SUMPRODUCT(B47:N47,'Task Durations - Table 1'!$A$3:$M$3)))</f>
        <v>20</v>
      </c>
      <c r="P47" s="9">
        <f ca="1">MATCH(100-C47,INDEX('Task Durations - Poisson'!$B$2:$AZ$80,,O47),1)</f>
        <v>24</v>
      </c>
    </row>
    <row r="48" spans="1:16" ht="20.100000000000001" customHeight="1">
      <c r="A48" s="10">
        <v>46</v>
      </c>
      <c r="B48" s="11">
        <f t="shared" si="0"/>
        <v>2.1265065457635179</v>
      </c>
      <c r="C48" s="12">
        <f t="shared" ca="1" si="1"/>
        <v>56</v>
      </c>
      <c r="D48" s="12">
        <f t="shared" ca="1" si="2"/>
        <v>0</v>
      </c>
      <c r="E48" s="12">
        <f t="shared" ca="1" si="3"/>
        <v>1</v>
      </c>
      <c r="F48" s="12">
        <f t="shared" ca="1" si="4"/>
        <v>0</v>
      </c>
      <c r="G48" s="12">
        <f t="shared" ca="1" si="12"/>
        <v>4</v>
      </c>
      <c r="H48" s="12">
        <f t="shared" ca="1" si="12"/>
        <v>4</v>
      </c>
      <c r="I48" s="12">
        <f t="shared" ca="1" si="12"/>
        <v>4</v>
      </c>
      <c r="J48" s="12">
        <f t="shared" ca="1" si="6"/>
        <v>4</v>
      </c>
      <c r="K48" s="12">
        <f t="shared" ca="1" si="7"/>
        <v>0</v>
      </c>
      <c r="L48" s="12">
        <f t="shared" ca="1" si="8"/>
        <v>4</v>
      </c>
      <c r="M48" s="12">
        <f t="shared" ca="1" si="9"/>
        <v>0</v>
      </c>
      <c r="N48" s="9">
        <f ca="1">MATCH(C48,INDEX('Task Durations - Poisson'!$B$2:$AZ$80,,5),1)</f>
        <v>6</v>
      </c>
      <c r="O48" s="9">
        <f ca="1">MIN(51,INT(SUMPRODUCT(B48:N48,'Task Durations - Table 1'!$A$3:$M$3)))</f>
        <v>8</v>
      </c>
      <c r="P48" s="9">
        <f ca="1">MATCH(100-C48,INDEX('Task Durations - Poisson'!$B$2:$AZ$80,,O48),1)</f>
        <v>8</v>
      </c>
    </row>
    <row r="49" spans="1:16" ht="20.100000000000001" customHeight="1">
      <c r="A49" s="10">
        <v>47</v>
      </c>
      <c r="B49" s="11">
        <f t="shared" si="0"/>
        <v>2.1293437788929581</v>
      </c>
      <c r="C49" s="12">
        <f t="shared" ca="1" si="1"/>
        <v>98</v>
      </c>
      <c r="D49" s="12">
        <f t="shared" ca="1" si="2"/>
        <v>0</v>
      </c>
      <c r="E49" s="12">
        <f t="shared" ca="1" si="3"/>
        <v>0</v>
      </c>
      <c r="F49" s="12">
        <f t="shared" ca="1" si="4"/>
        <v>1</v>
      </c>
      <c r="G49" s="12">
        <f t="shared" ca="1" si="12"/>
        <v>3</v>
      </c>
      <c r="H49" s="12">
        <f t="shared" ca="1" si="12"/>
        <v>4</v>
      </c>
      <c r="I49" s="12">
        <f t="shared" ca="1" si="12"/>
        <v>4</v>
      </c>
      <c r="J49" s="12">
        <f t="shared" ca="1" si="6"/>
        <v>3.6666666666666665</v>
      </c>
      <c r="K49" s="12">
        <f t="shared" ca="1" si="7"/>
        <v>0</v>
      </c>
      <c r="L49" s="12">
        <f t="shared" ca="1" si="8"/>
        <v>0</v>
      </c>
      <c r="M49" s="12">
        <f t="shared" ca="1" si="9"/>
        <v>3.6666666666666665</v>
      </c>
      <c r="N49" s="9">
        <f ca="1">MATCH(C49,INDEX('Task Durations - Poisson'!$B$2:$AZ$80,,5),1)</f>
        <v>11</v>
      </c>
      <c r="O49" s="9">
        <f ca="1">MIN(51,INT(SUMPRODUCT(B49:N49,'Task Durations - Table 1'!$A$3:$M$3)))</f>
        <v>13</v>
      </c>
      <c r="P49" s="9">
        <f ca="1">MATCH(100-C49,INDEX('Task Durations - Poisson'!$B$2:$AZ$80,,O49),1)</f>
        <v>7</v>
      </c>
    </row>
    <row r="50" spans="1:16" ht="20.100000000000001" customHeight="1">
      <c r="A50" s="10">
        <v>48</v>
      </c>
      <c r="B50" s="11">
        <f t="shared" si="0"/>
        <v>2.1321847975230104</v>
      </c>
      <c r="C50" s="12">
        <f t="shared" ca="1" si="1"/>
        <v>93</v>
      </c>
      <c r="D50" s="12">
        <f t="shared" ca="1" si="2"/>
        <v>0</v>
      </c>
      <c r="E50" s="12">
        <f t="shared" ca="1" si="3"/>
        <v>0</v>
      </c>
      <c r="F50" s="12">
        <f t="shared" ca="1" si="4"/>
        <v>1</v>
      </c>
      <c r="G50" s="12">
        <f t="shared" ca="1" si="12"/>
        <v>5</v>
      </c>
      <c r="H50" s="12">
        <f t="shared" ca="1" si="12"/>
        <v>7</v>
      </c>
      <c r="I50" s="12">
        <f t="shared" ca="1" si="12"/>
        <v>5</v>
      </c>
      <c r="J50" s="12">
        <f t="shared" ca="1" si="6"/>
        <v>5.666666666666667</v>
      </c>
      <c r="K50" s="12">
        <f t="shared" ca="1" si="7"/>
        <v>0</v>
      </c>
      <c r="L50" s="12">
        <f t="shared" ca="1" si="8"/>
        <v>0</v>
      </c>
      <c r="M50" s="12">
        <f t="shared" ca="1" si="9"/>
        <v>5.666666666666667</v>
      </c>
      <c r="N50" s="9">
        <f ca="1">MATCH(C50,INDEX('Task Durations - Poisson'!$B$2:$AZ$80,,5),1)</f>
        <v>9</v>
      </c>
      <c r="O50" s="9">
        <f ca="1">MIN(51,INT(SUMPRODUCT(B50:N50,'Task Durations - Table 1'!$A$3:$M$3)))</f>
        <v>14</v>
      </c>
      <c r="P50" s="9">
        <f ca="1">MATCH(100-C50,INDEX('Task Durations - Poisson'!$B$2:$AZ$80,,O50),1)</f>
        <v>10</v>
      </c>
    </row>
    <row r="51" spans="1:16" ht="20.100000000000001" customHeight="1">
      <c r="A51" s="10">
        <v>49</v>
      </c>
      <c r="B51" s="11">
        <f t="shared" si="0"/>
        <v>2.1350296067043755</v>
      </c>
      <c r="C51" s="12">
        <f t="shared" ca="1" si="1"/>
        <v>84</v>
      </c>
      <c r="D51" s="12">
        <f t="shared" ca="1" si="2"/>
        <v>0</v>
      </c>
      <c r="E51" s="12">
        <f t="shared" ca="1" si="3"/>
        <v>0</v>
      </c>
      <c r="F51" s="12">
        <f t="shared" ca="1" si="4"/>
        <v>1</v>
      </c>
      <c r="G51" s="12">
        <f t="shared" ca="1" si="12"/>
        <v>3</v>
      </c>
      <c r="H51" s="12">
        <f t="shared" ca="1" si="12"/>
        <v>3</v>
      </c>
      <c r="I51" s="12">
        <f t="shared" ca="1" si="12"/>
        <v>4</v>
      </c>
      <c r="J51" s="12">
        <f t="shared" ca="1" si="6"/>
        <v>3.3333333333333335</v>
      </c>
      <c r="K51" s="12">
        <f t="shared" ca="1" si="7"/>
        <v>0</v>
      </c>
      <c r="L51" s="12">
        <f t="shared" ca="1" si="8"/>
        <v>0</v>
      </c>
      <c r="M51" s="12">
        <f t="shared" ca="1" si="9"/>
        <v>3.3333333333333335</v>
      </c>
      <c r="N51" s="9">
        <f ca="1">MATCH(C51,INDEX('Task Durations - Poisson'!$B$2:$AZ$80,,5),1)</f>
        <v>8</v>
      </c>
      <c r="O51" s="9">
        <f ca="1">MIN(51,INT(SUMPRODUCT(B51:N51,'Task Durations - Table 1'!$A$3:$M$3)))</f>
        <v>11</v>
      </c>
      <c r="P51" s="9">
        <f ca="1">MATCH(100-C51,INDEX('Task Durations - Poisson'!$B$2:$AZ$80,,O51),1)</f>
        <v>9</v>
      </c>
    </row>
    <row r="52" spans="1:16" ht="20.100000000000001" customHeight="1">
      <c r="A52" s="10">
        <v>50</v>
      </c>
      <c r="B52" s="11">
        <f t="shared" si="0"/>
        <v>2.1378782114944928</v>
      </c>
      <c r="C52" s="12">
        <f t="shared" ca="1" si="1"/>
        <v>24</v>
      </c>
      <c r="D52" s="12">
        <f t="shared" ca="1" si="2"/>
        <v>1</v>
      </c>
      <c r="E52" s="12">
        <f t="shared" ca="1" si="3"/>
        <v>0</v>
      </c>
      <c r="F52" s="12">
        <f t="shared" ca="1" si="4"/>
        <v>0</v>
      </c>
      <c r="G52" s="12">
        <f t="shared" ca="1" si="12"/>
        <v>7</v>
      </c>
      <c r="H52" s="12">
        <f t="shared" ca="1" si="12"/>
        <v>7</v>
      </c>
      <c r="I52" s="12">
        <f t="shared" ca="1" si="12"/>
        <v>7</v>
      </c>
      <c r="J52" s="12">
        <f t="shared" ca="1" si="6"/>
        <v>7</v>
      </c>
      <c r="K52" s="12">
        <f t="shared" ca="1" si="7"/>
        <v>7</v>
      </c>
      <c r="L52" s="12">
        <f t="shared" ca="1" si="8"/>
        <v>0</v>
      </c>
      <c r="M52" s="12">
        <f t="shared" ca="1" si="9"/>
        <v>0</v>
      </c>
      <c r="N52" s="9">
        <f ca="1">MATCH(C52,INDEX('Task Durations - Poisson'!$B$2:$AZ$80,,5),1)</f>
        <v>4</v>
      </c>
      <c r="O52" s="9">
        <f ca="1">MIN(51,INT(SUMPRODUCT(B52:N52,'Task Durations - Table 1'!$A$3:$M$3)))</f>
        <v>13</v>
      </c>
      <c r="P52" s="9">
        <f ca="1">MATCH(100-C52,INDEX('Task Durations - Poisson'!$B$2:$AZ$80,,O52),1)</f>
        <v>16</v>
      </c>
    </row>
    <row r="53" spans="1:16" ht="20.100000000000001" customHeight="1">
      <c r="A53" s="10">
        <v>51</v>
      </c>
      <c r="B53" s="11">
        <f t="shared" si="0"/>
        <v>2.1407306169575486</v>
      </c>
      <c r="C53" s="12">
        <f t="shared" ca="1" si="1"/>
        <v>1</v>
      </c>
      <c r="D53" s="12">
        <f t="shared" ca="1" si="2"/>
        <v>1</v>
      </c>
      <c r="E53" s="12">
        <f t="shared" ca="1" si="3"/>
        <v>0</v>
      </c>
      <c r="F53" s="12">
        <f t="shared" ca="1" si="4"/>
        <v>0</v>
      </c>
      <c r="G53" s="12">
        <f t="shared" ca="1" si="12"/>
        <v>5</v>
      </c>
      <c r="H53" s="12">
        <f t="shared" ca="1" si="12"/>
        <v>4</v>
      </c>
      <c r="I53" s="12">
        <f t="shared" ca="1" si="12"/>
        <v>5</v>
      </c>
      <c r="J53" s="12">
        <f t="shared" ca="1" si="6"/>
        <v>4.666666666666667</v>
      </c>
      <c r="K53" s="12">
        <f t="shared" ca="1" si="7"/>
        <v>4.666666666666667</v>
      </c>
      <c r="L53" s="12">
        <f t="shared" ca="1" si="8"/>
        <v>0</v>
      </c>
      <c r="M53" s="12">
        <f t="shared" ca="1" si="9"/>
        <v>0</v>
      </c>
      <c r="N53" s="9">
        <f ca="1">MATCH(C53,INDEX('Task Durations - Poisson'!$B$2:$AZ$80,,5),1)</f>
        <v>2</v>
      </c>
      <c r="O53" s="9">
        <f ca="1">MIN(51,INT(SUMPRODUCT(B53:N53,'Task Durations - Table 1'!$A$3:$M$3)))</f>
        <v>9</v>
      </c>
      <c r="P53" s="9">
        <f ca="1">MATCH(100-C53,INDEX('Task Durations - Poisson'!$B$2:$AZ$80,,O53),1)</f>
        <v>18</v>
      </c>
    </row>
    <row r="54" spans="1:16" ht="20.100000000000001" customHeight="1">
      <c r="A54" s="10">
        <v>52</v>
      </c>
      <c r="B54" s="11">
        <f t="shared" si="0"/>
        <v>2.1435868281644876</v>
      </c>
      <c r="C54" s="12">
        <f t="shared" ca="1" si="1"/>
        <v>51</v>
      </c>
      <c r="D54" s="12">
        <f t="shared" ca="1" si="2"/>
        <v>0</v>
      </c>
      <c r="E54" s="12">
        <f t="shared" ca="1" si="3"/>
        <v>1</v>
      </c>
      <c r="F54" s="12">
        <f t="shared" ca="1" si="4"/>
        <v>0</v>
      </c>
      <c r="G54" s="12">
        <f t="shared" ca="1" si="12"/>
        <v>5</v>
      </c>
      <c r="H54" s="12">
        <f t="shared" ca="1" si="12"/>
        <v>7</v>
      </c>
      <c r="I54" s="12">
        <f t="shared" ca="1" si="12"/>
        <v>5</v>
      </c>
      <c r="J54" s="12">
        <f t="shared" ca="1" si="6"/>
        <v>5.666666666666667</v>
      </c>
      <c r="K54" s="12">
        <f t="shared" ca="1" si="7"/>
        <v>0</v>
      </c>
      <c r="L54" s="12">
        <f t="shared" ca="1" si="8"/>
        <v>5.666666666666667</v>
      </c>
      <c r="M54" s="12">
        <f t="shared" ca="1" si="9"/>
        <v>0</v>
      </c>
      <c r="N54" s="9">
        <f ca="1">MATCH(C54,INDEX('Task Durations - Poisson'!$B$2:$AZ$80,,5),1)</f>
        <v>6</v>
      </c>
      <c r="O54" s="9">
        <f ca="1">MIN(51,INT(SUMPRODUCT(B54:N54,'Task Durations - Table 1'!$A$3:$M$3)))</f>
        <v>9</v>
      </c>
      <c r="P54" s="9">
        <f ca="1">MATCH(100-C54,INDEX('Task Durations - Poisson'!$B$2:$AZ$80,,O54),1)</f>
        <v>10</v>
      </c>
    </row>
    <row r="55" spans="1:16" ht="20.100000000000001" customHeight="1">
      <c r="A55" s="10">
        <v>53</v>
      </c>
      <c r="B55" s="11">
        <f t="shared" si="0"/>
        <v>2.1464468501930192</v>
      </c>
      <c r="C55" s="12">
        <f t="shared" ca="1" si="1"/>
        <v>32</v>
      </c>
      <c r="D55" s="12">
        <f t="shared" ca="1" si="2"/>
        <v>1</v>
      </c>
      <c r="E55" s="12">
        <f t="shared" ca="1" si="3"/>
        <v>0</v>
      </c>
      <c r="F55" s="12">
        <f t="shared" ca="1" si="4"/>
        <v>0</v>
      </c>
      <c r="G55" s="12">
        <f t="shared" ca="1" si="12"/>
        <v>15</v>
      </c>
      <c r="H55" s="12">
        <f t="shared" ca="1" si="12"/>
        <v>15</v>
      </c>
      <c r="I55" s="12">
        <f t="shared" ca="1" si="12"/>
        <v>10</v>
      </c>
      <c r="J55" s="12">
        <f t="shared" ca="1" si="6"/>
        <v>13.333333333333334</v>
      </c>
      <c r="K55" s="12">
        <f t="shared" ca="1" si="7"/>
        <v>13.333333333333334</v>
      </c>
      <c r="L55" s="12">
        <f t="shared" ca="1" si="8"/>
        <v>0</v>
      </c>
      <c r="M55" s="12">
        <f t="shared" ca="1" si="9"/>
        <v>0</v>
      </c>
      <c r="N55" s="9">
        <f ca="1">MATCH(C55,INDEX('Task Durations - Poisson'!$B$2:$AZ$80,,5),1)</f>
        <v>5</v>
      </c>
      <c r="O55" s="9">
        <f ca="1">MIN(51,INT(SUMPRODUCT(B55:N55,'Task Durations - Table 1'!$A$3:$M$3)))</f>
        <v>20</v>
      </c>
      <c r="P55" s="9">
        <f ca="1">MATCH(100-C55,INDEX('Task Durations - Poisson'!$B$2:$AZ$80,,O55),1)</f>
        <v>23</v>
      </c>
    </row>
    <row r="56" spans="1:16" ht="20.100000000000001" customHeight="1">
      <c r="A56" s="10">
        <v>54</v>
      </c>
      <c r="B56" s="11">
        <f t="shared" si="0"/>
        <v>2.1493106881276272</v>
      </c>
      <c r="C56" s="12">
        <f t="shared" ca="1" si="1"/>
        <v>6</v>
      </c>
      <c r="D56" s="12">
        <f t="shared" ca="1" si="2"/>
        <v>1</v>
      </c>
      <c r="E56" s="12">
        <f t="shared" ca="1" si="3"/>
        <v>0</v>
      </c>
      <c r="F56" s="12">
        <f t="shared" ca="1" si="4"/>
        <v>0</v>
      </c>
      <c r="G56" s="12">
        <f t="shared" ca="1" si="12"/>
        <v>23</v>
      </c>
      <c r="H56" s="12">
        <f t="shared" ca="1" si="12"/>
        <v>23</v>
      </c>
      <c r="I56" s="12">
        <f t="shared" ca="1" si="12"/>
        <v>23</v>
      </c>
      <c r="J56" s="12">
        <f t="shared" ca="1" si="6"/>
        <v>23</v>
      </c>
      <c r="K56" s="12">
        <f t="shared" ca="1" si="7"/>
        <v>23</v>
      </c>
      <c r="L56" s="12">
        <f t="shared" ca="1" si="8"/>
        <v>0</v>
      </c>
      <c r="M56" s="12">
        <f t="shared" ca="1" si="9"/>
        <v>0</v>
      </c>
      <c r="N56" s="9">
        <f ca="1">MATCH(C56,INDEX('Task Durations - Poisson'!$B$2:$AZ$80,,5),1)</f>
        <v>3</v>
      </c>
      <c r="O56" s="9">
        <f ca="1">MIN(51,INT(SUMPRODUCT(B56:N56,'Task Durations - Table 1'!$A$3:$M$3)))</f>
        <v>31</v>
      </c>
      <c r="P56" s="9">
        <f ca="1">MATCH(100-C56,INDEX('Task Durations - Poisson'!$B$2:$AZ$80,,O56),1)</f>
        <v>41</v>
      </c>
    </row>
    <row r="57" spans="1:16" ht="20.100000000000001" customHeight="1">
      <c r="A57" s="10">
        <v>55</v>
      </c>
      <c r="B57" s="11">
        <f t="shared" si="0"/>
        <v>2.1521783470595803</v>
      </c>
      <c r="C57" s="12">
        <f t="shared" ca="1" si="1"/>
        <v>41</v>
      </c>
      <c r="D57" s="12">
        <f t="shared" ca="1" si="2"/>
        <v>0</v>
      </c>
      <c r="E57" s="12">
        <f t="shared" ca="1" si="3"/>
        <v>1</v>
      </c>
      <c r="F57" s="12">
        <f t="shared" ca="1" si="4"/>
        <v>0</v>
      </c>
      <c r="G57" s="12">
        <f t="shared" ca="1" si="12"/>
        <v>3</v>
      </c>
      <c r="H57" s="12">
        <f t="shared" ca="1" si="12"/>
        <v>23</v>
      </c>
      <c r="I57" s="12">
        <f t="shared" ca="1" si="12"/>
        <v>23</v>
      </c>
      <c r="J57" s="12">
        <f t="shared" ca="1" si="6"/>
        <v>16.333333333333332</v>
      </c>
      <c r="K57" s="12">
        <f t="shared" ca="1" si="7"/>
        <v>0</v>
      </c>
      <c r="L57" s="12">
        <f t="shared" ca="1" si="8"/>
        <v>16.333333333333332</v>
      </c>
      <c r="M57" s="12">
        <f t="shared" ca="1" si="9"/>
        <v>0</v>
      </c>
      <c r="N57" s="9">
        <f ca="1">MATCH(C57,INDEX('Task Durations - Poisson'!$B$2:$AZ$80,,5),1)</f>
        <v>5</v>
      </c>
      <c r="O57" s="9">
        <f ca="1">MIN(51,INT(SUMPRODUCT(B57:N57,'Task Durations - Table 1'!$A$3:$M$3)))</f>
        <v>17</v>
      </c>
      <c r="P57" s="9">
        <f ca="1">MATCH(100-C57,INDEX('Task Durations - Poisson'!$B$2:$AZ$80,,O57),1)</f>
        <v>19</v>
      </c>
    </row>
    <row r="58" spans="1:16" ht="20.100000000000001" customHeight="1">
      <c r="A58" s="10">
        <v>56</v>
      </c>
      <c r="B58" s="11">
        <f t="shared" si="0"/>
        <v>2.1550498320869393</v>
      </c>
      <c r="C58" s="12">
        <f t="shared" ca="1" si="1"/>
        <v>97</v>
      </c>
      <c r="D58" s="12">
        <f t="shared" ca="1" si="2"/>
        <v>0</v>
      </c>
      <c r="E58" s="12">
        <f t="shared" ca="1" si="3"/>
        <v>0</v>
      </c>
      <c r="F58" s="12">
        <f t="shared" ca="1" si="4"/>
        <v>1</v>
      </c>
      <c r="G58" s="12">
        <f t="shared" ca="1" si="12"/>
        <v>3</v>
      </c>
      <c r="H58" s="12">
        <f t="shared" ca="1" si="12"/>
        <v>23</v>
      </c>
      <c r="I58" s="12">
        <f t="shared" ca="1" si="12"/>
        <v>3</v>
      </c>
      <c r="J58" s="12">
        <f t="shared" ca="1" si="6"/>
        <v>9.6666666666666661</v>
      </c>
      <c r="K58" s="12">
        <f t="shared" ca="1" si="7"/>
        <v>0</v>
      </c>
      <c r="L58" s="12">
        <f t="shared" ca="1" si="8"/>
        <v>0</v>
      </c>
      <c r="M58" s="12">
        <f t="shared" ca="1" si="9"/>
        <v>9.6666666666666661</v>
      </c>
      <c r="N58" s="9">
        <f ca="1">MATCH(C58,INDEX('Task Durations - Poisson'!$B$2:$AZ$80,,5),1)</f>
        <v>11</v>
      </c>
      <c r="O58" s="9">
        <f ca="1">MIN(51,INT(SUMPRODUCT(B58:N58,'Task Durations - Table 1'!$A$3:$M$3)))</f>
        <v>18</v>
      </c>
      <c r="P58" s="9">
        <f ca="1">MATCH(100-C58,INDEX('Task Durations - Poisson'!$B$2:$AZ$80,,O58),1)</f>
        <v>11</v>
      </c>
    </row>
    <row r="59" spans="1:16" ht="20.100000000000001" customHeight="1">
      <c r="A59" s="10">
        <v>57</v>
      </c>
      <c r="B59" s="11">
        <f t="shared" si="0"/>
        <v>2.1579251483145678</v>
      </c>
      <c r="C59" s="12">
        <f t="shared" ca="1" si="1"/>
        <v>14</v>
      </c>
      <c r="D59" s="12">
        <f t="shared" ca="1" si="2"/>
        <v>1</v>
      </c>
      <c r="E59" s="12">
        <f t="shared" ca="1" si="3"/>
        <v>0</v>
      </c>
      <c r="F59" s="12">
        <f t="shared" ca="1" si="4"/>
        <v>0</v>
      </c>
      <c r="G59" s="12">
        <f t="shared" ca="1" si="12"/>
        <v>3</v>
      </c>
      <c r="H59" s="12">
        <f t="shared" ca="1" si="12"/>
        <v>4</v>
      </c>
      <c r="I59" s="12">
        <f t="shared" ca="1" si="12"/>
        <v>4</v>
      </c>
      <c r="J59" s="12">
        <f t="shared" ca="1" si="6"/>
        <v>3.6666666666666665</v>
      </c>
      <c r="K59" s="12">
        <f t="shared" ca="1" si="7"/>
        <v>3.6666666666666665</v>
      </c>
      <c r="L59" s="12">
        <f t="shared" ca="1" si="8"/>
        <v>0</v>
      </c>
      <c r="M59" s="12">
        <f t="shared" ca="1" si="9"/>
        <v>0</v>
      </c>
      <c r="N59" s="9">
        <f ca="1">MATCH(C59,INDEX('Task Durations - Poisson'!$B$2:$AZ$80,,5),1)</f>
        <v>4</v>
      </c>
      <c r="O59" s="9">
        <f ca="1">MIN(51,INT(SUMPRODUCT(B59:N59,'Task Durations - Table 1'!$A$3:$M$3)))</f>
        <v>9</v>
      </c>
      <c r="P59" s="9">
        <f ca="1">MATCH(100-C59,INDEX('Task Durations - Poisson'!$B$2:$AZ$80,,O59),1)</f>
        <v>13</v>
      </c>
    </row>
    <row r="60" spans="1:16" ht="20.100000000000001" customHeight="1">
      <c r="A60" s="10">
        <v>58</v>
      </c>
      <c r="B60" s="11">
        <f t="shared" si="0"/>
        <v>2.1608043008541391</v>
      </c>
      <c r="C60" s="12">
        <f t="shared" ca="1" si="1"/>
        <v>41</v>
      </c>
      <c r="D60" s="12">
        <f t="shared" ca="1" si="2"/>
        <v>0</v>
      </c>
      <c r="E60" s="12">
        <f t="shared" ca="1" si="3"/>
        <v>1</v>
      </c>
      <c r="F60" s="12">
        <f t="shared" ca="1" si="4"/>
        <v>0</v>
      </c>
      <c r="G60" s="12">
        <f t="shared" ca="1" si="12"/>
        <v>23</v>
      </c>
      <c r="H60" s="12">
        <f t="shared" ca="1" si="12"/>
        <v>23</v>
      </c>
      <c r="I60" s="12">
        <f t="shared" ca="1" si="12"/>
        <v>3</v>
      </c>
      <c r="J60" s="12">
        <f t="shared" ca="1" si="6"/>
        <v>16.333333333333332</v>
      </c>
      <c r="K60" s="12">
        <f t="shared" ca="1" si="7"/>
        <v>0</v>
      </c>
      <c r="L60" s="12">
        <f t="shared" ca="1" si="8"/>
        <v>16.333333333333332</v>
      </c>
      <c r="M60" s="12">
        <f t="shared" ca="1" si="9"/>
        <v>0</v>
      </c>
      <c r="N60" s="9">
        <f ca="1">MATCH(C60,INDEX('Task Durations - Poisson'!$B$2:$AZ$80,,5),1)</f>
        <v>5</v>
      </c>
      <c r="O60" s="9">
        <f ca="1">MIN(51,INT(SUMPRODUCT(B60:N60,'Task Durations - Table 1'!$A$3:$M$3)))</f>
        <v>16</v>
      </c>
      <c r="P60" s="9">
        <f ca="1">MATCH(100-C60,INDEX('Task Durations - Poisson'!$B$2:$AZ$80,,O60),1)</f>
        <v>18</v>
      </c>
    </row>
    <row r="61" spans="1:16" ht="20.100000000000001" customHeight="1">
      <c r="A61" s="10">
        <v>59</v>
      </c>
      <c r="B61" s="11">
        <f t="shared" si="0"/>
        <v>2.1636872948241477</v>
      </c>
      <c r="C61" s="12">
        <f t="shared" ca="1" si="1"/>
        <v>31</v>
      </c>
      <c r="D61" s="12">
        <f t="shared" ca="1" si="2"/>
        <v>1</v>
      </c>
      <c r="E61" s="12">
        <f t="shared" ca="1" si="3"/>
        <v>0</v>
      </c>
      <c r="F61" s="12">
        <f t="shared" ca="1" si="4"/>
        <v>0</v>
      </c>
      <c r="G61" s="12">
        <f t="shared" ca="1" si="12"/>
        <v>10</v>
      </c>
      <c r="H61" s="12">
        <f t="shared" ca="1" si="12"/>
        <v>7</v>
      </c>
      <c r="I61" s="12">
        <f t="shared" ca="1" si="12"/>
        <v>10</v>
      </c>
      <c r="J61" s="12">
        <f t="shared" ca="1" si="6"/>
        <v>9</v>
      </c>
      <c r="K61" s="12">
        <f t="shared" ca="1" si="7"/>
        <v>9</v>
      </c>
      <c r="L61" s="12">
        <f t="shared" ca="1" si="8"/>
        <v>0</v>
      </c>
      <c r="M61" s="12">
        <f t="shared" ca="1" si="9"/>
        <v>0</v>
      </c>
      <c r="N61" s="9">
        <f ca="1">MATCH(C61,INDEX('Task Durations - Poisson'!$B$2:$AZ$80,,5),1)</f>
        <v>5</v>
      </c>
      <c r="O61" s="9">
        <f ca="1">MIN(51,INT(SUMPRODUCT(B61:N61,'Task Durations - Table 1'!$A$3:$M$3)))</f>
        <v>16</v>
      </c>
      <c r="P61" s="9">
        <f ca="1">MATCH(100-C61,INDEX('Task Durations - Poisson'!$B$2:$AZ$80,,O61),1)</f>
        <v>19</v>
      </c>
    </row>
    <row r="62" spans="1:16" ht="20.100000000000001" customHeight="1">
      <c r="A62" s="10">
        <v>60</v>
      </c>
      <c r="B62" s="11">
        <f t="shared" si="0"/>
        <v>2.1665741353499173</v>
      </c>
      <c r="C62" s="12">
        <f t="shared" ca="1" si="1"/>
        <v>39</v>
      </c>
      <c r="D62" s="12">
        <f t="shared" ca="1" si="2"/>
        <v>0</v>
      </c>
      <c r="E62" s="12">
        <f t="shared" ca="1" si="3"/>
        <v>1</v>
      </c>
      <c r="F62" s="12">
        <f t="shared" ca="1" si="4"/>
        <v>0</v>
      </c>
      <c r="G62" s="12">
        <f t="shared" ca="1" si="12"/>
        <v>10</v>
      </c>
      <c r="H62" s="12">
        <f t="shared" ca="1" si="12"/>
        <v>15</v>
      </c>
      <c r="I62" s="12">
        <f t="shared" ca="1" si="12"/>
        <v>15</v>
      </c>
      <c r="J62" s="12">
        <f t="shared" ca="1" si="6"/>
        <v>13.333333333333334</v>
      </c>
      <c r="K62" s="12">
        <f t="shared" ca="1" si="7"/>
        <v>0</v>
      </c>
      <c r="L62" s="12">
        <f t="shared" ca="1" si="8"/>
        <v>13.333333333333334</v>
      </c>
      <c r="M62" s="12">
        <f t="shared" ca="1" si="9"/>
        <v>0</v>
      </c>
      <c r="N62" s="9">
        <f ca="1">MATCH(C62,INDEX('Task Durations - Poisson'!$B$2:$AZ$80,,5),1)</f>
        <v>5</v>
      </c>
      <c r="O62" s="9">
        <f ca="1">MIN(51,INT(SUMPRODUCT(B62:N62,'Task Durations - Table 1'!$A$3:$M$3)))</f>
        <v>15</v>
      </c>
      <c r="P62" s="9">
        <f ca="1">MATCH(100-C62,INDEX('Task Durations - Poisson'!$B$2:$AZ$80,,O62),1)</f>
        <v>17</v>
      </c>
    </row>
    <row r="63" spans="1:16" ht="20.100000000000001" customHeight="1">
      <c r="A63" s="10">
        <v>61</v>
      </c>
      <c r="B63" s="11">
        <f t="shared" si="0"/>
        <v>2.1694648275636088</v>
      </c>
      <c r="C63" s="12">
        <f t="shared" ca="1" si="1"/>
        <v>30</v>
      </c>
      <c r="D63" s="12">
        <f t="shared" ca="1" si="2"/>
        <v>1</v>
      </c>
      <c r="E63" s="12">
        <f t="shared" ca="1" si="3"/>
        <v>0</v>
      </c>
      <c r="F63" s="12">
        <f t="shared" ca="1" si="4"/>
        <v>0</v>
      </c>
      <c r="G63" s="12">
        <f t="shared" ca="1" si="12"/>
        <v>5</v>
      </c>
      <c r="H63" s="12">
        <f t="shared" ca="1" si="12"/>
        <v>7</v>
      </c>
      <c r="I63" s="12">
        <f t="shared" ca="1" si="12"/>
        <v>7</v>
      </c>
      <c r="J63" s="12">
        <f t="shared" ca="1" si="6"/>
        <v>6.333333333333333</v>
      </c>
      <c r="K63" s="12">
        <f t="shared" ca="1" si="7"/>
        <v>6.333333333333333</v>
      </c>
      <c r="L63" s="12">
        <f t="shared" ca="1" si="8"/>
        <v>0</v>
      </c>
      <c r="M63" s="12">
        <f t="shared" ca="1" si="9"/>
        <v>0</v>
      </c>
      <c r="N63" s="9">
        <f ca="1">MATCH(C63,INDEX('Task Durations - Poisson'!$B$2:$AZ$80,,5),1)</f>
        <v>5</v>
      </c>
      <c r="O63" s="9">
        <f ca="1">MIN(51,INT(SUMPRODUCT(B63:N63,'Task Durations - Table 1'!$A$3:$M$3)))</f>
        <v>13</v>
      </c>
      <c r="P63" s="9">
        <f ca="1">MATCH(100-C63,INDEX('Task Durations - Poisson'!$B$2:$AZ$80,,O63),1)</f>
        <v>16</v>
      </c>
    </row>
    <row r="64" spans="1:16" ht="20.100000000000001" customHeight="1">
      <c r="A64" s="10">
        <v>62</v>
      </c>
      <c r="B64" s="11">
        <f t="shared" si="0"/>
        <v>2.172359376604232</v>
      </c>
      <c r="C64" s="12">
        <f t="shared" ca="1" si="1"/>
        <v>6</v>
      </c>
      <c r="D64" s="12">
        <f t="shared" ca="1" si="2"/>
        <v>1</v>
      </c>
      <c r="E64" s="12">
        <f t="shared" ca="1" si="3"/>
        <v>0</v>
      </c>
      <c r="F64" s="12">
        <f t="shared" ca="1" si="4"/>
        <v>0</v>
      </c>
      <c r="G64" s="12">
        <f t="shared" ref="G64:I83" ca="1" si="13">INT(CHOOSE(1+MOD($C64+RANDBETWEEN(0,1),7),1,2,3,5,8,13,21)+$B64)</f>
        <v>3</v>
      </c>
      <c r="H64" s="12">
        <f t="shared" ca="1" si="13"/>
        <v>23</v>
      </c>
      <c r="I64" s="12">
        <f t="shared" ca="1" si="13"/>
        <v>23</v>
      </c>
      <c r="J64" s="12">
        <f t="shared" ca="1" si="6"/>
        <v>16.333333333333332</v>
      </c>
      <c r="K64" s="12">
        <f t="shared" ca="1" si="7"/>
        <v>16.333333333333332</v>
      </c>
      <c r="L64" s="12">
        <f t="shared" ca="1" si="8"/>
        <v>0</v>
      </c>
      <c r="M64" s="12">
        <f t="shared" ca="1" si="9"/>
        <v>0</v>
      </c>
      <c r="N64" s="9">
        <f ca="1">MATCH(C64,INDEX('Task Durations - Poisson'!$B$2:$AZ$80,,5),1)</f>
        <v>3</v>
      </c>
      <c r="O64" s="9">
        <f ca="1">MIN(51,INT(SUMPRODUCT(B64:N64,'Task Durations - Table 1'!$A$3:$M$3)))</f>
        <v>23</v>
      </c>
      <c r="P64" s="9">
        <f ca="1">MATCH(100-C64,INDEX('Task Durations - Poisson'!$B$2:$AZ$80,,O64),1)</f>
        <v>32</v>
      </c>
    </row>
    <row r="65" spans="1:16" ht="20.100000000000001" customHeight="1">
      <c r="A65" s="10">
        <v>63</v>
      </c>
      <c r="B65" s="11">
        <f t="shared" si="0"/>
        <v>2.1752577876176522</v>
      </c>
      <c r="C65" s="12">
        <f t="shared" ca="1" si="1"/>
        <v>10</v>
      </c>
      <c r="D65" s="12">
        <f t="shared" ca="1" si="2"/>
        <v>1</v>
      </c>
      <c r="E65" s="12">
        <f t="shared" ca="1" si="3"/>
        <v>0</v>
      </c>
      <c r="F65" s="12">
        <f t="shared" ca="1" si="4"/>
        <v>0</v>
      </c>
      <c r="G65" s="12">
        <f t="shared" ca="1" si="13"/>
        <v>10</v>
      </c>
      <c r="H65" s="12">
        <f t="shared" ca="1" si="13"/>
        <v>10</v>
      </c>
      <c r="I65" s="12">
        <f t="shared" ca="1" si="13"/>
        <v>10</v>
      </c>
      <c r="J65" s="12">
        <f t="shared" ca="1" si="6"/>
        <v>10</v>
      </c>
      <c r="K65" s="12">
        <f t="shared" ca="1" si="7"/>
        <v>10</v>
      </c>
      <c r="L65" s="12">
        <f t="shared" ca="1" si="8"/>
        <v>0</v>
      </c>
      <c r="M65" s="12">
        <f t="shared" ca="1" si="9"/>
        <v>0</v>
      </c>
      <c r="N65" s="9">
        <f ca="1">MATCH(C65,INDEX('Task Durations - Poisson'!$B$2:$AZ$80,,5),1)</f>
        <v>3</v>
      </c>
      <c r="O65" s="9">
        <f ca="1">MIN(51,INT(SUMPRODUCT(B65:N65,'Task Durations - Table 1'!$A$3:$M$3)))</f>
        <v>16</v>
      </c>
      <c r="P65" s="9">
        <f ca="1">MATCH(100-C65,INDEX('Task Durations - Poisson'!$B$2:$AZ$80,,O65),1)</f>
        <v>22</v>
      </c>
    </row>
    <row r="66" spans="1:16" ht="20.100000000000001" customHeight="1">
      <c r="A66" s="10">
        <v>64</v>
      </c>
      <c r="B66" s="11">
        <f t="shared" si="0"/>
        <v>2.1781600657566011</v>
      </c>
      <c r="C66" s="12">
        <f t="shared" ca="1" si="1"/>
        <v>71</v>
      </c>
      <c r="D66" s="12">
        <f t="shared" ca="1" si="2"/>
        <v>0</v>
      </c>
      <c r="E66" s="12">
        <f t="shared" ca="1" si="3"/>
        <v>0</v>
      </c>
      <c r="F66" s="12">
        <f t="shared" ca="1" si="4"/>
        <v>1</v>
      </c>
      <c r="G66" s="12">
        <f t="shared" ca="1" si="13"/>
        <v>4</v>
      </c>
      <c r="H66" s="12">
        <f t="shared" ca="1" si="13"/>
        <v>5</v>
      </c>
      <c r="I66" s="12">
        <f t="shared" ca="1" si="13"/>
        <v>4</v>
      </c>
      <c r="J66" s="12">
        <f t="shared" ca="1" si="6"/>
        <v>4.333333333333333</v>
      </c>
      <c r="K66" s="12">
        <f t="shared" ca="1" si="7"/>
        <v>0</v>
      </c>
      <c r="L66" s="12">
        <f t="shared" ca="1" si="8"/>
        <v>0</v>
      </c>
      <c r="M66" s="12">
        <f t="shared" ca="1" si="9"/>
        <v>4.333333333333333</v>
      </c>
      <c r="N66" s="9">
        <f ca="1">MATCH(C66,INDEX('Task Durations - Poisson'!$B$2:$AZ$80,,5),1)</f>
        <v>7</v>
      </c>
      <c r="O66" s="9">
        <f ca="1">MIN(51,INT(SUMPRODUCT(B66:N66,'Task Durations - Table 1'!$A$3:$M$3)))</f>
        <v>12</v>
      </c>
      <c r="P66" s="9">
        <f ca="1">MATCH(100-C66,INDEX('Task Durations - Poisson'!$B$2:$AZ$80,,O66),1)</f>
        <v>11</v>
      </c>
    </row>
    <row r="67" spans="1:16" ht="20.100000000000001" customHeight="1">
      <c r="A67" s="10">
        <v>65</v>
      </c>
      <c r="B67" s="11">
        <f t="shared" ref="B67:B130" si="14">2*EXP(A67/750)</f>
        <v>2.1810662161806853</v>
      </c>
      <c r="C67" s="12">
        <f t="shared" ca="1" si="1"/>
        <v>72</v>
      </c>
      <c r="D67" s="12">
        <f t="shared" ref="D67:D130" ca="1" si="15">IF(C67&lt;33,1,0)</f>
        <v>0</v>
      </c>
      <c r="E67" s="12">
        <f t="shared" ref="E67:E130" ca="1" si="16">IF(AND(C67&gt;=33,C67&lt;66),1,0)</f>
        <v>0</v>
      </c>
      <c r="F67" s="12">
        <f t="shared" ref="F67:F130" ca="1" si="17">IF(D67+E67&gt;0,0,1)</f>
        <v>1</v>
      </c>
      <c r="G67" s="12">
        <f t="shared" ca="1" si="13"/>
        <v>7</v>
      </c>
      <c r="H67" s="12">
        <f t="shared" ca="1" si="13"/>
        <v>5</v>
      </c>
      <c r="I67" s="12">
        <f t="shared" ca="1" si="13"/>
        <v>7</v>
      </c>
      <c r="J67" s="12">
        <f t="shared" ref="J67:J130" ca="1" si="18">AVERAGE(G67:I67)</f>
        <v>6.333333333333333</v>
      </c>
      <c r="K67" s="12">
        <f t="shared" ref="K67:K130" ca="1" si="19">IF(OR(AND(D67,IF($C67&lt;80,1,0)),AND(E67,IF($C67&lt;20,1,0))),1,0)*$J67</f>
        <v>0</v>
      </c>
      <c r="L67" s="12">
        <f t="shared" ref="L67:L130" ca="1" si="20">IF(AND(K67=0,E67=1),1,0)*$J67</f>
        <v>0</v>
      </c>
      <c r="M67" s="12">
        <f t="shared" ref="M67:M130" ca="1" si="21">IF(K67+L67=0,1,0)*$J67</f>
        <v>6.333333333333333</v>
      </c>
      <c r="N67" s="9">
        <f ca="1">MATCH(C67,INDEX('Task Durations - Poisson'!$B$2:$AZ$80,,5),1)</f>
        <v>7</v>
      </c>
      <c r="O67" s="9">
        <f ca="1">MIN(51,INT(SUMPRODUCT(B67:N67,'Task Durations - Table 1'!$A$3:$M$3)))</f>
        <v>14</v>
      </c>
      <c r="P67" s="9">
        <f ca="1">MATCH(100-C67,INDEX('Task Durations - Poisson'!$B$2:$AZ$80,,O67),1)</f>
        <v>13</v>
      </c>
    </row>
    <row r="68" spans="1:16" ht="20.100000000000001" customHeight="1">
      <c r="A68" s="10">
        <v>66</v>
      </c>
      <c r="B68" s="11">
        <f t="shared" si="14"/>
        <v>2.183976244056395</v>
      </c>
      <c r="C68" s="12">
        <f t="shared" ca="1" si="1"/>
        <v>82</v>
      </c>
      <c r="D68" s="12">
        <f t="shared" ca="1" si="15"/>
        <v>0</v>
      </c>
      <c r="E68" s="12">
        <f t="shared" ca="1" si="16"/>
        <v>0</v>
      </c>
      <c r="F68" s="12">
        <f t="shared" ca="1" si="17"/>
        <v>1</v>
      </c>
      <c r="G68" s="12">
        <f t="shared" ca="1" si="13"/>
        <v>23</v>
      </c>
      <c r="H68" s="12">
        <f t="shared" ca="1" si="13"/>
        <v>15</v>
      </c>
      <c r="I68" s="12">
        <f t="shared" ca="1" si="13"/>
        <v>15</v>
      </c>
      <c r="J68" s="12">
        <f t="shared" ca="1" si="18"/>
        <v>17.666666666666668</v>
      </c>
      <c r="K68" s="12">
        <f t="shared" ca="1" si="19"/>
        <v>0</v>
      </c>
      <c r="L68" s="12">
        <f t="shared" ca="1" si="20"/>
        <v>0</v>
      </c>
      <c r="M68" s="12">
        <f t="shared" ca="1" si="21"/>
        <v>17.666666666666668</v>
      </c>
      <c r="N68" s="9">
        <f ca="1">MATCH(C68,INDEX('Task Durations - Poisson'!$B$2:$AZ$80,,5),1)</f>
        <v>8</v>
      </c>
      <c r="O68" s="9">
        <f ca="1">MIN(51,INT(SUMPRODUCT(B68:N68,'Task Durations - Table 1'!$A$3:$M$3)))</f>
        <v>26</v>
      </c>
      <c r="P68" s="9">
        <f ca="1">MATCH(100-C68,INDEX('Task Durations - Poisson'!$B$2:$AZ$80,,O68),1)</f>
        <v>22</v>
      </c>
    </row>
    <row r="69" spans="1:16" ht="20.100000000000001" customHeight="1">
      <c r="A69" s="10">
        <v>67</v>
      </c>
      <c r="B69" s="11">
        <f t="shared" si="14"/>
        <v>2.1868901545571133</v>
      </c>
      <c r="C69" s="12">
        <f t="shared" ca="1" si="1"/>
        <v>56</v>
      </c>
      <c r="D69" s="12">
        <f t="shared" ca="1" si="15"/>
        <v>0</v>
      </c>
      <c r="E69" s="12">
        <f t="shared" ca="1" si="16"/>
        <v>1</v>
      </c>
      <c r="F69" s="12">
        <f t="shared" ca="1" si="17"/>
        <v>0</v>
      </c>
      <c r="G69" s="12">
        <f t="shared" ca="1" si="13"/>
        <v>4</v>
      </c>
      <c r="H69" s="12">
        <f t="shared" ca="1" si="13"/>
        <v>4</v>
      </c>
      <c r="I69" s="12">
        <f t="shared" ca="1" si="13"/>
        <v>3</v>
      </c>
      <c r="J69" s="12">
        <f t="shared" ca="1" si="18"/>
        <v>3.6666666666666665</v>
      </c>
      <c r="K69" s="12">
        <f t="shared" ca="1" si="19"/>
        <v>0</v>
      </c>
      <c r="L69" s="12">
        <f t="shared" ca="1" si="20"/>
        <v>3.6666666666666665</v>
      </c>
      <c r="M69" s="12">
        <f t="shared" ca="1" si="21"/>
        <v>0</v>
      </c>
      <c r="N69" s="9">
        <f ca="1">MATCH(C69,INDEX('Task Durations - Poisson'!$B$2:$AZ$80,,5),1)</f>
        <v>6</v>
      </c>
      <c r="O69" s="9">
        <f ca="1">MIN(51,INT(SUMPRODUCT(B69:N69,'Task Durations - Table 1'!$A$3:$M$3)))</f>
        <v>8</v>
      </c>
      <c r="P69" s="9">
        <f ca="1">MATCH(100-C69,INDEX('Task Durations - Poisson'!$B$2:$AZ$80,,O69),1)</f>
        <v>8</v>
      </c>
    </row>
    <row r="70" spans="1:16" ht="20.100000000000001" customHeight="1">
      <c r="A70" s="10">
        <v>68</v>
      </c>
      <c r="B70" s="11">
        <f t="shared" si="14"/>
        <v>2.1898079528631271</v>
      </c>
      <c r="C70" s="12">
        <f t="shared" ca="1" si="1"/>
        <v>3</v>
      </c>
      <c r="D70" s="12">
        <f t="shared" ca="1" si="15"/>
        <v>1</v>
      </c>
      <c r="E70" s="12">
        <f t="shared" ca="1" si="16"/>
        <v>0</v>
      </c>
      <c r="F70" s="12">
        <f t="shared" ca="1" si="17"/>
        <v>0</v>
      </c>
      <c r="G70" s="12">
        <f t="shared" ca="1" si="13"/>
        <v>7</v>
      </c>
      <c r="H70" s="12">
        <f t="shared" ca="1" si="13"/>
        <v>7</v>
      </c>
      <c r="I70" s="12">
        <f t="shared" ca="1" si="13"/>
        <v>7</v>
      </c>
      <c r="J70" s="12">
        <f t="shared" ca="1" si="18"/>
        <v>7</v>
      </c>
      <c r="K70" s="12">
        <f t="shared" ca="1" si="19"/>
        <v>7</v>
      </c>
      <c r="L70" s="12">
        <f t="shared" ca="1" si="20"/>
        <v>0</v>
      </c>
      <c r="M70" s="12">
        <f t="shared" ca="1" si="21"/>
        <v>0</v>
      </c>
      <c r="N70" s="9">
        <f ca="1">MATCH(C70,INDEX('Task Durations - Poisson'!$B$2:$AZ$80,,5),1)</f>
        <v>2</v>
      </c>
      <c r="O70" s="9">
        <f ca="1">MIN(51,INT(SUMPRODUCT(B70:N70,'Task Durations - Table 1'!$A$3:$M$3)))</f>
        <v>12</v>
      </c>
      <c r="P70" s="9">
        <f ca="1">MATCH(100-C70,INDEX('Task Durations - Poisson'!$B$2:$AZ$80,,O70),1)</f>
        <v>20</v>
      </c>
    </row>
    <row r="71" spans="1:16" ht="20.100000000000001" customHeight="1">
      <c r="A71" s="10">
        <v>69</v>
      </c>
      <c r="B71" s="11">
        <f t="shared" si="14"/>
        <v>2.1927296441616337</v>
      </c>
      <c r="C71" s="12">
        <f t="shared" ca="1" si="1"/>
        <v>73</v>
      </c>
      <c r="D71" s="12">
        <f t="shared" ca="1" si="15"/>
        <v>0</v>
      </c>
      <c r="E71" s="12">
        <f t="shared" ca="1" si="16"/>
        <v>0</v>
      </c>
      <c r="F71" s="12">
        <f t="shared" ca="1" si="17"/>
        <v>1</v>
      </c>
      <c r="G71" s="12">
        <f t="shared" ca="1" si="13"/>
        <v>7</v>
      </c>
      <c r="H71" s="12">
        <f t="shared" ca="1" si="13"/>
        <v>10</v>
      </c>
      <c r="I71" s="12">
        <f t="shared" ca="1" si="13"/>
        <v>10</v>
      </c>
      <c r="J71" s="12">
        <f t="shared" ca="1" si="18"/>
        <v>9</v>
      </c>
      <c r="K71" s="12">
        <f t="shared" ca="1" si="19"/>
        <v>0</v>
      </c>
      <c r="L71" s="12">
        <f t="shared" ca="1" si="20"/>
        <v>0</v>
      </c>
      <c r="M71" s="12">
        <f t="shared" ca="1" si="21"/>
        <v>9</v>
      </c>
      <c r="N71" s="9">
        <f ca="1">MATCH(C71,INDEX('Task Durations - Poisson'!$B$2:$AZ$80,,5),1)</f>
        <v>7</v>
      </c>
      <c r="O71" s="9">
        <f ca="1">MIN(51,INT(SUMPRODUCT(B71:N71,'Task Durations - Table 1'!$A$3:$M$3)))</f>
        <v>16</v>
      </c>
      <c r="P71" s="9">
        <f ca="1">MATCH(100-C71,INDEX('Task Durations - Poisson'!$B$2:$AZ$80,,O71),1)</f>
        <v>14</v>
      </c>
    </row>
    <row r="72" spans="1:16" ht="20.100000000000001" customHeight="1">
      <c r="A72" s="10">
        <v>70</v>
      </c>
      <c r="B72" s="11">
        <f t="shared" si="14"/>
        <v>2.1956552336467521</v>
      </c>
      <c r="C72" s="12">
        <f t="shared" ca="1" si="1"/>
        <v>44</v>
      </c>
      <c r="D72" s="12">
        <f t="shared" ca="1" si="15"/>
        <v>0</v>
      </c>
      <c r="E72" s="12">
        <f t="shared" ca="1" si="16"/>
        <v>1</v>
      </c>
      <c r="F72" s="12">
        <f t="shared" ca="1" si="17"/>
        <v>0</v>
      </c>
      <c r="G72" s="12">
        <f t="shared" ca="1" si="13"/>
        <v>5</v>
      </c>
      <c r="H72" s="12">
        <f t="shared" ca="1" si="13"/>
        <v>7</v>
      </c>
      <c r="I72" s="12">
        <f t="shared" ca="1" si="13"/>
        <v>7</v>
      </c>
      <c r="J72" s="12">
        <f t="shared" ca="1" si="18"/>
        <v>6.333333333333333</v>
      </c>
      <c r="K72" s="12">
        <f t="shared" ca="1" si="19"/>
        <v>0</v>
      </c>
      <c r="L72" s="12">
        <f t="shared" ca="1" si="20"/>
        <v>6.333333333333333</v>
      </c>
      <c r="M72" s="12">
        <f t="shared" ca="1" si="21"/>
        <v>0</v>
      </c>
      <c r="N72" s="9">
        <f ca="1">MATCH(C72,INDEX('Task Durations - Poisson'!$B$2:$AZ$80,,5),1)</f>
        <v>5</v>
      </c>
      <c r="O72" s="9">
        <f ca="1">MIN(51,INT(SUMPRODUCT(B72:N72,'Task Durations - Table 1'!$A$3:$M$3)))</f>
        <v>9</v>
      </c>
      <c r="P72" s="9">
        <f ca="1">MATCH(100-C72,INDEX('Task Durations - Poisson'!$B$2:$AZ$80,,O72),1)</f>
        <v>10</v>
      </c>
    </row>
    <row r="73" spans="1:16" ht="20.100000000000001" customHeight="1">
      <c r="A73" s="10">
        <v>71</v>
      </c>
      <c r="B73" s="11">
        <f t="shared" si="14"/>
        <v>2.1985847265195306</v>
      </c>
      <c r="C73" s="12">
        <f t="shared" ca="1" si="1"/>
        <v>28</v>
      </c>
      <c r="D73" s="12">
        <f t="shared" ca="1" si="15"/>
        <v>1</v>
      </c>
      <c r="E73" s="12">
        <f t="shared" ca="1" si="16"/>
        <v>0</v>
      </c>
      <c r="F73" s="12">
        <f t="shared" ca="1" si="17"/>
        <v>0</v>
      </c>
      <c r="G73" s="12">
        <f t="shared" ca="1" si="13"/>
        <v>4</v>
      </c>
      <c r="H73" s="12">
        <f t="shared" ca="1" si="13"/>
        <v>3</v>
      </c>
      <c r="I73" s="12">
        <f t="shared" ca="1" si="13"/>
        <v>4</v>
      </c>
      <c r="J73" s="12">
        <f t="shared" ca="1" si="18"/>
        <v>3.6666666666666665</v>
      </c>
      <c r="K73" s="12">
        <f t="shared" ca="1" si="19"/>
        <v>3.6666666666666665</v>
      </c>
      <c r="L73" s="12">
        <f t="shared" ca="1" si="20"/>
        <v>0</v>
      </c>
      <c r="M73" s="12">
        <f t="shared" ca="1" si="21"/>
        <v>0</v>
      </c>
      <c r="N73" s="9">
        <f ca="1">MATCH(C73,INDEX('Task Durations - Poisson'!$B$2:$AZ$80,,5),1)</f>
        <v>5</v>
      </c>
      <c r="O73" s="9">
        <f ca="1">MIN(51,INT(SUMPRODUCT(B73:N73,'Task Durations - Table 1'!$A$3:$M$3)))</f>
        <v>10</v>
      </c>
      <c r="P73" s="9">
        <f ca="1">MATCH(100-C73,INDEX('Task Durations - Poisson'!$B$2:$AZ$80,,O73),1)</f>
        <v>13</v>
      </c>
    </row>
    <row r="74" spans="1:16" ht="20.100000000000001" customHeight="1">
      <c r="A74" s="10">
        <v>72</v>
      </c>
      <c r="B74" s="11">
        <f t="shared" si="14"/>
        <v>2.2015181279879577</v>
      </c>
      <c r="C74" s="12">
        <f t="shared" ca="1" si="1"/>
        <v>50</v>
      </c>
      <c r="D74" s="12">
        <f t="shared" ca="1" si="15"/>
        <v>0</v>
      </c>
      <c r="E74" s="12">
        <f t="shared" ca="1" si="16"/>
        <v>1</v>
      </c>
      <c r="F74" s="12">
        <f t="shared" ca="1" si="17"/>
        <v>0</v>
      </c>
      <c r="G74" s="12">
        <f t="shared" ca="1" si="13"/>
        <v>4</v>
      </c>
      <c r="H74" s="12">
        <f t="shared" ca="1" si="13"/>
        <v>4</v>
      </c>
      <c r="I74" s="12">
        <f t="shared" ca="1" si="13"/>
        <v>4</v>
      </c>
      <c r="J74" s="12">
        <f t="shared" ca="1" si="18"/>
        <v>4</v>
      </c>
      <c r="K74" s="12">
        <f t="shared" ca="1" si="19"/>
        <v>0</v>
      </c>
      <c r="L74" s="12">
        <f t="shared" ca="1" si="20"/>
        <v>4</v>
      </c>
      <c r="M74" s="12">
        <f t="shared" ca="1" si="21"/>
        <v>0</v>
      </c>
      <c r="N74" s="9">
        <f ca="1">MATCH(C74,INDEX('Task Durations - Poisson'!$B$2:$AZ$80,,5),1)</f>
        <v>6</v>
      </c>
      <c r="O74" s="9">
        <f ca="1">MIN(51,INT(SUMPRODUCT(B74:N74,'Task Durations - Table 1'!$A$3:$M$3)))</f>
        <v>8</v>
      </c>
      <c r="P74" s="9">
        <f ca="1">MATCH(100-C74,INDEX('Task Durations - Poisson'!$B$2:$AZ$80,,O74),1)</f>
        <v>9</v>
      </c>
    </row>
    <row r="75" spans="1:16" ht="20.100000000000001" customHeight="1">
      <c r="A75" s="10">
        <v>73</v>
      </c>
      <c r="B75" s="11">
        <f t="shared" si="14"/>
        <v>2.2044554432669701</v>
      </c>
      <c r="C75" s="12">
        <f t="shared" ca="1" si="1"/>
        <v>6</v>
      </c>
      <c r="D75" s="12">
        <f t="shared" ca="1" si="15"/>
        <v>1</v>
      </c>
      <c r="E75" s="12">
        <f t="shared" ca="1" si="16"/>
        <v>0</v>
      </c>
      <c r="F75" s="12">
        <f t="shared" ca="1" si="17"/>
        <v>0</v>
      </c>
      <c r="G75" s="12">
        <f t="shared" ca="1" si="13"/>
        <v>3</v>
      </c>
      <c r="H75" s="12">
        <f t="shared" ca="1" si="13"/>
        <v>3</v>
      </c>
      <c r="I75" s="12">
        <f t="shared" ca="1" si="13"/>
        <v>3</v>
      </c>
      <c r="J75" s="12">
        <f t="shared" ca="1" si="18"/>
        <v>3</v>
      </c>
      <c r="K75" s="12">
        <f t="shared" ca="1" si="19"/>
        <v>3</v>
      </c>
      <c r="L75" s="12">
        <f t="shared" ca="1" si="20"/>
        <v>0</v>
      </c>
      <c r="M75" s="12">
        <f t="shared" ca="1" si="21"/>
        <v>0</v>
      </c>
      <c r="N75" s="9">
        <f ca="1">MATCH(C75,INDEX('Task Durations - Poisson'!$B$2:$AZ$80,,5),1)</f>
        <v>3</v>
      </c>
      <c r="O75" s="9">
        <f ca="1">MIN(51,INT(SUMPRODUCT(B75:N75,'Task Durations - Table 1'!$A$3:$M$3)))</f>
        <v>8</v>
      </c>
      <c r="P75" s="9">
        <f ca="1">MATCH(100-C75,INDEX('Task Durations - Poisson'!$B$2:$AZ$80,,O75),1)</f>
        <v>14</v>
      </c>
    </row>
    <row r="76" spans="1:16" ht="20.100000000000001" customHeight="1">
      <c r="A76" s="10">
        <v>74</v>
      </c>
      <c r="B76" s="11">
        <f t="shared" si="14"/>
        <v>2.2073966775784619</v>
      </c>
      <c r="C76" s="12">
        <f t="shared" ca="1" si="1"/>
        <v>29</v>
      </c>
      <c r="D76" s="12">
        <f t="shared" ca="1" si="15"/>
        <v>1</v>
      </c>
      <c r="E76" s="12">
        <f t="shared" ca="1" si="16"/>
        <v>0</v>
      </c>
      <c r="F76" s="12">
        <f t="shared" ca="1" si="17"/>
        <v>0</v>
      </c>
      <c r="G76" s="12">
        <f t="shared" ca="1" si="13"/>
        <v>4</v>
      </c>
      <c r="H76" s="12">
        <f t="shared" ca="1" si="13"/>
        <v>4</v>
      </c>
      <c r="I76" s="12">
        <f t="shared" ca="1" si="13"/>
        <v>4</v>
      </c>
      <c r="J76" s="12">
        <f t="shared" ca="1" si="18"/>
        <v>4</v>
      </c>
      <c r="K76" s="12">
        <f t="shared" ca="1" si="19"/>
        <v>4</v>
      </c>
      <c r="L76" s="12">
        <f t="shared" ca="1" si="20"/>
        <v>0</v>
      </c>
      <c r="M76" s="12">
        <f t="shared" ca="1" si="21"/>
        <v>0</v>
      </c>
      <c r="N76" s="9">
        <f ca="1">MATCH(C76,INDEX('Task Durations - Poisson'!$B$2:$AZ$80,,5),1)</f>
        <v>5</v>
      </c>
      <c r="O76" s="9">
        <f ca="1">MIN(51,INT(SUMPRODUCT(B76:N76,'Task Durations - Table 1'!$A$3:$M$3)))</f>
        <v>10</v>
      </c>
      <c r="P76" s="9">
        <f ca="1">MATCH(100-C76,INDEX('Task Durations - Poisson'!$B$2:$AZ$80,,O76),1)</f>
        <v>13</v>
      </c>
    </row>
    <row r="77" spans="1:16" ht="20.100000000000001" customHeight="1">
      <c r="A77" s="10">
        <v>75</v>
      </c>
      <c r="B77" s="11">
        <f t="shared" si="14"/>
        <v>2.2103418361512954</v>
      </c>
      <c r="C77" s="12">
        <f t="shared" ca="1" si="1"/>
        <v>93</v>
      </c>
      <c r="D77" s="12">
        <f t="shared" ca="1" si="15"/>
        <v>0</v>
      </c>
      <c r="E77" s="12">
        <f t="shared" ca="1" si="16"/>
        <v>0</v>
      </c>
      <c r="F77" s="12">
        <f t="shared" ca="1" si="17"/>
        <v>1</v>
      </c>
      <c r="G77" s="12">
        <f t="shared" ca="1" si="13"/>
        <v>7</v>
      </c>
      <c r="H77" s="12">
        <f t="shared" ca="1" si="13"/>
        <v>5</v>
      </c>
      <c r="I77" s="12">
        <f t="shared" ca="1" si="13"/>
        <v>5</v>
      </c>
      <c r="J77" s="12">
        <f t="shared" ca="1" si="18"/>
        <v>5.666666666666667</v>
      </c>
      <c r="K77" s="12">
        <f t="shared" ca="1" si="19"/>
        <v>0</v>
      </c>
      <c r="L77" s="12">
        <f t="shared" ca="1" si="20"/>
        <v>0</v>
      </c>
      <c r="M77" s="12">
        <f t="shared" ca="1" si="21"/>
        <v>5.666666666666667</v>
      </c>
      <c r="N77" s="9">
        <f ca="1">MATCH(C77,INDEX('Task Durations - Poisson'!$B$2:$AZ$80,,5),1)</f>
        <v>9</v>
      </c>
      <c r="O77" s="9">
        <f ca="1">MIN(51,INT(SUMPRODUCT(B77:N77,'Task Durations - Table 1'!$A$3:$M$3)))</f>
        <v>14</v>
      </c>
      <c r="P77" s="9">
        <f ca="1">MATCH(100-C77,INDEX('Task Durations - Poisson'!$B$2:$AZ$80,,O77),1)</f>
        <v>10</v>
      </c>
    </row>
    <row r="78" spans="1:16" ht="20.100000000000001" customHeight="1">
      <c r="A78" s="10">
        <v>76</v>
      </c>
      <c r="B78" s="11">
        <f t="shared" si="14"/>
        <v>2.2132909242213086</v>
      </c>
      <c r="C78" s="12">
        <f t="shared" ca="1" si="1"/>
        <v>47</v>
      </c>
      <c r="D78" s="12">
        <f t="shared" ca="1" si="15"/>
        <v>0</v>
      </c>
      <c r="E78" s="12">
        <f t="shared" ca="1" si="16"/>
        <v>1</v>
      </c>
      <c r="F78" s="12">
        <f t="shared" ca="1" si="17"/>
        <v>0</v>
      </c>
      <c r="G78" s="12">
        <f t="shared" ca="1" si="13"/>
        <v>15</v>
      </c>
      <c r="H78" s="12">
        <f t="shared" ca="1" si="13"/>
        <v>23</v>
      </c>
      <c r="I78" s="12">
        <f t="shared" ca="1" si="13"/>
        <v>15</v>
      </c>
      <c r="J78" s="12">
        <f t="shared" ca="1" si="18"/>
        <v>17.666666666666668</v>
      </c>
      <c r="K78" s="12">
        <f t="shared" ca="1" si="19"/>
        <v>0</v>
      </c>
      <c r="L78" s="12">
        <f t="shared" ca="1" si="20"/>
        <v>17.666666666666668</v>
      </c>
      <c r="M78" s="12">
        <f t="shared" ca="1" si="21"/>
        <v>0</v>
      </c>
      <c r="N78" s="9">
        <f ca="1">MATCH(C78,INDEX('Task Durations - Poisson'!$B$2:$AZ$80,,5),1)</f>
        <v>6</v>
      </c>
      <c r="O78" s="9">
        <f ca="1">MIN(51,INT(SUMPRODUCT(B78:N78,'Task Durations - Table 1'!$A$3:$M$3)))</f>
        <v>19</v>
      </c>
      <c r="P78" s="9">
        <f ca="1">MATCH(100-C78,INDEX('Task Durations - Poisson'!$B$2:$AZ$80,,O78),1)</f>
        <v>20</v>
      </c>
    </row>
    <row r="79" spans="1:16" ht="20.100000000000001" customHeight="1">
      <c r="A79" s="10">
        <v>77</v>
      </c>
      <c r="B79" s="11">
        <f t="shared" si="14"/>
        <v>2.2162439470313253</v>
      </c>
      <c r="C79" s="12">
        <f t="shared" ca="1" si="1"/>
        <v>88</v>
      </c>
      <c r="D79" s="12">
        <f t="shared" ca="1" si="15"/>
        <v>0</v>
      </c>
      <c r="E79" s="12">
        <f t="shared" ca="1" si="16"/>
        <v>0</v>
      </c>
      <c r="F79" s="12">
        <f t="shared" ca="1" si="17"/>
        <v>1</v>
      </c>
      <c r="G79" s="12">
        <f t="shared" ca="1" si="13"/>
        <v>10</v>
      </c>
      <c r="H79" s="12">
        <f t="shared" ca="1" si="13"/>
        <v>15</v>
      </c>
      <c r="I79" s="12">
        <f t="shared" ca="1" si="13"/>
        <v>15</v>
      </c>
      <c r="J79" s="12">
        <f t="shared" ca="1" si="18"/>
        <v>13.333333333333334</v>
      </c>
      <c r="K79" s="12">
        <f t="shared" ca="1" si="19"/>
        <v>0</v>
      </c>
      <c r="L79" s="12">
        <f t="shared" ca="1" si="20"/>
        <v>0</v>
      </c>
      <c r="M79" s="12">
        <f t="shared" ca="1" si="21"/>
        <v>13.333333333333334</v>
      </c>
      <c r="N79" s="9">
        <f ca="1">MATCH(C79,INDEX('Task Durations - Poisson'!$B$2:$AZ$80,,5),1)</f>
        <v>9</v>
      </c>
      <c r="O79" s="9">
        <f ca="1">MIN(51,INT(SUMPRODUCT(B79:N79,'Task Durations - Table 1'!$A$3:$M$3)))</f>
        <v>22</v>
      </c>
      <c r="P79" s="9">
        <f ca="1">MATCH(100-C79,INDEX('Task Durations - Poisson'!$B$2:$AZ$80,,O79),1)</f>
        <v>18</v>
      </c>
    </row>
    <row r="80" spans="1:16" ht="20.100000000000001" customHeight="1">
      <c r="A80" s="10">
        <v>78</v>
      </c>
      <c r="B80" s="11">
        <f t="shared" si="14"/>
        <v>2.2192009098311649</v>
      </c>
      <c r="C80" s="12">
        <f t="shared" ca="1" si="1"/>
        <v>22</v>
      </c>
      <c r="D80" s="12">
        <f t="shared" ca="1" si="15"/>
        <v>1</v>
      </c>
      <c r="E80" s="12">
        <f t="shared" ca="1" si="16"/>
        <v>0</v>
      </c>
      <c r="F80" s="12">
        <f t="shared" ca="1" si="17"/>
        <v>0</v>
      </c>
      <c r="G80" s="12">
        <f t="shared" ca="1" si="13"/>
        <v>5</v>
      </c>
      <c r="H80" s="12">
        <f t="shared" ca="1" si="13"/>
        <v>4</v>
      </c>
      <c r="I80" s="12">
        <f t="shared" ca="1" si="13"/>
        <v>4</v>
      </c>
      <c r="J80" s="12">
        <f t="shared" ca="1" si="18"/>
        <v>4.333333333333333</v>
      </c>
      <c r="K80" s="12">
        <f t="shared" ca="1" si="19"/>
        <v>4.333333333333333</v>
      </c>
      <c r="L80" s="12">
        <f t="shared" ca="1" si="20"/>
        <v>0</v>
      </c>
      <c r="M80" s="12">
        <f t="shared" ca="1" si="21"/>
        <v>0</v>
      </c>
      <c r="N80" s="9">
        <f ca="1">MATCH(C80,INDEX('Task Durations - Poisson'!$B$2:$AZ$80,,5),1)</f>
        <v>4</v>
      </c>
      <c r="O80" s="9">
        <f ca="1">MIN(51,INT(SUMPRODUCT(B80:N80,'Task Durations - Table 1'!$A$3:$M$3)))</f>
        <v>10</v>
      </c>
      <c r="P80" s="9">
        <f ca="1">MATCH(100-C80,INDEX('Task Durations - Poisson'!$B$2:$AZ$80,,O80),1)</f>
        <v>13</v>
      </c>
    </row>
    <row r="81" spans="1:16" ht="20.100000000000001" customHeight="1">
      <c r="A81" s="10">
        <v>79</v>
      </c>
      <c r="B81" s="11">
        <f t="shared" si="14"/>
        <v>2.2221618178776512</v>
      </c>
      <c r="C81" s="12">
        <f t="shared" ca="1" si="1"/>
        <v>94</v>
      </c>
      <c r="D81" s="12">
        <f t="shared" ca="1" si="15"/>
        <v>0</v>
      </c>
      <c r="E81" s="12">
        <f t="shared" ca="1" si="16"/>
        <v>0</v>
      </c>
      <c r="F81" s="12">
        <f t="shared" ca="1" si="17"/>
        <v>1</v>
      </c>
      <c r="G81" s="12">
        <f t="shared" ca="1" si="13"/>
        <v>10</v>
      </c>
      <c r="H81" s="12">
        <f t="shared" ca="1" si="13"/>
        <v>10</v>
      </c>
      <c r="I81" s="12">
        <f t="shared" ca="1" si="13"/>
        <v>7</v>
      </c>
      <c r="J81" s="12">
        <f t="shared" ca="1" si="18"/>
        <v>9</v>
      </c>
      <c r="K81" s="12">
        <f t="shared" ca="1" si="19"/>
        <v>0</v>
      </c>
      <c r="L81" s="12">
        <f t="shared" ca="1" si="20"/>
        <v>0</v>
      </c>
      <c r="M81" s="12">
        <f t="shared" ca="1" si="21"/>
        <v>9</v>
      </c>
      <c r="N81" s="9">
        <f ca="1">MATCH(C81,INDEX('Task Durations - Poisson'!$B$2:$AZ$80,,5),1)</f>
        <v>10</v>
      </c>
      <c r="O81" s="9">
        <f ca="1">MIN(51,INT(SUMPRODUCT(B81:N81,'Task Durations - Table 1'!$A$3:$M$3)))</f>
        <v>18</v>
      </c>
      <c r="P81" s="9">
        <f ca="1">MATCH(100-C81,INDEX('Task Durations - Poisson'!$B$2:$AZ$80,,O81),1)</f>
        <v>13</v>
      </c>
    </row>
    <row r="82" spans="1:16" ht="20.100000000000001" customHeight="1">
      <c r="A82" s="10">
        <v>80</v>
      </c>
      <c r="B82" s="11">
        <f t="shared" si="14"/>
        <v>2.2251266764346211</v>
      </c>
      <c r="C82" s="12">
        <f t="shared" ca="1" si="1"/>
        <v>36</v>
      </c>
      <c r="D82" s="12">
        <f t="shared" ca="1" si="15"/>
        <v>0</v>
      </c>
      <c r="E82" s="12">
        <f t="shared" ca="1" si="16"/>
        <v>1</v>
      </c>
      <c r="F82" s="12">
        <f t="shared" ca="1" si="17"/>
        <v>0</v>
      </c>
      <c r="G82" s="12">
        <f t="shared" ca="1" si="13"/>
        <v>5</v>
      </c>
      <c r="H82" s="12">
        <f t="shared" ca="1" si="13"/>
        <v>5</v>
      </c>
      <c r="I82" s="12">
        <f t="shared" ca="1" si="13"/>
        <v>4</v>
      </c>
      <c r="J82" s="12">
        <f t="shared" ca="1" si="18"/>
        <v>4.666666666666667</v>
      </c>
      <c r="K82" s="12">
        <f t="shared" ca="1" si="19"/>
        <v>0</v>
      </c>
      <c r="L82" s="12">
        <f t="shared" ca="1" si="20"/>
        <v>4.666666666666667</v>
      </c>
      <c r="M82" s="12">
        <f t="shared" ca="1" si="21"/>
        <v>0</v>
      </c>
      <c r="N82" s="9">
        <f ca="1">MATCH(C82,INDEX('Task Durations - Poisson'!$B$2:$AZ$80,,5),1)</f>
        <v>5</v>
      </c>
      <c r="O82" s="9">
        <f ca="1">MIN(51,INT(SUMPRODUCT(B82:N82,'Task Durations - Table 1'!$A$3:$M$3)))</f>
        <v>8</v>
      </c>
      <c r="P82" s="9">
        <f ca="1">MATCH(100-C82,INDEX('Task Durations - Poisson'!$B$2:$AZ$80,,O82),1)</f>
        <v>10</v>
      </c>
    </row>
    <row r="83" spans="1:16" ht="20.100000000000001" customHeight="1">
      <c r="A83" s="10">
        <v>81</v>
      </c>
      <c r="B83" s="11">
        <f t="shared" si="14"/>
        <v>2.2280954907729353</v>
      </c>
      <c r="C83" s="12">
        <f t="shared" ca="1" si="1"/>
        <v>99</v>
      </c>
      <c r="D83" s="12">
        <f t="shared" ca="1" si="15"/>
        <v>0</v>
      </c>
      <c r="E83" s="12">
        <f t="shared" ca="1" si="16"/>
        <v>0</v>
      </c>
      <c r="F83" s="12">
        <f t="shared" ca="1" si="17"/>
        <v>1</v>
      </c>
      <c r="G83" s="12">
        <f t="shared" ca="1" si="13"/>
        <v>4</v>
      </c>
      <c r="H83" s="12">
        <f t="shared" ca="1" si="13"/>
        <v>4</v>
      </c>
      <c r="I83" s="12">
        <f t="shared" ca="1" si="13"/>
        <v>4</v>
      </c>
      <c r="J83" s="12">
        <f t="shared" ca="1" si="18"/>
        <v>4</v>
      </c>
      <c r="K83" s="12">
        <f t="shared" ca="1" si="19"/>
        <v>0</v>
      </c>
      <c r="L83" s="12">
        <f t="shared" ca="1" si="20"/>
        <v>0</v>
      </c>
      <c r="M83" s="12">
        <f t="shared" ca="1" si="21"/>
        <v>4</v>
      </c>
      <c r="N83" s="9">
        <f ca="1">MATCH(C83,INDEX('Task Durations - Poisson'!$B$2:$AZ$80,,5),1)</f>
        <v>12</v>
      </c>
      <c r="O83" s="9">
        <f ca="1">MIN(51,INT(SUMPRODUCT(B83:N83,'Task Durations - Table 1'!$A$3:$M$3)))</f>
        <v>14</v>
      </c>
      <c r="P83" s="9">
        <f ca="1">MATCH(100-C83,INDEX('Task Durations - Poisson'!$B$2:$AZ$80,,O83),1)</f>
        <v>7</v>
      </c>
    </row>
    <row r="84" spans="1:16" ht="20.100000000000001" customHeight="1">
      <c r="A84" s="10">
        <v>82</v>
      </c>
      <c r="B84" s="11">
        <f t="shared" si="14"/>
        <v>2.2310682661704861</v>
      </c>
      <c r="C84" s="12">
        <f t="shared" ca="1" si="1"/>
        <v>36</v>
      </c>
      <c r="D84" s="12">
        <f t="shared" ca="1" si="15"/>
        <v>0</v>
      </c>
      <c r="E84" s="12">
        <f t="shared" ca="1" si="16"/>
        <v>1</v>
      </c>
      <c r="F84" s="12">
        <f t="shared" ca="1" si="17"/>
        <v>0</v>
      </c>
      <c r="G84" s="12">
        <f t="shared" ref="G84:I103" ca="1" si="22">INT(CHOOSE(1+MOD($C84+RANDBETWEEN(0,1),7),1,2,3,5,8,13,21)+$B84)</f>
        <v>4</v>
      </c>
      <c r="H84" s="12">
        <f t="shared" ca="1" si="22"/>
        <v>4</v>
      </c>
      <c r="I84" s="12">
        <f t="shared" ca="1" si="22"/>
        <v>5</v>
      </c>
      <c r="J84" s="12">
        <f t="shared" ca="1" si="18"/>
        <v>4.333333333333333</v>
      </c>
      <c r="K84" s="12">
        <f t="shared" ca="1" si="19"/>
        <v>0</v>
      </c>
      <c r="L84" s="12">
        <f t="shared" ca="1" si="20"/>
        <v>4.333333333333333</v>
      </c>
      <c r="M84" s="12">
        <f t="shared" ca="1" si="21"/>
        <v>0</v>
      </c>
      <c r="N84" s="9">
        <f ca="1">MATCH(C84,INDEX('Task Durations - Poisson'!$B$2:$AZ$80,,5),1)</f>
        <v>5</v>
      </c>
      <c r="O84" s="9">
        <f ca="1">MIN(51,INT(SUMPRODUCT(B84:N84,'Task Durations - Table 1'!$A$3:$M$3)))</f>
        <v>8</v>
      </c>
      <c r="P84" s="9">
        <f ca="1">MATCH(100-C84,INDEX('Task Durations - Poisson'!$B$2:$AZ$80,,O84),1)</f>
        <v>10</v>
      </c>
    </row>
    <row r="85" spans="1:16" ht="20.100000000000001" customHeight="1">
      <c r="A85" s="10">
        <v>83</v>
      </c>
      <c r="B85" s="11">
        <f t="shared" si="14"/>
        <v>2.2340450079122092</v>
      </c>
      <c r="C85" s="12">
        <f t="shared" ca="1" si="1"/>
        <v>69</v>
      </c>
      <c r="D85" s="12">
        <f t="shared" ca="1" si="15"/>
        <v>0</v>
      </c>
      <c r="E85" s="12">
        <f t="shared" ca="1" si="16"/>
        <v>0</v>
      </c>
      <c r="F85" s="12">
        <f t="shared" ca="1" si="17"/>
        <v>1</v>
      </c>
      <c r="G85" s="12">
        <f t="shared" ca="1" si="22"/>
        <v>23</v>
      </c>
      <c r="H85" s="12">
        <f t="shared" ca="1" si="22"/>
        <v>23</v>
      </c>
      <c r="I85" s="12">
        <f t="shared" ca="1" si="22"/>
        <v>23</v>
      </c>
      <c r="J85" s="12">
        <f t="shared" ca="1" si="18"/>
        <v>23</v>
      </c>
      <c r="K85" s="12">
        <f t="shared" ca="1" si="19"/>
        <v>0</v>
      </c>
      <c r="L85" s="12">
        <f t="shared" ca="1" si="20"/>
        <v>0</v>
      </c>
      <c r="M85" s="12">
        <f t="shared" ca="1" si="21"/>
        <v>23</v>
      </c>
      <c r="N85" s="9">
        <f ca="1">MATCH(C85,INDEX('Task Durations - Poisson'!$B$2:$AZ$80,,5),1)</f>
        <v>7</v>
      </c>
      <c r="O85" s="9">
        <f ca="1">MIN(51,INT(SUMPRODUCT(B85:N85,'Task Durations - Table 1'!$A$3:$M$3)))</f>
        <v>30</v>
      </c>
      <c r="P85" s="9">
        <f ca="1">MATCH(100-C85,INDEX('Task Durations - Poisson'!$B$2:$AZ$80,,O85),1)</f>
        <v>28</v>
      </c>
    </row>
    <row r="86" spans="1:16" ht="20.100000000000001" customHeight="1">
      <c r="A86" s="10">
        <v>84</v>
      </c>
      <c r="B86" s="11">
        <f t="shared" si="14"/>
        <v>2.2370257212900904</v>
      </c>
      <c r="C86" s="12">
        <f t="shared" ca="1" si="1"/>
        <v>92</v>
      </c>
      <c r="D86" s="12">
        <f t="shared" ca="1" si="15"/>
        <v>0</v>
      </c>
      <c r="E86" s="12">
        <f t="shared" ca="1" si="16"/>
        <v>0</v>
      </c>
      <c r="F86" s="12">
        <f t="shared" ca="1" si="17"/>
        <v>1</v>
      </c>
      <c r="G86" s="12">
        <f t="shared" ca="1" si="22"/>
        <v>4</v>
      </c>
      <c r="H86" s="12">
        <f t="shared" ca="1" si="22"/>
        <v>5</v>
      </c>
      <c r="I86" s="12">
        <f t="shared" ca="1" si="22"/>
        <v>5</v>
      </c>
      <c r="J86" s="12">
        <f t="shared" ca="1" si="18"/>
        <v>4.666666666666667</v>
      </c>
      <c r="K86" s="12">
        <f t="shared" ca="1" si="19"/>
        <v>0</v>
      </c>
      <c r="L86" s="12">
        <f t="shared" ca="1" si="20"/>
        <v>0</v>
      </c>
      <c r="M86" s="12">
        <f t="shared" ca="1" si="21"/>
        <v>4.666666666666667</v>
      </c>
      <c r="N86" s="9">
        <f ca="1">MATCH(C86,INDEX('Task Durations - Poisson'!$B$2:$AZ$80,,5),1)</f>
        <v>9</v>
      </c>
      <c r="O86" s="9">
        <f ca="1">MIN(51,INT(SUMPRODUCT(B86:N86,'Task Durations - Table 1'!$A$3:$M$3)))</f>
        <v>13</v>
      </c>
      <c r="P86" s="9">
        <f ca="1">MATCH(100-C86,INDEX('Task Durations - Poisson'!$B$2:$AZ$80,,O86),1)</f>
        <v>9</v>
      </c>
    </row>
    <row r="87" spans="1:16" ht="20.100000000000001" customHeight="1">
      <c r="A87" s="10">
        <v>85</v>
      </c>
      <c r="B87" s="11">
        <f t="shared" si="14"/>
        <v>2.2400104116031763</v>
      </c>
      <c r="C87" s="12">
        <f t="shared" ca="1" si="1"/>
        <v>16</v>
      </c>
      <c r="D87" s="12">
        <f t="shared" ca="1" si="15"/>
        <v>1</v>
      </c>
      <c r="E87" s="12">
        <f t="shared" ca="1" si="16"/>
        <v>0</v>
      </c>
      <c r="F87" s="12">
        <f t="shared" ca="1" si="17"/>
        <v>0</v>
      </c>
      <c r="G87" s="12">
        <f t="shared" ca="1" si="22"/>
        <v>7</v>
      </c>
      <c r="H87" s="12">
        <f t="shared" ca="1" si="22"/>
        <v>5</v>
      </c>
      <c r="I87" s="12">
        <f t="shared" ca="1" si="22"/>
        <v>7</v>
      </c>
      <c r="J87" s="12">
        <f t="shared" ca="1" si="18"/>
        <v>6.333333333333333</v>
      </c>
      <c r="K87" s="12">
        <f t="shared" ca="1" si="19"/>
        <v>6.333333333333333</v>
      </c>
      <c r="L87" s="12">
        <f t="shared" ca="1" si="20"/>
        <v>0</v>
      </c>
      <c r="M87" s="12">
        <f t="shared" ca="1" si="21"/>
        <v>0</v>
      </c>
      <c r="N87" s="9">
        <f ca="1">MATCH(C87,INDEX('Task Durations - Poisson'!$B$2:$AZ$80,,5),1)</f>
        <v>4</v>
      </c>
      <c r="O87" s="9">
        <f ca="1">MIN(51,INT(SUMPRODUCT(B87:N87,'Task Durations - Table 1'!$A$3:$M$3)))</f>
        <v>12</v>
      </c>
      <c r="P87" s="9">
        <f ca="1">MATCH(100-C87,INDEX('Task Durations - Poisson'!$B$2:$AZ$80,,O87),1)</f>
        <v>16</v>
      </c>
    </row>
    <row r="88" spans="1:16" ht="20.100000000000001" customHeight="1">
      <c r="A88" s="10">
        <v>86</v>
      </c>
      <c r="B88" s="11">
        <f t="shared" si="14"/>
        <v>2.2429990841575838</v>
      </c>
      <c r="C88" s="12">
        <f t="shared" ca="1" si="1"/>
        <v>14</v>
      </c>
      <c r="D88" s="12">
        <f t="shared" ca="1" si="15"/>
        <v>1</v>
      </c>
      <c r="E88" s="12">
        <f t="shared" ca="1" si="16"/>
        <v>0</v>
      </c>
      <c r="F88" s="12">
        <f t="shared" ca="1" si="17"/>
        <v>0</v>
      </c>
      <c r="G88" s="12">
        <f t="shared" ca="1" si="22"/>
        <v>4</v>
      </c>
      <c r="H88" s="12">
        <f t="shared" ca="1" si="22"/>
        <v>4</v>
      </c>
      <c r="I88" s="12">
        <f t="shared" ca="1" si="22"/>
        <v>3</v>
      </c>
      <c r="J88" s="12">
        <f t="shared" ca="1" si="18"/>
        <v>3.6666666666666665</v>
      </c>
      <c r="K88" s="12">
        <f t="shared" ca="1" si="19"/>
        <v>3.6666666666666665</v>
      </c>
      <c r="L88" s="12">
        <f t="shared" ca="1" si="20"/>
        <v>0</v>
      </c>
      <c r="M88" s="12">
        <f t="shared" ca="1" si="21"/>
        <v>0</v>
      </c>
      <c r="N88" s="9">
        <f ca="1">MATCH(C88,INDEX('Task Durations - Poisson'!$B$2:$AZ$80,,5),1)</f>
        <v>4</v>
      </c>
      <c r="O88" s="9">
        <f ca="1">MIN(51,INT(SUMPRODUCT(B88:N88,'Task Durations - Table 1'!$A$3:$M$3)))</f>
        <v>9</v>
      </c>
      <c r="P88" s="9">
        <f ca="1">MATCH(100-C88,INDEX('Task Durations - Poisson'!$B$2:$AZ$80,,O88),1)</f>
        <v>13</v>
      </c>
    </row>
    <row r="89" spans="1:16" ht="20.100000000000001" customHeight="1">
      <c r="A89" s="10">
        <v>87</v>
      </c>
      <c r="B89" s="11">
        <f t="shared" si="14"/>
        <v>2.2459917442665094</v>
      </c>
      <c r="C89" s="12">
        <f t="shared" ca="1" si="1"/>
        <v>83</v>
      </c>
      <c r="D89" s="12">
        <f t="shared" ca="1" si="15"/>
        <v>0</v>
      </c>
      <c r="E89" s="12">
        <f t="shared" ca="1" si="16"/>
        <v>0</v>
      </c>
      <c r="F89" s="12">
        <f t="shared" ca="1" si="17"/>
        <v>1</v>
      </c>
      <c r="G89" s="12">
        <f t="shared" ca="1" si="22"/>
        <v>3</v>
      </c>
      <c r="H89" s="12">
        <f t="shared" ca="1" si="22"/>
        <v>3</v>
      </c>
      <c r="I89" s="12">
        <f t="shared" ca="1" si="22"/>
        <v>3</v>
      </c>
      <c r="J89" s="12">
        <f t="shared" ca="1" si="18"/>
        <v>3</v>
      </c>
      <c r="K89" s="12">
        <f t="shared" ca="1" si="19"/>
        <v>0</v>
      </c>
      <c r="L89" s="12">
        <f t="shared" ca="1" si="20"/>
        <v>0</v>
      </c>
      <c r="M89" s="12">
        <f t="shared" ca="1" si="21"/>
        <v>3</v>
      </c>
      <c r="N89" s="9">
        <f ca="1">MATCH(C89,INDEX('Task Durations - Poisson'!$B$2:$AZ$80,,5),1)</f>
        <v>8</v>
      </c>
      <c r="O89" s="9">
        <f ca="1">MIN(51,INT(SUMPRODUCT(B89:N89,'Task Durations - Table 1'!$A$3:$M$3)))</f>
        <v>11</v>
      </c>
      <c r="P89" s="9">
        <f ca="1">MATCH(100-C89,INDEX('Task Durations - Poisson'!$B$2:$AZ$80,,O89),1)</f>
        <v>9</v>
      </c>
    </row>
    <row r="90" spans="1:16" ht="20.100000000000001" customHeight="1">
      <c r="A90" s="10">
        <v>88</v>
      </c>
      <c r="B90" s="11">
        <f t="shared" si="14"/>
        <v>2.2489883972502387</v>
      </c>
      <c r="C90" s="12">
        <f t="shared" ca="1" si="1"/>
        <v>29</v>
      </c>
      <c r="D90" s="12">
        <f t="shared" ca="1" si="15"/>
        <v>1</v>
      </c>
      <c r="E90" s="12">
        <f t="shared" ca="1" si="16"/>
        <v>0</v>
      </c>
      <c r="F90" s="12">
        <f t="shared" ca="1" si="17"/>
        <v>0</v>
      </c>
      <c r="G90" s="12">
        <f t="shared" ca="1" si="22"/>
        <v>5</v>
      </c>
      <c r="H90" s="12">
        <f t="shared" ca="1" si="22"/>
        <v>5</v>
      </c>
      <c r="I90" s="12">
        <f t="shared" ca="1" si="22"/>
        <v>4</v>
      </c>
      <c r="J90" s="12">
        <f t="shared" ca="1" si="18"/>
        <v>4.666666666666667</v>
      </c>
      <c r="K90" s="12">
        <f t="shared" ca="1" si="19"/>
        <v>4.666666666666667</v>
      </c>
      <c r="L90" s="12">
        <f t="shared" ca="1" si="20"/>
        <v>0</v>
      </c>
      <c r="M90" s="12">
        <f t="shared" ca="1" si="21"/>
        <v>0</v>
      </c>
      <c r="N90" s="9">
        <f ca="1">MATCH(C90,INDEX('Task Durations - Poisson'!$B$2:$AZ$80,,5),1)</f>
        <v>5</v>
      </c>
      <c r="O90" s="9">
        <f ca="1">MIN(51,INT(SUMPRODUCT(B90:N90,'Task Durations - Table 1'!$A$3:$M$3)))</f>
        <v>11</v>
      </c>
      <c r="P90" s="9">
        <f ca="1">MATCH(100-C90,INDEX('Task Durations - Poisson'!$B$2:$AZ$80,,O90),1)</f>
        <v>14</v>
      </c>
    </row>
    <row r="91" spans="1:16" ht="20.100000000000001" customHeight="1">
      <c r="A91" s="10">
        <v>89</v>
      </c>
      <c r="B91" s="11">
        <f t="shared" si="14"/>
        <v>2.2519890484361555</v>
      </c>
      <c r="C91" s="12">
        <f t="shared" ca="1" si="1"/>
        <v>85</v>
      </c>
      <c r="D91" s="12">
        <f t="shared" ca="1" si="15"/>
        <v>0</v>
      </c>
      <c r="E91" s="12">
        <f t="shared" ca="1" si="16"/>
        <v>0</v>
      </c>
      <c r="F91" s="12">
        <f t="shared" ca="1" si="17"/>
        <v>1</v>
      </c>
      <c r="G91" s="12">
        <f t="shared" ca="1" si="22"/>
        <v>5</v>
      </c>
      <c r="H91" s="12">
        <f t="shared" ca="1" si="22"/>
        <v>4</v>
      </c>
      <c r="I91" s="12">
        <f t="shared" ca="1" si="22"/>
        <v>4</v>
      </c>
      <c r="J91" s="12">
        <f t="shared" ca="1" si="18"/>
        <v>4.333333333333333</v>
      </c>
      <c r="K91" s="12">
        <f t="shared" ca="1" si="19"/>
        <v>0</v>
      </c>
      <c r="L91" s="12">
        <f t="shared" ca="1" si="20"/>
        <v>0</v>
      </c>
      <c r="M91" s="12">
        <f t="shared" ca="1" si="21"/>
        <v>4.333333333333333</v>
      </c>
      <c r="N91" s="9">
        <f ca="1">MATCH(C91,INDEX('Task Durations - Poisson'!$B$2:$AZ$80,,5),1)</f>
        <v>8</v>
      </c>
      <c r="O91" s="9">
        <f ca="1">MIN(51,INT(SUMPRODUCT(B91:N91,'Task Durations - Table 1'!$A$3:$M$3)))</f>
        <v>12</v>
      </c>
      <c r="P91" s="9">
        <f ca="1">MATCH(100-C91,INDEX('Task Durations - Poisson'!$B$2:$AZ$80,,O91),1)</f>
        <v>9</v>
      </c>
    </row>
    <row r="92" spans="1:16" ht="20.100000000000001" customHeight="1">
      <c r="A92" s="10">
        <v>90</v>
      </c>
      <c r="B92" s="11">
        <f t="shared" si="14"/>
        <v>2.2549937031587515</v>
      </c>
      <c r="C92" s="12">
        <f t="shared" ca="1" si="1"/>
        <v>76</v>
      </c>
      <c r="D92" s="12">
        <f t="shared" ca="1" si="15"/>
        <v>0</v>
      </c>
      <c r="E92" s="12">
        <f t="shared" ca="1" si="16"/>
        <v>0</v>
      </c>
      <c r="F92" s="12">
        <f t="shared" ca="1" si="17"/>
        <v>1</v>
      </c>
      <c r="G92" s="12">
        <f t="shared" ca="1" si="22"/>
        <v>23</v>
      </c>
      <c r="H92" s="12">
        <f t="shared" ca="1" si="22"/>
        <v>23</v>
      </c>
      <c r="I92" s="12">
        <f t="shared" ca="1" si="22"/>
        <v>3</v>
      </c>
      <c r="J92" s="12">
        <f t="shared" ca="1" si="18"/>
        <v>16.333333333333332</v>
      </c>
      <c r="K92" s="12">
        <f t="shared" ca="1" si="19"/>
        <v>0</v>
      </c>
      <c r="L92" s="12">
        <f t="shared" ca="1" si="20"/>
        <v>0</v>
      </c>
      <c r="M92" s="12">
        <f t="shared" ca="1" si="21"/>
        <v>16.333333333333332</v>
      </c>
      <c r="N92" s="9">
        <f ca="1">MATCH(C92,INDEX('Task Durations - Poisson'!$B$2:$AZ$80,,5),1)</f>
        <v>7</v>
      </c>
      <c r="O92" s="9">
        <f ca="1">MIN(51,INT(SUMPRODUCT(B92:N92,'Task Durations - Table 1'!$A$3:$M$3)))</f>
        <v>23</v>
      </c>
      <c r="P92" s="9">
        <f ca="1">MATCH(100-C92,INDEX('Task Durations - Poisson'!$B$2:$AZ$80,,O92),1)</f>
        <v>21</v>
      </c>
    </row>
    <row r="93" spans="1:16" ht="20.100000000000001" customHeight="1">
      <c r="A93" s="10">
        <v>91</v>
      </c>
      <c r="B93" s="11">
        <f t="shared" si="14"/>
        <v>2.2580023667596358</v>
      </c>
      <c r="C93" s="12">
        <f t="shared" ca="1" si="1"/>
        <v>57</v>
      </c>
      <c r="D93" s="12">
        <f t="shared" ca="1" si="15"/>
        <v>0</v>
      </c>
      <c r="E93" s="12">
        <f t="shared" ca="1" si="16"/>
        <v>1</v>
      </c>
      <c r="F93" s="12">
        <f t="shared" ca="1" si="17"/>
        <v>0</v>
      </c>
      <c r="G93" s="12">
        <f t="shared" ca="1" si="22"/>
        <v>4</v>
      </c>
      <c r="H93" s="12">
        <f t="shared" ca="1" si="22"/>
        <v>5</v>
      </c>
      <c r="I93" s="12">
        <f t="shared" ca="1" si="22"/>
        <v>5</v>
      </c>
      <c r="J93" s="12">
        <f t="shared" ca="1" si="18"/>
        <v>4.666666666666667</v>
      </c>
      <c r="K93" s="12">
        <f t="shared" ca="1" si="19"/>
        <v>0</v>
      </c>
      <c r="L93" s="12">
        <f t="shared" ca="1" si="20"/>
        <v>4.666666666666667</v>
      </c>
      <c r="M93" s="12">
        <f t="shared" ca="1" si="21"/>
        <v>0</v>
      </c>
      <c r="N93" s="9">
        <f ca="1">MATCH(C93,INDEX('Task Durations - Poisson'!$B$2:$AZ$80,,5),1)</f>
        <v>6</v>
      </c>
      <c r="O93" s="9">
        <f ca="1">MIN(51,INT(SUMPRODUCT(B93:N93,'Task Durations - Table 1'!$A$3:$M$3)))</f>
        <v>9</v>
      </c>
      <c r="P93" s="9">
        <f ca="1">MATCH(100-C93,INDEX('Task Durations - Poisson'!$B$2:$AZ$80,,O93),1)</f>
        <v>9</v>
      </c>
    </row>
    <row r="94" spans="1:16" ht="20.100000000000001" customHeight="1">
      <c r="A94" s="10">
        <v>92</v>
      </c>
      <c r="B94" s="11">
        <f t="shared" si="14"/>
        <v>2.2610150445875443</v>
      </c>
      <c r="C94" s="12">
        <f t="shared" ca="1" si="1"/>
        <v>22</v>
      </c>
      <c r="D94" s="12">
        <f t="shared" ca="1" si="15"/>
        <v>1</v>
      </c>
      <c r="E94" s="12">
        <f t="shared" ca="1" si="16"/>
        <v>0</v>
      </c>
      <c r="F94" s="12">
        <f t="shared" ca="1" si="17"/>
        <v>0</v>
      </c>
      <c r="G94" s="12">
        <f t="shared" ca="1" si="22"/>
        <v>5</v>
      </c>
      <c r="H94" s="12">
        <f t="shared" ca="1" si="22"/>
        <v>5</v>
      </c>
      <c r="I94" s="12">
        <f t="shared" ca="1" si="22"/>
        <v>4</v>
      </c>
      <c r="J94" s="12">
        <f t="shared" ca="1" si="18"/>
        <v>4.666666666666667</v>
      </c>
      <c r="K94" s="12">
        <f t="shared" ca="1" si="19"/>
        <v>4.666666666666667</v>
      </c>
      <c r="L94" s="12">
        <f t="shared" ca="1" si="20"/>
        <v>0</v>
      </c>
      <c r="M94" s="12">
        <f t="shared" ca="1" si="21"/>
        <v>0</v>
      </c>
      <c r="N94" s="9">
        <f ca="1">MATCH(C94,INDEX('Task Durations - Poisson'!$B$2:$AZ$80,,5),1)</f>
        <v>4</v>
      </c>
      <c r="O94" s="9">
        <f ca="1">MIN(51,INT(SUMPRODUCT(B94:N94,'Task Durations - Table 1'!$A$3:$M$3)))</f>
        <v>10</v>
      </c>
      <c r="P94" s="9">
        <f ca="1">MATCH(100-C94,INDEX('Task Durations - Poisson'!$B$2:$AZ$80,,O94),1)</f>
        <v>13</v>
      </c>
    </row>
    <row r="95" spans="1:16" ht="20.100000000000001" customHeight="1">
      <c r="A95" s="10">
        <v>93</v>
      </c>
      <c r="B95" s="11">
        <f t="shared" si="14"/>
        <v>2.2640317419983504</v>
      </c>
      <c r="C95" s="12">
        <f t="shared" ca="1" si="1"/>
        <v>72</v>
      </c>
      <c r="D95" s="12">
        <f t="shared" ca="1" si="15"/>
        <v>0</v>
      </c>
      <c r="E95" s="12">
        <f t="shared" ca="1" si="16"/>
        <v>0</v>
      </c>
      <c r="F95" s="12">
        <f t="shared" ca="1" si="17"/>
        <v>1</v>
      </c>
      <c r="G95" s="12">
        <f t="shared" ca="1" si="22"/>
        <v>5</v>
      </c>
      <c r="H95" s="12">
        <f t="shared" ca="1" si="22"/>
        <v>7</v>
      </c>
      <c r="I95" s="12">
        <f t="shared" ca="1" si="22"/>
        <v>5</v>
      </c>
      <c r="J95" s="12">
        <f t="shared" ca="1" si="18"/>
        <v>5.666666666666667</v>
      </c>
      <c r="K95" s="12">
        <f t="shared" ca="1" si="19"/>
        <v>0</v>
      </c>
      <c r="L95" s="12">
        <f t="shared" ca="1" si="20"/>
        <v>0</v>
      </c>
      <c r="M95" s="12">
        <f t="shared" ca="1" si="21"/>
        <v>5.666666666666667</v>
      </c>
      <c r="N95" s="9">
        <f ca="1">MATCH(C95,INDEX('Task Durations - Poisson'!$B$2:$AZ$80,,5),1)</f>
        <v>7</v>
      </c>
      <c r="O95" s="9">
        <f ca="1">MIN(51,INT(SUMPRODUCT(B95:N95,'Task Durations - Table 1'!$A$3:$M$3)))</f>
        <v>13</v>
      </c>
      <c r="P95" s="9">
        <f ca="1">MATCH(100-C95,INDEX('Task Durations - Poisson'!$B$2:$AZ$80,,O95),1)</f>
        <v>12</v>
      </c>
    </row>
    <row r="96" spans="1:16" ht="20.100000000000001" customHeight="1">
      <c r="A96" s="10">
        <v>94</v>
      </c>
      <c r="B96" s="11">
        <f t="shared" si="14"/>
        <v>2.2670524643550714</v>
      </c>
      <c r="C96" s="12">
        <f t="shared" ca="1" si="1"/>
        <v>89</v>
      </c>
      <c r="D96" s="12">
        <f t="shared" ca="1" si="15"/>
        <v>0</v>
      </c>
      <c r="E96" s="12">
        <f t="shared" ca="1" si="16"/>
        <v>0</v>
      </c>
      <c r="F96" s="12">
        <f t="shared" ca="1" si="17"/>
        <v>1</v>
      </c>
      <c r="G96" s="12">
        <f t="shared" ca="1" si="22"/>
        <v>23</v>
      </c>
      <c r="H96" s="12">
        <f t="shared" ca="1" si="22"/>
        <v>23</v>
      </c>
      <c r="I96" s="12">
        <f t="shared" ca="1" si="22"/>
        <v>23</v>
      </c>
      <c r="J96" s="12">
        <f t="shared" ca="1" si="18"/>
        <v>23</v>
      </c>
      <c r="K96" s="12">
        <f t="shared" ca="1" si="19"/>
        <v>0</v>
      </c>
      <c r="L96" s="12">
        <f t="shared" ca="1" si="20"/>
        <v>0</v>
      </c>
      <c r="M96" s="12">
        <f t="shared" ca="1" si="21"/>
        <v>23</v>
      </c>
      <c r="N96" s="9">
        <f ca="1">MATCH(C96,INDEX('Task Durations - Poisson'!$B$2:$AZ$80,,5),1)</f>
        <v>9</v>
      </c>
      <c r="O96" s="9">
        <f ca="1">MIN(51,INT(SUMPRODUCT(B96:N96,'Task Durations - Table 1'!$A$3:$M$3)))</f>
        <v>32</v>
      </c>
      <c r="P96" s="9">
        <f ca="1">MATCH(100-C96,INDEX('Task Durations - Poisson'!$B$2:$AZ$80,,O96),1)</f>
        <v>26</v>
      </c>
    </row>
    <row r="97" spans="1:16" ht="20.100000000000001" customHeight="1">
      <c r="A97" s="10">
        <v>95</v>
      </c>
      <c r="B97" s="11">
        <f t="shared" si="14"/>
        <v>2.270077217027882</v>
      </c>
      <c r="C97" s="12">
        <f t="shared" ca="1" si="1"/>
        <v>17</v>
      </c>
      <c r="D97" s="12">
        <f t="shared" ca="1" si="15"/>
        <v>1</v>
      </c>
      <c r="E97" s="12">
        <f t="shared" ca="1" si="16"/>
        <v>0</v>
      </c>
      <c r="F97" s="12">
        <f t="shared" ca="1" si="17"/>
        <v>0</v>
      </c>
      <c r="G97" s="12">
        <f t="shared" ca="1" si="22"/>
        <v>10</v>
      </c>
      <c r="H97" s="12">
        <f t="shared" ca="1" si="22"/>
        <v>10</v>
      </c>
      <c r="I97" s="12">
        <f t="shared" ca="1" si="22"/>
        <v>7</v>
      </c>
      <c r="J97" s="12">
        <f t="shared" ca="1" si="18"/>
        <v>9</v>
      </c>
      <c r="K97" s="12">
        <f t="shared" ca="1" si="19"/>
        <v>9</v>
      </c>
      <c r="L97" s="12">
        <f t="shared" ca="1" si="20"/>
        <v>0</v>
      </c>
      <c r="M97" s="12">
        <f t="shared" ca="1" si="21"/>
        <v>0</v>
      </c>
      <c r="N97" s="9">
        <f ca="1">MATCH(C97,INDEX('Task Durations - Poisson'!$B$2:$AZ$80,,5),1)</f>
        <v>4</v>
      </c>
      <c r="O97" s="9">
        <f ca="1">MIN(51,INT(SUMPRODUCT(B97:N97,'Task Durations - Table 1'!$A$3:$M$3)))</f>
        <v>15</v>
      </c>
      <c r="P97" s="9">
        <f ca="1">MATCH(100-C97,INDEX('Task Durations - Poisson'!$B$2:$AZ$80,,O97),1)</f>
        <v>20</v>
      </c>
    </row>
    <row r="98" spans="1:16" ht="20.100000000000001" customHeight="1">
      <c r="A98" s="10">
        <v>96</v>
      </c>
      <c r="B98" s="11">
        <f t="shared" si="14"/>
        <v>2.2731060053941206</v>
      </c>
      <c r="C98" s="12">
        <f t="shared" ca="1" si="1"/>
        <v>10</v>
      </c>
      <c r="D98" s="12">
        <f t="shared" ca="1" si="15"/>
        <v>1</v>
      </c>
      <c r="E98" s="12">
        <f t="shared" ca="1" si="16"/>
        <v>0</v>
      </c>
      <c r="F98" s="12">
        <f t="shared" ca="1" si="17"/>
        <v>0</v>
      </c>
      <c r="G98" s="12">
        <f t="shared" ca="1" si="22"/>
        <v>10</v>
      </c>
      <c r="H98" s="12">
        <f t="shared" ca="1" si="22"/>
        <v>7</v>
      </c>
      <c r="I98" s="12">
        <f t="shared" ca="1" si="22"/>
        <v>7</v>
      </c>
      <c r="J98" s="12">
        <f t="shared" ca="1" si="18"/>
        <v>8</v>
      </c>
      <c r="K98" s="12">
        <f t="shared" ca="1" si="19"/>
        <v>8</v>
      </c>
      <c r="L98" s="12">
        <f t="shared" ca="1" si="20"/>
        <v>0</v>
      </c>
      <c r="M98" s="12">
        <f t="shared" ca="1" si="21"/>
        <v>0</v>
      </c>
      <c r="N98" s="9">
        <f ca="1">MATCH(C98,INDEX('Task Durations - Poisson'!$B$2:$AZ$80,,5),1)</f>
        <v>3</v>
      </c>
      <c r="O98" s="9">
        <f ca="1">MIN(51,INT(SUMPRODUCT(B98:N98,'Task Durations - Table 1'!$A$3:$M$3)))</f>
        <v>13</v>
      </c>
      <c r="P98" s="9">
        <f ca="1">MATCH(100-C98,INDEX('Task Durations - Poisson'!$B$2:$AZ$80,,O98),1)</f>
        <v>19</v>
      </c>
    </row>
    <row r="99" spans="1:16" ht="20.100000000000001" customHeight="1">
      <c r="A99" s="10">
        <v>97</v>
      </c>
      <c r="B99" s="11">
        <f t="shared" si="14"/>
        <v>2.2761388348383007</v>
      </c>
      <c r="C99" s="12">
        <f t="shared" ca="1" si="1"/>
        <v>85</v>
      </c>
      <c r="D99" s="12">
        <f t="shared" ca="1" si="15"/>
        <v>0</v>
      </c>
      <c r="E99" s="12">
        <f t="shared" ca="1" si="16"/>
        <v>0</v>
      </c>
      <c r="F99" s="12">
        <f t="shared" ca="1" si="17"/>
        <v>1</v>
      </c>
      <c r="G99" s="12">
        <f t="shared" ca="1" si="22"/>
        <v>4</v>
      </c>
      <c r="H99" s="12">
        <f t="shared" ca="1" si="22"/>
        <v>5</v>
      </c>
      <c r="I99" s="12">
        <f t="shared" ca="1" si="22"/>
        <v>5</v>
      </c>
      <c r="J99" s="12">
        <f t="shared" ca="1" si="18"/>
        <v>4.666666666666667</v>
      </c>
      <c r="K99" s="12">
        <f t="shared" ca="1" si="19"/>
        <v>0</v>
      </c>
      <c r="L99" s="12">
        <f t="shared" ca="1" si="20"/>
        <v>0</v>
      </c>
      <c r="M99" s="12">
        <f t="shared" ca="1" si="21"/>
        <v>4.666666666666667</v>
      </c>
      <c r="N99" s="9">
        <f ca="1">MATCH(C99,INDEX('Task Durations - Poisson'!$B$2:$AZ$80,,5),1)</f>
        <v>8</v>
      </c>
      <c r="O99" s="9">
        <f ca="1">MIN(51,INT(SUMPRODUCT(B99:N99,'Task Durations - Table 1'!$A$3:$M$3)))</f>
        <v>13</v>
      </c>
      <c r="P99" s="9">
        <f ca="1">MATCH(100-C99,INDEX('Task Durations - Poisson'!$B$2:$AZ$80,,O99),1)</f>
        <v>10</v>
      </c>
    </row>
    <row r="100" spans="1:16" ht="20.100000000000001" customHeight="1">
      <c r="A100" s="10">
        <v>98</v>
      </c>
      <c r="B100" s="11">
        <f t="shared" si="14"/>
        <v>2.2791757107521202</v>
      </c>
      <c r="C100" s="12">
        <f t="shared" ca="1" si="1"/>
        <v>66</v>
      </c>
      <c r="D100" s="12">
        <f t="shared" ca="1" si="15"/>
        <v>0</v>
      </c>
      <c r="E100" s="12">
        <f t="shared" ca="1" si="16"/>
        <v>0</v>
      </c>
      <c r="F100" s="12">
        <f t="shared" ca="1" si="17"/>
        <v>1</v>
      </c>
      <c r="G100" s="12">
        <f t="shared" ca="1" si="22"/>
        <v>10</v>
      </c>
      <c r="H100" s="12">
        <f t="shared" ca="1" si="22"/>
        <v>10</v>
      </c>
      <c r="I100" s="12">
        <f t="shared" ca="1" si="22"/>
        <v>10</v>
      </c>
      <c r="J100" s="12">
        <f t="shared" ca="1" si="18"/>
        <v>10</v>
      </c>
      <c r="K100" s="12">
        <f t="shared" ca="1" si="19"/>
        <v>0</v>
      </c>
      <c r="L100" s="12">
        <f t="shared" ca="1" si="20"/>
        <v>0</v>
      </c>
      <c r="M100" s="12">
        <f t="shared" ca="1" si="21"/>
        <v>10</v>
      </c>
      <c r="N100" s="9">
        <f ca="1">MATCH(C100,INDEX('Task Durations - Poisson'!$B$2:$AZ$80,,5),1)</f>
        <v>7</v>
      </c>
      <c r="O100" s="9">
        <f ca="1">MIN(51,INT(SUMPRODUCT(B100:N100,'Task Durations - Table 1'!$A$3:$M$3)))</f>
        <v>17</v>
      </c>
      <c r="P100" s="9">
        <f ca="1">MATCH(100-C100,INDEX('Task Durations - Poisson'!$B$2:$AZ$80,,O100),1)</f>
        <v>16</v>
      </c>
    </row>
    <row r="101" spans="1:16" ht="20.100000000000001" customHeight="1">
      <c r="A101" s="10">
        <v>99</v>
      </c>
      <c r="B101" s="11">
        <f t="shared" si="14"/>
        <v>2.2822166385344702</v>
      </c>
      <c r="C101" s="12">
        <f t="shared" ca="1" si="1"/>
        <v>94</v>
      </c>
      <c r="D101" s="12">
        <f t="shared" ca="1" si="15"/>
        <v>0</v>
      </c>
      <c r="E101" s="12">
        <f t="shared" ca="1" si="16"/>
        <v>0</v>
      </c>
      <c r="F101" s="12">
        <f t="shared" ca="1" si="17"/>
        <v>1</v>
      </c>
      <c r="G101" s="12">
        <f t="shared" ca="1" si="22"/>
        <v>7</v>
      </c>
      <c r="H101" s="12">
        <f t="shared" ca="1" si="22"/>
        <v>10</v>
      </c>
      <c r="I101" s="12">
        <f t="shared" ca="1" si="22"/>
        <v>7</v>
      </c>
      <c r="J101" s="12">
        <f t="shared" ca="1" si="18"/>
        <v>8</v>
      </c>
      <c r="K101" s="12">
        <f t="shared" ca="1" si="19"/>
        <v>0</v>
      </c>
      <c r="L101" s="12">
        <f t="shared" ca="1" si="20"/>
        <v>0</v>
      </c>
      <c r="M101" s="12">
        <f t="shared" ca="1" si="21"/>
        <v>8</v>
      </c>
      <c r="N101" s="9">
        <f ca="1">MATCH(C101,INDEX('Task Durations - Poisson'!$B$2:$AZ$80,,5),1)</f>
        <v>10</v>
      </c>
      <c r="O101" s="9">
        <f ca="1">MIN(51,INT(SUMPRODUCT(B101:N101,'Task Durations - Table 1'!$A$3:$M$3)))</f>
        <v>17</v>
      </c>
      <c r="P101" s="9">
        <f ca="1">MATCH(100-C101,INDEX('Task Durations - Poisson'!$B$2:$AZ$80,,O101),1)</f>
        <v>12</v>
      </c>
    </row>
    <row r="102" spans="1:16" ht="20.100000000000001" customHeight="1">
      <c r="A102" s="10">
        <v>100</v>
      </c>
      <c r="B102" s="11">
        <f t="shared" si="14"/>
        <v>2.2852616235914454</v>
      </c>
      <c r="C102" s="12">
        <f t="shared" ca="1" si="1"/>
        <v>25</v>
      </c>
      <c r="D102" s="12">
        <f t="shared" ca="1" si="15"/>
        <v>1</v>
      </c>
      <c r="E102" s="12">
        <f t="shared" ca="1" si="16"/>
        <v>0</v>
      </c>
      <c r="F102" s="12">
        <f t="shared" ca="1" si="17"/>
        <v>0</v>
      </c>
      <c r="G102" s="12">
        <f t="shared" ca="1" si="22"/>
        <v>15</v>
      </c>
      <c r="H102" s="12">
        <f t="shared" ca="1" si="22"/>
        <v>10</v>
      </c>
      <c r="I102" s="12">
        <f t="shared" ca="1" si="22"/>
        <v>10</v>
      </c>
      <c r="J102" s="12">
        <f t="shared" ca="1" si="18"/>
        <v>11.666666666666666</v>
      </c>
      <c r="K102" s="12">
        <f t="shared" ca="1" si="19"/>
        <v>11.666666666666666</v>
      </c>
      <c r="L102" s="12">
        <f t="shared" ca="1" si="20"/>
        <v>0</v>
      </c>
      <c r="M102" s="12">
        <f t="shared" ca="1" si="21"/>
        <v>0</v>
      </c>
      <c r="N102" s="9">
        <f ca="1">MATCH(C102,INDEX('Task Durations - Poisson'!$B$2:$AZ$80,,5),1)</f>
        <v>4</v>
      </c>
      <c r="O102" s="9">
        <f ca="1">MIN(51,INT(SUMPRODUCT(B102:N102,'Task Durations - Table 1'!$A$3:$M$3)))</f>
        <v>18</v>
      </c>
      <c r="P102" s="9">
        <f ca="1">MATCH(100-C102,INDEX('Task Durations - Poisson'!$B$2:$AZ$80,,O102),1)</f>
        <v>22</v>
      </c>
    </row>
    <row r="103" spans="1:16" ht="20.100000000000001" customHeight="1">
      <c r="A103" s="10">
        <v>101</v>
      </c>
      <c r="B103" s="11">
        <f t="shared" si="14"/>
        <v>2.2883106713363528</v>
      </c>
      <c r="C103" s="12">
        <f t="shared" ca="1" si="1"/>
        <v>73</v>
      </c>
      <c r="D103" s="12">
        <f t="shared" ca="1" si="15"/>
        <v>0</v>
      </c>
      <c r="E103" s="12">
        <f t="shared" ca="1" si="16"/>
        <v>0</v>
      </c>
      <c r="F103" s="12">
        <f t="shared" ca="1" si="17"/>
        <v>1</v>
      </c>
      <c r="G103" s="12">
        <f t="shared" ca="1" si="22"/>
        <v>7</v>
      </c>
      <c r="H103" s="12">
        <f t="shared" ca="1" si="22"/>
        <v>7</v>
      </c>
      <c r="I103" s="12">
        <f t="shared" ca="1" si="22"/>
        <v>10</v>
      </c>
      <c r="J103" s="12">
        <f t="shared" ca="1" si="18"/>
        <v>8</v>
      </c>
      <c r="K103" s="12">
        <f t="shared" ca="1" si="19"/>
        <v>0</v>
      </c>
      <c r="L103" s="12">
        <f t="shared" ca="1" si="20"/>
        <v>0</v>
      </c>
      <c r="M103" s="12">
        <f t="shared" ca="1" si="21"/>
        <v>8</v>
      </c>
      <c r="N103" s="9">
        <f ca="1">MATCH(C103,INDEX('Task Durations - Poisson'!$B$2:$AZ$80,,5),1)</f>
        <v>7</v>
      </c>
      <c r="O103" s="9">
        <f ca="1">MIN(51,INT(SUMPRODUCT(B103:N103,'Task Durations - Table 1'!$A$3:$M$3)))</f>
        <v>16</v>
      </c>
      <c r="P103" s="9">
        <f ca="1">MATCH(100-C103,INDEX('Task Durations - Poisson'!$B$2:$AZ$80,,O103),1)</f>
        <v>14</v>
      </c>
    </row>
    <row r="104" spans="1:16" ht="20.100000000000001" customHeight="1">
      <c r="A104" s="10">
        <v>102</v>
      </c>
      <c r="B104" s="11">
        <f t="shared" si="14"/>
        <v>2.2913637871897237</v>
      </c>
      <c r="C104" s="12">
        <f t="shared" ca="1" si="1"/>
        <v>98</v>
      </c>
      <c r="D104" s="12">
        <f t="shared" ca="1" si="15"/>
        <v>0</v>
      </c>
      <c r="E104" s="12">
        <f t="shared" ca="1" si="16"/>
        <v>0</v>
      </c>
      <c r="F104" s="12">
        <f t="shared" ca="1" si="17"/>
        <v>1</v>
      </c>
      <c r="G104" s="12">
        <f t="shared" ref="G104:I123" ca="1" si="23">INT(CHOOSE(1+MOD($C104+RANDBETWEEN(0,1),7),1,2,3,5,8,13,21)+$B104)</f>
        <v>4</v>
      </c>
      <c r="H104" s="12">
        <f t="shared" ca="1" si="23"/>
        <v>4</v>
      </c>
      <c r="I104" s="12">
        <f t="shared" ca="1" si="23"/>
        <v>3</v>
      </c>
      <c r="J104" s="12">
        <f t="shared" ca="1" si="18"/>
        <v>3.6666666666666665</v>
      </c>
      <c r="K104" s="12">
        <f t="shared" ca="1" si="19"/>
        <v>0</v>
      </c>
      <c r="L104" s="12">
        <f t="shared" ca="1" si="20"/>
        <v>0</v>
      </c>
      <c r="M104" s="12">
        <f t="shared" ca="1" si="21"/>
        <v>3.6666666666666665</v>
      </c>
      <c r="N104" s="9">
        <f ca="1">MATCH(C104,INDEX('Task Durations - Poisson'!$B$2:$AZ$80,,5),1)</f>
        <v>11</v>
      </c>
      <c r="O104" s="9">
        <f ca="1">MIN(51,INT(SUMPRODUCT(B104:N104,'Task Durations - Table 1'!$A$3:$M$3)))</f>
        <v>13</v>
      </c>
      <c r="P104" s="9">
        <f ca="1">MATCH(100-C104,INDEX('Task Durations - Poisson'!$B$2:$AZ$80,,O104),1)</f>
        <v>7</v>
      </c>
    </row>
    <row r="105" spans="1:16" ht="20.100000000000001" customHeight="1">
      <c r="A105" s="10">
        <v>103</v>
      </c>
      <c r="B105" s="11">
        <f t="shared" si="14"/>
        <v>2.2944209765793193</v>
      </c>
      <c r="C105" s="12">
        <f t="shared" ca="1" si="1"/>
        <v>5</v>
      </c>
      <c r="D105" s="12">
        <f t="shared" ca="1" si="15"/>
        <v>1</v>
      </c>
      <c r="E105" s="12">
        <f t="shared" ca="1" si="16"/>
        <v>0</v>
      </c>
      <c r="F105" s="12">
        <f t="shared" ca="1" si="17"/>
        <v>0</v>
      </c>
      <c r="G105" s="12">
        <f t="shared" ca="1" si="23"/>
        <v>23</v>
      </c>
      <c r="H105" s="12">
        <f t="shared" ca="1" si="23"/>
        <v>23</v>
      </c>
      <c r="I105" s="12">
        <f t="shared" ca="1" si="23"/>
        <v>23</v>
      </c>
      <c r="J105" s="12">
        <f t="shared" ca="1" si="18"/>
        <v>23</v>
      </c>
      <c r="K105" s="12">
        <f t="shared" ca="1" si="19"/>
        <v>23</v>
      </c>
      <c r="L105" s="12">
        <f t="shared" ca="1" si="20"/>
        <v>0</v>
      </c>
      <c r="M105" s="12">
        <f t="shared" ca="1" si="21"/>
        <v>0</v>
      </c>
      <c r="N105" s="9">
        <f ca="1">MATCH(C105,INDEX('Task Durations - Poisson'!$B$2:$AZ$80,,5),1)</f>
        <v>3</v>
      </c>
      <c r="O105" s="9">
        <f ca="1">MIN(51,INT(SUMPRODUCT(B105:N105,'Task Durations - Table 1'!$A$3:$M$3)))</f>
        <v>31</v>
      </c>
      <c r="P105" s="9">
        <f ca="1">MATCH(100-C105,INDEX('Task Durations - Poisson'!$B$2:$AZ$80,,O105),1)</f>
        <v>41</v>
      </c>
    </row>
    <row r="106" spans="1:16" ht="20.100000000000001" customHeight="1">
      <c r="A106" s="10">
        <v>104</v>
      </c>
      <c r="B106" s="11">
        <f t="shared" si="14"/>
        <v>2.2974822449401446</v>
      </c>
      <c r="C106" s="12">
        <f t="shared" ca="1" si="1"/>
        <v>93</v>
      </c>
      <c r="D106" s="12">
        <f t="shared" ca="1" si="15"/>
        <v>0</v>
      </c>
      <c r="E106" s="12">
        <f t="shared" ca="1" si="16"/>
        <v>0</v>
      </c>
      <c r="F106" s="12">
        <f t="shared" ca="1" si="17"/>
        <v>1</v>
      </c>
      <c r="G106" s="12">
        <f t="shared" ca="1" si="23"/>
        <v>5</v>
      </c>
      <c r="H106" s="12">
        <f t="shared" ca="1" si="23"/>
        <v>5</v>
      </c>
      <c r="I106" s="12">
        <f t="shared" ca="1" si="23"/>
        <v>7</v>
      </c>
      <c r="J106" s="12">
        <f t="shared" ca="1" si="18"/>
        <v>5.666666666666667</v>
      </c>
      <c r="K106" s="12">
        <f t="shared" ca="1" si="19"/>
        <v>0</v>
      </c>
      <c r="L106" s="12">
        <f t="shared" ca="1" si="20"/>
        <v>0</v>
      </c>
      <c r="M106" s="12">
        <f t="shared" ca="1" si="21"/>
        <v>5.666666666666667</v>
      </c>
      <c r="N106" s="9">
        <f ca="1">MATCH(C106,INDEX('Task Durations - Poisson'!$B$2:$AZ$80,,5),1)</f>
        <v>9</v>
      </c>
      <c r="O106" s="9">
        <f ca="1">MIN(51,INT(SUMPRODUCT(B106:N106,'Task Durations - Table 1'!$A$3:$M$3)))</f>
        <v>14</v>
      </c>
      <c r="P106" s="9">
        <f ca="1">MATCH(100-C106,INDEX('Task Durations - Poisson'!$B$2:$AZ$80,,O106),1)</f>
        <v>10</v>
      </c>
    </row>
    <row r="107" spans="1:16" ht="20.100000000000001" customHeight="1">
      <c r="A107" s="10">
        <v>105</v>
      </c>
      <c r="B107" s="11">
        <f t="shared" si="14"/>
        <v>2.3005475977144547</v>
      </c>
      <c r="C107" s="12">
        <f t="shared" ca="1" si="1"/>
        <v>34</v>
      </c>
      <c r="D107" s="12">
        <f t="shared" ca="1" si="15"/>
        <v>0</v>
      </c>
      <c r="E107" s="12">
        <f t="shared" ca="1" si="16"/>
        <v>1</v>
      </c>
      <c r="F107" s="12">
        <f t="shared" ca="1" si="17"/>
        <v>0</v>
      </c>
      <c r="G107" s="12">
        <f t="shared" ca="1" si="23"/>
        <v>3</v>
      </c>
      <c r="H107" s="12">
        <f t="shared" ca="1" si="23"/>
        <v>23</v>
      </c>
      <c r="I107" s="12">
        <f t="shared" ca="1" si="23"/>
        <v>23</v>
      </c>
      <c r="J107" s="12">
        <f t="shared" ca="1" si="18"/>
        <v>16.333333333333332</v>
      </c>
      <c r="K107" s="12">
        <f t="shared" ca="1" si="19"/>
        <v>0</v>
      </c>
      <c r="L107" s="12">
        <f t="shared" ca="1" si="20"/>
        <v>16.333333333333332</v>
      </c>
      <c r="M107" s="12">
        <f t="shared" ca="1" si="21"/>
        <v>0</v>
      </c>
      <c r="N107" s="9">
        <f ca="1">MATCH(C107,INDEX('Task Durations - Poisson'!$B$2:$AZ$80,,5),1)</f>
        <v>5</v>
      </c>
      <c r="O107" s="9">
        <f ca="1">MIN(51,INT(SUMPRODUCT(B107:N107,'Task Durations - Table 1'!$A$3:$M$3)))</f>
        <v>17</v>
      </c>
      <c r="P107" s="9">
        <f ca="1">MATCH(100-C107,INDEX('Task Durations - Poisson'!$B$2:$AZ$80,,O107),1)</f>
        <v>20</v>
      </c>
    </row>
    <row r="108" spans="1:16" ht="20.100000000000001" customHeight="1">
      <c r="A108" s="10">
        <v>106</v>
      </c>
      <c r="B108" s="11">
        <f t="shared" si="14"/>
        <v>2.3036170403517664</v>
      </c>
      <c r="C108" s="12">
        <f t="shared" ca="1" si="1"/>
        <v>70</v>
      </c>
      <c r="D108" s="12">
        <f t="shared" ca="1" si="15"/>
        <v>0</v>
      </c>
      <c r="E108" s="12">
        <f t="shared" ca="1" si="16"/>
        <v>0</v>
      </c>
      <c r="F108" s="12">
        <f t="shared" ca="1" si="17"/>
        <v>1</v>
      </c>
      <c r="G108" s="12">
        <f t="shared" ca="1" si="23"/>
        <v>3</v>
      </c>
      <c r="H108" s="12">
        <f t="shared" ca="1" si="23"/>
        <v>4</v>
      </c>
      <c r="I108" s="12">
        <f t="shared" ca="1" si="23"/>
        <v>3</v>
      </c>
      <c r="J108" s="12">
        <f t="shared" ca="1" si="18"/>
        <v>3.3333333333333335</v>
      </c>
      <c r="K108" s="12">
        <f t="shared" ca="1" si="19"/>
        <v>0</v>
      </c>
      <c r="L108" s="12">
        <f t="shared" ca="1" si="20"/>
        <v>0</v>
      </c>
      <c r="M108" s="12">
        <f t="shared" ca="1" si="21"/>
        <v>3.3333333333333335</v>
      </c>
      <c r="N108" s="9">
        <f ca="1">MATCH(C108,INDEX('Task Durations - Poisson'!$B$2:$AZ$80,,5),1)</f>
        <v>7</v>
      </c>
      <c r="O108" s="9">
        <f ca="1">MIN(51,INT(SUMPRODUCT(B108:N108,'Task Durations - Table 1'!$A$3:$M$3)))</f>
        <v>11</v>
      </c>
      <c r="P108" s="9">
        <f ca="1">MATCH(100-C108,INDEX('Task Durations - Poisson'!$B$2:$AZ$80,,O108),1)</f>
        <v>10</v>
      </c>
    </row>
    <row r="109" spans="1:16" ht="20.100000000000001" customHeight="1">
      <c r="A109" s="10">
        <v>107</v>
      </c>
      <c r="B109" s="11">
        <f t="shared" si="14"/>
        <v>2.306690578308868</v>
      </c>
      <c r="C109" s="12">
        <f t="shared" ca="1" si="1"/>
        <v>17</v>
      </c>
      <c r="D109" s="12">
        <f t="shared" ca="1" si="15"/>
        <v>1</v>
      </c>
      <c r="E109" s="12">
        <f t="shared" ca="1" si="16"/>
        <v>0</v>
      </c>
      <c r="F109" s="12">
        <f t="shared" ca="1" si="17"/>
        <v>0</v>
      </c>
      <c r="G109" s="12">
        <f t="shared" ca="1" si="23"/>
        <v>10</v>
      </c>
      <c r="H109" s="12">
        <f t="shared" ca="1" si="23"/>
        <v>7</v>
      </c>
      <c r="I109" s="12">
        <f t="shared" ca="1" si="23"/>
        <v>7</v>
      </c>
      <c r="J109" s="12">
        <f t="shared" ca="1" si="18"/>
        <v>8</v>
      </c>
      <c r="K109" s="12">
        <f t="shared" ca="1" si="19"/>
        <v>8</v>
      </c>
      <c r="L109" s="12">
        <f t="shared" ca="1" si="20"/>
        <v>0</v>
      </c>
      <c r="M109" s="12">
        <f t="shared" ca="1" si="21"/>
        <v>0</v>
      </c>
      <c r="N109" s="9">
        <f ca="1">MATCH(C109,INDEX('Task Durations - Poisson'!$B$2:$AZ$80,,5),1)</f>
        <v>4</v>
      </c>
      <c r="O109" s="9">
        <f ca="1">MIN(51,INT(SUMPRODUCT(B109:N109,'Task Durations - Table 1'!$A$3:$M$3)))</f>
        <v>14</v>
      </c>
      <c r="P109" s="9">
        <f ca="1">MATCH(100-C109,INDEX('Task Durations - Poisson'!$B$2:$AZ$80,,O109),1)</f>
        <v>19</v>
      </c>
    </row>
    <row r="110" spans="1:16" ht="20.100000000000001" customHeight="1">
      <c r="A110" s="10">
        <v>108</v>
      </c>
      <c r="B110" s="11">
        <f t="shared" si="14"/>
        <v>2.309768217049827</v>
      </c>
      <c r="C110" s="12">
        <f t="shared" ca="1" si="1"/>
        <v>65</v>
      </c>
      <c r="D110" s="12">
        <f t="shared" ca="1" si="15"/>
        <v>0</v>
      </c>
      <c r="E110" s="12">
        <f t="shared" ca="1" si="16"/>
        <v>1</v>
      </c>
      <c r="F110" s="12">
        <f t="shared" ca="1" si="17"/>
        <v>0</v>
      </c>
      <c r="G110" s="12">
        <f t="shared" ca="1" si="23"/>
        <v>5</v>
      </c>
      <c r="H110" s="12">
        <f t="shared" ca="1" si="23"/>
        <v>7</v>
      </c>
      <c r="I110" s="12">
        <f t="shared" ca="1" si="23"/>
        <v>7</v>
      </c>
      <c r="J110" s="12">
        <f t="shared" ca="1" si="18"/>
        <v>6.333333333333333</v>
      </c>
      <c r="K110" s="12">
        <f t="shared" ca="1" si="19"/>
        <v>0</v>
      </c>
      <c r="L110" s="12">
        <f t="shared" ca="1" si="20"/>
        <v>6.333333333333333</v>
      </c>
      <c r="M110" s="12">
        <f t="shared" ca="1" si="21"/>
        <v>0</v>
      </c>
      <c r="N110" s="9">
        <f ca="1">MATCH(C110,INDEX('Task Durations - Poisson'!$B$2:$AZ$80,,5),1)</f>
        <v>7</v>
      </c>
      <c r="O110" s="9">
        <f ca="1">MIN(51,INT(SUMPRODUCT(B110:N110,'Task Durations - Table 1'!$A$3:$M$3)))</f>
        <v>11</v>
      </c>
      <c r="P110" s="9">
        <f ca="1">MATCH(100-C110,INDEX('Task Durations - Poisson'!$B$2:$AZ$80,,O110),1)</f>
        <v>11</v>
      </c>
    </row>
    <row r="111" spans="1:16" ht="20.100000000000001" customHeight="1">
      <c r="A111" s="10">
        <v>109</v>
      </c>
      <c r="B111" s="11">
        <f t="shared" si="14"/>
        <v>2.3128499620460032</v>
      </c>
      <c r="C111" s="12">
        <f t="shared" ca="1" si="1"/>
        <v>91</v>
      </c>
      <c r="D111" s="12">
        <f t="shared" ca="1" si="15"/>
        <v>0</v>
      </c>
      <c r="E111" s="12">
        <f t="shared" ca="1" si="16"/>
        <v>0</v>
      </c>
      <c r="F111" s="12">
        <f t="shared" ca="1" si="17"/>
        <v>1</v>
      </c>
      <c r="G111" s="12">
        <f t="shared" ca="1" si="23"/>
        <v>3</v>
      </c>
      <c r="H111" s="12">
        <f t="shared" ca="1" si="23"/>
        <v>4</v>
      </c>
      <c r="I111" s="12">
        <f t="shared" ca="1" si="23"/>
        <v>3</v>
      </c>
      <c r="J111" s="12">
        <f t="shared" ca="1" si="18"/>
        <v>3.3333333333333335</v>
      </c>
      <c r="K111" s="12">
        <f t="shared" ca="1" si="19"/>
        <v>0</v>
      </c>
      <c r="L111" s="12">
        <f t="shared" ca="1" si="20"/>
        <v>0</v>
      </c>
      <c r="M111" s="12">
        <f t="shared" ca="1" si="21"/>
        <v>3.3333333333333335</v>
      </c>
      <c r="N111" s="9">
        <f ca="1">MATCH(C111,INDEX('Task Durations - Poisson'!$B$2:$AZ$80,,5),1)</f>
        <v>9</v>
      </c>
      <c r="O111" s="9">
        <f ca="1">MIN(51,INT(SUMPRODUCT(B111:N111,'Task Durations - Table 1'!$A$3:$M$3)))</f>
        <v>12</v>
      </c>
      <c r="P111" s="9">
        <f ca="1">MATCH(100-C111,INDEX('Task Durations - Poisson'!$B$2:$AZ$80,,O111),1)</f>
        <v>9</v>
      </c>
    </row>
    <row r="112" spans="1:16" ht="20.100000000000001" customHeight="1">
      <c r="A112" s="10">
        <v>110</v>
      </c>
      <c r="B112" s="11">
        <f t="shared" si="14"/>
        <v>2.3159358187760537</v>
      </c>
      <c r="C112" s="12">
        <f t="shared" ca="1" si="1"/>
        <v>30</v>
      </c>
      <c r="D112" s="12">
        <f t="shared" ca="1" si="15"/>
        <v>1</v>
      </c>
      <c r="E112" s="12">
        <f t="shared" ca="1" si="16"/>
        <v>0</v>
      </c>
      <c r="F112" s="12">
        <f t="shared" ca="1" si="17"/>
        <v>0</v>
      </c>
      <c r="G112" s="12">
        <f t="shared" ca="1" si="23"/>
        <v>5</v>
      </c>
      <c r="H112" s="12">
        <f t="shared" ca="1" si="23"/>
        <v>7</v>
      </c>
      <c r="I112" s="12">
        <f t="shared" ca="1" si="23"/>
        <v>7</v>
      </c>
      <c r="J112" s="12">
        <f t="shared" ca="1" si="18"/>
        <v>6.333333333333333</v>
      </c>
      <c r="K112" s="12">
        <f t="shared" ca="1" si="19"/>
        <v>6.333333333333333</v>
      </c>
      <c r="L112" s="12">
        <f t="shared" ca="1" si="20"/>
        <v>0</v>
      </c>
      <c r="M112" s="12">
        <f t="shared" ca="1" si="21"/>
        <v>0</v>
      </c>
      <c r="N112" s="9">
        <f ca="1">MATCH(C112,INDEX('Task Durations - Poisson'!$B$2:$AZ$80,,5),1)</f>
        <v>5</v>
      </c>
      <c r="O112" s="9">
        <f ca="1">MIN(51,INT(SUMPRODUCT(B112:N112,'Task Durations - Table 1'!$A$3:$M$3)))</f>
        <v>13</v>
      </c>
      <c r="P112" s="9">
        <f ca="1">MATCH(100-C112,INDEX('Task Durations - Poisson'!$B$2:$AZ$80,,O112),1)</f>
        <v>16</v>
      </c>
    </row>
    <row r="113" spans="1:16" ht="20.100000000000001" customHeight="1">
      <c r="A113" s="10">
        <v>111</v>
      </c>
      <c r="B113" s="11">
        <f t="shared" si="14"/>
        <v>2.3190257927259479</v>
      </c>
      <c r="C113" s="12">
        <f t="shared" ca="1" si="1"/>
        <v>10</v>
      </c>
      <c r="D113" s="12">
        <f t="shared" ca="1" si="15"/>
        <v>1</v>
      </c>
      <c r="E113" s="12">
        <f t="shared" ca="1" si="16"/>
        <v>0</v>
      </c>
      <c r="F113" s="12">
        <f t="shared" ca="1" si="17"/>
        <v>0</v>
      </c>
      <c r="G113" s="12">
        <f t="shared" ca="1" si="23"/>
        <v>10</v>
      </c>
      <c r="H113" s="12">
        <f t="shared" ca="1" si="23"/>
        <v>10</v>
      </c>
      <c r="I113" s="12">
        <f t="shared" ca="1" si="23"/>
        <v>10</v>
      </c>
      <c r="J113" s="12">
        <f t="shared" ca="1" si="18"/>
        <v>10</v>
      </c>
      <c r="K113" s="12">
        <f t="shared" ca="1" si="19"/>
        <v>10</v>
      </c>
      <c r="L113" s="12">
        <f t="shared" ca="1" si="20"/>
        <v>0</v>
      </c>
      <c r="M113" s="12">
        <f t="shared" ca="1" si="21"/>
        <v>0</v>
      </c>
      <c r="N113" s="9">
        <f ca="1">MATCH(C113,INDEX('Task Durations - Poisson'!$B$2:$AZ$80,,5),1)</f>
        <v>3</v>
      </c>
      <c r="O113" s="9">
        <f ca="1">MIN(51,INT(SUMPRODUCT(B113:N113,'Task Durations - Table 1'!$A$3:$M$3)))</f>
        <v>16</v>
      </c>
      <c r="P113" s="9">
        <f ca="1">MATCH(100-C113,INDEX('Task Durations - Poisson'!$B$2:$AZ$80,,O113),1)</f>
        <v>22</v>
      </c>
    </row>
    <row r="114" spans="1:16" ht="20.100000000000001" customHeight="1">
      <c r="A114" s="10">
        <v>112</v>
      </c>
      <c r="B114" s="11">
        <f t="shared" si="14"/>
        <v>2.322119889388973</v>
      </c>
      <c r="C114" s="12">
        <f t="shared" ca="1" si="1"/>
        <v>41</v>
      </c>
      <c r="D114" s="12">
        <f t="shared" ca="1" si="15"/>
        <v>0</v>
      </c>
      <c r="E114" s="12">
        <f t="shared" ca="1" si="16"/>
        <v>1</v>
      </c>
      <c r="F114" s="12">
        <f t="shared" ca="1" si="17"/>
        <v>0</v>
      </c>
      <c r="G114" s="12">
        <f t="shared" ca="1" si="23"/>
        <v>23</v>
      </c>
      <c r="H114" s="12">
        <f t="shared" ca="1" si="23"/>
        <v>23</v>
      </c>
      <c r="I114" s="12">
        <f t="shared" ca="1" si="23"/>
        <v>23</v>
      </c>
      <c r="J114" s="12">
        <f t="shared" ca="1" si="18"/>
        <v>23</v>
      </c>
      <c r="K114" s="12">
        <f t="shared" ca="1" si="19"/>
        <v>0</v>
      </c>
      <c r="L114" s="12">
        <f t="shared" ca="1" si="20"/>
        <v>23</v>
      </c>
      <c r="M114" s="12">
        <f t="shared" ca="1" si="21"/>
        <v>0</v>
      </c>
      <c r="N114" s="9">
        <f ca="1">MATCH(C114,INDEX('Task Durations - Poisson'!$B$2:$AZ$80,,5),1)</f>
        <v>5</v>
      </c>
      <c r="O114" s="9">
        <f ca="1">MIN(51,INT(SUMPRODUCT(B114:N114,'Task Durations - Table 1'!$A$3:$M$3)))</f>
        <v>23</v>
      </c>
      <c r="P114" s="9">
        <f ca="1">MATCH(100-C114,INDEX('Task Durations - Poisson'!$B$2:$AZ$80,,O114),1)</f>
        <v>25</v>
      </c>
    </row>
    <row r="115" spans="1:16" ht="20.100000000000001" customHeight="1">
      <c r="A115" s="10">
        <v>113</v>
      </c>
      <c r="B115" s="11">
        <f t="shared" si="14"/>
        <v>2.3252181142657466</v>
      </c>
      <c r="C115" s="12">
        <f t="shared" ca="1" si="1"/>
        <v>5</v>
      </c>
      <c r="D115" s="12">
        <f t="shared" ca="1" si="15"/>
        <v>1</v>
      </c>
      <c r="E115" s="12">
        <f t="shared" ca="1" si="16"/>
        <v>0</v>
      </c>
      <c r="F115" s="12">
        <f t="shared" ca="1" si="17"/>
        <v>0</v>
      </c>
      <c r="G115" s="12">
        <f t="shared" ca="1" si="23"/>
        <v>15</v>
      </c>
      <c r="H115" s="12">
        <f t="shared" ca="1" si="23"/>
        <v>15</v>
      </c>
      <c r="I115" s="12">
        <f t="shared" ca="1" si="23"/>
        <v>15</v>
      </c>
      <c r="J115" s="12">
        <f t="shared" ca="1" si="18"/>
        <v>15</v>
      </c>
      <c r="K115" s="12">
        <f t="shared" ca="1" si="19"/>
        <v>15</v>
      </c>
      <c r="L115" s="12">
        <f t="shared" ca="1" si="20"/>
        <v>0</v>
      </c>
      <c r="M115" s="12">
        <f t="shared" ca="1" si="21"/>
        <v>0</v>
      </c>
      <c r="N115" s="9">
        <f ca="1">MATCH(C115,INDEX('Task Durations - Poisson'!$B$2:$AZ$80,,5),1)</f>
        <v>3</v>
      </c>
      <c r="O115" s="9">
        <f ca="1">MIN(51,INT(SUMPRODUCT(B115:N115,'Task Durations - Table 1'!$A$3:$M$3)))</f>
        <v>22</v>
      </c>
      <c r="P115" s="9">
        <f ca="1">MATCH(100-C115,INDEX('Task Durations - Poisson'!$B$2:$AZ$80,,O115),1)</f>
        <v>31</v>
      </c>
    </row>
    <row r="116" spans="1:16" ht="20.100000000000001" customHeight="1">
      <c r="A116" s="10">
        <v>114</v>
      </c>
      <c r="B116" s="11">
        <f t="shared" si="14"/>
        <v>2.3283204728642248</v>
      </c>
      <c r="C116" s="12">
        <f t="shared" ca="1" si="1"/>
        <v>94</v>
      </c>
      <c r="D116" s="12">
        <f t="shared" ca="1" si="15"/>
        <v>0</v>
      </c>
      <c r="E116" s="12">
        <f t="shared" ca="1" si="16"/>
        <v>0</v>
      </c>
      <c r="F116" s="12">
        <f t="shared" ca="1" si="17"/>
        <v>1</v>
      </c>
      <c r="G116" s="12">
        <f t="shared" ca="1" si="23"/>
        <v>10</v>
      </c>
      <c r="H116" s="12">
        <f t="shared" ca="1" si="23"/>
        <v>7</v>
      </c>
      <c r="I116" s="12">
        <f t="shared" ca="1" si="23"/>
        <v>7</v>
      </c>
      <c r="J116" s="12">
        <f t="shared" ca="1" si="18"/>
        <v>8</v>
      </c>
      <c r="K116" s="12">
        <f t="shared" ca="1" si="19"/>
        <v>0</v>
      </c>
      <c r="L116" s="12">
        <f t="shared" ca="1" si="20"/>
        <v>0</v>
      </c>
      <c r="M116" s="12">
        <f t="shared" ca="1" si="21"/>
        <v>8</v>
      </c>
      <c r="N116" s="9">
        <f ca="1">MATCH(C116,INDEX('Task Durations - Poisson'!$B$2:$AZ$80,,5),1)</f>
        <v>10</v>
      </c>
      <c r="O116" s="9">
        <f ca="1">MIN(51,INT(SUMPRODUCT(B116:N116,'Task Durations - Table 1'!$A$3:$M$3)))</f>
        <v>17</v>
      </c>
      <c r="P116" s="9">
        <f ca="1">MATCH(100-C116,INDEX('Task Durations - Poisson'!$B$2:$AZ$80,,O116),1)</f>
        <v>12</v>
      </c>
    </row>
    <row r="117" spans="1:16" ht="20.100000000000001" customHeight="1">
      <c r="A117" s="10">
        <v>115</v>
      </c>
      <c r="B117" s="11">
        <f t="shared" si="14"/>
        <v>2.3314269706997122</v>
      </c>
      <c r="C117" s="12">
        <f t="shared" ca="1" si="1"/>
        <v>10</v>
      </c>
      <c r="D117" s="12">
        <f t="shared" ca="1" si="15"/>
        <v>1</v>
      </c>
      <c r="E117" s="12">
        <f t="shared" ca="1" si="16"/>
        <v>0</v>
      </c>
      <c r="F117" s="12">
        <f t="shared" ca="1" si="17"/>
        <v>0</v>
      </c>
      <c r="G117" s="12">
        <f t="shared" ca="1" si="23"/>
        <v>7</v>
      </c>
      <c r="H117" s="12">
        <f t="shared" ca="1" si="23"/>
        <v>10</v>
      </c>
      <c r="I117" s="12">
        <f t="shared" ca="1" si="23"/>
        <v>7</v>
      </c>
      <c r="J117" s="12">
        <f t="shared" ca="1" si="18"/>
        <v>8</v>
      </c>
      <c r="K117" s="12">
        <f t="shared" ca="1" si="19"/>
        <v>8</v>
      </c>
      <c r="L117" s="12">
        <f t="shared" ca="1" si="20"/>
        <v>0</v>
      </c>
      <c r="M117" s="12">
        <f t="shared" ca="1" si="21"/>
        <v>0</v>
      </c>
      <c r="N117" s="9">
        <f ca="1">MATCH(C117,INDEX('Task Durations - Poisson'!$B$2:$AZ$80,,5),1)</f>
        <v>3</v>
      </c>
      <c r="O117" s="9">
        <f ca="1">MIN(51,INT(SUMPRODUCT(B117:N117,'Task Durations - Table 1'!$A$3:$M$3)))</f>
        <v>13</v>
      </c>
      <c r="P117" s="9">
        <f ca="1">MATCH(100-C117,INDEX('Task Durations - Poisson'!$B$2:$AZ$80,,O117),1)</f>
        <v>19</v>
      </c>
    </row>
    <row r="118" spans="1:16" ht="20.100000000000001" customHeight="1">
      <c r="A118" s="10">
        <v>116</v>
      </c>
      <c r="B118" s="11">
        <f t="shared" si="14"/>
        <v>2.3345376132948727</v>
      </c>
      <c r="C118" s="12">
        <f t="shared" ca="1" si="1"/>
        <v>36</v>
      </c>
      <c r="D118" s="12">
        <f t="shared" ca="1" si="15"/>
        <v>0</v>
      </c>
      <c r="E118" s="12">
        <f t="shared" ca="1" si="16"/>
        <v>1</v>
      </c>
      <c r="F118" s="12">
        <f t="shared" ca="1" si="17"/>
        <v>0</v>
      </c>
      <c r="G118" s="12">
        <f t="shared" ca="1" si="23"/>
        <v>5</v>
      </c>
      <c r="H118" s="12">
        <f t="shared" ca="1" si="23"/>
        <v>4</v>
      </c>
      <c r="I118" s="12">
        <f t="shared" ca="1" si="23"/>
        <v>4</v>
      </c>
      <c r="J118" s="12">
        <f t="shared" ca="1" si="18"/>
        <v>4.333333333333333</v>
      </c>
      <c r="K118" s="12">
        <f t="shared" ca="1" si="19"/>
        <v>0</v>
      </c>
      <c r="L118" s="12">
        <f t="shared" ca="1" si="20"/>
        <v>4.333333333333333</v>
      </c>
      <c r="M118" s="12">
        <f t="shared" ca="1" si="21"/>
        <v>0</v>
      </c>
      <c r="N118" s="9">
        <f ca="1">MATCH(C118,INDEX('Task Durations - Poisson'!$B$2:$AZ$80,,5),1)</f>
        <v>5</v>
      </c>
      <c r="O118" s="9">
        <f ca="1">MIN(51,INT(SUMPRODUCT(B118:N118,'Task Durations - Table 1'!$A$3:$M$3)))</f>
        <v>8</v>
      </c>
      <c r="P118" s="9">
        <f ca="1">MATCH(100-C118,INDEX('Task Durations - Poisson'!$B$2:$AZ$80,,O118),1)</f>
        <v>10</v>
      </c>
    </row>
    <row r="119" spans="1:16" ht="20.100000000000001" customHeight="1">
      <c r="A119" s="10">
        <v>117</v>
      </c>
      <c r="B119" s="11">
        <f t="shared" si="14"/>
        <v>2.3376524061797381</v>
      </c>
      <c r="C119" s="12">
        <f t="shared" ca="1" si="1"/>
        <v>28</v>
      </c>
      <c r="D119" s="12">
        <f t="shared" ca="1" si="15"/>
        <v>1</v>
      </c>
      <c r="E119" s="12">
        <f t="shared" ca="1" si="16"/>
        <v>0</v>
      </c>
      <c r="F119" s="12">
        <f t="shared" ca="1" si="17"/>
        <v>0</v>
      </c>
      <c r="G119" s="12">
        <f t="shared" ca="1" si="23"/>
        <v>4</v>
      </c>
      <c r="H119" s="12">
        <f t="shared" ca="1" si="23"/>
        <v>4</v>
      </c>
      <c r="I119" s="12">
        <f t="shared" ca="1" si="23"/>
        <v>3</v>
      </c>
      <c r="J119" s="12">
        <f t="shared" ca="1" si="18"/>
        <v>3.6666666666666665</v>
      </c>
      <c r="K119" s="12">
        <f t="shared" ca="1" si="19"/>
        <v>3.6666666666666665</v>
      </c>
      <c r="L119" s="12">
        <f t="shared" ca="1" si="20"/>
        <v>0</v>
      </c>
      <c r="M119" s="12">
        <f t="shared" ca="1" si="21"/>
        <v>0</v>
      </c>
      <c r="N119" s="9">
        <f ca="1">MATCH(C119,INDEX('Task Durations - Poisson'!$B$2:$AZ$80,,5),1)</f>
        <v>5</v>
      </c>
      <c r="O119" s="9">
        <f ca="1">MIN(51,INT(SUMPRODUCT(B119:N119,'Task Durations - Table 1'!$A$3:$M$3)))</f>
        <v>10</v>
      </c>
      <c r="P119" s="9">
        <f ca="1">MATCH(100-C119,INDEX('Task Durations - Poisson'!$B$2:$AZ$80,,O119),1)</f>
        <v>13</v>
      </c>
    </row>
    <row r="120" spans="1:16" ht="20.100000000000001" customHeight="1">
      <c r="A120" s="10">
        <v>118</v>
      </c>
      <c r="B120" s="11">
        <f t="shared" si="14"/>
        <v>2.3407713548917193</v>
      </c>
      <c r="C120" s="12">
        <f t="shared" ca="1" si="1"/>
        <v>0</v>
      </c>
      <c r="D120" s="12">
        <f t="shared" ca="1" si="15"/>
        <v>1</v>
      </c>
      <c r="E120" s="12">
        <f t="shared" ca="1" si="16"/>
        <v>0</v>
      </c>
      <c r="F120" s="12">
        <f t="shared" ca="1" si="17"/>
        <v>0</v>
      </c>
      <c r="G120" s="12">
        <f t="shared" ca="1" si="23"/>
        <v>4</v>
      </c>
      <c r="H120" s="12">
        <f t="shared" ca="1" si="23"/>
        <v>3</v>
      </c>
      <c r="I120" s="12">
        <f t="shared" ca="1" si="23"/>
        <v>4</v>
      </c>
      <c r="J120" s="12">
        <f t="shared" ca="1" si="18"/>
        <v>3.6666666666666665</v>
      </c>
      <c r="K120" s="12">
        <f t="shared" ca="1" si="19"/>
        <v>3.6666666666666665</v>
      </c>
      <c r="L120" s="12">
        <f t="shared" ca="1" si="20"/>
        <v>0</v>
      </c>
      <c r="M120" s="12">
        <f t="shared" ca="1" si="21"/>
        <v>0</v>
      </c>
      <c r="N120" s="9">
        <f ca="1">MATCH(C120,INDEX('Task Durations - Poisson'!$B$2:$AZ$80,,5),1)</f>
        <v>2</v>
      </c>
      <c r="O120" s="9">
        <f ca="1">MIN(51,INT(SUMPRODUCT(B120:N120,'Task Durations - Table 1'!$A$3:$M$3)))</f>
        <v>8</v>
      </c>
      <c r="P120" s="9">
        <f ca="1">MATCH(100-C120,INDEX('Task Durations - Poisson'!$B$2:$AZ$80,,O120),1)</f>
        <v>79</v>
      </c>
    </row>
    <row r="121" spans="1:16" ht="20.100000000000001" customHeight="1">
      <c r="A121" s="10">
        <v>119</v>
      </c>
      <c r="B121" s="11">
        <f t="shared" si="14"/>
        <v>2.3438944649756146</v>
      </c>
      <c r="C121" s="12">
        <f t="shared" ca="1" si="1"/>
        <v>8</v>
      </c>
      <c r="D121" s="12">
        <f t="shared" ca="1" si="15"/>
        <v>1</v>
      </c>
      <c r="E121" s="12">
        <f t="shared" ca="1" si="16"/>
        <v>0</v>
      </c>
      <c r="F121" s="12">
        <f t="shared" ca="1" si="17"/>
        <v>0</v>
      </c>
      <c r="G121" s="12">
        <f t="shared" ca="1" si="23"/>
        <v>5</v>
      </c>
      <c r="H121" s="12">
        <f t="shared" ca="1" si="23"/>
        <v>4</v>
      </c>
      <c r="I121" s="12">
        <f t="shared" ca="1" si="23"/>
        <v>4</v>
      </c>
      <c r="J121" s="12">
        <f t="shared" ca="1" si="18"/>
        <v>4.333333333333333</v>
      </c>
      <c r="K121" s="12">
        <f t="shared" ca="1" si="19"/>
        <v>4.333333333333333</v>
      </c>
      <c r="L121" s="12">
        <f t="shared" ca="1" si="20"/>
        <v>0</v>
      </c>
      <c r="M121" s="12">
        <f t="shared" ca="1" si="21"/>
        <v>0</v>
      </c>
      <c r="N121" s="9">
        <f ca="1">MATCH(C121,INDEX('Task Durations - Poisson'!$B$2:$AZ$80,,5),1)</f>
        <v>3</v>
      </c>
      <c r="O121" s="9">
        <f ca="1">MIN(51,INT(SUMPRODUCT(B121:N121,'Task Durations - Table 1'!$A$3:$M$3)))</f>
        <v>9</v>
      </c>
      <c r="P121" s="9">
        <f ca="1">MATCH(100-C121,INDEX('Task Durations - Poisson'!$B$2:$AZ$80,,O121),1)</f>
        <v>14</v>
      </c>
    </row>
    <row r="122" spans="1:16" ht="20.100000000000001" customHeight="1">
      <c r="A122" s="10">
        <v>120</v>
      </c>
      <c r="B122" s="11">
        <f t="shared" si="14"/>
        <v>2.3470217419836206</v>
      </c>
      <c r="C122" s="12">
        <f t="shared" ca="1" si="1"/>
        <v>46</v>
      </c>
      <c r="D122" s="12">
        <f t="shared" ca="1" si="15"/>
        <v>0</v>
      </c>
      <c r="E122" s="12">
        <f t="shared" ca="1" si="16"/>
        <v>1</v>
      </c>
      <c r="F122" s="12">
        <f t="shared" ca="1" si="17"/>
        <v>0</v>
      </c>
      <c r="G122" s="12">
        <f t="shared" ca="1" si="23"/>
        <v>15</v>
      </c>
      <c r="H122" s="12">
        <f t="shared" ca="1" si="23"/>
        <v>15</v>
      </c>
      <c r="I122" s="12">
        <f t="shared" ca="1" si="23"/>
        <v>15</v>
      </c>
      <c r="J122" s="12">
        <f t="shared" ca="1" si="18"/>
        <v>15</v>
      </c>
      <c r="K122" s="12">
        <f t="shared" ca="1" si="19"/>
        <v>0</v>
      </c>
      <c r="L122" s="12">
        <f t="shared" ca="1" si="20"/>
        <v>15</v>
      </c>
      <c r="M122" s="12">
        <f t="shared" ca="1" si="21"/>
        <v>0</v>
      </c>
      <c r="N122" s="9">
        <f ca="1">MATCH(C122,INDEX('Task Durations - Poisson'!$B$2:$AZ$80,,5),1)</f>
        <v>6</v>
      </c>
      <c r="O122" s="9">
        <f ca="1">MIN(51,INT(SUMPRODUCT(B122:N122,'Task Durations - Table 1'!$A$3:$M$3)))</f>
        <v>17</v>
      </c>
      <c r="P122" s="9">
        <f ca="1">MATCH(100-C122,INDEX('Task Durations - Poisson'!$B$2:$AZ$80,,O122),1)</f>
        <v>18</v>
      </c>
    </row>
    <row r="123" spans="1:16" ht="20.100000000000001" customHeight="1">
      <c r="A123" s="10">
        <v>121</v>
      </c>
      <c r="B123" s="11">
        <f t="shared" si="14"/>
        <v>2.3501531914753415</v>
      </c>
      <c r="C123" s="12">
        <f t="shared" ca="1" si="1"/>
        <v>63</v>
      </c>
      <c r="D123" s="12">
        <f t="shared" ca="1" si="15"/>
        <v>0</v>
      </c>
      <c r="E123" s="12">
        <f t="shared" ca="1" si="16"/>
        <v>1</v>
      </c>
      <c r="F123" s="12">
        <f t="shared" ca="1" si="17"/>
        <v>0</v>
      </c>
      <c r="G123" s="12">
        <f t="shared" ca="1" si="23"/>
        <v>4</v>
      </c>
      <c r="H123" s="12">
        <f t="shared" ca="1" si="23"/>
        <v>3</v>
      </c>
      <c r="I123" s="12">
        <f t="shared" ca="1" si="23"/>
        <v>3</v>
      </c>
      <c r="J123" s="12">
        <f t="shared" ca="1" si="18"/>
        <v>3.3333333333333335</v>
      </c>
      <c r="K123" s="12">
        <f t="shared" ca="1" si="19"/>
        <v>0</v>
      </c>
      <c r="L123" s="12">
        <f t="shared" ca="1" si="20"/>
        <v>3.3333333333333335</v>
      </c>
      <c r="M123" s="12">
        <f t="shared" ca="1" si="21"/>
        <v>0</v>
      </c>
      <c r="N123" s="9">
        <f ca="1">MATCH(C123,INDEX('Task Durations - Poisson'!$B$2:$AZ$80,,5),1)</f>
        <v>7</v>
      </c>
      <c r="O123" s="9">
        <f ca="1">MIN(51,INT(SUMPRODUCT(B123:N123,'Task Durations - Table 1'!$A$3:$M$3)))</f>
        <v>8</v>
      </c>
      <c r="P123" s="9">
        <f ca="1">MATCH(100-C123,INDEX('Task Durations - Poisson'!$B$2:$AZ$80,,O123),1)</f>
        <v>8</v>
      </c>
    </row>
    <row r="124" spans="1:16" ht="20.100000000000001" customHeight="1">
      <c r="A124" s="10">
        <v>122</v>
      </c>
      <c r="B124" s="11">
        <f t="shared" si="14"/>
        <v>2.3532888190177994</v>
      </c>
      <c r="C124" s="12">
        <f t="shared" ca="1" si="1"/>
        <v>35</v>
      </c>
      <c r="D124" s="12">
        <f t="shared" ca="1" si="15"/>
        <v>0</v>
      </c>
      <c r="E124" s="12">
        <f t="shared" ca="1" si="16"/>
        <v>1</v>
      </c>
      <c r="F124" s="12">
        <f t="shared" ca="1" si="17"/>
        <v>0</v>
      </c>
      <c r="G124" s="12">
        <f t="shared" ref="G124:I143" ca="1" si="24">INT(CHOOSE(1+MOD($C124+RANDBETWEEN(0,1),7),1,2,3,5,8,13,21)+$B124)</f>
        <v>4</v>
      </c>
      <c r="H124" s="12">
        <f t="shared" ca="1" si="24"/>
        <v>4</v>
      </c>
      <c r="I124" s="12">
        <f t="shared" ca="1" si="24"/>
        <v>3</v>
      </c>
      <c r="J124" s="12">
        <f t="shared" ca="1" si="18"/>
        <v>3.6666666666666665</v>
      </c>
      <c r="K124" s="12">
        <f t="shared" ca="1" si="19"/>
        <v>0</v>
      </c>
      <c r="L124" s="12">
        <f t="shared" ca="1" si="20"/>
        <v>3.6666666666666665</v>
      </c>
      <c r="M124" s="12">
        <f t="shared" ca="1" si="21"/>
        <v>0</v>
      </c>
      <c r="N124" s="9">
        <f ca="1">MATCH(C124,INDEX('Task Durations - Poisson'!$B$2:$AZ$80,,5),1)</f>
        <v>5</v>
      </c>
      <c r="O124" s="9">
        <f ca="1">MIN(51,INT(SUMPRODUCT(B124:N124,'Task Durations - Table 1'!$A$3:$M$3)))</f>
        <v>7</v>
      </c>
      <c r="P124" s="9">
        <f ca="1">MATCH(100-C124,INDEX('Task Durations - Poisson'!$B$2:$AZ$80,,O124),1)</f>
        <v>9</v>
      </c>
    </row>
    <row r="125" spans="1:16" ht="20.100000000000001" customHeight="1">
      <c r="A125" s="10">
        <v>123</v>
      </c>
      <c r="B125" s="11">
        <f t="shared" si="14"/>
        <v>2.3564286301854445</v>
      </c>
      <c r="C125" s="12">
        <f t="shared" ca="1" si="1"/>
        <v>77</v>
      </c>
      <c r="D125" s="12">
        <f t="shared" ca="1" si="15"/>
        <v>0</v>
      </c>
      <c r="E125" s="12">
        <f t="shared" ca="1" si="16"/>
        <v>0</v>
      </c>
      <c r="F125" s="12">
        <f t="shared" ca="1" si="17"/>
        <v>1</v>
      </c>
      <c r="G125" s="12">
        <f t="shared" ca="1" si="24"/>
        <v>3</v>
      </c>
      <c r="H125" s="12">
        <f t="shared" ca="1" si="24"/>
        <v>4</v>
      </c>
      <c r="I125" s="12">
        <f t="shared" ca="1" si="24"/>
        <v>4</v>
      </c>
      <c r="J125" s="12">
        <f t="shared" ca="1" si="18"/>
        <v>3.6666666666666665</v>
      </c>
      <c r="K125" s="12">
        <f t="shared" ca="1" si="19"/>
        <v>0</v>
      </c>
      <c r="L125" s="12">
        <f t="shared" ca="1" si="20"/>
        <v>0</v>
      </c>
      <c r="M125" s="12">
        <f t="shared" ca="1" si="21"/>
        <v>3.6666666666666665</v>
      </c>
      <c r="N125" s="9">
        <f ca="1">MATCH(C125,INDEX('Task Durations - Poisson'!$B$2:$AZ$80,,5),1)</f>
        <v>8</v>
      </c>
      <c r="O125" s="9">
        <f ca="1">MIN(51,INT(SUMPRODUCT(B125:N125,'Task Durations - Table 1'!$A$3:$M$3)))</f>
        <v>12</v>
      </c>
      <c r="P125" s="9">
        <f ca="1">MATCH(100-C125,INDEX('Task Durations - Poisson'!$B$2:$AZ$80,,O125),1)</f>
        <v>10</v>
      </c>
    </row>
    <row r="126" spans="1:16" ht="20.100000000000001" customHeight="1">
      <c r="A126" s="10">
        <v>124</v>
      </c>
      <c r="B126" s="11">
        <f t="shared" si="14"/>
        <v>2.3595726305601636</v>
      </c>
      <c r="C126" s="12">
        <f t="shared" ca="1" si="1"/>
        <v>23</v>
      </c>
      <c r="D126" s="12">
        <f t="shared" ca="1" si="15"/>
        <v>1</v>
      </c>
      <c r="E126" s="12">
        <f t="shared" ca="1" si="16"/>
        <v>0</v>
      </c>
      <c r="F126" s="12">
        <f t="shared" ca="1" si="17"/>
        <v>0</v>
      </c>
      <c r="G126" s="12">
        <f t="shared" ca="1" si="24"/>
        <v>5</v>
      </c>
      <c r="H126" s="12">
        <f t="shared" ca="1" si="24"/>
        <v>5</v>
      </c>
      <c r="I126" s="12">
        <f t="shared" ca="1" si="24"/>
        <v>7</v>
      </c>
      <c r="J126" s="12">
        <f t="shared" ca="1" si="18"/>
        <v>5.666666666666667</v>
      </c>
      <c r="K126" s="12">
        <f t="shared" ca="1" si="19"/>
        <v>5.666666666666667</v>
      </c>
      <c r="L126" s="12">
        <f t="shared" ca="1" si="20"/>
        <v>0</v>
      </c>
      <c r="M126" s="12">
        <f t="shared" ca="1" si="21"/>
        <v>0</v>
      </c>
      <c r="N126" s="9">
        <f ca="1">MATCH(C126,INDEX('Task Durations - Poisson'!$B$2:$AZ$80,,5),1)</f>
        <v>4</v>
      </c>
      <c r="O126" s="9">
        <f ca="1">MIN(51,INT(SUMPRODUCT(B126:N126,'Task Durations - Table 1'!$A$3:$M$3)))</f>
        <v>11</v>
      </c>
      <c r="P126" s="9">
        <f ca="1">MATCH(100-C126,INDEX('Task Durations - Poisson'!$B$2:$AZ$80,,O126),1)</f>
        <v>14</v>
      </c>
    </row>
    <row r="127" spans="1:16" ht="20.100000000000001" customHeight="1">
      <c r="A127" s="10">
        <v>125</v>
      </c>
      <c r="B127" s="11">
        <f t="shared" si="14"/>
        <v>2.3627208257312917</v>
      </c>
      <c r="C127" s="12">
        <f t="shared" ca="1" si="1"/>
        <v>48</v>
      </c>
      <c r="D127" s="12">
        <f t="shared" ca="1" si="15"/>
        <v>0</v>
      </c>
      <c r="E127" s="12">
        <f t="shared" ca="1" si="16"/>
        <v>1</v>
      </c>
      <c r="F127" s="12">
        <f t="shared" ca="1" si="17"/>
        <v>0</v>
      </c>
      <c r="G127" s="12">
        <f t="shared" ca="1" si="24"/>
        <v>3</v>
      </c>
      <c r="H127" s="12">
        <f t="shared" ca="1" si="24"/>
        <v>3</v>
      </c>
      <c r="I127" s="12">
        <f t="shared" ca="1" si="24"/>
        <v>3</v>
      </c>
      <c r="J127" s="12">
        <f t="shared" ca="1" si="18"/>
        <v>3</v>
      </c>
      <c r="K127" s="12">
        <f t="shared" ca="1" si="19"/>
        <v>0</v>
      </c>
      <c r="L127" s="12">
        <f t="shared" ca="1" si="20"/>
        <v>3</v>
      </c>
      <c r="M127" s="12">
        <f t="shared" ca="1" si="21"/>
        <v>0</v>
      </c>
      <c r="N127" s="9">
        <f ca="1">MATCH(C127,INDEX('Task Durations - Poisson'!$B$2:$AZ$80,,5),1)</f>
        <v>6</v>
      </c>
      <c r="O127" s="9">
        <f ca="1">MIN(51,INT(SUMPRODUCT(B127:N127,'Task Durations - Table 1'!$A$3:$M$3)))</f>
        <v>7</v>
      </c>
      <c r="P127" s="9">
        <f ca="1">MATCH(100-C127,INDEX('Task Durations - Poisson'!$B$2:$AZ$80,,O127),1)</f>
        <v>8</v>
      </c>
    </row>
    <row r="128" spans="1:16" ht="20.100000000000001" customHeight="1">
      <c r="A128" s="10">
        <v>126</v>
      </c>
      <c r="B128" s="11">
        <f t="shared" si="14"/>
        <v>2.3658732212956215</v>
      </c>
      <c r="C128" s="12">
        <f t="shared" ca="1" si="1"/>
        <v>21</v>
      </c>
      <c r="D128" s="12">
        <f t="shared" ca="1" si="15"/>
        <v>1</v>
      </c>
      <c r="E128" s="12">
        <f t="shared" ca="1" si="16"/>
        <v>0</v>
      </c>
      <c r="F128" s="12">
        <f t="shared" ca="1" si="17"/>
        <v>0</v>
      </c>
      <c r="G128" s="12">
        <f t="shared" ca="1" si="24"/>
        <v>3</v>
      </c>
      <c r="H128" s="12">
        <f t="shared" ca="1" si="24"/>
        <v>3</v>
      </c>
      <c r="I128" s="12">
        <f t="shared" ca="1" si="24"/>
        <v>3</v>
      </c>
      <c r="J128" s="12">
        <f t="shared" ca="1" si="18"/>
        <v>3</v>
      </c>
      <c r="K128" s="12">
        <f t="shared" ca="1" si="19"/>
        <v>3</v>
      </c>
      <c r="L128" s="12">
        <f t="shared" ca="1" si="20"/>
        <v>0</v>
      </c>
      <c r="M128" s="12">
        <f t="shared" ca="1" si="21"/>
        <v>0</v>
      </c>
      <c r="N128" s="9">
        <f ca="1">MATCH(C128,INDEX('Task Durations - Poisson'!$B$2:$AZ$80,,5),1)</f>
        <v>4</v>
      </c>
      <c r="O128" s="9">
        <f ca="1">MIN(51,INT(SUMPRODUCT(B128:N128,'Task Durations - Table 1'!$A$3:$M$3)))</f>
        <v>8</v>
      </c>
      <c r="P128" s="9">
        <f ca="1">MATCH(100-C128,INDEX('Task Durations - Poisson'!$B$2:$AZ$80,,O128),1)</f>
        <v>11</v>
      </c>
    </row>
    <row r="129" spans="1:16" ht="20.100000000000001" customHeight="1">
      <c r="A129" s="10">
        <v>127</v>
      </c>
      <c r="B129" s="11">
        <f t="shared" si="14"/>
        <v>2.3690298228574123</v>
      </c>
      <c r="C129" s="12">
        <f t="shared" ca="1" si="1"/>
        <v>7</v>
      </c>
      <c r="D129" s="12">
        <f t="shared" ca="1" si="15"/>
        <v>1</v>
      </c>
      <c r="E129" s="12">
        <f t="shared" ca="1" si="16"/>
        <v>0</v>
      </c>
      <c r="F129" s="12">
        <f t="shared" ca="1" si="17"/>
        <v>0</v>
      </c>
      <c r="G129" s="12">
        <f t="shared" ca="1" si="24"/>
        <v>3</v>
      </c>
      <c r="H129" s="12">
        <f t="shared" ca="1" si="24"/>
        <v>4</v>
      </c>
      <c r="I129" s="12">
        <f t="shared" ca="1" si="24"/>
        <v>4</v>
      </c>
      <c r="J129" s="12">
        <f t="shared" ca="1" si="18"/>
        <v>3.6666666666666665</v>
      </c>
      <c r="K129" s="12">
        <f t="shared" ca="1" si="19"/>
        <v>3.6666666666666665</v>
      </c>
      <c r="L129" s="12">
        <f t="shared" ca="1" si="20"/>
        <v>0</v>
      </c>
      <c r="M129" s="12">
        <f t="shared" ca="1" si="21"/>
        <v>0</v>
      </c>
      <c r="N129" s="9">
        <f ca="1">MATCH(C129,INDEX('Task Durations - Poisson'!$B$2:$AZ$80,,5),1)</f>
        <v>3</v>
      </c>
      <c r="O129" s="9">
        <f ca="1">MIN(51,INT(SUMPRODUCT(B129:N129,'Task Durations - Table 1'!$A$3:$M$3)))</f>
        <v>9</v>
      </c>
      <c r="P129" s="9">
        <f ca="1">MATCH(100-C129,INDEX('Task Durations - Poisson'!$B$2:$AZ$80,,O129),1)</f>
        <v>15</v>
      </c>
    </row>
    <row r="130" spans="1:16" ht="20.100000000000001" customHeight="1">
      <c r="A130" s="10">
        <v>128</v>
      </c>
      <c r="B130" s="11">
        <f t="shared" si="14"/>
        <v>2.3721906360284009</v>
      </c>
      <c r="C130" s="12">
        <f t="shared" ca="1" si="1"/>
        <v>87</v>
      </c>
      <c r="D130" s="12">
        <f t="shared" ca="1" si="15"/>
        <v>0</v>
      </c>
      <c r="E130" s="12">
        <f t="shared" ca="1" si="16"/>
        <v>0</v>
      </c>
      <c r="F130" s="12">
        <f t="shared" ca="1" si="17"/>
        <v>1</v>
      </c>
      <c r="G130" s="12">
        <f t="shared" ca="1" si="24"/>
        <v>7</v>
      </c>
      <c r="H130" s="12">
        <f t="shared" ca="1" si="24"/>
        <v>7</v>
      </c>
      <c r="I130" s="12">
        <f t="shared" ca="1" si="24"/>
        <v>7</v>
      </c>
      <c r="J130" s="12">
        <f t="shared" ca="1" si="18"/>
        <v>7</v>
      </c>
      <c r="K130" s="12">
        <f t="shared" ca="1" si="19"/>
        <v>0</v>
      </c>
      <c r="L130" s="12">
        <f t="shared" ca="1" si="20"/>
        <v>0</v>
      </c>
      <c r="M130" s="12">
        <f t="shared" ca="1" si="21"/>
        <v>7</v>
      </c>
      <c r="N130" s="9">
        <f ca="1">MATCH(C130,INDEX('Task Durations - Poisson'!$B$2:$AZ$80,,5),1)</f>
        <v>9</v>
      </c>
      <c r="O130" s="9">
        <f ca="1">MIN(51,INT(SUMPRODUCT(B130:N130,'Task Durations - Table 1'!$A$3:$M$3)))</f>
        <v>16</v>
      </c>
      <c r="P130" s="9">
        <f ca="1">MATCH(100-C130,INDEX('Task Durations - Poisson'!$B$2:$AZ$80,,O130),1)</f>
        <v>13</v>
      </c>
    </row>
    <row r="131" spans="1:16" ht="20.100000000000001" customHeight="1">
      <c r="A131" s="10">
        <v>129</v>
      </c>
      <c r="B131" s="11">
        <f t="shared" ref="B131:B194" si="25">2*EXP(A131/750)</f>
        <v>2.3753556664278119</v>
      </c>
      <c r="C131" s="12">
        <f t="shared" ca="1" si="1"/>
        <v>31</v>
      </c>
      <c r="D131" s="12">
        <f t="shared" ref="D131:D194" ca="1" si="26">IF(C131&lt;33,1,0)</f>
        <v>1</v>
      </c>
      <c r="E131" s="12">
        <f t="shared" ref="E131:E194" ca="1" si="27">IF(AND(C131&gt;=33,C131&lt;66),1,0)</f>
        <v>0</v>
      </c>
      <c r="F131" s="12">
        <f t="shared" ref="F131:F194" ca="1" si="28">IF(D131+E131&gt;0,0,1)</f>
        <v>0</v>
      </c>
      <c r="G131" s="12">
        <f t="shared" ca="1" si="24"/>
        <v>10</v>
      </c>
      <c r="H131" s="12">
        <f t="shared" ca="1" si="24"/>
        <v>10</v>
      </c>
      <c r="I131" s="12">
        <f t="shared" ca="1" si="24"/>
        <v>7</v>
      </c>
      <c r="J131" s="12">
        <f t="shared" ref="J131:J194" ca="1" si="29">AVERAGE(G131:I131)</f>
        <v>9</v>
      </c>
      <c r="K131" s="12">
        <f t="shared" ref="K131:K194" ca="1" si="30">IF(OR(AND(D131,IF($C131&lt;80,1,0)),AND(E131,IF($C131&lt;20,1,0))),1,0)*$J131</f>
        <v>9</v>
      </c>
      <c r="L131" s="12">
        <f t="shared" ref="L131:L194" ca="1" si="31">IF(AND(K131=0,E131=1),1,0)*$J131</f>
        <v>0</v>
      </c>
      <c r="M131" s="12">
        <f t="shared" ref="M131:M194" ca="1" si="32">IF(K131+L131=0,1,0)*$J131</f>
        <v>0</v>
      </c>
      <c r="N131" s="9">
        <f ca="1">MATCH(C131,INDEX('Task Durations - Poisson'!$B$2:$AZ$80,,5),1)</f>
        <v>5</v>
      </c>
      <c r="O131" s="9">
        <f ca="1">MIN(51,INT(SUMPRODUCT(B131:N131,'Task Durations - Table 1'!$A$3:$M$3)))</f>
        <v>16</v>
      </c>
      <c r="P131" s="9">
        <f ca="1">MATCH(100-C131,INDEX('Task Durations - Poisson'!$B$2:$AZ$80,,O131),1)</f>
        <v>19</v>
      </c>
    </row>
    <row r="132" spans="1:16" ht="20.100000000000001" customHeight="1">
      <c r="A132" s="10">
        <v>130</v>
      </c>
      <c r="B132" s="11">
        <f t="shared" si="25"/>
        <v>2.3785249196823663</v>
      </c>
      <c r="C132" s="12">
        <f t="shared" ca="1" si="1"/>
        <v>37</v>
      </c>
      <c r="D132" s="12">
        <f t="shared" ca="1" si="26"/>
        <v>0</v>
      </c>
      <c r="E132" s="12">
        <f t="shared" ca="1" si="27"/>
        <v>1</v>
      </c>
      <c r="F132" s="12">
        <f t="shared" ca="1" si="28"/>
        <v>0</v>
      </c>
      <c r="G132" s="12">
        <f t="shared" ca="1" si="24"/>
        <v>7</v>
      </c>
      <c r="H132" s="12">
        <f t="shared" ca="1" si="24"/>
        <v>7</v>
      </c>
      <c r="I132" s="12">
        <f t="shared" ca="1" si="24"/>
        <v>7</v>
      </c>
      <c r="J132" s="12">
        <f t="shared" ca="1" si="29"/>
        <v>7</v>
      </c>
      <c r="K132" s="12">
        <f t="shared" ca="1" si="30"/>
        <v>0</v>
      </c>
      <c r="L132" s="12">
        <f t="shared" ca="1" si="31"/>
        <v>7</v>
      </c>
      <c r="M132" s="12">
        <f t="shared" ca="1" si="32"/>
        <v>0</v>
      </c>
      <c r="N132" s="9">
        <f ca="1">MATCH(C132,INDEX('Task Durations - Poisson'!$B$2:$AZ$80,,5),1)</f>
        <v>5</v>
      </c>
      <c r="O132" s="9">
        <f ca="1">MIN(51,INT(SUMPRODUCT(B132:N132,'Task Durations - Table 1'!$A$3:$M$3)))</f>
        <v>10</v>
      </c>
      <c r="P132" s="9">
        <f ca="1">MATCH(100-C132,INDEX('Task Durations - Poisson'!$B$2:$AZ$80,,O132),1)</f>
        <v>12</v>
      </c>
    </row>
    <row r="133" spans="1:16" ht="20.100000000000001" customHeight="1">
      <c r="A133" s="10">
        <v>131</v>
      </c>
      <c r="B133" s="11">
        <f t="shared" si="25"/>
        <v>2.3816984014262932</v>
      </c>
      <c r="C133" s="12">
        <f t="shared" ca="1" si="1"/>
        <v>14</v>
      </c>
      <c r="D133" s="12">
        <f t="shared" ca="1" si="26"/>
        <v>1</v>
      </c>
      <c r="E133" s="12">
        <f t="shared" ca="1" si="27"/>
        <v>0</v>
      </c>
      <c r="F133" s="12">
        <f t="shared" ca="1" si="28"/>
        <v>0</v>
      </c>
      <c r="G133" s="12">
        <f t="shared" ca="1" si="24"/>
        <v>4</v>
      </c>
      <c r="H133" s="12">
        <f t="shared" ca="1" si="24"/>
        <v>3</v>
      </c>
      <c r="I133" s="12">
        <f t="shared" ca="1" si="24"/>
        <v>4</v>
      </c>
      <c r="J133" s="12">
        <f t="shared" ca="1" si="29"/>
        <v>3.6666666666666665</v>
      </c>
      <c r="K133" s="12">
        <f t="shared" ca="1" si="30"/>
        <v>3.6666666666666665</v>
      </c>
      <c r="L133" s="12">
        <f t="shared" ca="1" si="31"/>
        <v>0</v>
      </c>
      <c r="M133" s="12">
        <f t="shared" ca="1" si="32"/>
        <v>0</v>
      </c>
      <c r="N133" s="9">
        <f ca="1">MATCH(C133,INDEX('Task Durations - Poisson'!$B$2:$AZ$80,,5),1)</f>
        <v>4</v>
      </c>
      <c r="O133" s="9">
        <f ca="1">MIN(51,INT(SUMPRODUCT(B133:N133,'Task Durations - Table 1'!$A$3:$M$3)))</f>
        <v>9</v>
      </c>
      <c r="P133" s="9">
        <f ca="1">MATCH(100-C133,INDEX('Task Durations - Poisson'!$B$2:$AZ$80,,O133),1)</f>
        <v>13</v>
      </c>
    </row>
    <row r="134" spans="1:16" ht="20.100000000000001" customHeight="1">
      <c r="A134" s="10">
        <v>132</v>
      </c>
      <c r="B134" s="11">
        <f t="shared" si="25"/>
        <v>2.3848761173013391</v>
      </c>
      <c r="C134" s="12">
        <f t="shared" ca="1" si="1"/>
        <v>29</v>
      </c>
      <c r="D134" s="12">
        <f t="shared" ca="1" si="26"/>
        <v>1</v>
      </c>
      <c r="E134" s="12">
        <f t="shared" ca="1" si="27"/>
        <v>0</v>
      </c>
      <c r="F134" s="12">
        <f t="shared" ca="1" si="28"/>
        <v>0</v>
      </c>
      <c r="G134" s="12">
        <f t="shared" ca="1" si="24"/>
        <v>4</v>
      </c>
      <c r="H134" s="12">
        <f t="shared" ca="1" si="24"/>
        <v>4</v>
      </c>
      <c r="I134" s="12">
        <f t="shared" ca="1" si="24"/>
        <v>5</v>
      </c>
      <c r="J134" s="12">
        <f t="shared" ca="1" si="29"/>
        <v>4.333333333333333</v>
      </c>
      <c r="K134" s="12">
        <f t="shared" ca="1" si="30"/>
        <v>4.333333333333333</v>
      </c>
      <c r="L134" s="12">
        <f t="shared" ca="1" si="31"/>
        <v>0</v>
      </c>
      <c r="M134" s="12">
        <f t="shared" ca="1" si="32"/>
        <v>0</v>
      </c>
      <c r="N134" s="9">
        <f ca="1">MATCH(C134,INDEX('Task Durations - Poisson'!$B$2:$AZ$80,,5),1)</f>
        <v>5</v>
      </c>
      <c r="O134" s="9">
        <f ca="1">MIN(51,INT(SUMPRODUCT(B134:N134,'Task Durations - Table 1'!$A$3:$M$3)))</f>
        <v>10</v>
      </c>
      <c r="P134" s="9">
        <f ca="1">MATCH(100-C134,INDEX('Task Durations - Poisson'!$B$2:$AZ$80,,O134),1)</f>
        <v>13</v>
      </c>
    </row>
    <row r="135" spans="1:16" ht="20.100000000000001" customHeight="1">
      <c r="A135" s="10">
        <v>133</v>
      </c>
      <c r="B135" s="11">
        <f t="shared" si="25"/>
        <v>2.3880580729567771</v>
      </c>
      <c r="C135" s="12">
        <f t="shared" ca="1" si="1"/>
        <v>22</v>
      </c>
      <c r="D135" s="12">
        <f t="shared" ca="1" si="26"/>
        <v>1</v>
      </c>
      <c r="E135" s="12">
        <f t="shared" ca="1" si="27"/>
        <v>0</v>
      </c>
      <c r="F135" s="12">
        <f t="shared" ca="1" si="28"/>
        <v>0</v>
      </c>
      <c r="G135" s="12">
        <f t="shared" ca="1" si="24"/>
        <v>5</v>
      </c>
      <c r="H135" s="12">
        <f t="shared" ca="1" si="24"/>
        <v>5</v>
      </c>
      <c r="I135" s="12">
        <f t="shared" ca="1" si="24"/>
        <v>5</v>
      </c>
      <c r="J135" s="12">
        <f t="shared" ca="1" si="29"/>
        <v>5</v>
      </c>
      <c r="K135" s="12">
        <f t="shared" ca="1" si="30"/>
        <v>5</v>
      </c>
      <c r="L135" s="12">
        <f t="shared" ca="1" si="31"/>
        <v>0</v>
      </c>
      <c r="M135" s="12">
        <f t="shared" ca="1" si="32"/>
        <v>0</v>
      </c>
      <c r="N135" s="9">
        <f ca="1">MATCH(C135,INDEX('Task Durations - Poisson'!$B$2:$AZ$80,,5),1)</f>
        <v>4</v>
      </c>
      <c r="O135" s="9">
        <f ca="1">MIN(51,INT(SUMPRODUCT(B135:N135,'Task Durations - Table 1'!$A$3:$M$3)))</f>
        <v>11</v>
      </c>
      <c r="P135" s="9">
        <f ca="1">MATCH(100-C135,INDEX('Task Durations - Poisson'!$B$2:$AZ$80,,O135),1)</f>
        <v>14</v>
      </c>
    </row>
    <row r="136" spans="1:16" ht="20.100000000000001" customHeight="1">
      <c r="A136" s="10">
        <v>134</v>
      </c>
      <c r="B136" s="11">
        <f t="shared" si="25"/>
        <v>2.3912442740494178</v>
      </c>
      <c r="C136" s="12">
        <f t="shared" ca="1" si="1"/>
        <v>56</v>
      </c>
      <c r="D136" s="12">
        <f t="shared" ca="1" si="26"/>
        <v>0</v>
      </c>
      <c r="E136" s="12">
        <f t="shared" ca="1" si="27"/>
        <v>1</v>
      </c>
      <c r="F136" s="12">
        <f t="shared" ca="1" si="28"/>
        <v>0</v>
      </c>
      <c r="G136" s="12">
        <f t="shared" ca="1" si="24"/>
        <v>4</v>
      </c>
      <c r="H136" s="12">
        <f t="shared" ca="1" si="24"/>
        <v>4</v>
      </c>
      <c r="I136" s="12">
        <f t="shared" ca="1" si="24"/>
        <v>3</v>
      </c>
      <c r="J136" s="12">
        <f t="shared" ca="1" si="29"/>
        <v>3.6666666666666665</v>
      </c>
      <c r="K136" s="12">
        <f t="shared" ca="1" si="30"/>
        <v>0</v>
      </c>
      <c r="L136" s="12">
        <f t="shared" ca="1" si="31"/>
        <v>3.6666666666666665</v>
      </c>
      <c r="M136" s="12">
        <f t="shared" ca="1" si="32"/>
        <v>0</v>
      </c>
      <c r="N136" s="9">
        <f ca="1">MATCH(C136,INDEX('Task Durations - Poisson'!$B$2:$AZ$80,,5),1)</f>
        <v>6</v>
      </c>
      <c r="O136" s="9">
        <f ca="1">MIN(51,INT(SUMPRODUCT(B136:N136,'Task Durations - Table 1'!$A$3:$M$3)))</f>
        <v>8</v>
      </c>
      <c r="P136" s="9">
        <f ca="1">MATCH(100-C136,INDEX('Task Durations - Poisson'!$B$2:$AZ$80,,O136),1)</f>
        <v>8</v>
      </c>
    </row>
    <row r="137" spans="1:16" ht="20.100000000000001" customHeight="1">
      <c r="A137" s="10">
        <v>135</v>
      </c>
      <c r="B137" s="11">
        <f t="shared" si="25"/>
        <v>2.3944347262436203</v>
      </c>
      <c r="C137" s="12">
        <f t="shared" ca="1" si="1"/>
        <v>67</v>
      </c>
      <c r="D137" s="12">
        <f t="shared" ca="1" si="26"/>
        <v>0</v>
      </c>
      <c r="E137" s="12">
        <f t="shared" ca="1" si="27"/>
        <v>0</v>
      </c>
      <c r="F137" s="12">
        <f t="shared" ca="1" si="28"/>
        <v>1</v>
      </c>
      <c r="G137" s="12">
        <f t="shared" ca="1" si="24"/>
        <v>10</v>
      </c>
      <c r="H137" s="12">
        <f t="shared" ca="1" si="24"/>
        <v>10</v>
      </c>
      <c r="I137" s="12">
        <f t="shared" ca="1" si="24"/>
        <v>10</v>
      </c>
      <c r="J137" s="12">
        <f t="shared" ca="1" si="29"/>
        <v>10</v>
      </c>
      <c r="K137" s="12">
        <f t="shared" ca="1" si="30"/>
        <v>0</v>
      </c>
      <c r="L137" s="12">
        <f t="shared" ca="1" si="31"/>
        <v>0</v>
      </c>
      <c r="M137" s="12">
        <f t="shared" ca="1" si="32"/>
        <v>10</v>
      </c>
      <c r="N137" s="9">
        <f ca="1">MATCH(C137,INDEX('Task Durations - Poisson'!$B$2:$AZ$80,,5),1)</f>
        <v>7</v>
      </c>
      <c r="O137" s="9">
        <f ca="1">MIN(51,INT(SUMPRODUCT(B137:N137,'Task Durations - Table 1'!$A$3:$M$3)))</f>
        <v>18</v>
      </c>
      <c r="P137" s="9">
        <f ca="1">MATCH(100-C137,INDEX('Task Durations - Poisson'!$B$2:$AZ$80,,O137),1)</f>
        <v>17</v>
      </c>
    </row>
    <row r="138" spans="1:16" ht="20.100000000000001" customHeight="1">
      <c r="A138" s="10">
        <v>136</v>
      </c>
      <c r="B138" s="11">
        <f t="shared" si="25"/>
        <v>2.3976294352113001</v>
      </c>
      <c r="C138" s="12">
        <f t="shared" ca="1" si="1"/>
        <v>34</v>
      </c>
      <c r="D138" s="12">
        <f t="shared" ca="1" si="26"/>
        <v>0</v>
      </c>
      <c r="E138" s="12">
        <f t="shared" ca="1" si="27"/>
        <v>1</v>
      </c>
      <c r="F138" s="12">
        <f t="shared" ca="1" si="28"/>
        <v>0</v>
      </c>
      <c r="G138" s="12">
        <f t="shared" ca="1" si="24"/>
        <v>23</v>
      </c>
      <c r="H138" s="12">
        <f t="shared" ca="1" si="24"/>
        <v>3</v>
      </c>
      <c r="I138" s="12">
        <f t="shared" ca="1" si="24"/>
        <v>3</v>
      </c>
      <c r="J138" s="12">
        <f t="shared" ca="1" si="29"/>
        <v>9.6666666666666661</v>
      </c>
      <c r="K138" s="12">
        <f t="shared" ca="1" si="30"/>
        <v>0</v>
      </c>
      <c r="L138" s="12">
        <f t="shared" ca="1" si="31"/>
        <v>9.6666666666666661</v>
      </c>
      <c r="M138" s="12">
        <f t="shared" ca="1" si="32"/>
        <v>0</v>
      </c>
      <c r="N138" s="9">
        <f ca="1">MATCH(C138,INDEX('Task Durations - Poisson'!$B$2:$AZ$80,,5),1)</f>
        <v>5</v>
      </c>
      <c r="O138" s="9">
        <f ca="1">MIN(51,INT(SUMPRODUCT(B138:N138,'Task Durations - Table 1'!$A$3:$M$3)))</f>
        <v>12</v>
      </c>
      <c r="P138" s="9">
        <f ca="1">MATCH(100-C138,INDEX('Task Durations - Poisson'!$B$2:$AZ$80,,O138),1)</f>
        <v>14</v>
      </c>
    </row>
    <row r="139" spans="1:16" ht="20.100000000000001" customHeight="1">
      <c r="A139" s="10">
        <v>137</v>
      </c>
      <c r="B139" s="11">
        <f t="shared" si="25"/>
        <v>2.4008284066319407</v>
      </c>
      <c r="C139" s="12">
        <f t="shared" ca="1" si="1"/>
        <v>25</v>
      </c>
      <c r="D139" s="12">
        <f t="shared" ca="1" si="26"/>
        <v>1</v>
      </c>
      <c r="E139" s="12">
        <f t="shared" ca="1" si="27"/>
        <v>0</v>
      </c>
      <c r="F139" s="12">
        <f t="shared" ca="1" si="28"/>
        <v>0</v>
      </c>
      <c r="G139" s="12">
        <f t="shared" ca="1" si="24"/>
        <v>10</v>
      </c>
      <c r="H139" s="12">
        <f t="shared" ca="1" si="24"/>
        <v>15</v>
      </c>
      <c r="I139" s="12">
        <f t="shared" ca="1" si="24"/>
        <v>15</v>
      </c>
      <c r="J139" s="12">
        <f t="shared" ca="1" si="29"/>
        <v>13.333333333333334</v>
      </c>
      <c r="K139" s="12">
        <f t="shared" ca="1" si="30"/>
        <v>13.333333333333334</v>
      </c>
      <c r="L139" s="12">
        <f t="shared" ca="1" si="31"/>
        <v>0</v>
      </c>
      <c r="M139" s="12">
        <f t="shared" ca="1" si="32"/>
        <v>0</v>
      </c>
      <c r="N139" s="9">
        <f ca="1">MATCH(C139,INDEX('Task Durations - Poisson'!$B$2:$AZ$80,,5),1)</f>
        <v>4</v>
      </c>
      <c r="O139" s="9">
        <f ca="1">MIN(51,INT(SUMPRODUCT(B139:N139,'Task Durations - Table 1'!$A$3:$M$3)))</f>
        <v>20</v>
      </c>
      <c r="P139" s="9">
        <f ca="1">MATCH(100-C139,INDEX('Task Durations - Poisson'!$B$2:$AZ$80,,O139),1)</f>
        <v>24</v>
      </c>
    </row>
    <row r="140" spans="1:16" ht="20.100000000000001" customHeight="1">
      <c r="A140" s="10">
        <v>138</v>
      </c>
      <c r="B140" s="11">
        <f t="shared" si="25"/>
        <v>2.4040316461926028</v>
      </c>
      <c r="C140" s="12">
        <f t="shared" ca="1" si="1"/>
        <v>43</v>
      </c>
      <c r="D140" s="12">
        <f t="shared" ca="1" si="26"/>
        <v>0</v>
      </c>
      <c r="E140" s="12">
        <f t="shared" ca="1" si="27"/>
        <v>1</v>
      </c>
      <c r="F140" s="12">
        <f t="shared" ca="1" si="28"/>
        <v>0</v>
      </c>
      <c r="G140" s="12">
        <f t="shared" ca="1" si="24"/>
        <v>5</v>
      </c>
      <c r="H140" s="12">
        <f t="shared" ca="1" si="24"/>
        <v>5</v>
      </c>
      <c r="I140" s="12">
        <f t="shared" ca="1" si="24"/>
        <v>5</v>
      </c>
      <c r="J140" s="12">
        <f t="shared" ca="1" si="29"/>
        <v>5</v>
      </c>
      <c r="K140" s="12">
        <f t="shared" ca="1" si="30"/>
        <v>0</v>
      </c>
      <c r="L140" s="12">
        <f t="shared" ca="1" si="31"/>
        <v>5</v>
      </c>
      <c r="M140" s="12">
        <f t="shared" ca="1" si="32"/>
        <v>0</v>
      </c>
      <c r="N140" s="9">
        <f ca="1">MATCH(C140,INDEX('Task Durations - Poisson'!$B$2:$AZ$80,,5),1)</f>
        <v>5</v>
      </c>
      <c r="O140" s="9">
        <f ca="1">MIN(51,INT(SUMPRODUCT(B140:N140,'Task Durations - Table 1'!$A$3:$M$3)))</f>
        <v>8</v>
      </c>
      <c r="P140" s="9">
        <f ca="1">MATCH(100-C140,INDEX('Task Durations - Poisson'!$B$2:$AZ$80,,O140),1)</f>
        <v>9</v>
      </c>
    </row>
    <row r="141" spans="1:16" ht="20.100000000000001" customHeight="1">
      <c r="A141" s="10">
        <v>139</v>
      </c>
      <c r="B141" s="11">
        <f t="shared" si="25"/>
        <v>2.4072391595879359</v>
      </c>
      <c r="C141" s="12">
        <f t="shared" ca="1" si="1"/>
        <v>11</v>
      </c>
      <c r="D141" s="12">
        <f t="shared" ca="1" si="26"/>
        <v>1</v>
      </c>
      <c r="E141" s="12">
        <f t="shared" ca="1" si="27"/>
        <v>0</v>
      </c>
      <c r="F141" s="12">
        <f t="shared" ca="1" si="28"/>
        <v>0</v>
      </c>
      <c r="G141" s="12">
        <f t="shared" ca="1" si="24"/>
        <v>10</v>
      </c>
      <c r="H141" s="12">
        <f t="shared" ca="1" si="24"/>
        <v>15</v>
      </c>
      <c r="I141" s="12">
        <f t="shared" ca="1" si="24"/>
        <v>15</v>
      </c>
      <c r="J141" s="12">
        <f t="shared" ca="1" si="29"/>
        <v>13.333333333333334</v>
      </c>
      <c r="K141" s="12">
        <f t="shared" ca="1" si="30"/>
        <v>13.333333333333334</v>
      </c>
      <c r="L141" s="12">
        <f t="shared" ca="1" si="31"/>
        <v>0</v>
      </c>
      <c r="M141" s="12">
        <f t="shared" ca="1" si="32"/>
        <v>0</v>
      </c>
      <c r="N141" s="9">
        <f ca="1">MATCH(C141,INDEX('Task Durations - Poisson'!$B$2:$AZ$80,,5),1)</f>
        <v>3</v>
      </c>
      <c r="O141" s="9">
        <f ca="1">MIN(51,INT(SUMPRODUCT(B141:N141,'Task Durations - Table 1'!$A$3:$M$3)))</f>
        <v>20</v>
      </c>
      <c r="P141" s="9">
        <f ca="1">MATCH(100-C141,INDEX('Task Durations - Poisson'!$B$2:$AZ$80,,O141),1)</f>
        <v>27</v>
      </c>
    </row>
    <row r="142" spans="1:16" ht="20.100000000000001" customHeight="1">
      <c r="A142" s="10">
        <v>140</v>
      </c>
      <c r="B142" s="11">
        <f t="shared" si="25"/>
        <v>2.4104509525201872</v>
      </c>
      <c r="C142" s="12">
        <f t="shared" ca="1" si="1"/>
        <v>46</v>
      </c>
      <c r="D142" s="12">
        <f t="shared" ca="1" si="26"/>
        <v>0</v>
      </c>
      <c r="E142" s="12">
        <f t="shared" ca="1" si="27"/>
        <v>1</v>
      </c>
      <c r="F142" s="12">
        <f t="shared" ca="1" si="28"/>
        <v>0</v>
      </c>
      <c r="G142" s="12">
        <f t="shared" ca="1" si="24"/>
        <v>15</v>
      </c>
      <c r="H142" s="12">
        <f t="shared" ca="1" si="24"/>
        <v>10</v>
      </c>
      <c r="I142" s="12">
        <f t="shared" ca="1" si="24"/>
        <v>15</v>
      </c>
      <c r="J142" s="12">
        <f t="shared" ca="1" si="29"/>
        <v>13.333333333333334</v>
      </c>
      <c r="K142" s="12">
        <f t="shared" ca="1" si="30"/>
        <v>0</v>
      </c>
      <c r="L142" s="12">
        <f t="shared" ca="1" si="31"/>
        <v>13.333333333333334</v>
      </c>
      <c r="M142" s="12">
        <f t="shared" ca="1" si="32"/>
        <v>0</v>
      </c>
      <c r="N142" s="9">
        <f ca="1">MATCH(C142,INDEX('Task Durations - Poisson'!$B$2:$AZ$80,,5),1)</f>
        <v>6</v>
      </c>
      <c r="O142" s="9">
        <f ca="1">MIN(51,INT(SUMPRODUCT(B142:N142,'Task Durations - Table 1'!$A$3:$M$3)))</f>
        <v>16</v>
      </c>
      <c r="P142" s="9">
        <f ca="1">MATCH(100-C142,INDEX('Task Durations - Poisson'!$B$2:$AZ$80,,O142),1)</f>
        <v>17</v>
      </c>
    </row>
    <row r="143" spans="1:16" ht="20.100000000000001" customHeight="1">
      <c r="A143" s="10">
        <v>141</v>
      </c>
      <c r="B143" s="11">
        <f t="shared" si="25"/>
        <v>2.4136670306992105</v>
      </c>
      <c r="C143" s="12">
        <f t="shared" ca="1" si="1"/>
        <v>51</v>
      </c>
      <c r="D143" s="12">
        <f t="shared" ca="1" si="26"/>
        <v>0</v>
      </c>
      <c r="E143" s="12">
        <f t="shared" ca="1" si="27"/>
        <v>1</v>
      </c>
      <c r="F143" s="12">
        <f t="shared" ca="1" si="28"/>
        <v>0</v>
      </c>
      <c r="G143" s="12">
        <f t="shared" ca="1" si="24"/>
        <v>5</v>
      </c>
      <c r="H143" s="12">
        <f t="shared" ca="1" si="24"/>
        <v>7</v>
      </c>
      <c r="I143" s="12">
        <f t="shared" ca="1" si="24"/>
        <v>5</v>
      </c>
      <c r="J143" s="12">
        <f t="shared" ca="1" si="29"/>
        <v>5.666666666666667</v>
      </c>
      <c r="K143" s="12">
        <f t="shared" ca="1" si="30"/>
        <v>0</v>
      </c>
      <c r="L143" s="12">
        <f t="shared" ca="1" si="31"/>
        <v>5.666666666666667</v>
      </c>
      <c r="M143" s="12">
        <f t="shared" ca="1" si="32"/>
        <v>0</v>
      </c>
      <c r="N143" s="9">
        <f ca="1">MATCH(C143,INDEX('Task Durations - Poisson'!$B$2:$AZ$80,,5),1)</f>
        <v>6</v>
      </c>
      <c r="O143" s="9">
        <f ca="1">MIN(51,INT(SUMPRODUCT(B143:N143,'Task Durations - Table 1'!$A$3:$M$3)))</f>
        <v>9</v>
      </c>
      <c r="P143" s="9">
        <f ca="1">MATCH(100-C143,INDEX('Task Durations - Poisson'!$B$2:$AZ$80,,O143),1)</f>
        <v>10</v>
      </c>
    </row>
    <row r="144" spans="1:16" ht="20.100000000000001" customHeight="1">
      <c r="A144" s="10">
        <v>142</v>
      </c>
      <c r="B144" s="11">
        <f t="shared" si="25"/>
        <v>2.41688739984248</v>
      </c>
      <c r="C144" s="12">
        <f t="shared" ca="1" si="1"/>
        <v>21</v>
      </c>
      <c r="D144" s="12">
        <f t="shared" ca="1" si="26"/>
        <v>1</v>
      </c>
      <c r="E144" s="12">
        <f t="shared" ca="1" si="27"/>
        <v>0</v>
      </c>
      <c r="F144" s="12">
        <f t="shared" ca="1" si="28"/>
        <v>0</v>
      </c>
      <c r="G144" s="12">
        <f t="shared" ref="G144:I163" ca="1" si="33">INT(CHOOSE(1+MOD($C144+RANDBETWEEN(0,1),7),1,2,3,5,8,13,21)+$B144)</f>
        <v>4</v>
      </c>
      <c r="H144" s="12">
        <f t="shared" ca="1" si="33"/>
        <v>4</v>
      </c>
      <c r="I144" s="12">
        <f t="shared" ca="1" si="33"/>
        <v>3</v>
      </c>
      <c r="J144" s="12">
        <f t="shared" ca="1" si="29"/>
        <v>3.6666666666666665</v>
      </c>
      <c r="K144" s="12">
        <f t="shared" ca="1" si="30"/>
        <v>3.6666666666666665</v>
      </c>
      <c r="L144" s="12">
        <f t="shared" ca="1" si="31"/>
        <v>0</v>
      </c>
      <c r="M144" s="12">
        <f t="shared" ca="1" si="32"/>
        <v>0</v>
      </c>
      <c r="N144" s="9">
        <f ca="1">MATCH(C144,INDEX('Task Durations - Poisson'!$B$2:$AZ$80,,5),1)</f>
        <v>4</v>
      </c>
      <c r="O144" s="9">
        <f ca="1">MIN(51,INT(SUMPRODUCT(B144:N144,'Task Durations - Table 1'!$A$3:$M$3)))</f>
        <v>9</v>
      </c>
      <c r="P144" s="9">
        <f ca="1">MATCH(100-C144,INDEX('Task Durations - Poisson'!$B$2:$AZ$80,,O144),1)</f>
        <v>12</v>
      </c>
    </row>
    <row r="145" spans="1:16" ht="20.100000000000001" customHeight="1">
      <c r="A145" s="10">
        <v>143</v>
      </c>
      <c r="B145" s="11">
        <f t="shared" si="25"/>
        <v>2.420112065675097</v>
      </c>
      <c r="C145" s="12">
        <f t="shared" ca="1" si="1"/>
        <v>62</v>
      </c>
      <c r="D145" s="12">
        <f t="shared" ca="1" si="26"/>
        <v>0</v>
      </c>
      <c r="E145" s="12">
        <f t="shared" ca="1" si="27"/>
        <v>1</v>
      </c>
      <c r="F145" s="12">
        <f t="shared" ca="1" si="28"/>
        <v>0</v>
      </c>
      <c r="G145" s="12">
        <f t="shared" ca="1" si="33"/>
        <v>23</v>
      </c>
      <c r="H145" s="12">
        <f t="shared" ca="1" si="33"/>
        <v>23</v>
      </c>
      <c r="I145" s="12">
        <f t="shared" ca="1" si="33"/>
        <v>3</v>
      </c>
      <c r="J145" s="12">
        <f t="shared" ca="1" si="29"/>
        <v>16.333333333333332</v>
      </c>
      <c r="K145" s="12">
        <f t="shared" ca="1" si="30"/>
        <v>0</v>
      </c>
      <c r="L145" s="12">
        <f t="shared" ca="1" si="31"/>
        <v>16.333333333333332</v>
      </c>
      <c r="M145" s="12">
        <f t="shared" ca="1" si="32"/>
        <v>0</v>
      </c>
      <c r="N145" s="9">
        <f ca="1">MATCH(C145,INDEX('Task Durations - Poisson'!$B$2:$AZ$80,,5),1)</f>
        <v>7</v>
      </c>
      <c r="O145" s="9">
        <f ca="1">MIN(51,INT(SUMPRODUCT(B145:N145,'Task Durations - Table 1'!$A$3:$M$3)))</f>
        <v>18</v>
      </c>
      <c r="P145" s="9">
        <f ca="1">MATCH(100-C145,INDEX('Task Durations - Poisson'!$B$2:$AZ$80,,O145),1)</f>
        <v>18</v>
      </c>
    </row>
    <row r="146" spans="1:16" ht="20.100000000000001" customHeight="1">
      <c r="A146" s="10">
        <v>144</v>
      </c>
      <c r="B146" s="11">
        <f t="shared" si="25"/>
        <v>2.4233410339298009</v>
      </c>
      <c r="C146" s="12">
        <f t="shared" ca="1" si="1"/>
        <v>63</v>
      </c>
      <c r="D146" s="12">
        <f t="shared" ca="1" si="26"/>
        <v>0</v>
      </c>
      <c r="E146" s="12">
        <f t="shared" ca="1" si="27"/>
        <v>1</v>
      </c>
      <c r="F146" s="12">
        <f t="shared" ca="1" si="28"/>
        <v>0</v>
      </c>
      <c r="G146" s="12">
        <f t="shared" ca="1" si="33"/>
        <v>4</v>
      </c>
      <c r="H146" s="12">
        <f t="shared" ca="1" si="33"/>
        <v>4</v>
      </c>
      <c r="I146" s="12">
        <f t="shared" ca="1" si="33"/>
        <v>4</v>
      </c>
      <c r="J146" s="12">
        <f t="shared" ca="1" si="29"/>
        <v>4</v>
      </c>
      <c r="K146" s="12">
        <f t="shared" ca="1" si="30"/>
        <v>0</v>
      </c>
      <c r="L146" s="12">
        <f t="shared" ca="1" si="31"/>
        <v>4</v>
      </c>
      <c r="M146" s="12">
        <f t="shared" ca="1" si="32"/>
        <v>0</v>
      </c>
      <c r="N146" s="9">
        <f ca="1">MATCH(C146,INDEX('Task Durations - Poisson'!$B$2:$AZ$80,,5),1)</f>
        <v>7</v>
      </c>
      <c r="O146" s="9">
        <f ca="1">MIN(51,INT(SUMPRODUCT(B146:N146,'Task Durations - Table 1'!$A$3:$M$3)))</f>
        <v>9</v>
      </c>
      <c r="P146" s="9">
        <f ca="1">MATCH(100-C146,INDEX('Task Durations - Poisson'!$B$2:$AZ$80,,O146),1)</f>
        <v>9</v>
      </c>
    </row>
    <row r="147" spans="1:16" ht="20.100000000000001" customHeight="1">
      <c r="A147" s="10">
        <v>145</v>
      </c>
      <c r="B147" s="11">
        <f t="shared" si="25"/>
        <v>2.4265743103469819</v>
      </c>
      <c r="C147" s="12">
        <f t="shared" ca="1" si="1"/>
        <v>69</v>
      </c>
      <c r="D147" s="12">
        <f t="shared" ca="1" si="26"/>
        <v>0</v>
      </c>
      <c r="E147" s="12">
        <f t="shared" ca="1" si="27"/>
        <v>0</v>
      </c>
      <c r="F147" s="12">
        <f t="shared" ca="1" si="28"/>
        <v>1</v>
      </c>
      <c r="G147" s="12">
        <f t="shared" ca="1" si="33"/>
        <v>23</v>
      </c>
      <c r="H147" s="12">
        <f t="shared" ca="1" si="33"/>
        <v>23</v>
      </c>
      <c r="I147" s="12">
        <f t="shared" ca="1" si="33"/>
        <v>23</v>
      </c>
      <c r="J147" s="12">
        <f t="shared" ca="1" si="29"/>
        <v>23</v>
      </c>
      <c r="K147" s="12">
        <f t="shared" ca="1" si="30"/>
        <v>0</v>
      </c>
      <c r="L147" s="12">
        <f t="shared" ca="1" si="31"/>
        <v>0</v>
      </c>
      <c r="M147" s="12">
        <f t="shared" ca="1" si="32"/>
        <v>23</v>
      </c>
      <c r="N147" s="9">
        <f ca="1">MATCH(C147,INDEX('Task Durations - Poisson'!$B$2:$AZ$80,,5),1)</f>
        <v>7</v>
      </c>
      <c r="O147" s="9">
        <f ca="1">MIN(51,INT(SUMPRODUCT(B147:N147,'Task Durations - Table 1'!$A$3:$M$3)))</f>
        <v>31</v>
      </c>
      <c r="P147" s="9">
        <f ca="1">MATCH(100-C147,INDEX('Task Durations - Poisson'!$B$2:$AZ$80,,O147),1)</f>
        <v>29</v>
      </c>
    </row>
    <row r="148" spans="1:16" ht="20.100000000000001" customHeight="1">
      <c r="A148" s="10">
        <v>146</v>
      </c>
      <c r="B148" s="11">
        <f t="shared" si="25"/>
        <v>2.4298119006746863</v>
      </c>
      <c r="C148" s="12">
        <f t="shared" ca="1" si="1"/>
        <v>29</v>
      </c>
      <c r="D148" s="12">
        <f t="shared" ca="1" si="26"/>
        <v>1</v>
      </c>
      <c r="E148" s="12">
        <f t="shared" ca="1" si="27"/>
        <v>0</v>
      </c>
      <c r="F148" s="12">
        <f t="shared" ca="1" si="28"/>
        <v>0</v>
      </c>
      <c r="G148" s="12">
        <f t="shared" ca="1" si="33"/>
        <v>5</v>
      </c>
      <c r="H148" s="12">
        <f t="shared" ca="1" si="33"/>
        <v>5</v>
      </c>
      <c r="I148" s="12">
        <f t="shared" ca="1" si="33"/>
        <v>4</v>
      </c>
      <c r="J148" s="12">
        <f t="shared" ca="1" si="29"/>
        <v>4.666666666666667</v>
      </c>
      <c r="K148" s="12">
        <f t="shared" ca="1" si="30"/>
        <v>4.666666666666667</v>
      </c>
      <c r="L148" s="12">
        <f t="shared" ca="1" si="31"/>
        <v>0</v>
      </c>
      <c r="M148" s="12">
        <f t="shared" ca="1" si="32"/>
        <v>0</v>
      </c>
      <c r="N148" s="9">
        <f ca="1">MATCH(C148,INDEX('Task Durations - Poisson'!$B$2:$AZ$80,,5),1)</f>
        <v>5</v>
      </c>
      <c r="O148" s="9">
        <f ca="1">MIN(51,INT(SUMPRODUCT(B148:N148,'Task Durations - Table 1'!$A$3:$M$3)))</f>
        <v>11</v>
      </c>
      <c r="P148" s="9">
        <f ca="1">MATCH(100-C148,INDEX('Task Durations - Poisson'!$B$2:$AZ$80,,O148),1)</f>
        <v>14</v>
      </c>
    </row>
    <row r="149" spans="1:16" ht="20.100000000000001" customHeight="1">
      <c r="A149" s="10">
        <v>147</v>
      </c>
      <c r="B149" s="11">
        <f t="shared" si="25"/>
        <v>2.4330538106686324</v>
      </c>
      <c r="C149" s="12">
        <f t="shared" ca="1" si="1"/>
        <v>95</v>
      </c>
      <c r="D149" s="12">
        <f t="shared" ca="1" si="26"/>
        <v>0</v>
      </c>
      <c r="E149" s="12">
        <f t="shared" ca="1" si="27"/>
        <v>0</v>
      </c>
      <c r="F149" s="12">
        <f t="shared" ca="1" si="28"/>
        <v>1</v>
      </c>
      <c r="G149" s="12">
        <f t="shared" ca="1" si="33"/>
        <v>10</v>
      </c>
      <c r="H149" s="12">
        <f t="shared" ca="1" si="33"/>
        <v>15</v>
      </c>
      <c r="I149" s="12">
        <f t="shared" ca="1" si="33"/>
        <v>15</v>
      </c>
      <c r="J149" s="12">
        <f t="shared" ca="1" si="29"/>
        <v>13.333333333333334</v>
      </c>
      <c r="K149" s="12">
        <f t="shared" ca="1" si="30"/>
        <v>0</v>
      </c>
      <c r="L149" s="12">
        <f t="shared" ca="1" si="31"/>
        <v>0</v>
      </c>
      <c r="M149" s="12">
        <f t="shared" ca="1" si="32"/>
        <v>13.333333333333334</v>
      </c>
      <c r="N149" s="9">
        <f ca="1">MATCH(C149,INDEX('Task Durations - Poisson'!$B$2:$AZ$80,,5),1)</f>
        <v>10</v>
      </c>
      <c r="O149" s="9">
        <f ca="1">MIN(51,INT(SUMPRODUCT(B149:N149,'Task Durations - Table 1'!$A$3:$M$3)))</f>
        <v>23</v>
      </c>
      <c r="P149" s="9">
        <f ca="1">MATCH(100-C149,INDEX('Task Durations - Poisson'!$B$2:$AZ$80,,O149),1)</f>
        <v>16</v>
      </c>
    </row>
    <row r="150" spans="1:16" ht="20.100000000000001" customHeight="1">
      <c r="A150" s="10">
        <v>148</v>
      </c>
      <c r="B150" s="11">
        <f t="shared" si="25"/>
        <v>2.436300046092216</v>
      </c>
      <c r="C150" s="12">
        <f t="shared" ca="1" si="1"/>
        <v>71</v>
      </c>
      <c r="D150" s="12">
        <f t="shared" ca="1" si="26"/>
        <v>0</v>
      </c>
      <c r="E150" s="12">
        <f t="shared" ca="1" si="27"/>
        <v>0</v>
      </c>
      <c r="F150" s="12">
        <f t="shared" ca="1" si="28"/>
        <v>1</v>
      </c>
      <c r="G150" s="12">
        <f t="shared" ca="1" si="33"/>
        <v>5</v>
      </c>
      <c r="H150" s="12">
        <f t="shared" ca="1" si="33"/>
        <v>4</v>
      </c>
      <c r="I150" s="12">
        <f t="shared" ca="1" si="33"/>
        <v>5</v>
      </c>
      <c r="J150" s="12">
        <f t="shared" ca="1" si="29"/>
        <v>4.666666666666667</v>
      </c>
      <c r="K150" s="12">
        <f t="shared" ca="1" si="30"/>
        <v>0</v>
      </c>
      <c r="L150" s="12">
        <f t="shared" ca="1" si="31"/>
        <v>0</v>
      </c>
      <c r="M150" s="12">
        <f t="shared" ca="1" si="32"/>
        <v>4.666666666666667</v>
      </c>
      <c r="N150" s="9">
        <f ca="1">MATCH(C150,INDEX('Task Durations - Poisson'!$B$2:$AZ$80,,5),1)</f>
        <v>7</v>
      </c>
      <c r="O150" s="9">
        <f ca="1">MIN(51,INT(SUMPRODUCT(B150:N150,'Task Durations - Table 1'!$A$3:$M$3)))</f>
        <v>12</v>
      </c>
      <c r="P150" s="9">
        <f ca="1">MATCH(100-C150,INDEX('Task Durations - Poisson'!$B$2:$AZ$80,,O150),1)</f>
        <v>11</v>
      </c>
    </row>
    <row r="151" spans="1:16" ht="20.100000000000001" customHeight="1">
      <c r="A151" s="10">
        <v>149</v>
      </c>
      <c r="B151" s="11">
        <f t="shared" si="25"/>
        <v>2.439550612716523</v>
      </c>
      <c r="C151" s="12">
        <f t="shared" ca="1" si="1"/>
        <v>45</v>
      </c>
      <c r="D151" s="12">
        <f t="shared" ca="1" si="26"/>
        <v>0</v>
      </c>
      <c r="E151" s="12">
        <f t="shared" ca="1" si="27"/>
        <v>1</v>
      </c>
      <c r="F151" s="12">
        <f t="shared" ca="1" si="28"/>
        <v>0</v>
      </c>
      <c r="G151" s="12">
        <f t="shared" ca="1" si="33"/>
        <v>10</v>
      </c>
      <c r="H151" s="12">
        <f t="shared" ca="1" si="33"/>
        <v>7</v>
      </c>
      <c r="I151" s="12">
        <f t="shared" ca="1" si="33"/>
        <v>10</v>
      </c>
      <c r="J151" s="12">
        <f t="shared" ca="1" si="29"/>
        <v>9</v>
      </c>
      <c r="K151" s="12">
        <f t="shared" ca="1" si="30"/>
        <v>0</v>
      </c>
      <c r="L151" s="12">
        <f t="shared" ca="1" si="31"/>
        <v>9</v>
      </c>
      <c r="M151" s="12">
        <f t="shared" ca="1" si="32"/>
        <v>0</v>
      </c>
      <c r="N151" s="9">
        <f ca="1">MATCH(C151,INDEX('Task Durations - Poisson'!$B$2:$AZ$80,,5),1)</f>
        <v>6</v>
      </c>
      <c r="O151" s="9">
        <f ca="1">MIN(51,INT(SUMPRODUCT(B151:N151,'Task Durations - Table 1'!$A$3:$M$3)))</f>
        <v>12</v>
      </c>
      <c r="P151" s="9">
        <f ca="1">MATCH(100-C151,INDEX('Task Durations - Poisson'!$B$2:$AZ$80,,O151),1)</f>
        <v>13</v>
      </c>
    </row>
    <row r="152" spans="1:16" ht="20.100000000000001" customHeight="1">
      <c r="A152" s="10">
        <v>150</v>
      </c>
      <c r="B152" s="11">
        <f t="shared" si="25"/>
        <v>2.4428055163203397</v>
      </c>
      <c r="C152" s="12">
        <f t="shared" ca="1" si="1"/>
        <v>59</v>
      </c>
      <c r="D152" s="12">
        <f t="shared" ca="1" si="26"/>
        <v>0</v>
      </c>
      <c r="E152" s="12">
        <f t="shared" ca="1" si="27"/>
        <v>1</v>
      </c>
      <c r="F152" s="12">
        <f t="shared" ca="1" si="28"/>
        <v>0</v>
      </c>
      <c r="G152" s="12">
        <f t="shared" ca="1" si="33"/>
        <v>10</v>
      </c>
      <c r="H152" s="12">
        <f t="shared" ca="1" si="33"/>
        <v>7</v>
      </c>
      <c r="I152" s="12">
        <f t="shared" ca="1" si="33"/>
        <v>7</v>
      </c>
      <c r="J152" s="12">
        <f t="shared" ca="1" si="29"/>
        <v>8</v>
      </c>
      <c r="K152" s="12">
        <f t="shared" ca="1" si="30"/>
        <v>0</v>
      </c>
      <c r="L152" s="12">
        <f t="shared" ca="1" si="31"/>
        <v>8</v>
      </c>
      <c r="M152" s="12">
        <f t="shared" ca="1" si="32"/>
        <v>0</v>
      </c>
      <c r="N152" s="9">
        <f ca="1">MATCH(C152,INDEX('Task Durations - Poisson'!$B$2:$AZ$80,,5),1)</f>
        <v>6</v>
      </c>
      <c r="O152" s="9">
        <f ca="1">MIN(51,INT(SUMPRODUCT(B152:N152,'Task Durations - Table 1'!$A$3:$M$3)))</f>
        <v>11</v>
      </c>
      <c r="P152" s="9">
        <f ca="1">MATCH(100-C152,INDEX('Task Durations - Poisson'!$B$2:$AZ$80,,O152),1)</f>
        <v>11</v>
      </c>
    </row>
    <row r="153" spans="1:16" ht="20.100000000000001" customHeight="1">
      <c r="A153" s="10">
        <v>151</v>
      </c>
      <c r="B153" s="11">
        <f t="shared" si="25"/>
        <v>2.4460647626901619</v>
      </c>
      <c r="C153" s="12">
        <f t="shared" ca="1" si="1"/>
        <v>7</v>
      </c>
      <c r="D153" s="12">
        <f t="shared" ca="1" si="26"/>
        <v>1</v>
      </c>
      <c r="E153" s="12">
        <f t="shared" ca="1" si="27"/>
        <v>0</v>
      </c>
      <c r="F153" s="12">
        <f t="shared" ca="1" si="28"/>
        <v>0</v>
      </c>
      <c r="G153" s="12">
        <f t="shared" ca="1" si="33"/>
        <v>3</v>
      </c>
      <c r="H153" s="12">
        <f t="shared" ca="1" si="33"/>
        <v>3</v>
      </c>
      <c r="I153" s="12">
        <f t="shared" ca="1" si="33"/>
        <v>3</v>
      </c>
      <c r="J153" s="12">
        <f t="shared" ca="1" si="29"/>
        <v>3</v>
      </c>
      <c r="K153" s="12">
        <f t="shared" ca="1" si="30"/>
        <v>3</v>
      </c>
      <c r="L153" s="12">
        <f t="shared" ca="1" si="31"/>
        <v>0</v>
      </c>
      <c r="M153" s="12">
        <f t="shared" ca="1" si="32"/>
        <v>0</v>
      </c>
      <c r="N153" s="9">
        <f ca="1">MATCH(C153,INDEX('Task Durations - Poisson'!$B$2:$AZ$80,,5),1)</f>
        <v>3</v>
      </c>
      <c r="O153" s="9">
        <f ca="1">MIN(51,INT(SUMPRODUCT(B153:N153,'Task Durations - Table 1'!$A$3:$M$3)))</f>
        <v>8</v>
      </c>
      <c r="P153" s="9">
        <f ca="1">MATCH(100-C153,INDEX('Task Durations - Poisson'!$B$2:$AZ$80,,O153),1)</f>
        <v>13</v>
      </c>
    </row>
    <row r="154" spans="1:16" ht="20.100000000000001" customHeight="1">
      <c r="A154" s="10">
        <v>152</v>
      </c>
      <c r="B154" s="11">
        <f t="shared" si="25"/>
        <v>2.4493283576202067</v>
      </c>
      <c r="C154" s="12">
        <f t="shared" ca="1" si="1"/>
        <v>14</v>
      </c>
      <c r="D154" s="12">
        <f t="shared" ca="1" si="26"/>
        <v>1</v>
      </c>
      <c r="E154" s="12">
        <f t="shared" ca="1" si="27"/>
        <v>0</v>
      </c>
      <c r="F154" s="12">
        <f t="shared" ca="1" si="28"/>
        <v>0</v>
      </c>
      <c r="G154" s="12">
        <f t="shared" ca="1" si="33"/>
        <v>3</v>
      </c>
      <c r="H154" s="12">
        <f t="shared" ca="1" si="33"/>
        <v>4</v>
      </c>
      <c r="I154" s="12">
        <f t="shared" ca="1" si="33"/>
        <v>3</v>
      </c>
      <c r="J154" s="12">
        <f t="shared" ca="1" si="29"/>
        <v>3.3333333333333335</v>
      </c>
      <c r="K154" s="12">
        <f t="shared" ca="1" si="30"/>
        <v>3.3333333333333335</v>
      </c>
      <c r="L154" s="12">
        <f t="shared" ca="1" si="31"/>
        <v>0</v>
      </c>
      <c r="M154" s="12">
        <f t="shared" ca="1" si="32"/>
        <v>0</v>
      </c>
      <c r="N154" s="9">
        <f ca="1">MATCH(C154,INDEX('Task Durations - Poisson'!$B$2:$AZ$80,,5),1)</f>
        <v>4</v>
      </c>
      <c r="O154" s="9">
        <f ca="1">MIN(51,INT(SUMPRODUCT(B154:N154,'Task Durations - Table 1'!$A$3:$M$3)))</f>
        <v>9</v>
      </c>
      <c r="P154" s="9">
        <f ca="1">MATCH(100-C154,INDEX('Task Durations - Poisson'!$B$2:$AZ$80,,O154),1)</f>
        <v>13</v>
      </c>
    </row>
    <row r="155" spans="1:16" ht="20.100000000000001" customHeight="1">
      <c r="A155" s="10">
        <v>153</v>
      </c>
      <c r="B155" s="11">
        <f t="shared" si="25"/>
        <v>2.452596306912421</v>
      </c>
      <c r="C155" s="12">
        <f t="shared" ca="1" si="1"/>
        <v>98</v>
      </c>
      <c r="D155" s="12">
        <f t="shared" ca="1" si="26"/>
        <v>0</v>
      </c>
      <c r="E155" s="12">
        <f t="shared" ca="1" si="27"/>
        <v>0</v>
      </c>
      <c r="F155" s="12">
        <f t="shared" ca="1" si="28"/>
        <v>1</v>
      </c>
      <c r="G155" s="12">
        <f t="shared" ca="1" si="33"/>
        <v>4</v>
      </c>
      <c r="H155" s="12">
        <f t="shared" ca="1" si="33"/>
        <v>3</v>
      </c>
      <c r="I155" s="12">
        <f t="shared" ca="1" si="33"/>
        <v>3</v>
      </c>
      <c r="J155" s="12">
        <f t="shared" ca="1" si="29"/>
        <v>3.3333333333333335</v>
      </c>
      <c r="K155" s="12">
        <f t="shared" ca="1" si="30"/>
        <v>0</v>
      </c>
      <c r="L155" s="12">
        <f t="shared" ca="1" si="31"/>
        <v>0</v>
      </c>
      <c r="M155" s="12">
        <f t="shared" ca="1" si="32"/>
        <v>3.3333333333333335</v>
      </c>
      <c r="N155" s="9">
        <f ca="1">MATCH(C155,INDEX('Task Durations - Poisson'!$B$2:$AZ$80,,5),1)</f>
        <v>11</v>
      </c>
      <c r="O155" s="9">
        <f ca="1">MIN(51,INT(SUMPRODUCT(B155:N155,'Task Durations - Table 1'!$A$3:$M$3)))</f>
        <v>13</v>
      </c>
      <c r="P155" s="9">
        <f ca="1">MATCH(100-C155,INDEX('Task Durations - Poisson'!$B$2:$AZ$80,,O155),1)</f>
        <v>7</v>
      </c>
    </row>
    <row r="156" spans="1:16" ht="20.100000000000001" customHeight="1">
      <c r="A156" s="10">
        <v>154</v>
      </c>
      <c r="B156" s="11">
        <f t="shared" si="25"/>
        <v>2.455868616376494</v>
      </c>
      <c r="C156" s="12">
        <f t="shared" ca="1" si="1"/>
        <v>3</v>
      </c>
      <c r="D156" s="12">
        <f t="shared" ca="1" si="26"/>
        <v>1</v>
      </c>
      <c r="E156" s="12">
        <f t="shared" ca="1" si="27"/>
        <v>0</v>
      </c>
      <c r="F156" s="12">
        <f t="shared" ca="1" si="28"/>
        <v>0</v>
      </c>
      <c r="G156" s="12">
        <f t="shared" ca="1" si="33"/>
        <v>7</v>
      </c>
      <c r="H156" s="12">
        <f t="shared" ca="1" si="33"/>
        <v>10</v>
      </c>
      <c r="I156" s="12">
        <f t="shared" ca="1" si="33"/>
        <v>7</v>
      </c>
      <c r="J156" s="12">
        <f t="shared" ca="1" si="29"/>
        <v>8</v>
      </c>
      <c r="K156" s="12">
        <f t="shared" ca="1" si="30"/>
        <v>8</v>
      </c>
      <c r="L156" s="12">
        <f t="shared" ca="1" si="31"/>
        <v>0</v>
      </c>
      <c r="M156" s="12">
        <f t="shared" ca="1" si="32"/>
        <v>0</v>
      </c>
      <c r="N156" s="9">
        <f ca="1">MATCH(C156,INDEX('Task Durations - Poisson'!$B$2:$AZ$80,,5),1)</f>
        <v>2</v>
      </c>
      <c r="O156" s="9">
        <f ca="1">MIN(51,INT(SUMPRODUCT(B156:N156,'Task Durations - Table 1'!$A$3:$M$3)))</f>
        <v>13</v>
      </c>
      <c r="P156" s="9">
        <f ca="1">MATCH(100-C156,INDEX('Task Durations - Poisson'!$B$2:$AZ$80,,O156),1)</f>
        <v>21</v>
      </c>
    </row>
    <row r="157" spans="1:16" ht="20.100000000000001" customHeight="1">
      <c r="A157" s="10">
        <v>155</v>
      </c>
      <c r="B157" s="11">
        <f t="shared" si="25"/>
        <v>2.4591452918298646</v>
      </c>
      <c r="C157" s="12">
        <f t="shared" ca="1" si="1"/>
        <v>66</v>
      </c>
      <c r="D157" s="12">
        <f t="shared" ca="1" si="26"/>
        <v>0</v>
      </c>
      <c r="E157" s="12">
        <f t="shared" ca="1" si="27"/>
        <v>0</v>
      </c>
      <c r="F157" s="12">
        <f t="shared" ca="1" si="28"/>
        <v>1</v>
      </c>
      <c r="G157" s="12">
        <f t="shared" ca="1" si="33"/>
        <v>7</v>
      </c>
      <c r="H157" s="12">
        <f t="shared" ca="1" si="33"/>
        <v>10</v>
      </c>
      <c r="I157" s="12">
        <f t="shared" ca="1" si="33"/>
        <v>10</v>
      </c>
      <c r="J157" s="12">
        <f t="shared" ca="1" si="29"/>
        <v>9</v>
      </c>
      <c r="K157" s="12">
        <f t="shared" ca="1" si="30"/>
        <v>0</v>
      </c>
      <c r="L157" s="12">
        <f t="shared" ca="1" si="31"/>
        <v>0</v>
      </c>
      <c r="M157" s="12">
        <f t="shared" ca="1" si="32"/>
        <v>9</v>
      </c>
      <c r="N157" s="9">
        <f ca="1">MATCH(C157,INDEX('Task Durations - Poisson'!$B$2:$AZ$80,,5),1)</f>
        <v>7</v>
      </c>
      <c r="O157" s="9">
        <f ca="1">MIN(51,INT(SUMPRODUCT(B157:N157,'Task Durations - Table 1'!$A$3:$M$3)))</f>
        <v>17</v>
      </c>
      <c r="P157" s="9">
        <f ca="1">MATCH(100-C157,INDEX('Task Durations - Poisson'!$B$2:$AZ$80,,O157),1)</f>
        <v>16</v>
      </c>
    </row>
    <row r="158" spans="1:16" ht="20.100000000000001" customHeight="1">
      <c r="A158" s="10">
        <v>156</v>
      </c>
      <c r="B158" s="11">
        <f t="shared" si="25"/>
        <v>2.4624263390977355</v>
      </c>
      <c r="C158" s="12">
        <f t="shared" ca="1" si="1"/>
        <v>43</v>
      </c>
      <c r="D158" s="12">
        <f t="shared" ca="1" si="26"/>
        <v>0</v>
      </c>
      <c r="E158" s="12">
        <f t="shared" ca="1" si="27"/>
        <v>1</v>
      </c>
      <c r="F158" s="12">
        <f t="shared" ca="1" si="28"/>
        <v>0</v>
      </c>
      <c r="G158" s="12">
        <f t="shared" ca="1" si="33"/>
        <v>5</v>
      </c>
      <c r="H158" s="12">
        <f t="shared" ca="1" si="33"/>
        <v>5</v>
      </c>
      <c r="I158" s="12">
        <f t="shared" ca="1" si="33"/>
        <v>5</v>
      </c>
      <c r="J158" s="12">
        <f t="shared" ca="1" si="29"/>
        <v>5</v>
      </c>
      <c r="K158" s="12">
        <f t="shared" ca="1" si="30"/>
        <v>0</v>
      </c>
      <c r="L158" s="12">
        <f t="shared" ca="1" si="31"/>
        <v>5</v>
      </c>
      <c r="M158" s="12">
        <f t="shared" ca="1" si="32"/>
        <v>0</v>
      </c>
      <c r="N158" s="9">
        <f ca="1">MATCH(C158,INDEX('Task Durations - Poisson'!$B$2:$AZ$80,,5),1)</f>
        <v>5</v>
      </c>
      <c r="O158" s="9">
        <f ca="1">MIN(51,INT(SUMPRODUCT(B158:N158,'Task Durations - Table 1'!$A$3:$M$3)))</f>
        <v>8</v>
      </c>
      <c r="P158" s="9">
        <f ca="1">MATCH(100-C158,INDEX('Task Durations - Poisson'!$B$2:$AZ$80,,O158),1)</f>
        <v>9</v>
      </c>
    </row>
    <row r="159" spans="1:16" ht="20.100000000000001" customHeight="1">
      <c r="A159" s="10">
        <v>157</v>
      </c>
      <c r="B159" s="11">
        <f t="shared" si="25"/>
        <v>2.4657117640130797</v>
      </c>
      <c r="C159" s="12">
        <f t="shared" ca="1" si="1"/>
        <v>69</v>
      </c>
      <c r="D159" s="12">
        <f t="shared" ca="1" si="26"/>
        <v>0</v>
      </c>
      <c r="E159" s="12">
        <f t="shared" ca="1" si="27"/>
        <v>0</v>
      </c>
      <c r="F159" s="12">
        <f t="shared" ca="1" si="28"/>
        <v>1</v>
      </c>
      <c r="G159" s="12">
        <f t="shared" ca="1" si="33"/>
        <v>23</v>
      </c>
      <c r="H159" s="12">
        <f t="shared" ca="1" si="33"/>
        <v>23</v>
      </c>
      <c r="I159" s="12">
        <f t="shared" ca="1" si="33"/>
        <v>23</v>
      </c>
      <c r="J159" s="12">
        <f t="shared" ca="1" si="29"/>
        <v>23</v>
      </c>
      <c r="K159" s="12">
        <f t="shared" ca="1" si="30"/>
        <v>0</v>
      </c>
      <c r="L159" s="12">
        <f t="shared" ca="1" si="31"/>
        <v>0</v>
      </c>
      <c r="M159" s="12">
        <f t="shared" ca="1" si="32"/>
        <v>23</v>
      </c>
      <c r="N159" s="9">
        <f ca="1">MATCH(C159,INDEX('Task Durations - Poisson'!$B$2:$AZ$80,,5),1)</f>
        <v>7</v>
      </c>
      <c r="O159" s="9">
        <f ca="1">MIN(51,INT(SUMPRODUCT(B159:N159,'Task Durations - Table 1'!$A$3:$M$3)))</f>
        <v>31</v>
      </c>
      <c r="P159" s="9">
        <f ca="1">MATCH(100-C159,INDEX('Task Durations - Poisson'!$B$2:$AZ$80,,O159),1)</f>
        <v>29</v>
      </c>
    </row>
    <row r="160" spans="1:16" ht="20.100000000000001" customHeight="1">
      <c r="A160" s="10">
        <v>158</v>
      </c>
      <c r="B160" s="11">
        <f t="shared" si="25"/>
        <v>2.4690015724166541</v>
      </c>
      <c r="C160" s="12">
        <f t="shared" ca="1" si="1"/>
        <v>55</v>
      </c>
      <c r="D160" s="12">
        <f t="shared" ca="1" si="26"/>
        <v>0</v>
      </c>
      <c r="E160" s="12">
        <f t="shared" ca="1" si="27"/>
        <v>1</v>
      </c>
      <c r="F160" s="12">
        <f t="shared" ca="1" si="28"/>
        <v>0</v>
      </c>
      <c r="G160" s="12">
        <f t="shared" ca="1" si="33"/>
        <v>3</v>
      </c>
      <c r="H160" s="12">
        <f t="shared" ca="1" si="33"/>
        <v>3</v>
      </c>
      <c r="I160" s="12">
        <f t="shared" ca="1" si="33"/>
        <v>23</v>
      </c>
      <c r="J160" s="12">
        <f t="shared" ca="1" si="29"/>
        <v>9.6666666666666661</v>
      </c>
      <c r="K160" s="12">
        <f t="shared" ca="1" si="30"/>
        <v>0</v>
      </c>
      <c r="L160" s="12">
        <f t="shared" ca="1" si="31"/>
        <v>9.6666666666666661</v>
      </c>
      <c r="M160" s="12">
        <f t="shared" ca="1" si="32"/>
        <v>0</v>
      </c>
      <c r="N160" s="9">
        <f ca="1">MATCH(C160,INDEX('Task Durations - Poisson'!$B$2:$AZ$80,,5),1)</f>
        <v>6</v>
      </c>
      <c r="O160" s="9">
        <f ca="1">MIN(51,INT(SUMPRODUCT(B160:N160,'Task Durations - Table 1'!$A$3:$M$3)))</f>
        <v>14</v>
      </c>
      <c r="P160" s="9">
        <f ca="1">MATCH(100-C160,INDEX('Task Durations - Poisson'!$B$2:$AZ$80,,O160),1)</f>
        <v>14</v>
      </c>
    </row>
    <row r="161" spans="1:16" ht="20.100000000000001" customHeight="1">
      <c r="A161" s="10">
        <v>159</v>
      </c>
      <c r="B161" s="11">
        <f t="shared" si="25"/>
        <v>2.472295770157007</v>
      </c>
      <c r="C161" s="12">
        <f t="shared" ca="1" si="1"/>
        <v>7</v>
      </c>
      <c r="D161" s="12">
        <f t="shared" ca="1" si="26"/>
        <v>1</v>
      </c>
      <c r="E161" s="12">
        <f t="shared" ca="1" si="27"/>
        <v>0</v>
      </c>
      <c r="F161" s="12">
        <f t="shared" ca="1" si="28"/>
        <v>0</v>
      </c>
      <c r="G161" s="12">
        <f t="shared" ca="1" si="33"/>
        <v>3</v>
      </c>
      <c r="H161" s="12">
        <f t="shared" ca="1" si="33"/>
        <v>4</v>
      </c>
      <c r="I161" s="12">
        <f t="shared" ca="1" si="33"/>
        <v>4</v>
      </c>
      <c r="J161" s="12">
        <f t="shared" ca="1" si="29"/>
        <v>3.6666666666666665</v>
      </c>
      <c r="K161" s="12">
        <f t="shared" ca="1" si="30"/>
        <v>3.6666666666666665</v>
      </c>
      <c r="L161" s="12">
        <f t="shared" ca="1" si="31"/>
        <v>0</v>
      </c>
      <c r="M161" s="12">
        <f t="shared" ca="1" si="32"/>
        <v>0</v>
      </c>
      <c r="N161" s="9">
        <f ca="1">MATCH(C161,INDEX('Task Durations - Poisson'!$B$2:$AZ$80,,5),1)</f>
        <v>3</v>
      </c>
      <c r="O161" s="9">
        <f ca="1">MIN(51,INT(SUMPRODUCT(B161:N161,'Task Durations - Table 1'!$A$3:$M$3)))</f>
        <v>9</v>
      </c>
      <c r="P161" s="9">
        <f ca="1">MATCH(100-C161,INDEX('Task Durations - Poisson'!$B$2:$AZ$80,,O161),1)</f>
        <v>15</v>
      </c>
    </row>
    <row r="162" spans="1:16" ht="20.100000000000001" customHeight="1">
      <c r="A162" s="10">
        <v>160</v>
      </c>
      <c r="B162" s="11">
        <f t="shared" si="25"/>
        <v>2.4755943630904915</v>
      </c>
      <c r="C162" s="12">
        <f t="shared" ca="1" si="1"/>
        <v>66</v>
      </c>
      <c r="D162" s="12">
        <f t="shared" ca="1" si="26"/>
        <v>0</v>
      </c>
      <c r="E162" s="12">
        <f t="shared" ca="1" si="27"/>
        <v>0</v>
      </c>
      <c r="F162" s="12">
        <f t="shared" ca="1" si="28"/>
        <v>1</v>
      </c>
      <c r="G162" s="12">
        <f t="shared" ca="1" si="33"/>
        <v>7</v>
      </c>
      <c r="H162" s="12">
        <f t="shared" ca="1" si="33"/>
        <v>7</v>
      </c>
      <c r="I162" s="12">
        <f t="shared" ca="1" si="33"/>
        <v>10</v>
      </c>
      <c r="J162" s="12">
        <f t="shared" ca="1" si="29"/>
        <v>8</v>
      </c>
      <c r="K162" s="12">
        <f t="shared" ca="1" si="30"/>
        <v>0</v>
      </c>
      <c r="L162" s="12">
        <f t="shared" ca="1" si="31"/>
        <v>0</v>
      </c>
      <c r="M162" s="12">
        <f t="shared" ca="1" si="32"/>
        <v>8</v>
      </c>
      <c r="N162" s="9">
        <f ca="1">MATCH(C162,INDEX('Task Durations - Poisson'!$B$2:$AZ$80,,5),1)</f>
        <v>7</v>
      </c>
      <c r="O162" s="9">
        <f ca="1">MIN(51,INT(SUMPRODUCT(B162:N162,'Task Durations - Table 1'!$A$3:$M$3)))</f>
        <v>16</v>
      </c>
      <c r="P162" s="9">
        <f ca="1">MATCH(100-C162,INDEX('Task Durations - Poisson'!$B$2:$AZ$80,,O162),1)</f>
        <v>15</v>
      </c>
    </row>
    <row r="163" spans="1:16" ht="20.100000000000001" customHeight="1">
      <c r="A163" s="10">
        <v>161</v>
      </c>
      <c r="B163" s="11">
        <f t="shared" si="25"/>
        <v>2.4788973570812738</v>
      </c>
      <c r="C163" s="12">
        <f t="shared" ca="1" si="1"/>
        <v>27</v>
      </c>
      <c r="D163" s="12">
        <f t="shared" ca="1" si="26"/>
        <v>1</v>
      </c>
      <c r="E163" s="12">
        <f t="shared" ca="1" si="27"/>
        <v>0</v>
      </c>
      <c r="F163" s="12">
        <f t="shared" ca="1" si="28"/>
        <v>0</v>
      </c>
      <c r="G163" s="12">
        <f t="shared" ca="1" si="33"/>
        <v>3</v>
      </c>
      <c r="H163" s="12">
        <f t="shared" ca="1" si="33"/>
        <v>23</v>
      </c>
      <c r="I163" s="12">
        <f t="shared" ca="1" si="33"/>
        <v>3</v>
      </c>
      <c r="J163" s="12">
        <f t="shared" ca="1" si="29"/>
        <v>9.6666666666666661</v>
      </c>
      <c r="K163" s="12">
        <f t="shared" ca="1" si="30"/>
        <v>9.6666666666666661</v>
      </c>
      <c r="L163" s="12">
        <f t="shared" ca="1" si="31"/>
        <v>0</v>
      </c>
      <c r="M163" s="12">
        <f t="shared" ca="1" si="32"/>
        <v>0</v>
      </c>
      <c r="N163" s="9">
        <f ca="1">MATCH(C163,INDEX('Task Durations - Poisson'!$B$2:$AZ$80,,5),1)</f>
        <v>5</v>
      </c>
      <c r="O163" s="9">
        <f ca="1">MIN(51,INT(SUMPRODUCT(B163:N163,'Task Durations - Table 1'!$A$3:$M$3)))</f>
        <v>16</v>
      </c>
      <c r="P163" s="9">
        <f ca="1">MATCH(100-C163,INDEX('Task Durations - Poisson'!$B$2:$AZ$80,,O163),1)</f>
        <v>19</v>
      </c>
    </row>
    <row r="164" spans="1:16" ht="20.100000000000001" customHeight="1">
      <c r="A164" s="10">
        <v>162</v>
      </c>
      <c r="B164" s="11">
        <f t="shared" si="25"/>
        <v>2.4822047580013433</v>
      </c>
      <c r="C164" s="12">
        <f t="shared" ca="1" si="1"/>
        <v>76</v>
      </c>
      <c r="D164" s="12">
        <f t="shared" ca="1" si="26"/>
        <v>0</v>
      </c>
      <c r="E164" s="12">
        <f t="shared" ca="1" si="27"/>
        <v>0</v>
      </c>
      <c r="F164" s="12">
        <f t="shared" ca="1" si="28"/>
        <v>1</v>
      </c>
      <c r="G164" s="12">
        <f t="shared" ref="G164:I183" ca="1" si="34">INT(CHOOSE(1+MOD($C164+RANDBETWEEN(0,1),7),1,2,3,5,8,13,21)+$B164)</f>
        <v>3</v>
      </c>
      <c r="H164" s="12">
        <f t="shared" ca="1" si="34"/>
        <v>3</v>
      </c>
      <c r="I164" s="12">
        <f t="shared" ca="1" si="34"/>
        <v>3</v>
      </c>
      <c r="J164" s="12">
        <f t="shared" ca="1" si="29"/>
        <v>3</v>
      </c>
      <c r="K164" s="12">
        <f t="shared" ca="1" si="30"/>
        <v>0</v>
      </c>
      <c r="L164" s="12">
        <f t="shared" ca="1" si="31"/>
        <v>0</v>
      </c>
      <c r="M164" s="12">
        <f t="shared" ca="1" si="32"/>
        <v>3</v>
      </c>
      <c r="N164" s="9">
        <f ca="1">MATCH(C164,INDEX('Task Durations - Poisson'!$B$2:$AZ$80,,5),1)</f>
        <v>7</v>
      </c>
      <c r="O164" s="9">
        <f ca="1">MIN(51,INT(SUMPRODUCT(B164:N164,'Task Durations - Table 1'!$A$3:$M$3)))</f>
        <v>11</v>
      </c>
      <c r="P164" s="9">
        <f ca="1">MATCH(100-C164,INDEX('Task Durations - Poisson'!$B$2:$AZ$80,,O164),1)</f>
        <v>10</v>
      </c>
    </row>
    <row r="165" spans="1:16" ht="20.100000000000001" customHeight="1">
      <c r="A165" s="10">
        <v>163</v>
      </c>
      <c r="B165" s="11">
        <f t="shared" si="25"/>
        <v>2.4855165717305256</v>
      </c>
      <c r="C165" s="12">
        <f t="shared" ca="1" si="1"/>
        <v>36</v>
      </c>
      <c r="D165" s="12">
        <f t="shared" ca="1" si="26"/>
        <v>0</v>
      </c>
      <c r="E165" s="12">
        <f t="shared" ca="1" si="27"/>
        <v>1</v>
      </c>
      <c r="F165" s="12">
        <f t="shared" ca="1" si="28"/>
        <v>0</v>
      </c>
      <c r="G165" s="12">
        <f t="shared" ca="1" si="34"/>
        <v>4</v>
      </c>
      <c r="H165" s="12">
        <f t="shared" ca="1" si="34"/>
        <v>5</v>
      </c>
      <c r="I165" s="12">
        <f t="shared" ca="1" si="34"/>
        <v>4</v>
      </c>
      <c r="J165" s="12">
        <f t="shared" ca="1" si="29"/>
        <v>4.333333333333333</v>
      </c>
      <c r="K165" s="12">
        <f t="shared" ca="1" si="30"/>
        <v>0</v>
      </c>
      <c r="L165" s="12">
        <f t="shared" ca="1" si="31"/>
        <v>4.333333333333333</v>
      </c>
      <c r="M165" s="12">
        <f t="shared" ca="1" si="32"/>
        <v>0</v>
      </c>
      <c r="N165" s="9">
        <f ca="1">MATCH(C165,INDEX('Task Durations - Poisson'!$B$2:$AZ$80,,5),1)</f>
        <v>5</v>
      </c>
      <c r="O165" s="9">
        <f ca="1">MIN(51,INT(SUMPRODUCT(B165:N165,'Task Durations - Table 1'!$A$3:$M$3)))</f>
        <v>8</v>
      </c>
      <c r="P165" s="9">
        <f ca="1">MATCH(100-C165,INDEX('Task Durations - Poisson'!$B$2:$AZ$80,,O165),1)</f>
        <v>10</v>
      </c>
    </row>
    <row r="166" spans="1:16" ht="20.100000000000001" customHeight="1">
      <c r="A166" s="10">
        <v>164</v>
      </c>
      <c r="B166" s="11">
        <f t="shared" si="25"/>
        <v>2.4888328041564902</v>
      </c>
      <c r="C166" s="12">
        <f t="shared" ca="1" si="1"/>
        <v>91</v>
      </c>
      <c r="D166" s="12">
        <f t="shared" ca="1" si="26"/>
        <v>0</v>
      </c>
      <c r="E166" s="12">
        <f t="shared" ca="1" si="27"/>
        <v>0</v>
      </c>
      <c r="F166" s="12">
        <f t="shared" ca="1" si="28"/>
        <v>1</v>
      </c>
      <c r="G166" s="12">
        <f t="shared" ca="1" si="34"/>
        <v>4</v>
      </c>
      <c r="H166" s="12">
        <f t="shared" ca="1" si="34"/>
        <v>3</v>
      </c>
      <c r="I166" s="12">
        <f t="shared" ca="1" si="34"/>
        <v>3</v>
      </c>
      <c r="J166" s="12">
        <f t="shared" ca="1" si="29"/>
        <v>3.3333333333333335</v>
      </c>
      <c r="K166" s="12">
        <f t="shared" ca="1" si="30"/>
        <v>0</v>
      </c>
      <c r="L166" s="12">
        <f t="shared" ca="1" si="31"/>
        <v>0</v>
      </c>
      <c r="M166" s="12">
        <f t="shared" ca="1" si="32"/>
        <v>3.3333333333333335</v>
      </c>
      <c r="N166" s="9">
        <f ca="1">MATCH(C166,INDEX('Task Durations - Poisson'!$B$2:$AZ$80,,5),1)</f>
        <v>9</v>
      </c>
      <c r="O166" s="9">
        <f ca="1">MIN(51,INT(SUMPRODUCT(B166:N166,'Task Durations - Table 1'!$A$3:$M$3)))</f>
        <v>12</v>
      </c>
      <c r="P166" s="9">
        <f ca="1">MATCH(100-C166,INDEX('Task Durations - Poisson'!$B$2:$AZ$80,,O166),1)</f>
        <v>9</v>
      </c>
    </row>
    <row r="167" spans="1:16" ht="20.100000000000001" customHeight="1">
      <c r="A167" s="10">
        <v>165</v>
      </c>
      <c r="B167" s="11">
        <f t="shared" si="25"/>
        <v>2.4921534611747616</v>
      </c>
      <c r="C167" s="12">
        <f t="shared" ca="1" si="1"/>
        <v>33</v>
      </c>
      <c r="D167" s="12">
        <f t="shared" ca="1" si="26"/>
        <v>0</v>
      </c>
      <c r="E167" s="12">
        <f t="shared" ca="1" si="27"/>
        <v>1</v>
      </c>
      <c r="F167" s="12">
        <f t="shared" ca="1" si="28"/>
        <v>0</v>
      </c>
      <c r="G167" s="12">
        <f t="shared" ca="1" si="34"/>
        <v>15</v>
      </c>
      <c r="H167" s="12">
        <f t="shared" ca="1" si="34"/>
        <v>23</v>
      </c>
      <c r="I167" s="12">
        <f t="shared" ca="1" si="34"/>
        <v>23</v>
      </c>
      <c r="J167" s="12">
        <f t="shared" ca="1" si="29"/>
        <v>20.333333333333332</v>
      </c>
      <c r="K167" s="12">
        <f t="shared" ca="1" si="30"/>
        <v>0</v>
      </c>
      <c r="L167" s="12">
        <f t="shared" ca="1" si="31"/>
        <v>20.333333333333332</v>
      </c>
      <c r="M167" s="12">
        <f t="shared" ca="1" si="32"/>
        <v>0</v>
      </c>
      <c r="N167" s="9">
        <f ca="1">MATCH(C167,INDEX('Task Durations - Poisson'!$B$2:$AZ$80,,5),1)</f>
        <v>5</v>
      </c>
      <c r="O167" s="9">
        <f ca="1">MIN(51,INT(SUMPRODUCT(B167:N167,'Task Durations - Table 1'!$A$3:$M$3)))</f>
        <v>21</v>
      </c>
      <c r="P167" s="9">
        <f ca="1">MATCH(100-C167,INDEX('Task Durations - Poisson'!$B$2:$AZ$80,,O167),1)</f>
        <v>24</v>
      </c>
    </row>
    <row r="168" spans="1:16" ht="20.100000000000001" customHeight="1">
      <c r="A168" s="10">
        <v>166</v>
      </c>
      <c r="B168" s="11">
        <f t="shared" si="25"/>
        <v>2.4954785486887316</v>
      </c>
      <c r="C168" s="12">
        <f t="shared" ca="1" si="1"/>
        <v>0</v>
      </c>
      <c r="D168" s="12">
        <f t="shared" ca="1" si="26"/>
        <v>1</v>
      </c>
      <c r="E168" s="12">
        <f t="shared" ca="1" si="27"/>
        <v>0</v>
      </c>
      <c r="F168" s="12">
        <f t="shared" ca="1" si="28"/>
        <v>0</v>
      </c>
      <c r="G168" s="12">
        <f t="shared" ca="1" si="34"/>
        <v>4</v>
      </c>
      <c r="H168" s="12">
        <f t="shared" ca="1" si="34"/>
        <v>4</v>
      </c>
      <c r="I168" s="12">
        <f t="shared" ca="1" si="34"/>
        <v>4</v>
      </c>
      <c r="J168" s="12">
        <f t="shared" ca="1" si="29"/>
        <v>4</v>
      </c>
      <c r="K168" s="12">
        <f t="shared" ca="1" si="30"/>
        <v>4</v>
      </c>
      <c r="L168" s="12">
        <f t="shared" ca="1" si="31"/>
        <v>0</v>
      </c>
      <c r="M168" s="12">
        <f t="shared" ca="1" si="32"/>
        <v>0</v>
      </c>
      <c r="N168" s="9">
        <f ca="1">MATCH(C168,INDEX('Task Durations - Poisson'!$B$2:$AZ$80,,5),1)</f>
        <v>2</v>
      </c>
      <c r="O168" s="9">
        <f ca="1">MIN(51,INT(SUMPRODUCT(B168:N168,'Task Durations - Table 1'!$A$3:$M$3)))</f>
        <v>8</v>
      </c>
      <c r="P168" s="9">
        <f ca="1">MATCH(100-C168,INDEX('Task Durations - Poisson'!$B$2:$AZ$80,,O168),1)</f>
        <v>79</v>
      </c>
    </row>
    <row r="169" spans="1:16" ht="20.100000000000001" customHeight="1">
      <c r="A169" s="10">
        <v>167</v>
      </c>
      <c r="B169" s="11">
        <f t="shared" si="25"/>
        <v>2.498808072609668</v>
      </c>
      <c r="C169" s="12">
        <f t="shared" ca="1" si="1"/>
        <v>28</v>
      </c>
      <c r="D169" s="12">
        <f t="shared" ca="1" si="26"/>
        <v>1</v>
      </c>
      <c r="E169" s="12">
        <f t="shared" ca="1" si="27"/>
        <v>0</v>
      </c>
      <c r="F169" s="12">
        <f t="shared" ca="1" si="28"/>
        <v>0</v>
      </c>
      <c r="G169" s="12">
        <f t="shared" ca="1" si="34"/>
        <v>3</v>
      </c>
      <c r="H169" s="12">
        <f t="shared" ca="1" si="34"/>
        <v>4</v>
      </c>
      <c r="I169" s="12">
        <f t="shared" ca="1" si="34"/>
        <v>3</v>
      </c>
      <c r="J169" s="12">
        <f t="shared" ca="1" si="29"/>
        <v>3.3333333333333335</v>
      </c>
      <c r="K169" s="12">
        <f t="shared" ca="1" si="30"/>
        <v>3.3333333333333335</v>
      </c>
      <c r="L169" s="12">
        <f t="shared" ca="1" si="31"/>
        <v>0</v>
      </c>
      <c r="M169" s="12">
        <f t="shared" ca="1" si="32"/>
        <v>0</v>
      </c>
      <c r="N169" s="9">
        <f ca="1">MATCH(C169,INDEX('Task Durations - Poisson'!$B$2:$AZ$80,,5),1)</f>
        <v>5</v>
      </c>
      <c r="O169" s="9">
        <f ca="1">MIN(51,INT(SUMPRODUCT(B169:N169,'Task Durations - Table 1'!$A$3:$M$3)))</f>
        <v>9</v>
      </c>
      <c r="P169" s="9">
        <f ca="1">MATCH(100-C169,INDEX('Task Durations - Poisson'!$B$2:$AZ$80,,O169),1)</f>
        <v>12</v>
      </c>
    </row>
    <row r="170" spans="1:16" ht="20.100000000000001" customHeight="1">
      <c r="A170" s="10">
        <v>168</v>
      </c>
      <c r="B170" s="11">
        <f t="shared" si="25"/>
        <v>2.5021420388567246</v>
      </c>
      <c r="C170" s="12">
        <f t="shared" ca="1" si="1"/>
        <v>88</v>
      </c>
      <c r="D170" s="12">
        <f t="shared" ca="1" si="26"/>
        <v>0</v>
      </c>
      <c r="E170" s="12">
        <f t="shared" ca="1" si="27"/>
        <v>0</v>
      </c>
      <c r="F170" s="12">
        <f t="shared" ca="1" si="28"/>
        <v>1</v>
      </c>
      <c r="G170" s="12">
        <f t="shared" ca="1" si="34"/>
        <v>15</v>
      </c>
      <c r="H170" s="12">
        <f t="shared" ca="1" si="34"/>
        <v>15</v>
      </c>
      <c r="I170" s="12">
        <f t="shared" ca="1" si="34"/>
        <v>15</v>
      </c>
      <c r="J170" s="12">
        <f t="shared" ca="1" si="29"/>
        <v>15</v>
      </c>
      <c r="K170" s="12">
        <f t="shared" ca="1" si="30"/>
        <v>0</v>
      </c>
      <c r="L170" s="12">
        <f t="shared" ca="1" si="31"/>
        <v>0</v>
      </c>
      <c r="M170" s="12">
        <f t="shared" ca="1" si="32"/>
        <v>15</v>
      </c>
      <c r="N170" s="9">
        <f ca="1">MATCH(C170,INDEX('Task Durations - Poisson'!$B$2:$AZ$80,,5),1)</f>
        <v>9</v>
      </c>
      <c r="O170" s="9">
        <f ca="1">MIN(51,INT(SUMPRODUCT(B170:N170,'Task Durations - Table 1'!$A$3:$M$3)))</f>
        <v>24</v>
      </c>
      <c r="P170" s="9">
        <f ca="1">MATCH(100-C170,INDEX('Task Durations - Poisson'!$B$2:$AZ$80,,O170),1)</f>
        <v>19</v>
      </c>
    </row>
    <row r="171" spans="1:16" ht="20.100000000000001" customHeight="1">
      <c r="A171" s="10">
        <v>169</v>
      </c>
      <c r="B171" s="11">
        <f t="shared" si="25"/>
        <v>2.5054804533569537</v>
      </c>
      <c r="C171" s="12">
        <f t="shared" ca="1" si="1"/>
        <v>79</v>
      </c>
      <c r="D171" s="12">
        <f t="shared" ca="1" si="26"/>
        <v>0</v>
      </c>
      <c r="E171" s="12">
        <f t="shared" ca="1" si="27"/>
        <v>0</v>
      </c>
      <c r="F171" s="12">
        <f t="shared" ca="1" si="28"/>
        <v>1</v>
      </c>
      <c r="G171" s="12">
        <f t="shared" ca="1" si="34"/>
        <v>7</v>
      </c>
      <c r="H171" s="12">
        <f t="shared" ca="1" si="34"/>
        <v>7</v>
      </c>
      <c r="I171" s="12">
        <f t="shared" ca="1" si="34"/>
        <v>7</v>
      </c>
      <c r="J171" s="12">
        <f t="shared" ca="1" si="29"/>
        <v>7</v>
      </c>
      <c r="K171" s="12">
        <f t="shared" ca="1" si="30"/>
        <v>0</v>
      </c>
      <c r="L171" s="12">
        <f t="shared" ca="1" si="31"/>
        <v>0</v>
      </c>
      <c r="M171" s="12">
        <f t="shared" ca="1" si="32"/>
        <v>7</v>
      </c>
      <c r="N171" s="9">
        <f ca="1">MATCH(C171,INDEX('Task Durations - Poisson'!$B$2:$AZ$80,,5),1)</f>
        <v>8</v>
      </c>
      <c r="O171" s="9">
        <f ca="1">MIN(51,INT(SUMPRODUCT(B171:N171,'Task Durations - Table 1'!$A$3:$M$3)))</f>
        <v>15</v>
      </c>
      <c r="P171" s="9">
        <f ca="1">MATCH(100-C171,INDEX('Task Durations - Poisson'!$B$2:$AZ$80,,O171),1)</f>
        <v>13</v>
      </c>
    </row>
    <row r="172" spans="1:16" ht="20.100000000000001" customHeight="1">
      <c r="A172" s="10">
        <v>170</v>
      </c>
      <c r="B172" s="11">
        <f t="shared" si="25"/>
        <v>2.5088233220453153</v>
      </c>
      <c r="C172" s="12">
        <f t="shared" ca="1" si="1"/>
        <v>1</v>
      </c>
      <c r="D172" s="12">
        <f t="shared" ca="1" si="26"/>
        <v>1</v>
      </c>
      <c r="E172" s="12">
        <f t="shared" ca="1" si="27"/>
        <v>0</v>
      </c>
      <c r="F172" s="12">
        <f t="shared" ca="1" si="28"/>
        <v>0</v>
      </c>
      <c r="G172" s="12">
        <f t="shared" ca="1" si="34"/>
        <v>4</v>
      </c>
      <c r="H172" s="12">
        <f t="shared" ca="1" si="34"/>
        <v>4</v>
      </c>
      <c r="I172" s="12">
        <f t="shared" ca="1" si="34"/>
        <v>5</v>
      </c>
      <c r="J172" s="12">
        <f t="shared" ca="1" si="29"/>
        <v>4.333333333333333</v>
      </c>
      <c r="K172" s="12">
        <f t="shared" ca="1" si="30"/>
        <v>4.333333333333333</v>
      </c>
      <c r="L172" s="12">
        <f t="shared" ca="1" si="31"/>
        <v>0</v>
      </c>
      <c r="M172" s="12">
        <f t="shared" ca="1" si="32"/>
        <v>0</v>
      </c>
      <c r="N172" s="9">
        <f ca="1">MATCH(C172,INDEX('Task Durations - Poisson'!$B$2:$AZ$80,,5),1)</f>
        <v>2</v>
      </c>
      <c r="O172" s="9">
        <f ca="1">MIN(51,INT(SUMPRODUCT(B172:N172,'Task Durations - Table 1'!$A$3:$M$3)))</f>
        <v>9</v>
      </c>
      <c r="P172" s="9">
        <f ca="1">MATCH(100-C172,INDEX('Task Durations - Poisson'!$B$2:$AZ$80,,O172),1)</f>
        <v>18</v>
      </c>
    </row>
    <row r="173" spans="1:16" ht="20.100000000000001" customHeight="1">
      <c r="A173" s="10">
        <v>171</v>
      </c>
      <c r="B173" s="11">
        <f t="shared" si="25"/>
        <v>2.5121706508646882</v>
      </c>
      <c r="C173" s="12">
        <f t="shared" ca="1" si="1"/>
        <v>73</v>
      </c>
      <c r="D173" s="12">
        <f t="shared" ca="1" si="26"/>
        <v>0</v>
      </c>
      <c r="E173" s="12">
        <f t="shared" ca="1" si="27"/>
        <v>0</v>
      </c>
      <c r="F173" s="12">
        <f t="shared" ca="1" si="28"/>
        <v>1</v>
      </c>
      <c r="G173" s="12">
        <f t="shared" ca="1" si="34"/>
        <v>7</v>
      </c>
      <c r="H173" s="12">
        <f t="shared" ca="1" si="34"/>
        <v>7</v>
      </c>
      <c r="I173" s="12">
        <f t="shared" ca="1" si="34"/>
        <v>10</v>
      </c>
      <c r="J173" s="12">
        <f t="shared" ca="1" si="29"/>
        <v>8</v>
      </c>
      <c r="K173" s="12">
        <f t="shared" ca="1" si="30"/>
        <v>0</v>
      </c>
      <c r="L173" s="12">
        <f t="shared" ca="1" si="31"/>
        <v>0</v>
      </c>
      <c r="M173" s="12">
        <f t="shared" ca="1" si="32"/>
        <v>8</v>
      </c>
      <c r="N173" s="9">
        <f ca="1">MATCH(C173,INDEX('Task Durations - Poisson'!$B$2:$AZ$80,,5),1)</f>
        <v>7</v>
      </c>
      <c r="O173" s="9">
        <f ca="1">MIN(51,INT(SUMPRODUCT(B173:N173,'Task Durations - Table 1'!$A$3:$M$3)))</f>
        <v>16</v>
      </c>
      <c r="P173" s="9">
        <f ca="1">MATCH(100-C173,INDEX('Task Durations - Poisson'!$B$2:$AZ$80,,O173),1)</f>
        <v>14</v>
      </c>
    </row>
    <row r="174" spans="1:16" ht="20.100000000000001" customHeight="1">
      <c r="A174" s="10">
        <v>172</v>
      </c>
      <c r="B174" s="11">
        <f t="shared" si="25"/>
        <v>2.51552244576588</v>
      </c>
      <c r="C174" s="12">
        <f t="shared" ca="1" si="1"/>
        <v>81</v>
      </c>
      <c r="D174" s="12">
        <f t="shared" ca="1" si="26"/>
        <v>0</v>
      </c>
      <c r="E174" s="12">
        <f t="shared" ca="1" si="27"/>
        <v>0</v>
      </c>
      <c r="F174" s="12">
        <f t="shared" ca="1" si="28"/>
        <v>1</v>
      </c>
      <c r="G174" s="12">
        <f t="shared" ca="1" si="34"/>
        <v>10</v>
      </c>
      <c r="H174" s="12">
        <f t="shared" ca="1" si="34"/>
        <v>15</v>
      </c>
      <c r="I174" s="12">
        <f t="shared" ca="1" si="34"/>
        <v>10</v>
      </c>
      <c r="J174" s="12">
        <f t="shared" ca="1" si="29"/>
        <v>11.666666666666666</v>
      </c>
      <c r="K174" s="12">
        <f t="shared" ca="1" si="30"/>
        <v>0</v>
      </c>
      <c r="L174" s="12">
        <f t="shared" ca="1" si="31"/>
        <v>0</v>
      </c>
      <c r="M174" s="12">
        <f t="shared" ca="1" si="32"/>
        <v>11.666666666666666</v>
      </c>
      <c r="N174" s="9">
        <f ca="1">MATCH(C174,INDEX('Task Durations - Poisson'!$B$2:$AZ$80,,5),1)</f>
        <v>8</v>
      </c>
      <c r="O174" s="9">
        <f ca="1">MIN(51,INT(SUMPRODUCT(B174:N174,'Task Durations - Table 1'!$A$3:$M$3)))</f>
        <v>20</v>
      </c>
      <c r="P174" s="9">
        <f ca="1">MATCH(100-C174,INDEX('Task Durations - Poisson'!$B$2:$AZ$80,,O174),1)</f>
        <v>17</v>
      </c>
    </row>
    <row r="175" spans="1:16" ht="20.100000000000001" customHeight="1">
      <c r="A175" s="10">
        <v>173</v>
      </c>
      <c r="B175" s="11">
        <f t="shared" si="25"/>
        <v>2.5188787127076373</v>
      </c>
      <c r="C175" s="12">
        <f t="shared" ca="1" si="1"/>
        <v>82</v>
      </c>
      <c r="D175" s="12">
        <f t="shared" ca="1" si="26"/>
        <v>0</v>
      </c>
      <c r="E175" s="12">
        <f t="shared" ca="1" si="27"/>
        <v>0</v>
      </c>
      <c r="F175" s="12">
        <f t="shared" ca="1" si="28"/>
        <v>1</v>
      </c>
      <c r="G175" s="12">
        <f t="shared" ca="1" si="34"/>
        <v>15</v>
      </c>
      <c r="H175" s="12">
        <f t="shared" ca="1" si="34"/>
        <v>23</v>
      </c>
      <c r="I175" s="12">
        <f t="shared" ca="1" si="34"/>
        <v>23</v>
      </c>
      <c r="J175" s="12">
        <f t="shared" ca="1" si="29"/>
        <v>20.333333333333332</v>
      </c>
      <c r="K175" s="12">
        <f t="shared" ca="1" si="30"/>
        <v>0</v>
      </c>
      <c r="L175" s="12">
        <f t="shared" ca="1" si="31"/>
        <v>0</v>
      </c>
      <c r="M175" s="12">
        <f t="shared" ca="1" si="32"/>
        <v>20.333333333333332</v>
      </c>
      <c r="N175" s="9">
        <f ca="1">MATCH(C175,INDEX('Task Durations - Poisson'!$B$2:$AZ$80,,5),1)</f>
        <v>8</v>
      </c>
      <c r="O175" s="9">
        <f ca="1">MIN(51,INT(SUMPRODUCT(B175:N175,'Task Durations - Table 1'!$A$3:$M$3)))</f>
        <v>28</v>
      </c>
      <c r="P175" s="9">
        <f ca="1">MATCH(100-C175,INDEX('Task Durations - Poisson'!$B$2:$AZ$80,,O175),1)</f>
        <v>24</v>
      </c>
    </row>
    <row r="176" spans="1:16" ht="20.100000000000001" customHeight="1">
      <c r="A176" s="10">
        <v>174</v>
      </c>
      <c r="B176" s="11">
        <f t="shared" si="25"/>
        <v>2.5222394576566587</v>
      </c>
      <c r="C176" s="12">
        <f t="shared" ca="1" si="1"/>
        <v>54</v>
      </c>
      <c r="D176" s="12">
        <f t="shared" ca="1" si="26"/>
        <v>0</v>
      </c>
      <c r="E176" s="12">
        <f t="shared" ca="1" si="27"/>
        <v>1</v>
      </c>
      <c r="F176" s="12">
        <f t="shared" ca="1" si="28"/>
        <v>0</v>
      </c>
      <c r="G176" s="12">
        <f t="shared" ca="1" si="34"/>
        <v>23</v>
      </c>
      <c r="H176" s="12">
        <f t="shared" ca="1" si="34"/>
        <v>23</v>
      </c>
      <c r="I176" s="12">
        <f t="shared" ca="1" si="34"/>
        <v>15</v>
      </c>
      <c r="J176" s="12">
        <f t="shared" ca="1" si="29"/>
        <v>20.333333333333332</v>
      </c>
      <c r="K176" s="12">
        <f t="shared" ca="1" si="30"/>
        <v>0</v>
      </c>
      <c r="L176" s="12">
        <f t="shared" ca="1" si="31"/>
        <v>20.333333333333332</v>
      </c>
      <c r="M176" s="12">
        <f t="shared" ca="1" si="32"/>
        <v>0</v>
      </c>
      <c r="N176" s="9">
        <f ca="1">MATCH(C176,INDEX('Task Durations - Poisson'!$B$2:$AZ$80,,5),1)</f>
        <v>6</v>
      </c>
      <c r="O176" s="9">
        <f ca="1">MIN(51,INT(SUMPRODUCT(B176:N176,'Task Durations - Table 1'!$A$3:$M$3)))</f>
        <v>21</v>
      </c>
      <c r="P176" s="9">
        <f ca="1">MATCH(100-C176,INDEX('Task Durations - Poisson'!$B$2:$AZ$80,,O176),1)</f>
        <v>21</v>
      </c>
    </row>
    <row r="177" spans="1:16" ht="20.100000000000001" customHeight="1">
      <c r="A177" s="10">
        <v>175</v>
      </c>
      <c r="B177" s="11">
        <f t="shared" si="25"/>
        <v>2.5256046865876027</v>
      </c>
      <c r="C177" s="12">
        <f t="shared" ca="1" si="1"/>
        <v>14</v>
      </c>
      <c r="D177" s="12">
        <f t="shared" ca="1" si="26"/>
        <v>1</v>
      </c>
      <c r="E177" s="12">
        <f t="shared" ca="1" si="27"/>
        <v>0</v>
      </c>
      <c r="F177" s="12">
        <f t="shared" ca="1" si="28"/>
        <v>0</v>
      </c>
      <c r="G177" s="12">
        <f t="shared" ca="1" si="34"/>
        <v>4</v>
      </c>
      <c r="H177" s="12">
        <f t="shared" ca="1" si="34"/>
        <v>4</v>
      </c>
      <c r="I177" s="12">
        <f t="shared" ca="1" si="34"/>
        <v>4</v>
      </c>
      <c r="J177" s="12">
        <f t="shared" ca="1" si="29"/>
        <v>4</v>
      </c>
      <c r="K177" s="12">
        <f t="shared" ca="1" si="30"/>
        <v>4</v>
      </c>
      <c r="L177" s="12">
        <f t="shared" ca="1" si="31"/>
        <v>0</v>
      </c>
      <c r="M177" s="12">
        <f t="shared" ca="1" si="32"/>
        <v>0</v>
      </c>
      <c r="N177" s="9">
        <f ca="1">MATCH(C177,INDEX('Task Durations - Poisson'!$B$2:$AZ$80,,5),1)</f>
        <v>4</v>
      </c>
      <c r="O177" s="9">
        <f ca="1">MIN(51,INT(SUMPRODUCT(B177:N177,'Task Durations - Table 1'!$A$3:$M$3)))</f>
        <v>10</v>
      </c>
      <c r="P177" s="9">
        <f ca="1">MATCH(100-C177,INDEX('Task Durations - Poisson'!$B$2:$AZ$80,,O177),1)</f>
        <v>14</v>
      </c>
    </row>
    <row r="178" spans="1:16" ht="20.100000000000001" customHeight="1">
      <c r="A178" s="10">
        <v>176</v>
      </c>
      <c r="B178" s="11">
        <f t="shared" si="25"/>
        <v>2.5289744054830989</v>
      </c>
      <c r="C178" s="12">
        <f t="shared" ca="1" si="1"/>
        <v>1</v>
      </c>
      <c r="D178" s="12">
        <f t="shared" ca="1" si="26"/>
        <v>1</v>
      </c>
      <c r="E178" s="12">
        <f t="shared" ca="1" si="27"/>
        <v>0</v>
      </c>
      <c r="F178" s="12">
        <f t="shared" ca="1" si="28"/>
        <v>0</v>
      </c>
      <c r="G178" s="12">
        <f t="shared" ca="1" si="34"/>
        <v>4</v>
      </c>
      <c r="H178" s="12">
        <f t="shared" ca="1" si="34"/>
        <v>4</v>
      </c>
      <c r="I178" s="12">
        <f t="shared" ca="1" si="34"/>
        <v>5</v>
      </c>
      <c r="J178" s="12">
        <f t="shared" ca="1" si="29"/>
        <v>4.333333333333333</v>
      </c>
      <c r="K178" s="12">
        <f t="shared" ca="1" si="30"/>
        <v>4.333333333333333</v>
      </c>
      <c r="L178" s="12">
        <f t="shared" ca="1" si="31"/>
        <v>0</v>
      </c>
      <c r="M178" s="12">
        <f t="shared" ca="1" si="32"/>
        <v>0</v>
      </c>
      <c r="N178" s="9">
        <f ca="1">MATCH(C178,INDEX('Task Durations - Poisson'!$B$2:$AZ$80,,5),1)</f>
        <v>2</v>
      </c>
      <c r="O178" s="9">
        <f ca="1">MIN(51,INT(SUMPRODUCT(B178:N178,'Task Durations - Table 1'!$A$3:$M$3)))</f>
        <v>9</v>
      </c>
      <c r="P178" s="9">
        <f ca="1">MATCH(100-C178,INDEX('Task Durations - Poisson'!$B$2:$AZ$80,,O178),1)</f>
        <v>18</v>
      </c>
    </row>
    <row r="179" spans="1:16" ht="20.100000000000001" customHeight="1">
      <c r="A179" s="10">
        <v>177</v>
      </c>
      <c r="B179" s="11">
        <f t="shared" si="25"/>
        <v>2.5323486203337597</v>
      </c>
      <c r="C179" s="12">
        <f t="shared" ca="1" si="1"/>
        <v>82</v>
      </c>
      <c r="D179" s="12">
        <f t="shared" ca="1" si="26"/>
        <v>0</v>
      </c>
      <c r="E179" s="12">
        <f t="shared" ca="1" si="27"/>
        <v>0</v>
      </c>
      <c r="F179" s="12">
        <f t="shared" ca="1" si="28"/>
        <v>1</v>
      </c>
      <c r="G179" s="12">
        <f t="shared" ca="1" si="34"/>
        <v>23</v>
      </c>
      <c r="H179" s="12">
        <f t="shared" ca="1" si="34"/>
        <v>15</v>
      </c>
      <c r="I179" s="12">
        <f t="shared" ca="1" si="34"/>
        <v>15</v>
      </c>
      <c r="J179" s="12">
        <f t="shared" ca="1" si="29"/>
        <v>17.666666666666668</v>
      </c>
      <c r="K179" s="12">
        <f t="shared" ca="1" si="30"/>
        <v>0</v>
      </c>
      <c r="L179" s="12">
        <f t="shared" ca="1" si="31"/>
        <v>0</v>
      </c>
      <c r="M179" s="12">
        <f t="shared" ca="1" si="32"/>
        <v>17.666666666666668</v>
      </c>
      <c r="N179" s="9">
        <f ca="1">MATCH(C179,INDEX('Task Durations - Poisson'!$B$2:$AZ$80,,5),1)</f>
        <v>8</v>
      </c>
      <c r="O179" s="9">
        <f ca="1">MIN(51,INT(SUMPRODUCT(B179:N179,'Task Durations - Table 1'!$A$3:$M$3)))</f>
        <v>26</v>
      </c>
      <c r="P179" s="9">
        <f ca="1">MATCH(100-C179,INDEX('Task Durations - Poisson'!$B$2:$AZ$80,,O179),1)</f>
        <v>22</v>
      </c>
    </row>
    <row r="180" spans="1:16" ht="20.100000000000001" customHeight="1">
      <c r="A180" s="10">
        <v>178</v>
      </c>
      <c r="B180" s="11">
        <f t="shared" si="25"/>
        <v>2.5357273371381903</v>
      </c>
      <c r="C180" s="12">
        <f t="shared" ca="1" si="1"/>
        <v>17</v>
      </c>
      <c r="D180" s="12">
        <f t="shared" ca="1" si="26"/>
        <v>1</v>
      </c>
      <c r="E180" s="12">
        <f t="shared" ca="1" si="27"/>
        <v>0</v>
      </c>
      <c r="F180" s="12">
        <f t="shared" ca="1" si="28"/>
        <v>0</v>
      </c>
      <c r="G180" s="12">
        <f t="shared" ca="1" si="34"/>
        <v>7</v>
      </c>
      <c r="H180" s="12">
        <f t="shared" ca="1" si="34"/>
        <v>10</v>
      </c>
      <c r="I180" s="12">
        <f t="shared" ca="1" si="34"/>
        <v>7</v>
      </c>
      <c r="J180" s="12">
        <f t="shared" ca="1" si="29"/>
        <v>8</v>
      </c>
      <c r="K180" s="12">
        <f t="shared" ca="1" si="30"/>
        <v>8</v>
      </c>
      <c r="L180" s="12">
        <f t="shared" ca="1" si="31"/>
        <v>0</v>
      </c>
      <c r="M180" s="12">
        <f t="shared" ca="1" si="32"/>
        <v>0</v>
      </c>
      <c r="N180" s="9">
        <f ca="1">MATCH(C180,INDEX('Task Durations - Poisson'!$B$2:$AZ$80,,5),1)</f>
        <v>4</v>
      </c>
      <c r="O180" s="9">
        <f ca="1">MIN(51,INT(SUMPRODUCT(B180:N180,'Task Durations - Table 1'!$A$3:$M$3)))</f>
        <v>14</v>
      </c>
      <c r="P180" s="9">
        <f ca="1">MATCH(100-C180,INDEX('Task Durations - Poisson'!$B$2:$AZ$80,,O180),1)</f>
        <v>19</v>
      </c>
    </row>
    <row r="181" spans="1:16" ht="20.100000000000001" customHeight="1">
      <c r="A181" s="10">
        <v>179</v>
      </c>
      <c r="B181" s="11">
        <f t="shared" si="25"/>
        <v>2.5391105619029992</v>
      </c>
      <c r="C181" s="12">
        <f t="shared" ca="1" si="1"/>
        <v>43</v>
      </c>
      <c r="D181" s="12">
        <f t="shared" ca="1" si="26"/>
        <v>0</v>
      </c>
      <c r="E181" s="12">
        <f t="shared" ca="1" si="27"/>
        <v>1</v>
      </c>
      <c r="F181" s="12">
        <f t="shared" ca="1" si="28"/>
        <v>0</v>
      </c>
      <c r="G181" s="12">
        <f t="shared" ca="1" si="34"/>
        <v>4</v>
      </c>
      <c r="H181" s="12">
        <f t="shared" ca="1" si="34"/>
        <v>4</v>
      </c>
      <c r="I181" s="12">
        <f t="shared" ca="1" si="34"/>
        <v>4</v>
      </c>
      <c r="J181" s="12">
        <f t="shared" ca="1" si="29"/>
        <v>4</v>
      </c>
      <c r="K181" s="12">
        <f t="shared" ca="1" si="30"/>
        <v>0</v>
      </c>
      <c r="L181" s="12">
        <f t="shared" ca="1" si="31"/>
        <v>4</v>
      </c>
      <c r="M181" s="12">
        <f t="shared" ca="1" si="32"/>
        <v>0</v>
      </c>
      <c r="N181" s="9">
        <f ca="1">MATCH(C181,INDEX('Task Durations - Poisson'!$B$2:$AZ$80,,5),1)</f>
        <v>5</v>
      </c>
      <c r="O181" s="9">
        <f ca="1">MIN(51,INT(SUMPRODUCT(B181:N181,'Task Durations - Table 1'!$A$3:$M$3)))</f>
        <v>8</v>
      </c>
      <c r="P181" s="9">
        <f ca="1">MATCH(100-C181,INDEX('Task Durations - Poisson'!$B$2:$AZ$80,,O181),1)</f>
        <v>9</v>
      </c>
    </row>
    <row r="182" spans="1:16" ht="20.100000000000001" customHeight="1">
      <c r="A182" s="10">
        <v>180</v>
      </c>
      <c r="B182" s="11">
        <f t="shared" si="25"/>
        <v>2.5424983006428095</v>
      </c>
      <c r="C182" s="12">
        <f t="shared" ca="1" si="1"/>
        <v>28</v>
      </c>
      <c r="D182" s="12">
        <f t="shared" ca="1" si="26"/>
        <v>1</v>
      </c>
      <c r="E182" s="12">
        <f t="shared" ca="1" si="27"/>
        <v>0</v>
      </c>
      <c r="F182" s="12">
        <f t="shared" ca="1" si="28"/>
        <v>0</v>
      </c>
      <c r="G182" s="12">
        <f t="shared" ca="1" si="34"/>
        <v>3</v>
      </c>
      <c r="H182" s="12">
        <f t="shared" ca="1" si="34"/>
        <v>3</v>
      </c>
      <c r="I182" s="12">
        <f t="shared" ca="1" si="34"/>
        <v>4</v>
      </c>
      <c r="J182" s="12">
        <f t="shared" ca="1" si="29"/>
        <v>3.3333333333333335</v>
      </c>
      <c r="K182" s="12">
        <f t="shared" ca="1" si="30"/>
        <v>3.3333333333333335</v>
      </c>
      <c r="L182" s="12">
        <f t="shared" ca="1" si="31"/>
        <v>0</v>
      </c>
      <c r="M182" s="12">
        <f t="shared" ca="1" si="32"/>
        <v>0</v>
      </c>
      <c r="N182" s="9">
        <f ca="1">MATCH(C182,INDEX('Task Durations - Poisson'!$B$2:$AZ$80,,5),1)</f>
        <v>5</v>
      </c>
      <c r="O182" s="9">
        <f ca="1">MIN(51,INT(SUMPRODUCT(B182:N182,'Task Durations - Table 1'!$A$3:$M$3)))</f>
        <v>9</v>
      </c>
      <c r="P182" s="9">
        <f ca="1">MATCH(100-C182,INDEX('Task Durations - Poisson'!$B$2:$AZ$80,,O182),1)</f>
        <v>12</v>
      </c>
    </row>
    <row r="183" spans="1:16" ht="20.100000000000001" customHeight="1">
      <c r="A183" s="10">
        <v>181</v>
      </c>
      <c r="B183" s="11">
        <f t="shared" si="25"/>
        <v>2.5458905593802679</v>
      </c>
      <c r="C183" s="12">
        <f t="shared" ca="1" si="1"/>
        <v>27</v>
      </c>
      <c r="D183" s="12">
        <f t="shared" ca="1" si="26"/>
        <v>1</v>
      </c>
      <c r="E183" s="12">
        <f t="shared" ca="1" si="27"/>
        <v>0</v>
      </c>
      <c r="F183" s="12">
        <f t="shared" ca="1" si="28"/>
        <v>0</v>
      </c>
      <c r="G183" s="12">
        <f t="shared" ca="1" si="34"/>
        <v>3</v>
      </c>
      <c r="H183" s="12">
        <f t="shared" ca="1" si="34"/>
        <v>3</v>
      </c>
      <c r="I183" s="12">
        <f t="shared" ca="1" si="34"/>
        <v>3</v>
      </c>
      <c r="J183" s="12">
        <f t="shared" ca="1" si="29"/>
        <v>3</v>
      </c>
      <c r="K183" s="12">
        <f t="shared" ca="1" si="30"/>
        <v>3</v>
      </c>
      <c r="L183" s="12">
        <f t="shared" ca="1" si="31"/>
        <v>0</v>
      </c>
      <c r="M183" s="12">
        <f t="shared" ca="1" si="32"/>
        <v>0</v>
      </c>
      <c r="N183" s="9">
        <f ca="1">MATCH(C183,INDEX('Task Durations - Poisson'!$B$2:$AZ$80,,5),1)</f>
        <v>5</v>
      </c>
      <c r="O183" s="9">
        <f ca="1">MIN(51,INT(SUMPRODUCT(B183:N183,'Task Durations - Table 1'!$A$3:$M$3)))</f>
        <v>9</v>
      </c>
      <c r="P183" s="9">
        <f ca="1">MATCH(100-C183,INDEX('Task Durations - Poisson'!$B$2:$AZ$80,,O183),1)</f>
        <v>12</v>
      </c>
    </row>
    <row r="184" spans="1:16" ht="20.100000000000001" customHeight="1">
      <c r="A184" s="10">
        <v>182</v>
      </c>
      <c r="B184" s="11">
        <f t="shared" si="25"/>
        <v>2.549287344146058</v>
      </c>
      <c r="C184" s="12">
        <f t="shared" ca="1" si="1"/>
        <v>18</v>
      </c>
      <c r="D184" s="12">
        <f t="shared" ca="1" si="26"/>
        <v>1</v>
      </c>
      <c r="E184" s="12">
        <f t="shared" ca="1" si="27"/>
        <v>0</v>
      </c>
      <c r="F184" s="12">
        <f t="shared" ca="1" si="28"/>
        <v>0</v>
      </c>
      <c r="G184" s="12">
        <f t="shared" ref="G184:I203" ca="1" si="35">INT(CHOOSE(1+MOD($C184+RANDBETWEEN(0,1),7),1,2,3,5,8,13,21)+$B184)</f>
        <v>10</v>
      </c>
      <c r="H184" s="12">
        <f t="shared" ca="1" si="35"/>
        <v>10</v>
      </c>
      <c r="I184" s="12">
        <f t="shared" ca="1" si="35"/>
        <v>15</v>
      </c>
      <c r="J184" s="12">
        <f t="shared" ca="1" si="29"/>
        <v>11.666666666666666</v>
      </c>
      <c r="K184" s="12">
        <f t="shared" ca="1" si="30"/>
        <v>11.666666666666666</v>
      </c>
      <c r="L184" s="12">
        <f t="shared" ca="1" si="31"/>
        <v>0</v>
      </c>
      <c r="M184" s="12">
        <f t="shared" ca="1" si="32"/>
        <v>0</v>
      </c>
      <c r="N184" s="9">
        <f ca="1">MATCH(C184,INDEX('Task Durations - Poisson'!$B$2:$AZ$80,,5),1)</f>
        <v>4</v>
      </c>
      <c r="O184" s="9">
        <f ca="1">MIN(51,INT(SUMPRODUCT(B184:N184,'Task Durations - Table 1'!$A$3:$M$3)))</f>
        <v>19</v>
      </c>
      <c r="P184" s="9">
        <f ca="1">MATCH(100-C184,INDEX('Task Durations - Poisson'!$B$2:$AZ$80,,O184),1)</f>
        <v>24</v>
      </c>
    </row>
    <row r="185" spans="1:16" ht="20.100000000000001" customHeight="1">
      <c r="A185" s="10">
        <v>183</v>
      </c>
      <c r="B185" s="11">
        <f t="shared" si="25"/>
        <v>2.5526886609789092</v>
      </c>
      <c r="C185" s="12">
        <f t="shared" ca="1" si="1"/>
        <v>30</v>
      </c>
      <c r="D185" s="12">
        <f t="shared" ca="1" si="26"/>
        <v>1</v>
      </c>
      <c r="E185" s="12">
        <f t="shared" ca="1" si="27"/>
        <v>0</v>
      </c>
      <c r="F185" s="12">
        <f t="shared" ca="1" si="28"/>
        <v>0</v>
      </c>
      <c r="G185" s="12">
        <f t="shared" ca="1" si="35"/>
        <v>5</v>
      </c>
      <c r="H185" s="12">
        <f t="shared" ca="1" si="35"/>
        <v>5</v>
      </c>
      <c r="I185" s="12">
        <f t="shared" ca="1" si="35"/>
        <v>5</v>
      </c>
      <c r="J185" s="12">
        <f t="shared" ca="1" si="29"/>
        <v>5</v>
      </c>
      <c r="K185" s="12">
        <f t="shared" ca="1" si="30"/>
        <v>5</v>
      </c>
      <c r="L185" s="12">
        <f t="shared" ca="1" si="31"/>
        <v>0</v>
      </c>
      <c r="M185" s="12">
        <f t="shared" ca="1" si="32"/>
        <v>0</v>
      </c>
      <c r="N185" s="9">
        <f ca="1">MATCH(C185,INDEX('Task Durations - Poisson'!$B$2:$AZ$80,,5),1)</f>
        <v>5</v>
      </c>
      <c r="O185" s="9">
        <f ca="1">MIN(51,INT(SUMPRODUCT(B185:N185,'Task Durations - Table 1'!$A$3:$M$3)))</f>
        <v>11</v>
      </c>
      <c r="P185" s="9">
        <f ca="1">MATCH(100-C185,INDEX('Task Durations - Poisson'!$B$2:$AZ$80,,O185),1)</f>
        <v>14</v>
      </c>
    </row>
    <row r="186" spans="1:16" ht="20.100000000000001" customHeight="1">
      <c r="A186" s="10">
        <v>184</v>
      </c>
      <c r="B186" s="11">
        <f t="shared" si="25"/>
        <v>2.5560945159256079</v>
      </c>
      <c r="C186" s="12">
        <f t="shared" ca="1" si="1"/>
        <v>10</v>
      </c>
      <c r="D186" s="12">
        <f t="shared" ca="1" si="26"/>
        <v>1</v>
      </c>
      <c r="E186" s="12">
        <f t="shared" ca="1" si="27"/>
        <v>0</v>
      </c>
      <c r="F186" s="12">
        <f t="shared" ca="1" si="28"/>
        <v>0</v>
      </c>
      <c r="G186" s="12">
        <f t="shared" ca="1" si="35"/>
        <v>7</v>
      </c>
      <c r="H186" s="12">
        <f t="shared" ca="1" si="35"/>
        <v>10</v>
      </c>
      <c r="I186" s="12">
        <f t="shared" ca="1" si="35"/>
        <v>10</v>
      </c>
      <c r="J186" s="12">
        <f t="shared" ca="1" si="29"/>
        <v>9</v>
      </c>
      <c r="K186" s="12">
        <f t="shared" ca="1" si="30"/>
        <v>9</v>
      </c>
      <c r="L186" s="12">
        <f t="shared" ca="1" si="31"/>
        <v>0</v>
      </c>
      <c r="M186" s="12">
        <f t="shared" ca="1" si="32"/>
        <v>0</v>
      </c>
      <c r="N186" s="9">
        <f ca="1">MATCH(C186,INDEX('Task Durations - Poisson'!$B$2:$AZ$80,,5),1)</f>
        <v>3</v>
      </c>
      <c r="O186" s="9">
        <f ca="1">MIN(51,INT(SUMPRODUCT(B186:N186,'Task Durations - Table 1'!$A$3:$M$3)))</f>
        <v>15</v>
      </c>
      <c r="P186" s="9">
        <f ca="1">MATCH(100-C186,INDEX('Task Durations - Poisson'!$B$2:$AZ$80,,O186),1)</f>
        <v>21</v>
      </c>
    </row>
    <row r="187" spans="1:16" ht="20.100000000000001" customHeight="1">
      <c r="A187" s="10">
        <v>185</v>
      </c>
      <c r="B187" s="11">
        <f t="shared" si="25"/>
        <v>2.5595049150410079</v>
      </c>
      <c r="C187" s="12">
        <f t="shared" ca="1" si="1"/>
        <v>16</v>
      </c>
      <c r="D187" s="12">
        <f t="shared" ca="1" si="26"/>
        <v>1</v>
      </c>
      <c r="E187" s="12">
        <f t="shared" ca="1" si="27"/>
        <v>0</v>
      </c>
      <c r="F187" s="12">
        <f t="shared" ca="1" si="28"/>
        <v>0</v>
      </c>
      <c r="G187" s="12">
        <f t="shared" ca="1" si="35"/>
        <v>7</v>
      </c>
      <c r="H187" s="12">
        <f t="shared" ca="1" si="35"/>
        <v>7</v>
      </c>
      <c r="I187" s="12">
        <f t="shared" ca="1" si="35"/>
        <v>7</v>
      </c>
      <c r="J187" s="12">
        <f t="shared" ca="1" si="29"/>
        <v>7</v>
      </c>
      <c r="K187" s="12">
        <f t="shared" ca="1" si="30"/>
        <v>7</v>
      </c>
      <c r="L187" s="12">
        <f t="shared" ca="1" si="31"/>
        <v>0</v>
      </c>
      <c r="M187" s="12">
        <f t="shared" ca="1" si="32"/>
        <v>0</v>
      </c>
      <c r="N187" s="9">
        <f ca="1">MATCH(C187,INDEX('Task Durations - Poisson'!$B$2:$AZ$80,,5),1)</f>
        <v>4</v>
      </c>
      <c r="O187" s="9">
        <f ca="1">MIN(51,INT(SUMPRODUCT(B187:N187,'Task Durations - Table 1'!$A$3:$M$3)))</f>
        <v>13</v>
      </c>
      <c r="P187" s="9">
        <f ca="1">MATCH(100-C187,INDEX('Task Durations - Poisson'!$B$2:$AZ$80,,O187),1)</f>
        <v>18</v>
      </c>
    </row>
    <row r="188" spans="1:16" ht="20.100000000000001" customHeight="1">
      <c r="A188" s="10">
        <v>186</v>
      </c>
      <c r="B188" s="11">
        <f t="shared" si="25"/>
        <v>2.5629198643880424</v>
      </c>
      <c r="C188" s="12">
        <f t="shared" ca="1" si="1"/>
        <v>72</v>
      </c>
      <c r="D188" s="12">
        <f t="shared" ca="1" si="26"/>
        <v>0</v>
      </c>
      <c r="E188" s="12">
        <f t="shared" ca="1" si="27"/>
        <v>0</v>
      </c>
      <c r="F188" s="12">
        <f t="shared" ca="1" si="28"/>
        <v>1</v>
      </c>
      <c r="G188" s="12">
        <f t="shared" ca="1" si="35"/>
        <v>5</v>
      </c>
      <c r="H188" s="12">
        <f t="shared" ca="1" si="35"/>
        <v>7</v>
      </c>
      <c r="I188" s="12">
        <f t="shared" ca="1" si="35"/>
        <v>5</v>
      </c>
      <c r="J188" s="12">
        <f t="shared" ca="1" si="29"/>
        <v>5.666666666666667</v>
      </c>
      <c r="K188" s="12">
        <f t="shared" ca="1" si="30"/>
        <v>0</v>
      </c>
      <c r="L188" s="12">
        <f t="shared" ca="1" si="31"/>
        <v>0</v>
      </c>
      <c r="M188" s="12">
        <f t="shared" ca="1" si="32"/>
        <v>5.666666666666667</v>
      </c>
      <c r="N188" s="9">
        <f ca="1">MATCH(C188,INDEX('Task Durations - Poisson'!$B$2:$AZ$80,,5),1)</f>
        <v>7</v>
      </c>
      <c r="O188" s="9">
        <f ca="1">MIN(51,INT(SUMPRODUCT(B188:N188,'Task Durations - Table 1'!$A$3:$M$3)))</f>
        <v>13</v>
      </c>
      <c r="P188" s="9">
        <f ca="1">MATCH(100-C188,INDEX('Task Durations - Poisson'!$B$2:$AZ$80,,O188),1)</f>
        <v>12</v>
      </c>
    </row>
    <row r="189" spans="1:16" ht="20.100000000000001" customHeight="1">
      <c r="A189" s="10">
        <v>187</v>
      </c>
      <c r="B189" s="11">
        <f t="shared" si="25"/>
        <v>2.5663393700377326</v>
      </c>
      <c r="C189" s="12">
        <f t="shared" ca="1" si="1"/>
        <v>25</v>
      </c>
      <c r="D189" s="12">
        <f t="shared" ca="1" si="26"/>
        <v>1</v>
      </c>
      <c r="E189" s="12">
        <f t="shared" ca="1" si="27"/>
        <v>0</v>
      </c>
      <c r="F189" s="12">
        <f t="shared" ca="1" si="28"/>
        <v>0</v>
      </c>
      <c r="G189" s="12">
        <f t="shared" ca="1" si="35"/>
        <v>10</v>
      </c>
      <c r="H189" s="12">
        <f t="shared" ca="1" si="35"/>
        <v>15</v>
      </c>
      <c r="I189" s="12">
        <f t="shared" ca="1" si="35"/>
        <v>15</v>
      </c>
      <c r="J189" s="12">
        <f t="shared" ca="1" si="29"/>
        <v>13.333333333333334</v>
      </c>
      <c r="K189" s="12">
        <f t="shared" ca="1" si="30"/>
        <v>13.333333333333334</v>
      </c>
      <c r="L189" s="12">
        <f t="shared" ca="1" si="31"/>
        <v>0</v>
      </c>
      <c r="M189" s="12">
        <f t="shared" ca="1" si="32"/>
        <v>0</v>
      </c>
      <c r="N189" s="9">
        <f ca="1">MATCH(C189,INDEX('Task Durations - Poisson'!$B$2:$AZ$80,,5),1)</f>
        <v>4</v>
      </c>
      <c r="O189" s="9">
        <f ca="1">MIN(51,INT(SUMPRODUCT(B189:N189,'Task Durations - Table 1'!$A$3:$M$3)))</f>
        <v>20</v>
      </c>
      <c r="P189" s="9">
        <f ca="1">MATCH(100-C189,INDEX('Task Durations - Poisson'!$B$2:$AZ$80,,O189),1)</f>
        <v>24</v>
      </c>
    </row>
    <row r="190" spans="1:16" ht="20.100000000000001" customHeight="1">
      <c r="A190" s="10">
        <v>188</v>
      </c>
      <c r="B190" s="11">
        <f t="shared" si="25"/>
        <v>2.5697634380692014</v>
      </c>
      <c r="C190" s="12">
        <f t="shared" ca="1" si="1"/>
        <v>38</v>
      </c>
      <c r="D190" s="12">
        <f t="shared" ca="1" si="26"/>
        <v>0</v>
      </c>
      <c r="E190" s="12">
        <f t="shared" ca="1" si="27"/>
        <v>1</v>
      </c>
      <c r="F190" s="12">
        <f t="shared" ca="1" si="28"/>
        <v>0</v>
      </c>
      <c r="G190" s="12">
        <f t="shared" ca="1" si="35"/>
        <v>10</v>
      </c>
      <c r="H190" s="12">
        <f t="shared" ca="1" si="35"/>
        <v>10</v>
      </c>
      <c r="I190" s="12">
        <f t="shared" ca="1" si="35"/>
        <v>7</v>
      </c>
      <c r="J190" s="12">
        <f t="shared" ca="1" si="29"/>
        <v>9</v>
      </c>
      <c r="K190" s="12">
        <f t="shared" ca="1" si="30"/>
        <v>0</v>
      </c>
      <c r="L190" s="12">
        <f t="shared" ca="1" si="31"/>
        <v>9</v>
      </c>
      <c r="M190" s="12">
        <f t="shared" ca="1" si="32"/>
        <v>0</v>
      </c>
      <c r="N190" s="9">
        <f ca="1">MATCH(C190,INDEX('Task Durations - Poisson'!$B$2:$AZ$80,,5),1)</f>
        <v>5</v>
      </c>
      <c r="O190" s="9">
        <f ca="1">MIN(51,INT(SUMPRODUCT(B190:N190,'Task Durations - Table 1'!$A$3:$M$3)))</f>
        <v>12</v>
      </c>
      <c r="P190" s="9">
        <f ca="1">MATCH(100-C190,INDEX('Task Durations - Poisson'!$B$2:$AZ$80,,O190),1)</f>
        <v>14</v>
      </c>
    </row>
    <row r="191" spans="1:16" ht="20.100000000000001" customHeight="1">
      <c r="A191" s="10">
        <v>189</v>
      </c>
      <c r="B191" s="11">
        <f t="shared" si="25"/>
        <v>2.5731920745696812</v>
      </c>
      <c r="C191" s="12">
        <f t="shared" ca="1" si="1"/>
        <v>62</v>
      </c>
      <c r="D191" s="12">
        <f t="shared" ca="1" si="26"/>
        <v>0</v>
      </c>
      <c r="E191" s="12">
        <f t="shared" ca="1" si="27"/>
        <v>1</v>
      </c>
      <c r="F191" s="12">
        <f t="shared" ca="1" si="28"/>
        <v>0</v>
      </c>
      <c r="G191" s="12">
        <f t="shared" ca="1" si="35"/>
        <v>3</v>
      </c>
      <c r="H191" s="12">
        <f t="shared" ca="1" si="35"/>
        <v>3</v>
      </c>
      <c r="I191" s="12">
        <f t="shared" ca="1" si="35"/>
        <v>23</v>
      </c>
      <c r="J191" s="12">
        <f t="shared" ca="1" si="29"/>
        <v>9.6666666666666661</v>
      </c>
      <c r="K191" s="12">
        <f t="shared" ca="1" si="30"/>
        <v>0</v>
      </c>
      <c r="L191" s="12">
        <f t="shared" ca="1" si="31"/>
        <v>9.6666666666666661</v>
      </c>
      <c r="M191" s="12">
        <f t="shared" ca="1" si="32"/>
        <v>0</v>
      </c>
      <c r="N191" s="9">
        <f ca="1">MATCH(C191,INDEX('Task Durations - Poisson'!$B$2:$AZ$80,,5),1)</f>
        <v>7</v>
      </c>
      <c r="O191" s="9">
        <f ca="1">MIN(51,INT(SUMPRODUCT(B191:N191,'Task Durations - Table 1'!$A$3:$M$3)))</f>
        <v>14</v>
      </c>
      <c r="P191" s="9">
        <f ca="1">MATCH(100-C191,INDEX('Task Durations - Poisson'!$B$2:$AZ$80,,O191),1)</f>
        <v>14</v>
      </c>
    </row>
    <row r="192" spans="1:16" ht="20.100000000000001" customHeight="1">
      <c r="A192" s="10">
        <v>190</v>
      </c>
      <c r="B192" s="11">
        <f t="shared" si="25"/>
        <v>2.5766252856345266</v>
      </c>
      <c r="C192" s="12">
        <f t="shared" ca="1" si="1"/>
        <v>55</v>
      </c>
      <c r="D192" s="12">
        <f t="shared" ca="1" si="26"/>
        <v>0</v>
      </c>
      <c r="E192" s="12">
        <f t="shared" ca="1" si="27"/>
        <v>1</v>
      </c>
      <c r="F192" s="12">
        <f t="shared" ca="1" si="28"/>
        <v>0</v>
      </c>
      <c r="G192" s="12">
        <f t="shared" ca="1" si="35"/>
        <v>23</v>
      </c>
      <c r="H192" s="12">
        <f t="shared" ca="1" si="35"/>
        <v>3</v>
      </c>
      <c r="I192" s="12">
        <f t="shared" ca="1" si="35"/>
        <v>3</v>
      </c>
      <c r="J192" s="12">
        <f t="shared" ca="1" si="29"/>
        <v>9.6666666666666661</v>
      </c>
      <c r="K192" s="12">
        <f t="shared" ca="1" si="30"/>
        <v>0</v>
      </c>
      <c r="L192" s="12">
        <f t="shared" ca="1" si="31"/>
        <v>9.6666666666666661</v>
      </c>
      <c r="M192" s="12">
        <f t="shared" ca="1" si="32"/>
        <v>0</v>
      </c>
      <c r="N192" s="9">
        <f ca="1">MATCH(C192,INDEX('Task Durations - Poisson'!$B$2:$AZ$80,,5),1)</f>
        <v>6</v>
      </c>
      <c r="O192" s="9">
        <f ca="1">MIN(51,INT(SUMPRODUCT(B192:N192,'Task Durations - Table 1'!$A$3:$M$3)))</f>
        <v>13</v>
      </c>
      <c r="P192" s="9">
        <f ca="1">MATCH(100-C192,INDEX('Task Durations - Poisson'!$B$2:$AZ$80,,O192),1)</f>
        <v>13</v>
      </c>
    </row>
    <row r="193" spans="1:16" ht="20.100000000000001" customHeight="1">
      <c r="A193" s="10">
        <v>191</v>
      </c>
      <c r="B193" s="11">
        <f t="shared" si="25"/>
        <v>2.5800630773672255</v>
      </c>
      <c r="C193" s="12">
        <f t="shared" ca="1" si="1"/>
        <v>32</v>
      </c>
      <c r="D193" s="12">
        <f t="shared" ca="1" si="26"/>
        <v>1</v>
      </c>
      <c r="E193" s="12">
        <f t="shared" ca="1" si="27"/>
        <v>0</v>
      </c>
      <c r="F193" s="12">
        <f t="shared" ca="1" si="28"/>
        <v>0</v>
      </c>
      <c r="G193" s="12">
        <f t="shared" ca="1" si="35"/>
        <v>15</v>
      </c>
      <c r="H193" s="12">
        <f t="shared" ca="1" si="35"/>
        <v>10</v>
      </c>
      <c r="I193" s="12">
        <f t="shared" ca="1" si="35"/>
        <v>10</v>
      </c>
      <c r="J193" s="12">
        <f t="shared" ca="1" si="29"/>
        <v>11.666666666666666</v>
      </c>
      <c r="K193" s="12">
        <f t="shared" ca="1" si="30"/>
        <v>11.666666666666666</v>
      </c>
      <c r="L193" s="12">
        <f t="shared" ca="1" si="31"/>
        <v>0</v>
      </c>
      <c r="M193" s="12">
        <f t="shared" ca="1" si="32"/>
        <v>0</v>
      </c>
      <c r="N193" s="9">
        <f ca="1">MATCH(C193,INDEX('Task Durations - Poisson'!$B$2:$AZ$80,,5),1)</f>
        <v>5</v>
      </c>
      <c r="O193" s="9">
        <f ca="1">MIN(51,INT(SUMPRODUCT(B193:N193,'Task Durations - Table 1'!$A$3:$M$3)))</f>
        <v>19</v>
      </c>
      <c r="P193" s="9">
        <f ca="1">MATCH(100-C193,INDEX('Task Durations - Poisson'!$B$2:$AZ$80,,O193),1)</f>
        <v>22</v>
      </c>
    </row>
    <row r="194" spans="1:16" ht="20.100000000000001" customHeight="1">
      <c r="A194" s="10">
        <v>192</v>
      </c>
      <c r="B194" s="11">
        <f t="shared" si="25"/>
        <v>2.5835054558794082</v>
      </c>
      <c r="C194" s="12">
        <f t="shared" ca="1" si="1"/>
        <v>55</v>
      </c>
      <c r="D194" s="12">
        <f t="shared" ca="1" si="26"/>
        <v>0</v>
      </c>
      <c r="E194" s="12">
        <f t="shared" ca="1" si="27"/>
        <v>1</v>
      </c>
      <c r="F194" s="12">
        <f t="shared" ca="1" si="28"/>
        <v>0</v>
      </c>
      <c r="G194" s="12">
        <f t="shared" ca="1" si="35"/>
        <v>3</v>
      </c>
      <c r="H194" s="12">
        <f t="shared" ca="1" si="35"/>
        <v>3</v>
      </c>
      <c r="I194" s="12">
        <f t="shared" ca="1" si="35"/>
        <v>23</v>
      </c>
      <c r="J194" s="12">
        <f t="shared" ca="1" si="29"/>
        <v>9.6666666666666661</v>
      </c>
      <c r="K194" s="12">
        <f t="shared" ca="1" si="30"/>
        <v>0</v>
      </c>
      <c r="L194" s="12">
        <f t="shared" ca="1" si="31"/>
        <v>9.6666666666666661</v>
      </c>
      <c r="M194" s="12">
        <f t="shared" ca="1" si="32"/>
        <v>0</v>
      </c>
      <c r="N194" s="9">
        <f ca="1">MATCH(C194,INDEX('Task Durations - Poisson'!$B$2:$AZ$80,,5),1)</f>
        <v>6</v>
      </c>
      <c r="O194" s="9">
        <f ca="1">MIN(51,INT(SUMPRODUCT(B194:N194,'Task Durations - Table 1'!$A$3:$M$3)))</f>
        <v>14</v>
      </c>
      <c r="P194" s="9">
        <f ca="1">MATCH(100-C194,INDEX('Task Durations - Poisson'!$B$2:$AZ$80,,O194),1)</f>
        <v>14</v>
      </c>
    </row>
    <row r="195" spans="1:16" ht="20.100000000000001" customHeight="1">
      <c r="A195" s="10">
        <v>193</v>
      </c>
      <c r="B195" s="11">
        <f t="shared" ref="B195:B258" si="36">2*EXP(A195/750)</f>
        <v>2.5869524272908593</v>
      </c>
      <c r="C195" s="12">
        <f t="shared" ca="1" si="1"/>
        <v>80</v>
      </c>
      <c r="D195" s="12">
        <f t="shared" ref="D195:D258" ca="1" si="37">IF(C195&lt;33,1,0)</f>
        <v>0</v>
      </c>
      <c r="E195" s="12">
        <f t="shared" ref="E195:E258" ca="1" si="38">IF(AND(C195&gt;=33,C195&lt;66),1,0)</f>
        <v>0</v>
      </c>
      <c r="F195" s="12">
        <f t="shared" ref="F195:F258" ca="1" si="39">IF(D195+E195&gt;0,0,1)</f>
        <v>1</v>
      </c>
      <c r="G195" s="12">
        <f t="shared" ca="1" si="35"/>
        <v>10</v>
      </c>
      <c r="H195" s="12">
        <f t="shared" ca="1" si="35"/>
        <v>7</v>
      </c>
      <c r="I195" s="12">
        <f t="shared" ca="1" si="35"/>
        <v>10</v>
      </c>
      <c r="J195" s="12">
        <f t="shared" ref="J195:J258" ca="1" si="40">AVERAGE(G195:I195)</f>
        <v>9</v>
      </c>
      <c r="K195" s="12">
        <f t="shared" ref="K195:K258" ca="1" si="41">IF(OR(AND(D195,IF($C195&lt;80,1,0)),AND(E195,IF($C195&lt;20,1,0))),1,0)*$J195</f>
        <v>0</v>
      </c>
      <c r="L195" s="12">
        <f t="shared" ref="L195:L258" ca="1" si="42">IF(AND(K195=0,E195=1),1,0)*$J195</f>
        <v>0</v>
      </c>
      <c r="M195" s="12">
        <f t="shared" ref="M195:M258" ca="1" si="43">IF(K195+L195=0,1,0)*$J195</f>
        <v>9</v>
      </c>
      <c r="N195" s="9">
        <f ca="1">MATCH(C195,INDEX('Task Durations - Poisson'!$B$2:$AZ$80,,5),1)</f>
        <v>8</v>
      </c>
      <c r="O195" s="9">
        <f ca="1">MIN(51,INT(SUMPRODUCT(B195:N195,'Task Durations - Table 1'!$A$3:$M$3)))</f>
        <v>17</v>
      </c>
      <c r="P195" s="9">
        <f ca="1">MATCH(100-C195,INDEX('Task Durations - Poisson'!$B$2:$AZ$80,,O195),1)</f>
        <v>14</v>
      </c>
    </row>
    <row r="196" spans="1:16" ht="20.100000000000001" customHeight="1">
      <c r="A196" s="10">
        <v>194</v>
      </c>
      <c r="B196" s="11">
        <f t="shared" si="36"/>
        <v>2.590403997729529</v>
      </c>
      <c r="C196" s="12">
        <f t="shared" ca="1" si="1"/>
        <v>12</v>
      </c>
      <c r="D196" s="12">
        <f t="shared" ca="1" si="37"/>
        <v>1</v>
      </c>
      <c r="E196" s="12">
        <f t="shared" ca="1" si="38"/>
        <v>0</v>
      </c>
      <c r="F196" s="12">
        <f t="shared" ca="1" si="39"/>
        <v>0</v>
      </c>
      <c r="G196" s="12">
        <f t="shared" ca="1" si="35"/>
        <v>15</v>
      </c>
      <c r="H196" s="12">
        <f t="shared" ca="1" si="35"/>
        <v>15</v>
      </c>
      <c r="I196" s="12">
        <f t="shared" ca="1" si="35"/>
        <v>23</v>
      </c>
      <c r="J196" s="12">
        <f t="shared" ca="1" si="40"/>
        <v>17.666666666666668</v>
      </c>
      <c r="K196" s="12">
        <f t="shared" ca="1" si="41"/>
        <v>17.666666666666668</v>
      </c>
      <c r="L196" s="12">
        <f t="shared" ca="1" si="42"/>
        <v>0</v>
      </c>
      <c r="M196" s="12">
        <f t="shared" ca="1" si="43"/>
        <v>0</v>
      </c>
      <c r="N196" s="9">
        <f ca="1">MATCH(C196,INDEX('Task Durations - Poisson'!$B$2:$AZ$80,,5),1)</f>
        <v>3</v>
      </c>
      <c r="O196" s="9">
        <f ca="1">MIN(51,INT(SUMPRODUCT(B196:N196,'Task Durations - Table 1'!$A$3:$M$3)))</f>
        <v>25</v>
      </c>
      <c r="P196" s="9">
        <f ca="1">MATCH(100-C196,INDEX('Task Durations - Poisson'!$B$2:$AZ$80,,O196),1)</f>
        <v>32</v>
      </c>
    </row>
    <row r="197" spans="1:16" ht="20.100000000000001" customHeight="1">
      <c r="A197" s="10">
        <v>195</v>
      </c>
      <c r="B197" s="11">
        <f t="shared" si="36"/>
        <v>2.5938601733315436</v>
      </c>
      <c r="C197" s="12">
        <f t="shared" ca="1" si="1"/>
        <v>29</v>
      </c>
      <c r="D197" s="12">
        <f t="shared" ca="1" si="37"/>
        <v>1</v>
      </c>
      <c r="E197" s="12">
        <f t="shared" ca="1" si="38"/>
        <v>0</v>
      </c>
      <c r="F197" s="12">
        <f t="shared" ca="1" si="39"/>
        <v>0</v>
      </c>
      <c r="G197" s="12">
        <f t="shared" ca="1" si="35"/>
        <v>4</v>
      </c>
      <c r="H197" s="12">
        <f t="shared" ca="1" si="35"/>
        <v>4</v>
      </c>
      <c r="I197" s="12">
        <f t="shared" ca="1" si="35"/>
        <v>5</v>
      </c>
      <c r="J197" s="12">
        <f t="shared" ca="1" si="40"/>
        <v>4.333333333333333</v>
      </c>
      <c r="K197" s="12">
        <f t="shared" ca="1" si="41"/>
        <v>4.333333333333333</v>
      </c>
      <c r="L197" s="12">
        <f t="shared" ca="1" si="42"/>
        <v>0</v>
      </c>
      <c r="M197" s="12">
        <f t="shared" ca="1" si="43"/>
        <v>0</v>
      </c>
      <c r="N197" s="9">
        <f ca="1">MATCH(C197,INDEX('Task Durations - Poisson'!$B$2:$AZ$80,,5),1)</f>
        <v>5</v>
      </c>
      <c r="O197" s="9">
        <f ca="1">MIN(51,INT(SUMPRODUCT(B197:N197,'Task Durations - Table 1'!$A$3:$M$3)))</f>
        <v>11</v>
      </c>
      <c r="P197" s="9">
        <f ca="1">MATCH(100-C197,INDEX('Task Durations - Poisson'!$B$2:$AZ$80,,O197),1)</f>
        <v>14</v>
      </c>
    </row>
    <row r="198" spans="1:16" ht="20.100000000000001" customHeight="1">
      <c r="A198" s="10">
        <v>196</v>
      </c>
      <c r="B198" s="11">
        <f t="shared" si="36"/>
        <v>2.5973209602412162</v>
      </c>
      <c r="C198" s="12">
        <f t="shared" ca="1" si="1"/>
        <v>87</v>
      </c>
      <c r="D198" s="12">
        <f t="shared" ca="1" si="37"/>
        <v>0</v>
      </c>
      <c r="E198" s="12">
        <f t="shared" ca="1" si="38"/>
        <v>0</v>
      </c>
      <c r="F198" s="12">
        <f t="shared" ca="1" si="39"/>
        <v>1</v>
      </c>
      <c r="G198" s="12">
        <f t="shared" ca="1" si="35"/>
        <v>7</v>
      </c>
      <c r="H198" s="12">
        <f t="shared" ca="1" si="35"/>
        <v>7</v>
      </c>
      <c r="I198" s="12">
        <f t="shared" ca="1" si="35"/>
        <v>7</v>
      </c>
      <c r="J198" s="12">
        <f t="shared" ca="1" si="40"/>
        <v>7</v>
      </c>
      <c r="K198" s="12">
        <f t="shared" ca="1" si="41"/>
        <v>0</v>
      </c>
      <c r="L198" s="12">
        <f t="shared" ca="1" si="42"/>
        <v>0</v>
      </c>
      <c r="M198" s="12">
        <f t="shared" ca="1" si="43"/>
        <v>7</v>
      </c>
      <c r="N198" s="9">
        <f ca="1">MATCH(C198,INDEX('Task Durations - Poisson'!$B$2:$AZ$80,,5),1)</f>
        <v>9</v>
      </c>
      <c r="O198" s="9">
        <f ca="1">MIN(51,INT(SUMPRODUCT(B198:N198,'Task Durations - Table 1'!$A$3:$M$3)))</f>
        <v>16</v>
      </c>
      <c r="P198" s="9">
        <f ca="1">MATCH(100-C198,INDEX('Task Durations - Poisson'!$B$2:$AZ$80,,O198),1)</f>
        <v>13</v>
      </c>
    </row>
    <row r="199" spans="1:16" ht="20.100000000000001" customHeight="1">
      <c r="A199" s="10">
        <v>197</v>
      </c>
      <c r="B199" s="11">
        <f t="shared" si="36"/>
        <v>2.6007863646110581</v>
      </c>
      <c r="C199" s="12">
        <f t="shared" ca="1" si="1"/>
        <v>12</v>
      </c>
      <c r="D199" s="12">
        <f t="shared" ca="1" si="37"/>
        <v>1</v>
      </c>
      <c r="E199" s="12">
        <f t="shared" ca="1" si="38"/>
        <v>0</v>
      </c>
      <c r="F199" s="12">
        <f t="shared" ca="1" si="39"/>
        <v>0</v>
      </c>
      <c r="G199" s="12">
        <f t="shared" ca="1" si="35"/>
        <v>23</v>
      </c>
      <c r="H199" s="12">
        <f t="shared" ca="1" si="35"/>
        <v>23</v>
      </c>
      <c r="I199" s="12">
        <f t="shared" ca="1" si="35"/>
        <v>15</v>
      </c>
      <c r="J199" s="12">
        <f t="shared" ca="1" si="40"/>
        <v>20.333333333333332</v>
      </c>
      <c r="K199" s="12">
        <f t="shared" ca="1" si="41"/>
        <v>20.333333333333332</v>
      </c>
      <c r="L199" s="12">
        <f t="shared" ca="1" si="42"/>
        <v>0</v>
      </c>
      <c r="M199" s="12">
        <f t="shared" ca="1" si="43"/>
        <v>0</v>
      </c>
      <c r="N199" s="9">
        <f ca="1">MATCH(C199,INDEX('Task Durations - Poisson'!$B$2:$AZ$80,,5),1)</f>
        <v>3</v>
      </c>
      <c r="O199" s="9">
        <f ca="1">MIN(51,INT(SUMPRODUCT(B199:N199,'Task Durations - Table 1'!$A$3:$M$3)))</f>
        <v>27</v>
      </c>
      <c r="P199" s="9">
        <f ca="1">MATCH(100-C199,INDEX('Task Durations - Poisson'!$B$2:$AZ$80,,O199),1)</f>
        <v>34</v>
      </c>
    </row>
    <row r="200" spans="1:16" ht="20.100000000000001" customHeight="1">
      <c r="A200" s="10">
        <v>198</v>
      </c>
      <c r="B200" s="11">
        <f t="shared" si="36"/>
        <v>2.6042563926017883</v>
      </c>
      <c r="C200" s="12">
        <f t="shared" ca="1" si="1"/>
        <v>40</v>
      </c>
      <c r="D200" s="12">
        <f t="shared" ca="1" si="37"/>
        <v>0</v>
      </c>
      <c r="E200" s="12">
        <f t="shared" ca="1" si="38"/>
        <v>1</v>
      </c>
      <c r="F200" s="12">
        <f t="shared" ca="1" si="39"/>
        <v>0</v>
      </c>
      <c r="G200" s="12">
        <f t="shared" ca="1" si="35"/>
        <v>23</v>
      </c>
      <c r="H200" s="12">
        <f t="shared" ca="1" si="35"/>
        <v>15</v>
      </c>
      <c r="I200" s="12">
        <f t="shared" ca="1" si="35"/>
        <v>15</v>
      </c>
      <c r="J200" s="12">
        <f t="shared" ca="1" si="40"/>
        <v>17.666666666666668</v>
      </c>
      <c r="K200" s="12">
        <f t="shared" ca="1" si="41"/>
        <v>0</v>
      </c>
      <c r="L200" s="12">
        <f t="shared" ca="1" si="42"/>
        <v>17.666666666666668</v>
      </c>
      <c r="M200" s="12">
        <f t="shared" ca="1" si="43"/>
        <v>0</v>
      </c>
      <c r="N200" s="9">
        <f ca="1">MATCH(C200,INDEX('Task Durations - Poisson'!$B$2:$AZ$80,,5),1)</f>
        <v>5</v>
      </c>
      <c r="O200" s="9">
        <f ca="1">MIN(51,INT(SUMPRODUCT(B200:N200,'Task Durations - Table 1'!$A$3:$M$3)))</f>
        <v>19</v>
      </c>
      <c r="P200" s="9">
        <f ca="1">MATCH(100-C200,INDEX('Task Durations - Poisson'!$B$2:$AZ$80,,O200),1)</f>
        <v>21</v>
      </c>
    </row>
    <row r="201" spans="1:16" ht="20.100000000000001" customHeight="1">
      <c r="A201" s="10">
        <v>199</v>
      </c>
      <c r="B201" s="11">
        <f t="shared" si="36"/>
        <v>2.607731050382347</v>
      </c>
      <c r="C201" s="12">
        <f t="shared" ca="1" si="1"/>
        <v>29</v>
      </c>
      <c r="D201" s="12">
        <f t="shared" ca="1" si="37"/>
        <v>1</v>
      </c>
      <c r="E201" s="12">
        <f t="shared" ca="1" si="38"/>
        <v>0</v>
      </c>
      <c r="F201" s="12">
        <f t="shared" ca="1" si="39"/>
        <v>0</v>
      </c>
      <c r="G201" s="12">
        <f t="shared" ca="1" si="35"/>
        <v>5</v>
      </c>
      <c r="H201" s="12">
        <f t="shared" ca="1" si="35"/>
        <v>5</v>
      </c>
      <c r="I201" s="12">
        <f t="shared" ca="1" si="35"/>
        <v>5</v>
      </c>
      <c r="J201" s="12">
        <f t="shared" ca="1" si="40"/>
        <v>5</v>
      </c>
      <c r="K201" s="12">
        <f t="shared" ca="1" si="41"/>
        <v>5</v>
      </c>
      <c r="L201" s="12">
        <f t="shared" ca="1" si="42"/>
        <v>0</v>
      </c>
      <c r="M201" s="12">
        <f t="shared" ca="1" si="43"/>
        <v>0</v>
      </c>
      <c r="N201" s="9">
        <f ca="1">MATCH(C201,INDEX('Task Durations - Poisson'!$B$2:$AZ$80,,5),1)</f>
        <v>5</v>
      </c>
      <c r="O201" s="9">
        <f ca="1">MIN(51,INT(SUMPRODUCT(B201:N201,'Task Durations - Table 1'!$A$3:$M$3)))</f>
        <v>11</v>
      </c>
      <c r="P201" s="9">
        <f ca="1">MATCH(100-C201,INDEX('Task Durations - Poisson'!$B$2:$AZ$80,,O201),1)</f>
        <v>14</v>
      </c>
    </row>
    <row r="202" spans="1:16" ht="20.100000000000001" customHeight="1">
      <c r="A202" s="10">
        <v>200</v>
      </c>
      <c r="B202" s="11">
        <f t="shared" si="36"/>
        <v>2.6112103441299044</v>
      </c>
      <c r="C202" s="12">
        <f t="shared" ca="1" si="1"/>
        <v>63</v>
      </c>
      <c r="D202" s="12">
        <f t="shared" ca="1" si="37"/>
        <v>0</v>
      </c>
      <c r="E202" s="12">
        <f t="shared" ca="1" si="38"/>
        <v>1</v>
      </c>
      <c r="F202" s="12">
        <f t="shared" ca="1" si="39"/>
        <v>0</v>
      </c>
      <c r="G202" s="12">
        <f t="shared" ca="1" si="35"/>
        <v>4</v>
      </c>
      <c r="H202" s="12">
        <f t="shared" ca="1" si="35"/>
        <v>3</v>
      </c>
      <c r="I202" s="12">
        <f t="shared" ca="1" si="35"/>
        <v>4</v>
      </c>
      <c r="J202" s="12">
        <f t="shared" ca="1" si="40"/>
        <v>3.6666666666666665</v>
      </c>
      <c r="K202" s="12">
        <f t="shared" ca="1" si="41"/>
        <v>0</v>
      </c>
      <c r="L202" s="12">
        <f t="shared" ca="1" si="42"/>
        <v>3.6666666666666665</v>
      </c>
      <c r="M202" s="12">
        <f t="shared" ca="1" si="43"/>
        <v>0</v>
      </c>
      <c r="N202" s="9">
        <f ca="1">MATCH(C202,INDEX('Task Durations - Poisson'!$B$2:$AZ$80,,5),1)</f>
        <v>7</v>
      </c>
      <c r="O202" s="9">
        <f ca="1">MIN(51,INT(SUMPRODUCT(B202:N202,'Task Durations - Table 1'!$A$3:$M$3)))</f>
        <v>9</v>
      </c>
      <c r="P202" s="9">
        <f ca="1">MATCH(100-C202,INDEX('Task Durations - Poisson'!$B$2:$AZ$80,,O202),1)</f>
        <v>9</v>
      </c>
    </row>
    <row r="203" spans="1:16" ht="20.100000000000001" customHeight="1">
      <c r="A203" s="10">
        <v>201</v>
      </c>
      <c r="B203" s="11">
        <f t="shared" si="36"/>
        <v>2.6146942800298723</v>
      </c>
      <c r="C203" s="12">
        <f t="shared" ca="1" si="1"/>
        <v>78</v>
      </c>
      <c r="D203" s="12">
        <f t="shared" ca="1" si="37"/>
        <v>0</v>
      </c>
      <c r="E203" s="12">
        <f t="shared" ca="1" si="38"/>
        <v>0</v>
      </c>
      <c r="F203" s="12">
        <f t="shared" ca="1" si="39"/>
        <v>1</v>
      </c>
      <c r="G203" s="12">
        <f t="shared" ca="1" si="35"/>
        <v>5</v>
      </c>
      <c r="H203" s="12">
        <f t="shared" ca="1" si="35"/>
        <v>5</v>
      </c>
      <c r="I203" s="12">
        <f t="shared" ca="1" si="35"/>
        <v>5</v>
      </c>
      <c r="J203" s="12">
        <f t="shared" ca="1" si="40"/>
        <v>5</v>
      </c>
      <c r="K203" s="12">
        <f t="shared" ca="1" si="41"/>
        <v>0</v>
      </c>
      <c r="L203" s="12">
        <f t="shared" ca="1" si="42"/>
        <v>0</v>
      </c>
      <c r="M203" s="12">
        <f t="shared" ca="1" si="43"/>
        <v>5</v>
      </c>
      <c r="N203" s="9">
        <f ca="1">MATCH(C203,INDEX('Task Durations - Poisson'!$B$2:$AZ$80,,5),1)</f>
        <v>8</v>
      </c>
      <c r="O203" s="9">
        <f ca="1">MIN(51,INT(SUMPRODUCT(B203:N203,'Task Durations - Table 1'!$A$3:$M$3)))</f>
        <v>13</v>
      </c>
      <c r="P203" s="9">
        <f ca="1">MATCH(100-C203,INDEX('Task Durations - Poisson'!$B$2:$AZ$80,,O203),1)</f>
        <v>11</v>
      </c>
    </row>
    <row r="204" spans="1:16" ht="20.100000000000001" customHeight="1">
      <c r="A204" s="10">
        <v>202</v>
      </c>
      <c r="B204" s="11">
        <f t="shared" si="36"/>
        <v>2.6181828642759153</v>
      </c>
      <c r="C204" s="12">
        <f t="shared" ca="1" si="1"/>
        <v>76</v>
      </c>
      <c r="D204" s="12">
        <f t="shared" ca="1" si="37"/>
        <v>0</v>
      </c>
      <c r="E204" s="12">
        <f t="shared" ca="1" si="38"/>
        <v>0</v>
      </c>
      <c r="F204" s="12">
        <f t="shared" ca="1" si="39"/>
        <v>1</v>
      </c>
      <c r="G204" s="12">
        <f t="shared" ref="G204:I223" ca="1" si="44">INT(CHOOSE(1+MOD($C204+RANDBETWEEN(0,1),7),1,2,3,5,8,13,21)+$B204)</f>
        <v>3</v>
      </c>
      <c r="H204" s="12">
        <f t="shared" ca="1" si="44"/>
        <v>3</v>
      </c>
      <c r="I204" s="12">
        <f t="shared" ca="1" si="44"/>
        <v>23</v>
      </c>
      <c r="J204" s="12">
        <f t="shared" ca="1" si="40"/>
        <v>9.6666666666666661</v>
      </c>
      <c r="K204" s="12">
        <f t="shared" ca="1" si="41"/>
        <v>0</v>
      </c>
      <c r="L204" s="12">
        <f t="shared" ca="1" si="42"/>
        <v>0</v>
      </c>
      <c r="M204" s="12">
        <f t="shared" ca="1" si="43"/>
        <v>9.6666666666666661</v>
      </c>
      <c r="N204" s="9">
        <f ca="1">MATCH(C204,INDEX('Task Durations - Poisson'!$B$2:$AZ$80,,5),1)</f>
        <v>7</v>
      </c>
      <c r="O204" s="9">
        <f ca="1">MIN(51,INT(SUMPRODUCT(B204:N204,'Task Durations - Table 1'!$A$3:$M$3)))</f>
        <v>18</v>
      </c>
      <c r="P204" s="9">
        <f ca="1">MATCH(100-C204,INDEX('Task Durations - Poisson'!$B$2:$AZ$80,,O204),1)</f>
        <v>16</v>
      </c>
    </row>
    <row r="205" spans="1:16" ht="20.100000000000001" customHeight="1">
      <c r="A205" s="10">
        <v>203</v>
      </c>
      <c r="B205" s="11">
        <f t="shared" si="36"/>
        <v>2.6216761030699622</v>
      </c>
      <c r="C205" s="12">
        <f t="shared" ca="1" si="1"/>
        <v>38</v>
      </c>
      <c r="D205" s="12">
        <f t="shared" ca="1" si="37"/>
        <v>0</v>
      </c>
      <c r="E205" s="12">
        <f t="shared" ca="1" si="38"/>
        <v>1</v>
      </c>
      <c r="F205" s="12">
        <f t="shared" ca="1" si="39"/>
        <v>0</v>
      </c>
      <c r="G205" s="12">
        <f t="shared" ca="1" si="44"/>
        <v>7</v>
      </c>
      <c r="H205" s="12">
        <f t="shared" ca="1" si="44"/>
        <v>10</v>
      </c>
      <c r="I205" s="12">
        <f t="shared" ca="1" si="44"/>
        <v>10</v>
      </c>
      <c r="J205" s="12">
        <f t="shared" ca="1" si="40"/>
        <v>9</v>
      </c>
      <c r="K205" s="12">
        <f t="shared" ca="1" si="41"/>
        <v>0</v>
      </c>
      <c r="L205" s="12">
        <f t="shared" ca="1" si="42"/>
        <v>9</v>
      </c>
      <c r="M205" s="12">
        <f t="shared" ca="1" si="43"/>
        <v>0</v>
      </c>
      <c r="N205" s="9">
        <f ca="1">MATCH(C205,INDEX('Task Durations - Poisson'!$B$2:$AZ$80,,5),1)</f>
        <v>5</v>
      </c>
      <c r="O205" s="9">
        <f ca="1">MIN(51,INT(SUMPRODUCT(B205:N205,'Task Durations - Table 1'!$A$3:$M$3)))</f>
        <v>12</v>
      </c>
      <c r="P205" s="9">
        <f ca="1">MATCH(100-C205,INDEX('Task Durations - Poisson'!$B$2:$AZ$80,,O205),1)</f>
        <v>14</v>
      </c>
    </row>
    <row r="206" spans="1:16" ht="20.100000000000001" customHeight="1">
      <c r="A206" s="10">
        <v>204</v>
      </c>
      <c r="B206" s="11">
        <f t="shared" si="36"/>
        <v>2.6251740026222166</v>
      </c>
      <c r="C206" s="12">
        <f t="shared" ca="1" si="1"/>
        <v>30</v>
      </c>
      <c r="D206" s="12">
        <f t="shared" ca="1" si="37"/>
        <v>1</v>
      </c>
      <c r="E206" s="12">
        <f t="shared" ca="1" si="38"/>
        <v>0</v>
      </c>
      <c r="F206" s="12">
        <f t="shared" ca="1" si="39"/>
        <v>0</v>
      </c>
      <c r="G206" s="12">
        <f t="shared" ca="1" si="44"/>
        <v>5</v>
      </c>
      <c r="H206" s="12">
        <f t="shared" ca="1" si="44"/>
        <v>5</v>
      </c>
      <c r="I206" s="12">
        <f t="shared" ca="1" si="44"/>
        <v>7</v>
      </c>
      <c r="J206" s="12">
        <f t="shared" ca="1" si="40"/>
        <v>5.666666666666667</v>
      </c>
      <c r="K206" s="12">
        <f t="shared" ca="1" si="41"/>
        <v>5.666666666666667</v>
      </c>
      <c r="L206" s="12">
        <f t="shared" ca="1" si="42"/>
        <v>0</v>
      </c>
      <c r="M206" s="12">
        <f t="shared" ca="1" si="43"/>
        <v>0</v>
      </c>
      <c r="N206" s="9">
        <f ca="1">MATCH(C206,INDEX('Task Durations - Poisson'!$B$2:$AZ$80,,5),1)</f>
        <v>5</v>
      </c>
      <c r="O206" s="9">
        <f ca="1">MIN(51,INT(SUMPRODUCT(B206:N206,'Task Durations - Table 1'!$A$3:$M$3)))</f>
        <v>12</v>
      </c>
      <c r="P206" s="9">
        <f ca="1">MATCH(100-C206,INDEX('Task Durations - Poisson'!$B$2:$AZ$80,,O206),1)</f>
        <v>15</v>
      </c>
    </row>
    <row r="207" spans="1:16" ht="20.100000000000001" customHeight="1">
      <c r="A207" s="10">
        <v>205</v>
      </c>
      <c r="B207" s="11">
        <f t="shared" si="36"/>
        <v>2.6286765691511667</v>
      </c>
      <c r="C207" s="12">
        <f t="shared" ca="1" si="1"/>
        <v>16</v>
      </c>
      <c r="D207" s="12">
        <f t="shared" ca="1" si="37"/>
        <v>1</v>
      </c>
      <c r="E207" s="12">
        <f t="shared" ca="1" si="38"/>
        <v>0</v>
      </c>
      <c r="F207" s="12">
        <f t="shared" ca="1" si="39"/>
        <v>0</v>
      </c>
      <c r="G207" s="12">
        <f t="shared" ca="1" si="44"/>
        <v>5</v>
      </c>
      <c r="H207" s="12">
        <f t="shared" ca="1" si="44"/>
        <v>7</v>
      </c>
      <c r="I207" s="12">
        <f t="shared" ca="1" si="44"/>
        <v>7</v>
      </c>
      <c r="J207" s="12">
        <f t="shared" ca="1" si="40"/>
        <v>6.333333333333333</v>
      </c>
      <c r="K207" s="12">
        <f t="shared" ca="1" si="41"/>
        <v>6.333333333333333</v>
      </c>
      <c r="L207" s="12">
        <f t="shared" ca="1" si="42"/>
        <v>0</v>
      </c>
      <c r="M207" s="12">
        <f t="shared" ca="1" si="43"/>
        <v>0</v>
      </c>
      <c r="N207" s="9">
        <f ca="1">MATCH(C207,INDEX('Task Durations - Poisson'!$B$2:$AZ$80,,5),1)</f>
        <v>4</v>
      </c>
      <c r="O207" s="9">
        <f ca="1">MIN(51,INT(SUMPRODUCT(B207:N207,'Task Durations - Table 1'!$A$3:$M$3)))</f>
        <v>12</v>
      </c>
      <c r="P207" s="9">
        <f ca="1">MATCH(100-C207,INDEX('Task Durations - Poisson'!$B$2:$AZ$80,,O207),1)</f>
        <v>16</v>
      </c>
    </row>
    <row r="208" spans="1:16" ht="20.100000000000001" customHeight="1">
      <c r="A208" s="10">
        <v>206</v>
      </c>
      <c r="B208" s="11">
        <f t="shared" si="36"/>
        <v>2.6321838088835987</v>
      </c>
      <c r="C208" s="12">
        <f t="shared" ca="1" si="1"/>
        <v>68</v>
      </c>
      <c r="D208" s="12">
        <f t="shared" ca="1" si="37"/>
        <v>0</v>
      </c>
      <c r="E208" s="12">
        <f t="shared" ca="1" si="38"/>
        <v>0</v>
      </c>
      <c r="F208" s="12">
        <f t="shared" ca="1" si="39"/>
        <v>1</v>
      </c>
      <c r="G208" s="12">
        <f t="shared" ca="1" si="44"/>
        <v>23</v>
      </c>
      <c r="H208" s="12">
        <f t="shared" ca="1" si="44"/>
        <v>23</v>
      </c>
      <c r="I208" s="12">
        <f t="shared" ca="1" si="44"/>
        <v>23</v>
      </c>
      <c r="J208" s="12">
        <f t="shared" ca="1" si="40"/>
        <v>23</v>
      </c>
      <c r="K208" s="12">
        <f t="shared" ca="1" si="41"/>
        <v>0</v>
      </c>
      <c r="L208" s="12">
        <f t="shared" ca="1" si="42"/>
        <v>0</v>
      </c>
      <c r="M208" s="12">
        <f t="shared" ca="1" si="43"/>
        <v>23</v>
      </c>
      <c r="N208" s="9">
        <f ca="1">MATCH(C208,INDEX('Task Durations - Poisson'!$B$2:$AZ$80,,5),1)</f>
        <v>7</v>
      </c>
      <c r="O208" s="9">
        <f ca="1">MIN(51,INT(SUMPRODUCT(B208:N208,'Task Durations - Table 1'!$A$3:$M$3)))</f>
        <v>31</v>
      </c>
      <c r="P208" s="9">
        <f ca="1">MATCH(100-C208,INDEX('Task Durations - Poisson'!$B$2:$AZ$80,,O208),1)</f>
        <v>29</v>
      </c>
    </row>
    <row r="209" spans="1:16" ht="20.100000000000001" customHeight="1">
      <c r="A209" s="10">
        <v>207</v>
      </c>
      <c r="B209" s="11">
        <f t="shared" si="36"/>
        <v>2.6356957280546065</v>
      </c>
      <c r="C209" s="12">
        <f t="shared" ca="1" si="1"/>
        <v>60</v>
      </c>
      <c r="D209" s="12">
        <f t="shared" ca="1" si="37"/>
        <v>0</v>
      </c>
      <c r="E209" s="12">
        <f t="shared" ca="1" si="38"/>
        <v>1</v>
      </c>
      <c r="F209" s="12">
        <f t="shared" ca="1" si="39"/>
        <v>0</v>
      </c>
      <c r="G209" s="12">
        <f t="shared" ca="1" si="44"/>
        <v>10</v>
      </c>
      <c r="H209" s="12">
        <f t="shared" ca="1" si="44"/>
        <v>15</v>
      </c>
      <c r="I209" s="12">
        <f t="shared" ca="1" si="44"/>
        <v>15</v>
      </c>
      <c r="J209" s="12">
        <f t="shared" ca="1" si="40"/>
        <v>13.333333333333334</v>
      </c>
      <c r="K209" s="12">
        <f t="shared" ca="1" si="41"/>
        <v>0</v>
      </c>
      <c r="L209" s="12">
        <f t="shared" ca="1" si="42"/>
        <v>13.333333333333334</v>
      </c>
      <c r="M209" s="12">
        <f t="shared" ca="1" si="43"/>
        <v>0</v>
      </c>
      <c r="N209" s="9">
        <f ca="1">MATCH(C209,INDEX('Task Durations - Poisson'!$B$2:$AZ$80,,5),1)</f>
        <v>6</v>
      </c>
      <c r="O209" s="9">
        <f ca="1">MIN(51,INT(SUMPRODUCT(B209:N209,'Task Durations - Table 1'!$A$3:$M$3)))</f>
        <v>16</v>
      </c>
      <c r="P209" s="9">
        <f ca="1">MATCH(100-C209,INDEX('Task Durations - Poisson'!$B$2:$AZ$80,,O209),1)</f>
        <v>16</v>
      </c>
    </row>
    <row r="210" spans="1:16" ht="20.100000000000001" customHeight="1">
      <c r="A210" s="10">
        <v>208</v>
      </c>
      <c r="B210" s="11">
        <f t="shared" si="36"/>
        <v>2.6392123329076029</v>
      </c>
      <c r="C210" s="12">
        <f t="shared" ca="1" si="1"/>
        <v>54</v>
      </c>
      <c r="D210" s="12">
        <f t="shared" ca="1" si="37"/>
        <v>0</v>
      </c>
      <c r="E210" s="12">
        <f t="shared" ca="1" si="38"/>
        <v>1</v>
      </c>
      <c r="F210" s="12">
        <f t="shared" ca="1" si="39"/>
        <v>0</v>
      </c>
      <c r="G210" s="12">
        <f t="shared" ca="1" si="44"/>
        <v>23</v>
      </c>
      <c r="H210" s="12">
        <f t="shared" ca="1" si="44"/>
        <v>23</v>
      </c>
      <c r="I210" s="12">
        <f t="shared" ca="1" si="44"/>
        <v>15</v>
      </c>
      <c r="J210" s="12">
        <f t="shared" ca="1" si="40"/>
        <v>20.333333333333332</v>
      </c>
      <c r="K210" s="12">
        <f t="shared" ca="1" si="41"/>
        <v>0</v>
      </c>
      <c r="L210" s="12">
        <f t="shared" ca="1" si="42"/>
        <v>20.333333333333332</v>
      </c>
      <c r="M210" s="12">
        <f t="shared" ca="1" si="43"/>
        <v>0</v>
      </c>
      <c r="N210" s="9">
        <f ca="1">MATCH(C210,INDEX('Task Durations - Poisson'!$B$2:$AZ$80,,5),1)</f>
        <v>6</v>
      </c>
      <c r="O210" s="9">
        <f ca="1">MIN(51,INT(SUMPRODUCT(B210:N210,'Task Durations - Table 1'!$A$3:$M$3)))</f>
        <v>21</v>
      </c>
      <c r="P210" s="9">
        <f ca="1">MATCH(100-C210,INDEX('Task Durations - Poisson'!$B$2:$AZ$80,,O210),1)</f>
        <v>21</v>
      </c>
    </row>
    <row r="211" spans="1:16" ht="20.100000000000001" customHeight="1">
      <c r="A211" s="10">
        <v>209</v>
      </c>
      <c r="B211" s="11">
        <f t="shared" si="36"/>
        <v>2.6427336296943307</v>
      </c>
      <c r="C211" s="12">
        <f t="shared" ca="1" si="1"/>
        <v>43</v>
      </c>
      <c r="D211" s="12">
        <f t="shared" ca="1" si="37"/>
        <v>0</v>
      </c>
      <c r="E211" s="12">
        <f t="shared" ca="1" si="38"/>
        <v>1</v>
      </c>
      <c r="F211" s="12">
        <f t="shared" ca="1" si="39"/>
        <v>0</v>
      </c>
      <c r="G211" s="12">
        <f t="shared" ca="1" si="44"/>
        <v>4</v>
      </c>
      <c r="H211" s="12">
        <f t="shared" ca="1" si="44"/>
        <v>5</v>
      </c>
      <c r="I211" s="12">
        <f t="shared" ca="1" si="44"/>
        <v>4</v>
      </c>
      <c r="J211" s="12">
        <f t="shared" ca="1" si="40"/>
        <v>4.333333333333333</v>
      </c>
      <c r="K211" s="12">
        <f t="shared" ca="1" si="41"/>
        <v>0</v>
      </c>
      <c r="L211" s="12">
        <f t="shared" ca="1" si="42"/>
        <v>4.333333333333333</v>
      </c>
      <c r="M211" s="12">
        <f t="shared" ca="1" si="43"/>
        <v>0</v>
      </c>
      <c r="N211" s="9">
        <f ca="1">MATCH(C211,INDEX('Task Durations - Poisson'!$B$2:$AZ$80,,5),1)</f>
        <v>5</v>
      </c>
      <c r="O211" s="9">
        <f ca="1">MIN(51,INT(SUMPRODUCT(B211:N211,'Task Durations - Table 1'!$A$3:$M$3)))</f>
        <v>8</v>
      </c>
      <c r="P211" s="9">
        <f ca="1">MATCH(100-C211,INDEX('Task Durations - Poisson'!$B$2:$AZ$80,,O211),1)</f>
        <v>9</v>
      </c>
    </row>
    <row r="212" spans="1:16" ht="20.100000000000001" customHeight="1">
      <c r="A212" s="10">
        <v>210</v>
      </c>
      <c r="B212" s="11">
        <f t="shared" si="36"/>
        <v>2.6462596246748737</v>
      </c>
      <c r="C212" s="12">
        <f t="shared" ca="1" si="1"/>
        <v>74</v>
      </c>
      <c r="D212" s="12">
        <f t="shared" ca="1" si="37"/>
        <v>0</v>
      </c>
      <c r="E212" s="12">
        <f t="shared" ca="1" si="38"/>
        <v>0</v>
      </c>
      <c r="F212" s="12">
        <f t="shared" ca="1" si="39"/>
        <v>1</v>
      </c>
      <c r="G212" s="12">
        <f t="shared" ca="1" si="44"/>
        <v>10</v>
      </c>
      <c r="H212" s="12">
        <f t="shared" ca="1" si="44"/>
        <v>10</v>
      </c>
      <c r="I212" s="12">
        <f t="shared" ca="1" si="44"/>
        <v>10</v>
      </c>
      <c r="J212" s="12">
        <f t="shared" ca="1" si="40"/>
        <v>10</v>
      </c>
      <c r="K212" s="12">
        <f t="shared" ca="1" si="41"/>
        <v>0</v>
      </c>
      <c r="L212" s="12">
        <f t="shared" ca="1" si="42"/>
        <v>0</v>
      </c>
      <c r="M212" s="12">
        <f t="shared" ca="1" si="43"/>
        <v>10</v>
      </c>
      <c r="N212" s="9">
        <f ca="1">MATCH(C212,INDEX('Task Durations - Poisson'!$B$2:$AZ$80,,5),1)</f>
        <v>7</v>
      </c>
      <c r="O212" s="9">
        <f ca="1">MIN(51,INT(SUMPRODUCT(B212:N212,'Task Durations - Table 1'!$A$3:$M$3)))</f>
        <v>18</v>
      </c>
      <c r="P212" s="9">
        <f ca="1">MATCH(100-C212,INDEX('Task Durations - Poisson'!$B$2:$AZ$80,,O212),1)</f>
        <v>16</v>
      </c>
    </row>
    <row r="213" spans="1:16" ht="20.100000000000001" customHeight="1">
      <c r="A213" s="10">
        <v>211</v>
      </c>
      <c r="B213" s="11">
        <f t="shared" si="36"/>
        <v>2.649790324117669</v>
      </c>
      <c r="C213" s="12">
        <f t="shared" ca="1" si="1"/>
        <v>50</v>
      </c>
      <c r="D213" s="12">
        <f t="shared" ca="1" si="37"/>
        <v>0</v>
      </c>
      <c r="E213" s="12">
        <f t="shared" ca="1" si="38"/>
        <v>1</v>
      </c>
      <c r="F213" s="12">
        <f t="shared" ca="1" si="39"/>
        <v>0</v>
      </c>
      <c r="G213" s="12">
        <f t="shared" ca="1" si="44"/>
        <v>4</v>
      </c>
      <c r="H213" s="12">
        <f t="shared" ca="1" si="44"/>
        <v>4</v>
      </c>
      <c r="I213" s="12">
        <f t="shared" ca="1" si="44"/>
        <v>4</v>
      </c>
      <c r="J213" s="12">
        <f t="shared" ca="1" si="40"/>
        <v>4</v>
      </c>
      <c r="K213" s="12">
        <f t="shared" ca="1" si="41"/>
        <v>0</v>
      </c>
      <c r="L213" s="12">
        <f t="shared" ca="1" si="42"/>
        <v>4</v>
      </c>
      <c r="M213" s="12">
        <f t="shared" ca="1" si="43"/>
        <v>0</v>
      </c>
      <c r="N213" s="9">
        <f ca="1">MATCH(C213,INDEX('Task Durations - Poisson'!$B$2:$AZ$80,,5),1)</f>
        <v>6</v>
      </c>
      <c r="O213" s="9">
        <f ca="1">MIN(51,INT(SUMPRODUCT(B213:N213,'Task Durations - Table 1'!$A$3:$M$3)))</f>
        <v>8</v>
      </c>
      <c r="P213" s="9">
        <f ca="1">MATCH(100-C213,INDEX('Task Durations - Poisson'!$B$2:$AZ$80,,O213),1)</f>
        <v>9</v>
      </c>
    </row>
    <row r="214" spans="1:16" ht="20.100000000000001" customHeight="1">
      <c r="A214" s="10">
        <v>212</v>
      </c>
      <c r="B214" s="11">
        <f t="shared" si="36"/>
        <v>2.653325734299516</v>
      </c>
      <c r="C214" s="12">
        <f t="shared" ca="1" si="1"/>
        <v>18</v>
      </c>
      <c r="D214" s="12">
        <f t="shared" ca="1" si="37"/>
        <v>1</v>
      </c>
      <c r="E214" s="12">
        <f t="shared" ca="1" si="38"/>
        <v>0</v>
      </c>
      <c r="F214" s="12">
        <f t="shared" ca="1" si="39"/>
        <v>0</v>
      </c>
      <c r="G214" s="12">
        <f t="shared" ca="1" si="44"/>
        <v>15</v>
      </c>
      <c r="H214" s="12">
        <f t="shared" ca="1" si="44"/>
        <v>10</v>
      </c>
      <c r="I214" s="12">
        <f t="shared" ca="1" si="44"/>
        <v>15</v>
      </c>
      <c r="J214" s="12">
        <f t="shared" ca="1" si="40"/>
        <v>13.333333333333334</v>
      </c>
      <c r="K214" s="12">
        <f t="shared" ca="1" si="41"/>
        <v>13.333333333333334</v>
      </c>
      <c r="L214" s="12">
        <f t="shared" ca="1" si="42"/>
        <v>0</v>
      </c>
      <c r="M214" s="12">
        <f t="shared" ca="1" si="43"/>
        <v>0</v>
      </c>
      <c r="N214" s="9">
        <f ca="1">MATCH(C214,INDEX('Task Durations - Poisson'!$B$2:$AZ$80,,5),1)</f>
        <v>4</v>
      </c>
      <c r="O214" s="9">
        <f ca="1">MIN(51,INT(SUMPRODUCT(B214:N214,'Task Durations - Table 1'!$A$3:$M$3)))</f>
        <v>21</v>
      </c>
      <c r="P214" s="9">
        <f ca="1">MATCH(100-C214,INDEX('Task Durations - Poisson'!$B$2:$AZ$80,,O214),1)</f>
        <v>26</v>
      </c>
    </row>
    <row r="215" spans="1:16" ht="20.100000000000001" customHeight="1">
      <c r="A215" s="10">
        <v>213</v>
      </c>
      <c r="B215" s="11">
        <f t="shared" si="36"/>
        <v>2.6568658615055893</v>
      </c>
      <c r="C215" s="12">
        <f t="shared" ca="1" si="1"/>
        <v>46</v>
      </c>
      <c r="D215" s="12">
        <f t="shared" ca="1" si="37"/>
        <v>0</v>
      </c>
      <c r="E215" s="12">
        <f t="shared" ca="1" si="38"/>
        <v>1</v>
      </c>
      <c r="F215" s="12">
        <f t="shared" ca="1" si="39"/>
        <v>0</v>
      </c>
      <c r="G215" s="12">
        <f t="shared" ca="1" si="44"/>
        <v>10</v>
      </c>
      <c r="H215" s="12">
        <f t="shared" ca="1" si="44"/>
        <v>15</v>
      </c>
      <c r="I215" s="12">
        <f t="shared" ca="1" si="44"/>
        <v>10</v>
      </c>
      <c r="J215" s="12">
        <f t="shared" ca="1" si="40"/>
        <v>11.666666666666666</v>
      </c>
      <c r="K215" s="12">
        <f t="shared" ca="1" si="41"/>
        <v>0</v>
      </c>
      <c r="L215" s="12">
        <f t="shared" ca="1" si="42"/>
        <v>11.666666666666666</v>
      </c>
      <c r="M215" s="12">
        <f t="shared" ca="1" si="43"/>
        <v>0</v>
      </c>
      <c r="N215" s="9">
        <f ca="1">MATCH(C215,INDEX('Task Durations - Poisson'!$B$2:$AZ$80,,5),1)</f>
        <v>6</v>
      </c>
      <c r="O215" s="9">
        <f ca="1">MIN(51,INT(SUMPRODUCT(B215:N215,'Task Durations - Table 1'!$A$3:$M$3)))</f>
        <v>14</v>
      </c>
      <c r="P215" s="9">
        <f ca="1">MATCH(100-C215,INDEX('Task Durations - Poisson'!$B$2:$AZ$80,,O215),1)</f>
        <v>15</v>
      </c>
    </row>
    <row r="216" spans="1:16" ht="20.100000000000001" customHeight="1">
      <c r="A216" s="10">
        <v>214</v>
      </c>
      <c r="B216" s="11">
        <f t="shared" si="36"/>
        <v>2.6604107120294498</v>
      </c>
      <c r="C216" s="12">
        <f t="shared" ca="1" si="1"/>
        <v>84</v>
      </c>
      <c r="D216" s="12">
        <f t="shared" ca="1" si="37"/>
        <v>0</v>
      </c>
      <c r="E216" s="12">
        <f t="shared" ca="1" si="38"/>
        <v>0</v>
      </c>
      <c r="F216" s="12">
        <f t="shared" ca="1" si="39"/>
        <v>1</v>
      </c>
      <c r="G216" s="12">
        <f t="shared" ca="1" si="44"/>
        <v>3</v>
      </c>
      <c r="H216" s="12">
        <f t="shared" ca="1" si="44"/>
        <v>4</v>
      </c>
      <c r="I216" s="12">
        <f t="shared" ca="1" si="44"/>
        <v>3</v>
      </c>
      <c r="J216" s="12">
        <f t="shared" ca="1" si="40"/>
        <v>3.3333333333333335</v>
      </c>
      <c r="K216" s="12">
        <f t="shared" ca="1" si="41"/>
        <v>0</v>
      </c>
      <c r="L216" s="12">
        <f t="shared" ca="1" si="42"/>
        <v>0</v>
      </c>
      <c r="M216" s="12">
        <f t="shared" ca="1" si="43"/>
        <v>3.3333333333333335</v>
      </c>
      <c r="N216" s="9">
        <f ca="1">MATCH(C216,INDEX('Task Durations - Poisson'!$B$2:$AZ$80,,5),1)</f>
        <v>8</v>
      </c>
      <c r="O216" s="9">
        <f ca="1">MIN(51,INT(SUMPRODUCT(B216:N216,'Task Durations - Table 1'!$A$3:$M$3)))</f>
        <v>12</v>
      </c>
      <c r="P216" s="9">
        <f ca="1">MATCH(100-C216,INDEX('Task Durations - Poisson'!$B$2:$AZ$80,,O216),1)</f>
        <v>10</v>
      </c>
    </row>
    <row r="217" spans="1:16" ht="20.100000000000001" customHeight="1">
      <c r="A217" s="10">
        <v>215</v>
      </c>
      <c r="B217" s="11">
        <f t="shared" si="36"/>
        <v>2.6639602921730545</v>
      </c>
      <c r="C217" s="12">
        <f t="shared" ca="1" si="1"/>
        <v>32</v>
      </c>
      <c r="D217" s="12">
        <f t="shared" ca="1" si="37"/>
        <v>1</v>
      </c>
      <c r="E217" s="12">
        <f t="shared" ca="1" si="38"/>
        <v>0</v>
      </c>
      <c r="F217" s="12">
        <f t="shared" ca="1" si="39"/>
        <v>0</v>
      </c>
      <c r="G217" s="12">
        <f t="shared" ca="1" si="44"/>
        <v>10</v>
      </c>
      <c r="H217" s="12">
        <f t="shared" ca="1" si="44"/>
        <v>15</v>
      </c>
      <c r="I217" s="12">
        <f t="shared" ca="1" si="44"/>
        <v>10</v>
      </c>
      <c r="J217" s="12">
        <f t="shared" ca="1" si="40"/>
        <v>11.666666666666666</v>
      </c>
      <c r="K217" s="12">
        <f t="shared" ca="1" si="41"/>
        <v>11.666666666666666</v>
      </c>
      <c r="L217" s="12">
        <f t="shared" ca="1" si="42"/>
        <v>0</v>
      </c>
      <c r="M217" s="12">
        <f t="shared" ca="1" si="43"/>
        <v>0</v>
      </c>
      <c r="N217" s="9">
        <f ca="1">MATCH(C217,INDEX('Task Durations - Poisson'!$B$2:$AZ$80,,5),1)</f>
        <v>5</v>
      </c>
      <c r="O217" s="9">
        <f ca="1">MIN(51,INT(SUMPRODUCT(B217:N217,'Task Durations - Table 1'!$A$3:$M$3)))</f>
        <v>19</v>
      </c>
      <c r="P217" s="9">
        <f ca="1">MATCH(100-C217,INDEX('Task Durations - Poisson'!$B$2:$AZ$80,,O217),1)</f>
        <v>22</v>
      </c>
    </row>
    <row r="218" spans="1:16" ht="20.100000000000001" customHeight="1">
      <c r="A218" s="10">
        <v>216</v>
      </c>
      <c r="B218" s="11">
        <f t="shared" si="36"/>
        <v>2.6675146082467691</v>
      </c>
      <c r="C218" s="12">
        <f t="shared" ca="1" si="1"/>
        <v>12</v>
      </c>
      <c r="D218" s="12">
        <f t="shared" ca="1" si="37"/>
        <v>1</v>
      </c>
      <c r="E218" s="12">
        <f t="shared" ca="1" si="38"/>
        <v>0</v>
      </c>
      <c r="F218" s="12">
        <f t="shared" ca="1" si="39"/>
        <v>0</v>
      </c>
      <c r="G218" s="12">
        <f t="shared" ca="1" si="44"/>
        <v>23</v>
      </c>
      <c r="H218" s="12">
        <f t="shared" ca="1" si="44"/>
        <v>15</v>
      </c>
      <c r="I218" s="12">
        <f t="shared" ca="1" si="44"/>
        <v>23</v>
      </c>
      <c r="J218" s="12">
        <f t="shared" ca="1" si="40"/>
        <v>20.333333333333332</v>
      </c>
      <c r="K218" s="12">
        <f t="shared" ca="1" si="41"/>
        <v>20.333333333333332</v>
      </c>
      <c r="L218" s="12">
        <f t="shared" ca="1" si="42"/>
        <v>0</v>
      </c>
      <c r="M218" s="12">
        <f t="shared" ca="1" si="43"/>
        <v>0</v>
      </c>
      <c r="N218" s="9">
        <f ca="1">MATCH(C218,INDEX('Task Durations - Poisson'!$B$2:$AZ$80,,5),1)</f>
        <v>3</v>
      </c>
      <c r="O218" s="9">
        <f ca="1">MIN(51,INT(SUMPRODUCT(B218:N218,'Task Durations - Table 1'!$A$3:$M$3)))</f>
        <v>28</v>
      </c>
      <c r="P218" s="9">
        <f ca="1">MATCH(100-C218,INDEX('Task Durations - Poisson'!$B$2:$AZ$80,,O218),1)</f>
        <v>35</v>
      </c>
    </row>
    <row r="219" spans="1:16" ht="20.100000000000001" customHeight="1">
      <c r="A219" s="10">
        <v>217</v>
      </c>
      <c r="B219" s="11">
        <f t="shared" si="36"/>
        <v>2.6710736665693786</v>
      </c>
      <c r="C219" s="12">
        <f t="shared" ca="1" si="1"/>
        <v>43</v>
      </c>
      <c r="D219" s="12">
        <f t="shared" ca="1" si="37"/>
        <v>0</v>
      </c>
      <c r="E219" s="12">
        <f t="shared" ca="1" si="38"/>
        <v>1</v>
      </c>
      <c r="F219" s="12">
        <f t="shared" ca="1" si="39"/>
        <v>0</v>
      </c>
      <c r="G219" s="12">
        <f t="shared" ca="1" si="44"/>
        <v>4</v>
      </c>
      <c r="H219" s="12">
        <f t="shared" ca="1" si="44"/>
        <v>5</v>
      </c>
      <c r="I219" s="12">
        <f t="shared" ca="1" si="44"/>
        <v>4</v>
      </c>
      <c r="J219" s="12">
        <f t="shared" ca="1" si="40"/>
        <v>4.333333333333333</v>
      </c>
      <c r="K219" s="12">
        <f t="shared" ca="1" si="41"/>
        <v>0</v>
      </c>
      <c r="L219" s="12">
        <f t="shared" ca="1" si="42"/>
        <v>4.333333333333333</v>
      </c>
      <c r="M219" s="12">
        <f t="shared" ca="1" si="43"/>
        <v>0</v>
      </c>
      <c r="N219" s="9">
        <f ca="1">MATCH(C219,INDEX('Task Durations - Poisson'!$B$2:$AZ$80,,5),1)</f>
        <v>5</v>
      </c>
      <c r="O219" s="9">
        <f ca="1">MIN(51,INT(SUMPRODUCT(B219:N219,'Task Durations - Table 1'!$A$3:$M$3)))</f>
        <v>8</v>
      </c>
      <c r="P219" s="9">
        <f ca="1">MATCH(100-C219,INDEX('Task Durations - Poisson'!$B$2:$AZ$80,,O219),1)</f>
        <v>9</v>
      </c>
    </row>
    <row r="220" spans="1:16" ht="20.100000000000001" customHeight="1">
      <c r="A220" s="10">
        <v>218</v>
      </c>
      <c r="B220" s="11">
        <f t="shared" si="36"/>
        <v>2.6746374734680987</v>
      </c>
      <c r="C220" s="12">
        <f t="shared" ca="1" si="1"/>
        <v>58</v>
      </c>
      <c r="D220" s="12">
        <f t="shared" ca="1" si="37"/>
        <v>0</v>
      </c>
      <c r="E220" s="12">
        <f t="shared" ca="1" si="38"/>
        <v>1</v>
      </c>
      <c r="F220" s="12">
        <f t="shared" ca="1" si="39"/>
        <v>0</v>
      </c>
      <c r="G220" s="12">
        <f t="shared" ca="1" si="44"/>
        <v>7</v>
      </c>
      <c r="H220" s="12">
        <f t="shared" ca="1" si="44"/>
        <v>7</v>
      </c>
      <c r="I220" s="12">
        <f t="shared" ca="1" si="44"/>
        <v>5</v>
      </c>
      <c r="J220" s="12">
        <f t="shared" ca="1" si="40"/>
        <v>6.333333333333333</v>
      </c>
      <c r="K220" s="12">
        <f t="shared" ca="1" si="41"/>
        <v>0</v>
      </c>
      <c r="L220" s="12">
        <f t="shared" ca="1" si="42"/>
        <v>6.333333333333333</v>
      </c>
      <c r="M220" s="12">
        <f t="shared" ca="1" si="43"/>
        <v>0</v>
      </c>
      <c r="N220" s="9">
        <f ca="1">MATCH(C220,INDEX('Task Durations - Poisson'!$B$2:$AZ$80,,5),1)</f>
        <v>6</v>
      </c>
      <c r="O220" s="9">
        <f ca="1">MIN(51,INT(SUMPRODUCT(B220:N220,'Task Durations - Table 1'!$A$3:$M$3)))</f>
        <v>10</v>
      </c>
      <c r="P220" s="9">
        <f ca="1">MATCH(100-C220,INDEX('Task Durations - Poisson'!$B$2:$AZ$80,,O220),1)</f>
        <v>10</v>
      </c>
    </row>
    <row r="221" spans="1:16" ht="20.100000000000001" customHeight="1">
      <c r="A221" s="10">
        <v>219</v>
      </c>
      <c r="B221" s="11">
        <f t="shared" si="36"/>
        <v>2.6782060352785875</v>
      </c>
      <c r="C221" s="12">
        <f t="shared" ca="1" si="1"/>
        <v>55</v>
      </c>
      <c r="D221" s="12">
        <f t="shared" ca="1" si="37"/>
        <v>0</v>
      </c>
      <c r="E221" s="12">
        <f t="shared" ca="1" si="38"/>
        <v>1</v>
      </c>
      <c r="F221" s="12">
        <f t="shared" ca="1" si="39"/>
        <v>0</v>
      </c>
      <c r="G221" s="12">
        <f t="shared" ca="1" si="44"/>
        <v>3</v>
      </c>
      <c r="H221" s="12">
        <f t="shared" ca="1" si="44"/>
        <v>23</v>
      </c>
      <c r="I221" s="12">
        <f t="shared" ca="1" si="44"/>
        <v>23</v>
      </c>
      <c r="J221" s="12">
        <f t="shared" ca="1" si="40"/>
        <v>16.333333333333332</v>
      </c>
      <c r="K221" s="12">
        <f t="shared" ca="1" si="41"/>
        <v>0</v>
      </c>
      <c r="L221" s="12">
        <f t="shared" ca="1" si="42"/>
        <v>16.333333333333332</v>
      </c>
      <c r="M221" s="12">
        <f t="shared" ca="1" si="43"/>
        <v>0</v>
      </c>
      <c r="N221" s="9">
        <f ca="1">MATCH(C221,INDEX('Task Durations - Poisson'!$B$2:$AZ$80,,5),1)</f>
        <v>6</v>
      </c>
      <c r="O221" s="9">
        <f ca="1">MIN(51,INT(SUMPRODUCT(B221:N221,'Task Durations - Table 1'!$A$3:$M$3)))</f>
        <v>18</v>
      </c>
      <c r="P221" s="9">
        <f ca="1">MATCH(100-C221,INDEX('Task Durations - Poisson'!$B$2:$AZ$80,,O221),1)</f>
        <v>18</v>
      </c>
    </row>
    <row r="222" spans="1:16" ht="20.100000000000001" customHeight="1">
      <c r="A222" s="10">
        <v>220</v>
      </c>
      <c r="B222" s="11">
        <f t="shared" si="36"/>
        <v>2.6817793583449552</v>
      </c>
      <c r="C222" s="12">
        <f t="shared" ca="1" si="1"/>
        <v>80</v>
      </c>
      <c r="D222" s="12">
        <f t="shared" ca="1" si="37"/>
        <v>0</v>
      </c>
      <c r="E222" s="12">
        <f t="shared" ca="1" si="38"/>
        <v>0</v>
      </c>
      <c r="F222" s="12">
        <f t="shared" ca="1" si="39"/>
        <v>1</v>
      </c>
      <c r="G222" s="12">
        <f t="shared" ca="1" si="44"/>
        <v>7</v>
      </c>
      <c r="H222" s="12">
        <f t="shared" ca="1" si="44"/>
        <v>10</v>
      </c>
      <c r="I222" s="12">
        <f t="shared" ca="1" si="44"/>
        <v>7</v>
      </c>
      <c r="J222" s="12">
        <f t="shared" ca="1" si="40"/>
        <v>8</v>
      </c>
      <c r="K222" s="12">
        <f t="shared" ca="1" si="41"/>
        <v>0</v>
      </c>
      <c r="L222" s="12">
        <f t="shared" ca="1" si="42"/>
        <v>0</v>
      </c>
      <c r="M222" s="12">
        <f t="shared" ca="1" si="43"/>
        <v>8</v>
      </c>
      <c r="N222" s="9">
        <f ca="1">MATCH(C222,INDEX('Task Durations - Poisson'!$B$2:$AZ$80,,5),1)</f>
        <v>8</v>
      </c>
      <c r="O222" s="9">
        <f ca="1">MIN(51,INT(SUMPRODUCT(B222:N222,'Task Durations - Table 1'!$A$3:$M$3)))</f>
        <v>16</v>
      </c>
      <c r="P222" s="9">
        <f ca="1">MATCH(100-C222,INDEX('Task Durations - Poisson'!$B$2:$AZ$80,,O222),1)</f>
        <v>14</v>
      </c>
    </row>
    <row r="223" spans="1:16" ht="20.100000000000001" customHeight="1">
      <c r="A223" s="10">
        <v>221</v>
      </c>
      <c r="B223" s="11">
        <f t="shared" si="36"/>
        <v>2.6853574490197776</v>
      </c>
      <c r="C223" s="12">
        <f t="shared" ca="1" si="1"/>
        <v>3</v>
      </c>
      <c r="D223" s="12">
        <f t="shared" ca="1" si="37"/>
        <v>1</v>
      </c>
      <c r="E223" s="12">
        <f t="shared" ca="1" si="38"/>
        <v>0</v>
      </c>
      <c r="F223" s="12">
        <f t="shared" ca="1" si="39"/>
        <v>0</v>
      </c>
      <c r="G223" s="12">
        <f t="shared" ca="1" si="44"/>
        <v>10</v>
      </c>
      <c r="H223" s="12">
        <f t="shared" ca="1" si="44"/>
        <v>7</v>
      </c>
      <c r="I223" s="12">
        <f t="shared" ca="1" si="44"/>
        <v>7</v>
      </c>
      <c r="J223" s="12">
        <f t="shared" ca="1" si="40"/>
        <v>8</v>
      </c>
      <c r="K223" s="12">
        <f t="shared" ca="1" si="41"/>
        <v>8</v>
      </c>
      <c r="L223" s="12">
        <f t="shared" ca="1" si="42"/>
        <v>0</v>
      </c>
      <c r="M223" s="12">
        <f t="shared" ca="1" si="43"/>
        <v>0</v>
      </c>
      <c r="N223" s="9">
        <f ca="1">MATCH(C223,INDEX('Task Durations - Poisson'!$B$2:$AZ$80,,5),1)</f>
        <v>2</v>
      </c>
      <c r="O223" s="9">
        <f ca="1">MIN(51,INT(SUMPRODUCT(B223:N223,'Task Durations - Table 1'!$A$3:$M$3)))</f>
        <v>13</v>
      </c>
      <c r="P223" s="9">
        <f ca="1">MATCH(100-C223,INDEX('Task Durations - Poisson'!$B$2:$AZ$80,,O223),1)</f>
        <v>21</v>
      </c>
    </row>
    <row r="224" spans="1:16" ht="20.100000000000001" customHeight="1">
      <c r="A224" s="10">
        <v>222</v>
      </c>
      <c r="B224" s="11">
        <f t="shared" si="36"/>
        <v>2.6889403136641055</v>
      </c>
      <c r="C224" s="12">
        <f t="shared" ca="1" si="1"/>
        <v>58</v>
      </c>
      <c r="D224" s="12">
        <f t="shared" ca="1" si="37"/>
        <v>0</v>
      </c>
      <c r="E224" s="12">
        <f t="shared" ca="1" si="38"/>
        <v>1</v>
      </c>
      <c r="F224" s="12">
        <f t="shared" ca="1" si="39"/>
        <v>0</v>
      </c>
      <c r="G224" s="12">
        <f t="shared" ref="G224:I243" ca="1" si="45">INT(CHOOSE(1+MOD($C224+RANDBETWEEN(0,1),7),1,2,3,5,8,13,21)+$B224)</f>
        <v>7</v>
      </c>
      <c r="H224" s="12">
        <f t="shared" ca="1" si="45"/>
        <v>7</v>
      </c>
      <c r="I224" s="12">
        <f t="shared" ca="1" si="45"/>
        <v>5</v>
      </c>
      <c r="J224" s="12">
        <f t="shared" ca="1" si="40"/>
        <v>6.333333333333333</v>
      </c>
      <c r="K224" s="12">
        <f t="shared" ca="1" si="41"/>
        <v>0</v>
      </c>
      <c r="L224" s="12">
        <f t="shared" ca="1" si="42"/>
        <v>6.333333333333333</v>
      </c>
      <c r="M224" s="12">
        <f t="shared" ca="1" si="43"/>
        <v>0</v>
      </c>
      <c r="N224" s="9">
        <f ca="1">MATCH(C224,INDEX('Task Durations - Poisson'!$B$2:$AZ$80,,5),1)</f>
        <v>6</v>
      </c>
      <c r="O224" s="9">
        <f ca="1">MIN(51,INT(SUMPRODUCT(B224:N224,'Task Durations - Table 1'!$A$3:$M$3)))</f>
        <v>10</v>
      </c>
      <c r="P224" s="9">
        <f ca="1">MATCH(100-C224,INDEX('Task Durations - Poisson'!$B$2:$AZ$80,,O224),1)</f>
        <v>10</v>
      </c>
    </row>
    <row r="225" spans="1:16" ht="20.100000000000001" customHeight="1">
      <c r="A225" s="10">
        <v>223</v>
      </c>
      <c r="B225" s="11">
        <f t="shared" si="36"/>
        <v>2.6925279586474771</v>
      </c>
      <c r="C225" s="12">
        <f t="shared" ca="1" si="1"/>
        <v>36</v>
      </c>
      <c r="D225" s="12">
        <f t="shared" ca="1" si="37"/>
        <v>0</v>
      </c>
      <c r="E225" s="12">
        <f t="shared" ca="1" si="38"/>
        <v>1</v>
      </c>
      <c r="F225" s="12">
        <f t="shared" ca="1" si="39"/>
        <v>0</v>
      </c>
      <c r="G225" s="12">
        <f t="shared" ca="1" si="45"/>
        <v>4</v>
      </c>
      <c r="H225" s="12">
        <f t="shared" ca="1" si="45"/>
        <v>5</v>
      </c>
      <c r="I225" s="12">
        <f t="shared" ca="1" si="45"/>
        <v>5</v>
      </c>
      <c r="J225" s="12">
        <f t="shared" ca="1" si="40"/>
        <v>4.666666666666667</v>
      </c>
      <c r="K225" s="12">
        <f t="shared" ca="1" si="41"/>
        <v>0</v>
      </c>
      <c r="L225" s="12">
        <f t="shared" ca="1" si="42"/>
        <v>4.666666666666667</v>
      </c>
      <c r="M225" s="12">
        <f t="shared" ca="1" si="43"/>
        <v>0</v>
      </c>
      <c r="N225" s="9">
        <f ca="1">MATCH(C225,INDEX('Task Durations - Poisson'!$B$2:$AZ$80,,5),1)</f>
        <v>5</v>
      </c>
      <c r="O225" s="9">
        <f ca="1">MIN(51,INT(SUMPRODUCT(B225:N225,'Task Durations - Table 1'!$A$3:$M$3)))</f>
        <v>8</v>
      </c>
      <c r="P225" s="9">
        <f ca="1">MATCH(100-C225,INDEX('Task Durations - Poisson'!$B$2:$AZ$80,,O225),1)</f>
        <v>10</v>
      </c>
    </row>
    <row r="226" spans="1:16" ht="20.100000000000001" customHeight="1">
      <c r="A226" s="10">
        <v>224</v>
      </c>
      <c r="B226" s="11">
        <f t="shared" si="36"/>
        <v>2.6961203903479283</v>
      </c>
      <c r="C226" s="12">
        <f t="shared" ca="1" si="1"/>
        <v>61</v>
      </c>
      <c r="D226" s="12">
        <f t="shared" ca="1" si="37"/>
        <v>0</v>
      </c>
      <c r="E226" s="12">
        <f t="shared" ca="1" si="38"/>
        <v>1</v>
      </c>
      <c r="F226" s="12">
        <f t="shared" ca="1" si="39"/>
        <v>0</v>
      </c>
      <c r="G226" s="12">
        <f t="shared" ca="1" si="45"/>
        <v>23</v>
      </c>
      <c r="H226" s="12">
        <f t="shared" ca="1" si="45"/>
        <v>15</v>
      </c>
      <c r="I226" s="12">
        <f t="shared" ca="1" si="45"/>
        <v>15</v>
      </c>
      <c r="J226" s="12">
        <f t="shared" ca="1" si="40"/>
        <v>17.666666666666668</v>
      </c>
      <c r="K226" s="12">
        <f t="shared" ca="1" si="41"/>
        <v>0</v>
      </c>
      <c r="L226" s="12">
        <f t="shared" ca="1" si="42"/>
        <v>17.666666666666668</v>
      </c>
      <c r="M226" s="12">
        <f t="shared" ca="1" si="43"/>
        <v>0</v>
      </c>
      <c r="N226" s="9">
        <f ca="1">MATCH(C226,INDEX('Task Durations - Poisson'!$B$2:$AZ$80,,5),1)</f>
        <v>6</v>
      </c>
      <c r="O226" s="9">
        <f ca="1">MIN(51,INT(SUMPRODUCT(B226:N226,'Task Durations - Table 1'!$A$3:$M$3)))</f>
        <v>19</v>
      </c>
      <c r="P226" s="9">
        <f ca="1">MATCH(100-C226,INDEX('Task Durations - Poisson'!$B$2:$AZ$80,,O226),1)</f>
        <v>19</v>
      </c>
    </row>
    <row r="227" spans="1:16" ht="20.100000000000001" customHeight="1">
      <c r="A227" s="10">
        <v>225</v>
      </c>
      <c r="B227" s="11">
        <f t="shared" si="36"/>
        <v>2.6997176151520064</v>
      </c>
      <c r="C227" s="12">
        <f t="shared" ca="1" si="1"/>
        <v>43</v>
      </c>
      <c r="D227" s="12">
        <f t="shared" ca="1" si="37"/>
        <v>0</v>
      </c>
      <c r="E227" s="12">
        <f t="shared" ca="1" si="38"/>
        <v>1</v>
      </c>
      <c r="F227" s="12">
        <f t="shared" ca="1" si="39"/>
        <v>0</v>
      </c>
      <c r="G227" s="12">
        <f t="shared" ca="1" si="45"/>
        <v>4</v>
      </c>
      <c r="H227" s="12">
        <f t="shared" ca="1" si="45"/>
        <v>5</v>
      </c>
      <c r="I227" s="12">
        <f t="shared" ca="1" si="45"/>
        <v>4</v>
      </c>
      <c r="J227" s="12">
        <f t="shared" ca="1" si="40"/>
        <v>4.333333333333333</v>
      </c>
      <c r="K227" s="12">
        <f t="shared" ca="1" si="41"/>
        <v>0</v>
      </c>
      <c r="L227" s="12">
        <f t="shared" ca="1" si="42"/>
        <v>4.333333333333333</v>
      </c>
      <c r="M227" s="12">
        <f t="shared" ca="1" si="43"/>
        <v>0</v>
      </c>
      <c r="N227" s="9">
        <f ca="1">MATCH(C227,INDEX('Task Durations - Poisson'!$B$2:$AZ$80,,5),1)</f>
        <v>5</v>
      </c>
      <c r="O227" s="9">
        <f ca="1">MIN(51,INT(SUMPRODUCT(B227:N227,'Task Durations - Table 1'!$A$3:$M$3)))</f>
        <v>8</v>
      </c>
      <c r="P227" s="9">
        <f ca="1">MATCH(100-C227,INDEX('Task Durations - Poisson'!$B$2:$AZ$80,,O227),1)</f>
        <v>9</v>
      </c>
    </row>
    <row r="228" spans="1:16" ht="20.100000000000001" customHeight="1">
      <c r="A228" s="10">
        <v>226</v>
      </c>
      <c r="B228" s="11">
        <f t="shared" si="36"/>
        <v>2.7033196394547776</v>
      </c>
      <c r="C228" s="12">
        <f t="shared" ca="1" si="1"/>
        <v>81</v>
      </c>
      <c r="D228" s="12">
        <f t="shared" ca="1" si="37"/>
        <v>0</v>
      </c>
      <c r="E228" s="12">
        <f t="shared" ca="1" si="38"/>
        <v>0</v>
      </c>
      <c r="F228" s="12">
        <f t="shared" ca="1" si="39"/>
        <v>1</v>
      </c>
      <c r="G228" s="12">
        <f t="shared" ca="1" si="45"/>
        <v>10</v>
      </c>
      <c r="H228" s="12">
        <f t="shared" ca="1" si="45"/>
        <v>15</v>
      </c>
      <c r="I228" s="12">
        <f t="shared" ca="1" si="45"/>
        <v>10</v>
      </c>
      <c r="J228" s="12">
        <f t="shared" ca="1" si="40"/>
        <v>11.666666666666666</v>
      </c>
      <c r="K228" s="12">
        <f t="shared" ca="1" si="41"/>
        <v>0</v>
      </c>
      <c r="L228" s="12">
        <f t="shared" ca="1" si="42"/>
        <v>0</v>
      </c>
      <c r="M228" s="12">
        <f t="shared" ca="1" si="43"/>
        <v>11.666666666666666</v>
      </c>
      <c r="N228" s="9">
        <f ca="1">MATCH(C228,INDEX('Task Durations - Poisson'!$B$2:$AZ$80,,5),1)</f>
        <v>8</v>
      </c>
      <c r="O228" s="9">
        <f ca="1">MIN(51,INT(SUMPRODUCT(B228:N228,'Task Durations - Table 1'!$A$3:$M$3)))</f>
        <v>20</v>
      </c>
      <c r="P228" s="9">
        <f ca="1">MATCH(100-C228,INDEX('Task Durations - Poisson'!$B$2:$AZ$80,,O228),1)</f>
        <v>17</v>
      </c>
    </row>
    <row r="229" spans="1:16" ht="20.100000000000001" customHeight="1">
      <c r="A229" s="10">
        <v>227</v>
      </c>
      <c r="B229" s="11">
        <f t="shared" si="36"/>
        <v>2.7069264696598418</v>
      </c>
      <c r="C229" s="12">
        <f t="shared" ca="1" si="1"/>
        <v>66</v>
      </c>
      <c r="D229" s="12">
        <f t="shared" ca="1" si="37"/>
        <v>0</v>
      </c>
      <c r="E229" s="12">
        <f t="shared" ca="1" si="38"/>
        <v>0</v>
      </c>
      <c r="F229" s="12">
        <f t="shared" ca="1" si="39"/>
        <v>1</v>
      </c>
      <c r="G229" s="12">
        <f t="shared" ca="1" si="45"/>
        <v>7</v>
      </c>
      <c r="H229" s="12">
        <f t="shared" ca="1" si="45"/>
        <v>7</v>
      </c>
      <c r="I229" s="12">
        <f t="shared" ca="1" si="45"/>
        <v>10</v>
      </c>
      <c r="J229" s="12">
        <f t="shared" ca="1" si="40"/>
        <v>8</v>
      </c>
      <c r="K229" s="12">
        <f t="shared" ca="1" si="41"/>
        <v>0</v>
      </c>
      <c r="L229" s="12">
        <f t="shared" ca="1" si="42"/>
        <v>0</v>
      </c>
      <c r="M229" s="12">
        <f t="shared" ca="1" si="43"/>
        <v>8</v>
      </c>
      <c r="N229" s="9">
        <f ca="1">MATCH(C229,INDEX('Task Durations - Poisson'!$B$2:$AZ$80,,5),1)</f>
        <v>7</v>
      </c>
      <c r="O229" s="9">
        <f ca="1">MIN(51,INT(SUMPRODUCT(B229:N229,'Task Durations - Table 1'!$A$3:$M$3)))</f>
        <v>16</v>
      </c>
      <c r="P229" s="9">
        <f ca="1">MATCH(100-C229,INDEX('Task Durations - Poisson'!$B$2:$AZ$80,,O229),1)</f>
        <v>15</v>
      </c>
    </row>
    <row r="230" spans="1:16" ht="20.100000000000001" customHeight="1">
      <c r="A230" s="10">
        <v>228</v>
      </c>
      <c r="B230" s="11">
        <f t="shared" si="36"/>
        <v>2.7105381121793433</v>
      </c>
      <c r="C230" s="12">
        <f t="shared" ca="1" si="1"/>
        <v>64</v>
      </c>
      <c r="D230" s="12">
        <f t="shared" ca="1" si="37"/>
        <v>0</v>
      </c>
      <c r="E230" s="12">
        <f t="shared" ca="1" si="38"/>
        <v>1</v>
      </c>
      <c r="F230" s="12">
        <f t="shared" ca="1" si="39"/>
        <v>0</v>
      </c>
      <c r="G230" s="12">
        <f t="shared" ca="1" si="45"/>
        <v>5</v>
      </c>
      <c r="H230" s="12">
        <f t="shared" ca="1" si="45"/>
        <v>5</v>
      </c>
      <c r="I230" s="12">
        <f t="shared" ca="1" si="45"/>
        <v>4</v>
      </c>
      <c r="J230" s="12">
        <f t="shared" ca="1" si="40"/>
        <v>4.666666666666667</v>
      </c>
      <c r="K230" s="12">
        <f t="shared" ca="1" si="41"/>
        <v>0</v>
      </c>
      <c r="L230" s="12">
        <f t="shared" ca="1" si="42"/>
        <v>4.666666666666667</v>
      </c>
      <c r="M230" s="12">
        <f t="shared" ca="1" si="43"/>
        <v>0</v>
      </c>
      <c r="N230" s="9">
        <f ca="1">MATCH(C230,INDEX('Task Durations - Poisson'!$B$2:$AZ$80,,5),1)</f>
        <v>7</v>
      </c>
      <c r="O230" s="9">
        <f ca="1">MIN(51,INT(SUMPRODUCT(B230:N230,'Task Durations - Table 1'!$A$3:$M$3)))</f>
        <v>9</v>
      </c>
      <c r="P230" s="9">
        <f ca="1">MATCH(100-C230,INDEX('Task Durations - Poisson'!$B$2:$AZ$80,,O230),1)</f>
        <v>9</v>
      </c>
    </row>
    <row r="231" spans="1:16" ht="20.100000000000001" customHeight="1">
      <c r="A231" s="10">
        <v>229</v>
      </c>
      <c r="B231" s="11">
        <f t="shared" si="36"/>
        <v>2.7141545734339805</v>
      </c>
      <c r="C231" s="12">
        <f t="shared" ca="1" si="1"/>
        <v>52</v>
      </c>
      <c r="D231" s="12">
        <f t="shared" ca="1" si="37"/>
        <v>0</v>
      </c>
      <c r="E231" s="12">
        <f t="shared" ca="1" si="38"/>
        <v>1</v>
      </c>
      <c r="F231" s="12">
        <f t="shared" ca="1" si="39"/>
        <v>0</v>
      </c>
      <c r="G231" s="12">
        <f t="shared" ca="1" si="45"/>
        <v>7</v>
      </c>
      <c r="H231" s="12">
        <f t="shared" ca="1" si="45"/>
        <v>10</v>
      </c>
      <c r="I231" s="12">
        <f t="shared" ca="1" si="45"/>
        <v>7</v>
      </c>
      <c r="J231" s="12">
        <f t="shared" ca="1" si="40"/>
        <v>8</v>
      </c>
      <c r="K231" s="12">
        <f t="shared" ca="1" si="41"/>
        <v>0</v>
      </c>
      <c r="L231" s="12">
        <f t="shared" ca="1" si="42"/>
        <v>8</v>
      </c>
      <c r="M231" s="12">
        <f t="shared" ca="1" si="43"/>
        <v>0</v>
      </c>
      <c r="N231" s="9">
        <f ca="1">MATCH(C231,INDEX('Task Durations - Poisson'!$B$2:$AZ$80,,5),1)</f>
        <v>6</v>
      </c>
      <c r="O231" s="9">
        <f ca="1">MIN(51,INT(SUMPRODUCT(B231:N231,'Task Durations - Table 1'!$A$3:$M$3)))</f>
        <v>11</v>
      </c>
      <c r="P231" s="9">
        <f ca="1">MATCH(100-C231,INDEX('Task Durations - Poisson'!$B$2:$AZ$80,,O231),1)</f>
        <v>12</v>
      </c>
    </row>
    <row r="232" spans="1:16" ht="20.100000000000001" customHeight="1">
      <c r="A232" s="10">
        <v>230</v>
      </c>
      <c r="B232" s="11">
        <f t="shared" si="36"/>
        <v>2.7177758598530182</v>
      </c>
      <c r="C232" s="12">
        <f t="shared" ca="1" si="1"/>
        <v>23</v>
      </c>
      <c r="D232" s="12">
        <f t="shared" ca="1" si="37"/>
        <v>1</v>
      </c>
      <c r="E232" s="12">
        <f t="shared" ca="1" si="38"/>
        <v>0</v>
      </c>
      <c r="F232" s="12">
        <f t="shared" ca="1" si="39"/>
        <v>0</v>
      </c>
      <c r="G232" s="12">
        <f t="shared" ca="1" si="45"/>
        <v>5</v>
      </c>
      <c r="H232" s="12">
        <f t="shared" ca="1" si="45"/>
        <v>7</v>
      </c>
      <c r="I232" s="12">
        <f t="shared" ca="1" si="45"/>
        <v>5</v>
      </c>
      <c r="J232" s="12">
        <f t="shared" ca="1" si="40"/>
        <v>5.666666666666667</v>
      </c>
      <c r="K232" s="12">
        <f t="shared" ca="1" si="41"/>
        <v>5.666666666666667</v>
      </c>
      <c r="L232" s="12">
        <f t="shared" ca="1" si="42"/>
        <v>0</v>
      </c>
      <c r="M232" s="12">
        <f t="shared" ca="1" si="43"/>
        <v>0</v>
      </c>
      <c r="N232" s="9">
        <f ca="1">MATCH(C232,INDEX('Task Durations - Poisson'!$B$2:$AZ$80,,5),1)</f>
        <v>4</v>
      </c>
      <c r="O232" s="9">
        <f ca="1">MIN(51,INT(SUMPRODUCT(B232:N232,'Task Durations - Table 1'!$A$3:$M$3)))</f>
        <v>11</v>
      </c>
      <c r="P232" s="9">
        <f ca="1">MATCH(100-C232,INDEX('Task Durations - Poisson'!$B$2:$AZ$80,,O232),1)</f>
        <v>14</v>
      </c>
    </row>
    <row r="233" spans="1:16" ht="20.100000000000001" customHeight="1">
      <c r="A233" s="10">
        <v>231</v>
      </c>
      <c r="B233" s="11">
        <f t="shared" si="36"/>
        <v>2.7214019778743004</v>
      </c>
      <c r="C233" s="12">
        <f t="shared" ca="1" si="1"/>
        <v>77</v>
      </c>
      <c r="D233" s="12">
        <f t="shared" ca="1" si="37"/>
        <v>0</v>
      </c>
      <c r="E233" s="12">
        <f t="shared" ca="1" si="38"/>
        <v>0</v>
      </c>
      <c r="F233" s="12">
        <f t="shared" ca="1" si="39"/>
        <v>1</v>
      </c>
      <c r="G233" s="12">
        <f t="shared" ca="1" si="45"/>
        <v>3</v>
      </c>
      <c r="H233" s="12">
        <f t="shared" ca="1" si="45"/>
        <v>4</v>
      </c>
      <c r="I233" s="12">
        <f t="shared" ca="1" si="45"/>
        <v>4</v>
      </c>
      <c r="J233" s="12">
        <f t="shared" ca="1" si="40"/>
        <v>3.6666666666666665</v>
      </c>
      <c r="K233" s="12">
        <f t="shared" ca="1" si="41"/>
        <v>0</v>
      </c>
      <c r="L233" s="12">
        <f t="shared" ca="1" si="42"/>
        <v>0</v>
      </c>
      <c r="M233" s="12">
        <f t="shared" ca="1" si="43"/>
        <v>3.6666666666666665</v>
      </c>
      <c r="N233" s="9">
        <f ca="1">MATCH(C233,INDEX('Task Durations - Poisson'!$B$2:$AZ$80,,5),1)</f>
        <v>8</v>
      </c>
      <c r="O233" s="9">
        <f ca="1">MIN(51,INT(SUMPRODUCT(B233:N233,'Task Durations - Table 1'!$A$3:$M$3)))</f>
        <v>12</v>
      </c>
      <c r="P233" s="9">
        <f ca="1">MATCH(100-C233,INDEX('Task Durations - Poisson'!$B$2:$AZ$80,,O233),1)</f>
        <v>10</v>
      </c>
    </row>
    <row r="234" spans="1:16" ht="20.100000000000001" customHeight="1">
      <c r="A234" s="10">
        <v>232</v>
      </c>
      <c r="B234" s="11">
        <f t="shared" si="36"/>
        <v>2.7250329339442598</v>
      </c>
      <c r="C234" s="12">
        <f t="shared" ca="1" si="1"/>
        <v>18</v>
      </c>
      <c r="D234" s="12">
        <f t="shared" ca="1" si="37"/>
        <v>1</v>
      </c>
      <c r="E234" s="12">
        <f t="shared" ca="1" si="38"/>
        <v>0</v>
      </c>
      <c r="F234" s="12">
        <f t="shared" ca="1" si="39"/>
        <v>0</v>
      </c>
      <c r="G234" s="12">
        <f t="shared" ca="1" si="45"/>
        <v>10</v>
      </c>
      <c r="H234" s="12">
        <f t="shared" ca="1" si="45"/>
        <v>10</v>
      </c>
      <c r="I234" s="12">
        <f t="shared" ca="1" si="45"/>
        <v>15</v>
      </c>
      <c r="J234" s="12">
        <f t="shared" ca="1" si="40"/>
        <v>11.666666666666666</v>
      </c>
      <c r="K234" s="12">
        <f t="shared" ca="1" si="41"/>
        <v>11.666666666666666</v>
      </c>
      <c r="L234" s="12">
        <f t="shared" ca="1" si="42"/>
        <v>0</v>
      </c>
      <c r="M234" s="12">
        <f t="shared" ca="1" si="43"/>
        <v>0</v>
      </c>
      <c r="N234" s="9">
        <f ca="1">MATCH(C234,INDEX('Task Durations - Poisson'!$B$2:$AZ$80,,5),1)</f>
        <v>4</v>
      </c>
      <c r="O234" s="9">
        <f ca="1">MIN(51,INT(SUMPRODUCT(B234:N234,'Task Durations - Table 1'!$A$3:$M$3)))</f>
        <v>19</v>
      </c>
      <c r="P234" s="9">
        <f ca="1">MATCH(100-C234,INDEX('Task Durations - Poisson'!$B$2:$AZ$80,,O234),1)</f>
        <v>24</v>
      </c>
    </row>
    <row r="235" spans="1:16" ht="20.100000000000001" customHeight="1">
      <c r="A235" s="10">
        <v>233</v>
      </c>
      <c r="B235" s="11">
        <f t="shared" si="36"/>
        <v>2.7286687345179308</v>
      </c>
      <c r="C235" s="12">
        <f t="shared" ca="1" si="1"/>
        <v>92</v>
      </c>
      <c r="D235" s="12">
        <f t="shared" ca="1" si="37"/>
        <v>0</v>
      </c>
      <c r="E235" s="12">
        <f t="shared" ca="1" si="38"/>
        <v>0</v>
      </c>
      <c r="F235" s="12">
        <f t="shared" ca="1" si="39"/>
        <v>1</v>
      </c>
      <c r="G235" s="12">
        <f t="shared" ca="1" si="45"/>
        <v>4</v>
      </c>
      <c r="H235" s="12">
        <f t="shared" ca="1" si="45"/>
        <v>4</v>
      </c>
      <c r="I235" s="12">
        <f t="shared" ca="1" si="45"/>
        <v>4</v>
      </c>
      <c r="J235" s="12">
        <f t="shared" ca="1" si="40"/>
        <v>4</v>
      </c>
      <c r="K235" s="12">
        <f t="shared" ca="1" si="41"/>
        <v>0</v>
      </c>
      <c r="L235" s="12">
        <f t="shared" ca="1" si="42"/>
        <v>0</v>
      </c>
      <c r="M235" s="12">
        <f t="shared" ca="1" si="43"/>
        <v>4</v>
      </c>
      <c r="N235" s="9">
        <f ca="1">MATCH(C235,INDEX('Task Durations - Poisson'!$B$2:$AZ$80,,5),1)</f>
        <v>9</v>
      </c>
      <c r="O235" s="9">
        <f ca="1">MIN(51,INT(SUMPRODUCT(B235:N235,'Task Durations - Table 1'!$A$3:$M$3)))</f>
        <v>13</v>
      </c>
      <c r="P235" s="9">
        <f ca="1">MATCH(100-C235,INDEX('Task Durations - Poisson'!$B$2:$AZ$80,,O235),1)</f>
        <v>9</v>
      </c>
    </row>
    <row r="236" spans="1:16" ht="20.100000000000001" customHeight="1">
      <c r="A236" s="10">
        <v>234</v>
      </c>
      <c r="B236" s="11">
        <f t="shared" si="36"/>
        <v>2.7323093860589598</v>
      </c>
      <c r="C236" s="12">
        <f t="shared" ca="1" si="1"/>
        <v>27</v>
      </c>
      <c r="D236" s="12">
        <f t="shared" ca="1" si="37"/>
        <v>1</v>
      </c>
      <c r="E236" s="12">
        <f t="shared" ca="1" si="38"/>
        <v>0</v>
      </c>
      <c r="F236" s="12">
        <f t="shared" ca="1" si="39"/>
        <v>0</v>
      </c>
      <c r="G236" s="12">
        <f t="shared" ca="1" si="45"/>
        <v>3</v>
      </c>
      <c r="H236" s="12">
        <f t="shared" ca="1" si="45"/>
        <v>3</v>
      </c>
      <c r="I236" s="12">
        <f t="shared" ca="1" si="45"/>
        <v>3</v>
      </c>
      <c r="J236" s="12">
        <f t="shared" ca="1" si="40"/>
        <v>3</v>
      </c>
      <c r="K236" s="12">
        <f t="shared" ca="1" si="41"/>
        <v>3</v>
      </c>
      <c r="L236" s="12">
        <f t="shared" ca="1" si="42"/>
        <v>0</v>
      </c>
      <c r="M236" s="12">
        <f t="shared" ca="1" si="43"/>
        <v>0</v>
      </c>
      <c r="N236" s="9">
        <f ca="1">MATCH(C236,INDEX('Task Durations - Poisson'!$B$2:$AZ$80,,5),1)</f>
        <v>5</v>
      </c>
      <c r="O236" s="9">
        <f ca="1">MIN(51,INT(SUMPRODUCT(B236:N236,'Task Durations - Table 1'!$A$3:$M$3)))</f>
        <v>9</v>
      </c>
      <c r="P236" s="9">
        <f ca="1">MATCH(100-C236,INDEX('Task Durations - Poisson'!$B$2:$AZ$80,,O236),1)</f>
        <v>12</v>
      </c>
    </row>
    <row r="237" spans="1:16" ht="20.100000000000001" customHeight="1">
      <c r="A237" s="10">
        <v>235</v>
      </c>
      <c r="B237" s="11">
        <f t="shared" si="36"/>
        <v>2.7359548950396166</v>
      </c>
      <c r="C237" s="12">
        <f t="shared" ca="1" si="1"/>
        <v>17</v>
      </c>
      <c r="D237" s="12">
        <f t="shared" ca="1" si="37"/>
        <v>1</v>
      </c>
      <c r="E237" s="12">
        <f t="shared" ca="1" si="38"/>
        <v>0</v>
      </c>
      <c r="F237" s="12">
        <f t="shared" ca="1" si="39"/>
        <v>0</v>
      </c>
      <c r="G237" s="12">
        <f t="shared" ca="1" si="45"/>
        <v>10</v>
      </c>
      <c r="H237" s="12">
        <f t="shared" ca="1" si="45"/>
        <v>10</v>
      </c>
      <c r="I237" s="12">
        <f t="shared" ca="1" si="45"/>
        <v>10</v>
      </c>
      <c r="J237" s="12">
        <f t="shared" ca="1" si="40"/>
        <v>10</v>
      </c>
      <c r="K237" s="12">
        <f t="shared" ca="1" si="41"/>
        <v>10</v>
      </c>
      <c r="L237" s="12">
        <f t="shared" ca="1" si="42"/>
        <v>0</v>
      </c>
      <c r="M237" s="12">
        <f t="shared" ca="1" si="43"/>
        <v>0</v>
      </c>
      <c r="N237" s="9">
        <f ca="1">MATCH(C237,INDEX('Task Durations - Poisson'!$B$2:$AZ$80,,5),1)</f>
        <v>4</v>
      </c>
      <c r="O237" s="9">
        <f ca="1">MIN(51,INT(SUMPRODUCT(B237:N237,'Task Durations - Table 1'!$A$3:$M$3)))</f>
        <v>17</v>
      </c>
      <c r="P237" s="9">
        <f ca="1">MATCH(100-C237,INDEX('Task Durations - Poisson'!$B$2:$AZ$80,,O237),1)</f>
        <v>22</v>
      </c>
    </row>
    <row r="238" spans="1:16" ht="20.100000000000001" customHeight="1">
      <c r="A238" s="10">
        <v>236</v>
      </c>
      <c r="B238" s="11">
        <f t="shared" si="36"/>
        <v>2.7396052679408078</v>
      </c>
      <c r="C238" s="12">
        <f t="shared" ca="1" si="1"/>
        <v>94</v>
      </c>
      <c r="D238" s="12">
        <f t="shared" ca="1" si="37"/>
        <v>0</v>
      </c>
      <c r="E238" s="12">
        <f t="shared" ca="1" si="38"/>
        <v>0</v>
      </c>
      <c r="F238" s="12">
        <f t="shared" ca="1" si="39"/>
        <v>1</v>
      </c>
      <c r="G238" s="12">
        <f t="shared" ca="1" si="45"/>
        <v>10</v>
      </c>
      <c r="H238" s="12">
        <f t="shared" ca="1" si="45"/>
        <v>10</v>
      </c>
      <c r="I238" s="12">
        <f t="shared" ca="1" si="45"/>
        <v>7</v>
      </c>
      <c r="J238" s="12">
        <f t="shared" ca="1" si="40"/>
        <v>9</v>
      </c>
      <c r="K238" s="12">
        <f t="shared" ca="1" si="41"/>
        <v>0</v>
      </c>
      <c r="L238" s="12">
        <f t="shared" ca="1" si="42"/>
        <v>0</v>
      </c>
      <c r="M238" s="12">
        <f t="shared" ca="1" si="43"/>
        <v>9</v>
      </c>
      <c r="N238" s="9">
        <f ca="1">MATCH(C238,INDEX('Task Durations - Poisson'!$B$2:$AZ$80,,5),1)</f>
        <v>10</v>
      </c>
      <c r="O238" s="9">
        <f ca="1">MIN(51,INT(SUMPRODUCT(B238:N238,'Task Durations - Table 1'!$A$3:$M$3)))</f>
        <v>18</v>
      </c>
      <c r="P238" s="9">
        <f ca="1">MATCH(100-C238,INDEX('Task Durations - Poisson'!$B$2:$AZ$80,,O238),1)</f>
        <v>13</v>
      </c>
    </row>
    <row r="239" spans="1:16" ht="20.100000000000001" customHeight="1">
      <c r="A239" s="10">
        <v>237</v>
      </c>
      <c r="B239" s="11">
        <f t="shared" si="36"/>
        <v>2.7432605112520854</v>
      </c>
      <c r="C239" s="12">
        <f t="shared" ca="1" si="1"/>
        <v>20</v>
      </c>
      <c r="D239" s="12">
        <f t="shared" ca="1" si="37"/>
        <v>1</v>
      </c>
      <c r="E239" s="12">
        <f t="shared" ca="1" si="38"/>
        <v>0</v>
      </c>
      <c r="F239" s="12">
        <f t="shared" ca="1" si="39"/>
        <v>0</v>
      </c>
      <c r="G239" s="12">
        <f t="shared" ca="1" si="45"/>
        <v>3</v>
      </c>
      <c r="H239" s="12">
        <f t="shared" ca="1" si="45"/>
        <v>23</v>
      </c>
      <c r="I239" s="12">
        <f t="shared" ca="1" si="45"/>
        <v>23</v>
      </c>
      <c r="J239" s="12">
        <f t="shared" ca="1" si="40"/>
        <v>16.333333333333332</v>
      </c>
      <c r="K239" s="12">
        <f t="shared" ca="1" si="41"/>
        <v>16.333333333333332</v>
      </c>
      <c r="L239" s="12">
        <f t="shared" ca="1" si="42"/>
        <v>0</v>
      </c>
      <c r="M239" s="12">
        <f t="shared" ca="1" si="43"/>
        <v>0</v>
      </c>
      <c r="N239" s="9">
        <f ca="1">MATCH(C239,INDEX('Task Durations - Poisson'!$B$2:$AZ$80,,5),1)</f>
        <v>4</v>
      </c>
      <c r="O239" s="9">
        <f ca="1">MIN(51,INT(SUMPRODUCT(B239:N239,'Task Durations - Table 1'!$A$3:$M$3)))</f>
        <v>24</v>
      </c>
      <c r="P239" s="9">
        <f ca="1">MATCH(100-C239,INDEX('Task Durations - Poisson'!$B$2:$AZ$80,,O239),1)</f>
        <v>29</v>
      </c>
    </row>
    <row r="240" spans="1:16" ht="20.100000000000001" customHeight="1">
      <c r="A240" s="10">
        <v>238</v>
      </c>
      <c r="B240" s="11">
        <f t="shared" si="36"/>
        <v>2.7469206314716614</v>
      </c>
      <c r="C240" s="12">
        <f t="shared" ca="1" si="1"/>
        <v>73</v>
      </c>
      <c r="D240" s="12">
        <f t="shared" ca="1" si="37"/>
        <v>0</v>
      </c>
      <c r="E240" s="12">
        <f t="shared" ca="1" si="38"/>
        <v>0</v>
      </c>
      <c r="F240" s="12">
        <f t="shared" ca="1" si="39"/>
        <v>1</v>
      </c>
      <c r="G240" s="12">
        <f t="shared" ca="1" si="45"/>
        <v>10</v>
      </c>
      <c r="H240" s="12">
        <f t="shared" ca="1" si="45"/>
        <v>7</v>
      </c>
      <c r="I240" s="12">
        <f t="shared" ca="1" si="45"/>
        <v>10</v>
      </c>
      <c r="J240" s="12">
        <f t="shared" ca="1" si="40"/>
        <v>9</v>
      </c>
      <c r="K240" s="12">
        <f t="shared" ca="1" si="41"/>
        <v>0</v>
      </c>
      <c r="L240" s="12">
        <f t="shared" ca="1" si="42"/>
        <v>0</v>
      </c>
      <c r="M240" s="12">
        <f t="shared" ca="1" si="43"/>
        <v>9</v>
      </c>
      <c r="N240" s="9">
        <f ca="1">MATCH(C240,INDEX('Task Durations - Poisson'!$B$2:$AZ$80,,5),1)</f>
        <v>7</v>
      </c>
      <c r="O240" s="9">
        <f ca="1">MIN(51,INT(SUMPRODUCT(B240:N240,'Task Durations - Table 1'!$A$3:$M$3)))</f>
        <v>17</v>
      </c>
      <c r="P240" s="9">
        <f ca="1">MATCH(100-C240,INDEX('Task Durations - Poisson'!$B$2:$AZ$80,,O240),1)</f>
        <v>15</v>
      </c>
    </row>
    <row r="241" spans="1:16" ht="20.100000000000001" customHeight="1">
      <c r="A241" s="10">
        <v>239</v>
      </c>
      <c r="B241" s="11">
        <f t="shared" si="36"/>
        <v>2.7505856351064164</v>
      </c>
      <c r="C241" s="12">
        <f t="shared" ca="1" si="1"/>
        <v>10</v>
      </c>
      <c r="D241" s="12">
        <f t="shared" ca="1" si="37"/>
        <v>1</v>
      </c>
      <c r="E241" s="12">
        <f t="shared" ca="1" si="38"/>
        <v>0</v>
      </c>
      <c r="F241" s="12">
        <f t="shared" ca="1" si="39"/>
        <v>0</v>
      </c>
      <c r="G241" s="12">
        <f t="shared" ca="1" si="45"/>
        <v>10</v>
      </c>
      <c r="H241" s="12">
        <f t="shared" ca="1" si="45"/>
        <v>7</v>
      </c>
      <c r="I241" s="12">
        <f t="shared" ca="1" si="45"/>
        <v>10</v>
      </c>
      <c r="J241" s="12">
        <f t="shared" ca="1" si="40"/>
        <v>9</v>
      </c>
      <c r="K241" s="12">
        <f t="shared" ca="1" si="41"/>
        <v>9</v>
      </c>
      <c r="L241" s="12">
        <f t="shared" ca="1" si="42"/>
        <v>0</v>
      </c>
      <c r="M241" s="12">
        <f t="shared" ca="1" si="43"/>
        <v>0</v>
      </c>
      <c r="N241" s="9">
        <f ca="1">MATCH(C241,INDEX('Task Durations - Poisson'!$B$2:$AZ$80,,5),1)</f>
        <v>3</v>
      </c>
      <c r="O241" s="9">
        <f ca="1">MIN(51,INT(SUMPRODUCT(B241:N241,'Task Durations - Table 1'!$A$3:$M$3)))</f>
        <v>15</v>
      </c>
      <c r="P241" s="9">
        <f ca="1">MATCH(100-C241,INDEX('Task Durations - Poisson'!$B$2:$AZ$80,,O241),1)</f>
        <v>21</v>
      </c>
    </row>
    <row r="242" spans="1:16" ht="20.100000000000001" customHeight="1">
      <c r="A242" s="10">
        <v>240</v>
      </c>
      <c r="B242" s="11">
        <f t="shared" si="36"/>
        <v>2.7542555286719144</v>
      </c>
      <c r="C242" s="12">
        <f t="shared" ca="1" si="1"/>
        <v>59</v>
      </c>
      <c r="D242" s="12">
        <f t="shared" ca="1" si="37"/>
        <v>0</v>
      </c>
      <c r="E242" s="12">
        <f t="shared" ca="1" si="38"/>
        <v>1</v>
      </c>
      <c r="F242" s="12">
        <f t="shared" ca="1" si="39"/>
        <v>0</v>
      </c>
      <c r="G242" s="12">
        <f t="shared" ca="1" si="45"/>
        <v>10</v>
      </c>
      <c r="H242" s="12">
        <f t="shared" ca="1" si="45"/>
        <v>10</v>
      </c>
      <c r="I242" s="12">
        <f t="shared" ca="1" si="45"/>
        <v>7</v>
      </c>
      <c r="J242" s="12">
        <f t="shared" ca="1" si="40"/>
        <v>9</v>
      </c>
      <c r="K242" s="12">
        <f t="shared" ca="1" si="41"/>
        <v>0</v>
      </c>
      <c r="L242" s="12">
        <f t="shared" ca="1" si="42"/>
        <v>9</v>
      </c>
      <c r="M242" s="12">
        <f t="shared" ca="1" si="43"/>
        <v>0</v>
      </c>
      <c r="N242" s="9">
        <f ca="1">MATCH(C242,INDEX('Task Durations - Poisson'!$B$2:$AZ$80,,5),1)</f>
        <v>6</v>
      </c>
      <c r="O242" s="9">
        <f ca="1">MIN(51,INT(SUMPRODUCT(B242:N242,'Task Durations - Table 1'!$A$3:$M$3)))</f>
        <v>12</v>
      </c>
      <c r="P242" s="9">
        <f ca="1">MATCH(100-C242,INDEX('Task Durations - Poisson'!$B$2:$AZ$80,,O242),1)</f>
        <v>12</v>
      </c>
    </row>
    <row r="243" spans="1:16" ht="20.100000000000001" customHeight="1">
      <c r="A243" s="10">
        <v>241</v>
      </c>
      <c r="B243" s="11">
        <f t="shared" si="36"/>
        <v>2.7579303186924107</v>
      </c>
      <c r="C243" s="12">
        <f t="shared" ca="1" si="1"/>
        <v>27</v>
      </c>
      <c r="D243" s="12">
        <f t="shared" ca="1" si="37"/>
        <v>1</v>
      </c>
      <c r="E243" s="12">
        <f t="shared" ca="1" si="38"/>
        <v>0</v>
      </c>
      <c r="F243" s="12">
        <f t="shared" ca="1" si="39"/>
        <v>0</v>
      </c>
      <c r="G243" s="12">
        <f t="shared" ca="1" si="45"/>
        <v>3</v>
      </c>
      <c r="H243" s="12">
        <f t="shared" ca="1" si="45"/>
        <v>3</v>
      </c>
      <c r="I243" s="12">
        <f t="shared" ca="1" si="45"/>
        <v>23</v>
      </c>
      <c r="J243" s="12">
        <f t="shared" ca="1" si="40"/>
        <v>9.6666666666666661</v>
      </c>
      <c r="K243" s="12">
        <f t="shared" ca="1" si="41"/>
        <v>9.6666666666666661</v>
      </c>
      <c r="L243" s="12">
        <f t="shared" ca="1" si="42"/>
        <v>0</v>
      </c>
      <c r="M243" s="12">
        <f t="shared" ca="1" si="43"/>
        <v>0</v>
      </c>
      <c r="N243" s="9">
        <f ca="1">MATCH(C243,INDEX('Task Durations - Poisson'!$B$2:$AZ$80,,5),1)</f>
        <v>5</v>
      </c>
      <c r="O243" s="9">
        <f ca="1">MIN(51,INT(SUMPRODUCT(B243:N243,'Task Durations - Table 1'!$A$3:$M$3)))</f>
        <v>18</v>
      </c>
      <c r="P243" s="9">
        <f ca="1">MATCH(100-C243,INDEX('Task Durations - Poisson'!$B$2:$AZ$80,,O243),1)</f>
        <v>21</v>
      </c>
    </row>
    <row r="244" spans="1:16" ht="20.100000000000001" customHeight="1">
      <c r="A244" s="10">
        <v>242</v>
      </c>
      <c r="B244" s="11">
        <f t="shared" si="36"/>
        <v>2.7616100117008662</v>
      </c>
      <c r="C244" s="12">
        <f t="shared" ca="1" si="1"/>
        <v>71</v>
      </c>
      <c r="D244" s="12">
        <f t="shared" ca="1" si="37"/>
        <v>0</v>
      </c>
      <c r="E244" s="12">
        <f t="shared" ca="1" si="38"/>
        <v>0</v>
      </c>
      <c r="F244" s="12">
        <f t="shared" ca="1" si="39"/>
        <v>1</v>
      </c>
      <c r="G244" s="12">
        <f t="shared" ref="G244:I263" ca="1" si="46">INT(CHOOSE(1+MOD($C244+RANDBETWEEN(0,1),7),1,2,3,5,8,13,21)+$B244)</f>
        <v>4</v>
      </c>
      <c r="H244" s="12">
        <f t="shared" ca="1" si="46"/>
        <v>5</v>
      </c>
      <c r="I244" s="12">
        <f t="shared" ca="1" si="46"/>
        <v>5</v>
      </c>
      <c r="J244" s="12">
        <f t="shared" ca="1" si="40"/>
        <v>4.666666666666667</v>
      </c>
      <c r="K244" s="12">
        <f t="shared" ca="1" si="41"/>
        <v>0</v>
      </c>
      <c r="L244" s="12">
        <f t="shared" ca="1" si="42"/>
        <v>0</v>
      </c>
      <c r="M244" s="12">
        <f t="shared" ca="1" si="43"/>
        <v>4.666666666666667</v>
      </c>
      <c r="N244" s="9">
        <f ca="1">MATCH(C244,INDEX('Task Durations - Poisson'!$B$2:$AZ$80,,5),1)</f>
        <v>7</v>
      </c>
      <c r="O244" s="9">
        <f ca="1">MIN(51,INT(SUMPRODUCT(B244:N244,'Task Durations - Table 1'!$A$3:$M$3)))</f>
        <v>12</v>
      </c>
      <c r="P244" s="9">
        <f ca="1">MATCH(100-C244,INDEX('Task Durations - Poisson'!$B$2:$AZ$80,,O244),1)</f>
        <v>11</v>
      </c>
    </row>
    <row r="245" spans="1:16" ht="20.100000000000001" customHeight="1">
      <c r="A245" s="10">
        <v>243</v>
      </c>
      <c r="B245" s="11">
        <f t="shared" si="36"/>
        <v>2.7652946142389592</v>
      </c>
      <c r="C245" s="12">
        <f t="shared" ca="1" si="1"/>
        <v>69</v>
      </c>
      <c r="D245" s="12">
        <f t="shared" ca="1" si="37"/>
        <v>0</v>
      </c>
      <c r="E245" s="12">
        <f t="shared" ca="1" si="38"/>
        <v>0</v>
      </c>
      <c r="F245" s="12">
        <f t="shared" ca="1" si="39"/>
        <v>1</v>
      </c>
      <c r="G245" s="12">
        <f t="shared" ca="1" si="46"/>
        <v>23</v>
      </c>
      <c r="H245" s="12">
        <f t="shared" ca="1" si="46"/>
        <v>3</v>
      </c>
      <c r="I245" s="12">
        <f t="shared" ca="1" si="46"/>
        <v>3</v>
      </c>
      <c r="J245" s="12">
        <f t="shared" ca="1" si="40"/>
        <v>9.6666666666666661</v>
      </c>
      <c r="K245" s="12">
        <f t="shared" ca="1" si="41"/>
        <v>0</v>
      </c>
      <c r="L245" s="12">
        <f t="shared" ca="1" si="42"/>
        <v>0</v>
      </c>
      <c r="M245" s="12">
        <f t="shared" ca="1" si="43"/>
        <v>9.6666666666666661</v>
      </c>
      <c r="N245" s="9">
        <f ca="1">MATCH(C245,INDEX('Task Durations - Poisson'!$B$2:$AZ$80,,5),1)</f>
        <v>7</v>
      </c>
      <c r="O245" s="9">
        <f ca="1">MIN(51,INT(SUMPRODUCT(B245:N245,'Task Durations - Table 1'!$A$3:$M$3)))</f>
        <v>17</v>
      </c>
      <c r="P245" s="9">
        <f ca="1">MATCH(100-C245,INDEX('Task Durations - Poisson'!$B$2:$AZ$80,,O245),1)</f>
        <v>16</v>
      </c>
    </row>
    <row r="246" spans="1:16" ht="20.100000000000001" customHeight="1">
      <c r="A246" s="10">
        <v>244</v>
      </c>
      <c r="B246" s="11">
        <f t="shared" si="36"/>
        <v>2.7689841328570943</v>
      </c>
      <c r="C246" s="12">
        <f t="shared" ca="1" si="1"/>
        <v>42</v>
      </c>
      <c r="D246" s="12">
        <f t="shared" ca="1" si="37"/>
        <v>0</v>
      </c>
      <c r="E246" s="12">
        <f t="shared" ca="1" si="38"/>
        <v>1</v>
      </c>
      <c r="F246" s="12">
        <f t="shared" ca="1" si="39"/>
        <v>0</v>
      </c>
      <c r="G246" s="12">
        <f t="shared" ca="1" si="46"/>
        <v>3</v>
      </c>
      <c r="H246" s="12">
        <f t="shared" ca="1" si="46"/>
        <v>3</v>
      </c>
      <c r="I246" s="12">
        <f t="shared" ca="1" si="46"/>
        <v>3</v>
      </c>
      <c r="J246" s="12">
        <f t="shared" ca="1" si="40"/>
        <v>3</v>
      </c>
      <c r="K246" s="12">
        <f t="shared" ca="1" si="41"/>
        <v>0</v>
      </c>
      <c r="L246" s="12">
        <f t="shared" ca="1" si="42"/>
        <v>3</v>
      </c>
      <c r="M246" s="12">
        <f t="shared" ca="1" si="43"/>
        <v>0</v>
      </c>
      <c r="N246" s="9">
        <f ca="1">MATCH(C246,INDEX('Task Durations - Poisson'!$B$2:$AZ$80,,5),1)</f>
        <v>5</v>
      </c>
      <c r="O246" s="9">
        <f ca="1">MIN(51,INT(SUMPRODUCT(B246:N246,'Task Durations - Table 1'!$A$3:$M$3)))</f>
        <v>7</v>
      </c>
      <c r="P246" s="9">
        <f ca="1">MATCH(100-C246,INDEX('Task Durations - Poisson'!$B$2:$AZ$80,,O246),1)</f>
        <v>8</v>
      </c>
    </row>
    <row r="247" spans="1:16" ht="20.100000000000001" customHeight="1">
      <c r="A247" s="10">
        <v>245</v>
      </c>
      <c r="B247" s="11">
        <f t="shared" si="36"/>
        <v>2.7726785741144173</v>
      </c>
      <c r="C247" s="12">
        <f t="shared" ca="1" si="1"/>
        <v>77</v>
      </c>
      <c r="D247" s="12">
        <f t="shared" ca="1" si="37"/>
        <v>0</v>
      </c>
      <c r="E247" s="12">
        <f t="shared" ca="1" si="38"/>
        <v>0</v>
      </c>
      <c r="F247" s="12">
        <f t="shared" ca="1" si="39"/>
        <v>1</v>
      </c>
      <c r="G247" s="12">
        <f t="shared" ca="1" si="46"/>
        <v>3</v>
      </c>
      <c r="H247" s="12">
        <f t="shared" ca="1" si="46"/>
        <v>4</v>
      </c>
      <c r="I247" s="12">
        <f t="shared" ca="1" si="46"/>
        <v>3</v>
      </c>
      <c r="J247" s="12">
        <f t="shared" ca="1" si="40"/>
        <v>3.3333333333333335</v>
      </c>
      <c r="K247" s="12">
        <f t="shared" ca="1" si="41"/>
        <v>0</v>
      </c>
      <c r="L247" s="12">
        <f t="shared" ca="1" si="42"/>
        <v>0</v>
      </c>
      <c r="M247" s="12">
        <f t="shared" ca="1" si="43"/>
        <v>3.3333333333333335</v>
      </c>
      <c r="N247" s="9">
        <f ca="1">MATCH(C247,INDEX('Task Durations - Poisson'!$B$2:$AZ$80,,5),1)</f>
        <v>8</v>
      </c>
      <c r="O247" s="9">
        <f ca="1">MIN(51,INT(SUMPRODUCT(B247:N247,'Task Durations - Table 1'!$A$3:$M$3)))</f>
        <v>12</v>
      </c>
      <c r="P247" s="9">
        <f ca="1">MATCH(100-C247,INDEX('Task Durations - Poisson'!$B$2:$AZ$80,,O247),1)</f>
        <v>10</v>
      </c>
    </row>
    <row r="248" spans="1:16" ht="20.100000000000001" customHeight="1">
      <c r="A248" s="10">
        <v>246</v>
      </c>
      <c r="B248" s="11">
        <f t="shared" si="36"/>
        <v>2.776377944578825</v>
      </c>
      <c r="C248" s="12">
        <f t="shared" ca="1" si="1"/>
        <v>34</v>
      </c>
      <c r="D248" s="12">
        <f t="shared" ca="1" si="37"/>
        <v>0</v>
      </c>
      <c r="E248" s="12">
        <f t="shared" ca="1" si="38"/>
        <v>1</v>
      </c>
      <c r="F248" s="12">
        <f t="shared" ca="1" si="39"/>
        <v>0</v>
      </c>
      <c r="G248" s="12">
        <f t="shared" ca="1" si="46"/>
        <v>23</v>
      </c>
      <c r="H248" s="12">
        <f t="shared" ca="1" si="46"/>
        <v>23</v>
      </c>
      <c r="I248" s="12">
        <f t="shared" ca="1" si="46"/>
        <v>3</v>
      </c>
      <c r="J248" s="12">
        <f t="shared" ca="1" si="40"/>
        <v>16.333333333333332</v>
      </c>
      <c r="K248" s="12">
        <f t="shared" ca="1" si="41"/>
        <v>0</v>
      </c>
      <c r="L248" s="12">
        <f t="shared" ca="1" si="42"/>
        <v>16.333333333333332</v>
      </c>
      <c r="M248" s="12">
        <f t="shared" ca="1" si="43"/>
        <v>0</v>
      </c>
      <c r="N248" s="9">
        <f ca="1">MATCH(C248,INDEX('Task Durations - Poisson'!$B$2:$AZ$80,,5),1)</f>
        <v>5</v>
      </c>
      <c r="O248" s="9">
        <f ca="1">MIN(51,INT(SUMPRODUCT(B248:N248,'Task Durations - Table 1'!$A$3:$M$3)))</f>
        <v>17</v>
      </c>
      <c r="P248" s="9">
        <f ca="1">MATCH(100-C248,INDEX('Task Durations - Poisson'!$B$2:$AZ$80,,O248),1)</f>
        <v>20</v>
      </c>
    </row>
    <row r="249" spans="1:16" ht="20.100000000000001" customHeight="1">
      <c r="A249" s="10">
        <v>247</v>
      </c>
      <c r="B249" s="11">
        <f t="shared" si="36"/>
        <v>2.7800822508269758</v>
      </c>
      <c r="C249" s="12">
        <f t="shared" ca="1" si="1"/>
        <v>77</v>
      </c>
      <c r="D249" s="12">
        <f t="shared" ca="1" si="37"/>
        <v>0</v>
      </c>
      <c r="E249" s="12">
        <f t="shared" ca="1" si="38"/>
        <v>0</v>
      </c>
      <c r="F249" s="12">
        <f t="shared" ca="1" si="39"/>
        <v>1</v>
      </c>
      <c r="G249" s="12">
        <f t="shared" ca="1" si="46"/>
        <v>4</v>
      </c>
      <c r="H249" s="12">
        <f t="shared" ca="1" si="46"/>
        <v>4</v>
      </c>
      <c r="I249" s="12">
        <f t="shared" ca="1" si="46"/>
        <v>3</v>
      </c>
      <c r="J249" s="12">
        <f t="shared" ca="1" si="40"/>
        <v>3.6666666666666665</v>
      </c>
      <c r="K249" s="12">
        <f t="shared" ca="1" si="41"/>
        <v>0</v>
      </c>
      <c r="L249" s="12">
        <f t="shared" ca="1" si="42"/>
        <v>0</v>
      </c>
      <c r="M249" s="12">
        <f t="shared" ca="1" si="43"/>
        <v>3.6666666666666665</v>
      </c>
      <c r="N249" s="9">
        <f ca="1">MATCH(C249,INDEX('Task Durations - Poisson'!$B$2:$AZ$80,,5),1)</f>
        <v>8</v>
      </c>
      <c r="O249" s="9">
        <f ca="1">MIN(51,INT(SUMPRODUCT(B249:N249,'Task Durations - Table 1'!$A$3:$M$3)))</f>
        <v>12</v>
      </c>
      <c r="P249" s="9">
        <f ca="1">MATCH(100-C249,INDEX('Task Durations - Poisson'!$B$2:$AZ$80,,O249),1)</f>
        <v>10</v>
      </c>
    </row>
    <row r="250" spans="1:16" ht="20.100000000000001" customHeight="1">
      <c r="A250" s="10">
        <v>248</v>
      </c>
      <c r="B250" s="11">
        <f t="shared" si="36"/>
        <v>2.7837914994443049</v>
      </c>
      <c r="C250" s="12">
        <f t="shared" ca="1" si="1"/>
        <v>0</v>
      </c>
      <c r="D250" s="12">
        <f t="shared" ca="1" si="37"/>
        <v>1</v>
      </c>
      <c r="E250" s="12">
        <f t="shared" ca="1" si="38"/>
        <v>0</v>
      </c>
      <c r="F250" s="12">
        <f t="shared" ca="1" si="39"/>
        <v>0</v>
      </c>
      <c r="G250" s="12">
        <f t="shared" ca="1" si="46"/>
        <v>4</v>
      </c>
      <c r="H250" s="12">
        <f t="shared" ca="1" si="46"/>
        <v>4</v>
      </c>
      <c r="I250" s="12">
        <f t="shared" ca="1" si="46"/>
        <v>4</v>
      </c>
      <c r="J250" s="12">
        <f t="shared" ca="1" si="40"/>
        <v>4</v>
      </c>
      <c r="K250" s="12">
        <f t="shared" ca="1" si="41"/>
        <v>4</v>
      </c>
      <c r="L250" s="12">
        <f t="shared" ca="1" si="42"/>
        <v>0</v>
      </c>
      <c r="M250" s="12">
        <f t="shared" ca="1" si="43"/>
        <v>0</v>
      </c>
      <c r="N250" s="9">
        <f ca="1">MATCH(C250,INDEX('Task Durations - Poisson'!$B$2:$AZ$80,,5),1)</f>
        <v>2</v>
      </c>
      <c r="O250" s="9">
        <f ca="1">MIN(51,INT(SUMPRODUCT(B250:N250,'Task Durations - Table 1'!$A$3:$M$3)))</f>
        <v>9</v>
      </c>
      <c r="P250" s="9">
        <f ca="1">MATCH(100-C250,INDEX('Task Durations - Poisson'!$B$2:$AZ$80,,O250),1)</f>
        <v>79</v>
      </c>
    </row>
    <row r="251" spans="1:16" ht="20.100000000000001" customHeight="1">
      <c r="A251" s="10">
        <v>249</v>
      </c>
      <c r="B251" s="11">
        <f t="shared" si="36"/>
        <v>2.7875056970250331</v>
      </c>
      <c r="C251" s="12">
        <f t="shared" ca="1" si="1"/>
        <v>56</v>
      </c>
      <c r="D251" s="12">
        <f t="shared" ca="1" si="37"/>
        <v>0</v>
      </c>
      <c r="E251" s="12">
        <f t="shared" ca="1" si="38"/>
        <v>1</v>
      </c>
      <c r="F251" s="12">
        <f t="shared" ca="1" si="39"/>
        <v>0</v>
      </c>
      <c r="G251" s="12">
        <f t="shared" ca="1" si="46"/>
        <v>4</v>
      </c>
      <c r="H251" s="12">
        <f t="shared" ca="1" si="46"/>
        <v>3</v>
      </c>
      <c r="I251" s="12">
        <f t="shared" ca="1" si="46"/>
        <v>4</v>
      </c>
      <c r="J251" s="12">
        <f t="shared" ca="1" si="40"/>
        <v>3.6666666666666665</v>
      </c>
      <c r="K251" s="12">
        <f t="shared" ca="1" si="41"/>
        <v>0</v>
      </c>
      <c r="L251" s="12">
        <f t="shared" ca="1" si="42"/>
        <v>3.6666666666666665</v>
      </c>
      <c r="M251" s="12">
        <f t="shared" ca="1" si="43"/>
        <v>0</v>
      </c>
      <c r="N251" s="9">
        <f ca="1">MATCH(C251,INDEX('Task Durations - Poisson'!$B$2:$AZ$80,,5),1)</f>
        <v>6</v>
      </c>
      <c r="O251" s="9">
        <f ca="1">MIN(51,INT(SUMPRODUCT(B251:N251,'Task Durations - Table 1'!$A$3:$M$3)))</f>
        <v>8</v>
      </c>
      <c r="P251" s="9">
        <f ca="1">MATCH(100-C251,INDEX('Task Durations - Poisson'!$B$2:$AZ$80,,O251),1)</f>
        <v>8</v>
      </c>
    </row>
    <row r="252" spans="1:16" ht="20.100000000000001" customHeight="1">
      <c r="A252" s="10">
        <v>250</v>
      </c>
      <c r="B252" s="11">
        <f t="shared" si="36"/>
        <v>2.791224850172179</v>
      </c>
      <c r="C252" s="12">
        <f t="shared" ca="1" si="1"/>
        <v>93</v>
      </c>
      <c r="D252" s="12">
        <f t="shared" ca="1" si="37"/>
        <v>0</v>
      </c>
      <c r="E252" s="12">
        <f t="shared" ca="1" si="38"/>
        <v>0</v>
      </c>
      <c r="F252" s="12">
        <f t="shared" ca="1" si="39"/>
        <v>1</v>
      </c>
      <c r="G252" s="12">
        <f t="shared" ca="1" si="46"/>
        <v>7</v>
      </c>
      <c r="H252" s="12">
        <f t="shared" ca="1" si="46"/>
        <v>5</v>
      </c>
      <c r="I252" s="12">
        <f t="shared" ca="1" si="46"/>
        <v>5</v>
      </c>
      <c r="J252" s="12">
        <f t="shared" ca="1" si="40"/>
        <v>5.666666666666667</v>
      </c>
      <c r="K252" s="12">
        <f t="shared" ca="1" si="41"/>
        <v>0</v>
      </c>
      <c r="L252" s="12">
        <f t="shared" ca="1" si="42"/>
        <v>0</v>
      </c>
      <c r="M252" s="12">
        <f t="shared" ca="1" si="43"/>
        <v>5.666666666666667</v>
      </c>
      <c r="N252" s="9">
        <f ca="1">MATCH(C252,INDEX('Task Durations - Poisson'!$B$2:$AZ$80,,5),1)</f>
        <v>9</v>
      </c>
      <c r="O252" s="9">
        <f ca="1">MIN(51,INT(SUMPRODUCT(B252:N252,'Task Durations - Table 1'!$A$3:$M$3)))</f>
        <v>15</v>
      </c>
      <c r="P252" s="9">
        <f ca="1">MATCH(100-C252,INDEX('Task Durations - Poisson'!$B$2:$AZ$80,,O252),1)</f>
        <v>11</v>
      </c>
    </row>
    <row r="253" spans="1:16" ht="20.100000000000001" customHeight="1">
      <c r="A253" s="10">
        <v>251</v>
      </c>
      <c r="B253" s="11">
        <f t="shared" si="36"/>
        <v>2.7949489654975714</v>
      </c>
      <c r="C253" s="12">
        <f t="shared" ca="1" si="1"/>
        <v>22</v>
      </c>
      <c r="D253" s="12">
        <f t="shared" ca="1" si="37"/>
        <v>1</v>
      </c>
      <c r="E253" s="12">
        <f t="shared" ca="1" si="38"/>
        <v>0</v>
      </c>
      <c r="F253" s="12">
        <f t="shared" ca="1" si="39"/>
        <v>0</v>
      </c>
      <c r="G253" s="12">
        <f t="shared" ca="1" si="46"/>
        <v>4</v>
      </c>
      <c r="H253" s="12">
        <f t="shared" ca="1" si="46"/>
        <v>5</v>
      </c>
      <c r="I253" s="12">
        <f t="shared" ca="1" si="46"/>
        <v>4</v>
      </c>
      <c r="J253" s="12">
        <f t="shared" ca="1" si="40"/>
        <v>4.333333333333333</v>
      </c>
      <c r="K253" s="12">
        <f t="shared" ca="1" si="41"/>
        <v>4.333333333333333</v>
      </c>
      <c r="L253" s="12">
        <f t="shared" ca="1" si="42"/>
        <v>0</v>
      </c>
      <c r="M253" s="12">
        <f t="shared" ca="1" si="43"/>
        <v>0</v>
      </c>
      <c r="N253" s="9">
        <f ca="1">MATCH(C253,INDEX('Task Durations - Poisson'!$B$2:$AZ$80,,5),1)</f>
        <v>4</v>
      </c>
      <c r="O253" s="9">
        <f ca="1">MIN(51,INT(SUMPRODUCT(B253:N253,'Task Durations - Table 1'!$A$3:$M$3)))</f>
        <v>10</v>
      </c>
      <c r="P253" s="9">
        <f ca="1">MATCH(100-C253,INDEX('Task Durations - Poisson'!$B$2:$AZ$80,,O253),1)</f>
        <v>13</v>
      </c>
    </row>
    <row r="254" spans="1:16" ht="20.100000000000001" customHeight="1">
      <c r="A254" s="10">
        <v>252</v>
      </c>
      <c r="B254" s="11">
        <f t="shared" si="36"/>
        <v>2.7986780496218611</v>
      </c>
      <c r="C254" s="12">
        <f t="shared" ca="1" si="1"/>
        <v>29</v>
      </c>
      <c r="D254" s="12">
        <f t="shared" ca="1" si="37"/>
        <v>1</v>
      </c>
      <c r="E254" s="12">
        <f t="shared" ca="1" si="38"/>
        <v>0</v>
      </c>
      <c r="F254" s="12">
        <f t="shared" ca="1" si="39"/>
        <v>0</v>
      </c>
      <c r="G254" s="12">
        <f t="shared" ca="1" si="46"/>
        <v>5</v>
      </c>
      <c r="H254" s="12">
        <f t="shared" ca="1" si="46"/>
        <v>5</v>
      </c>
      <c r="I254" s="12">
        <f t="shared" ca="1" si="46"/>
        <v>5</v>
      </c>
      <c r="J254" s="12">
        <f t="shared" ca="1" si="40"/>
        <v>5</v>
      </c>
      <c r="K254" s="12">
        <f t="shared" ca="1" si="41"/>
        <v>5</v>
      </c>
      <c r="L254" s="12">
        <f t="shared" ca="1" si="42"/>
        <v>0</v>
      </c>
      <c r="M254" s="12">
        <f t="shared" ca="1" si="43"/>
        <v>0</v>
      </c>
      <c r="N254" s="9">
        <f ca="1">MATCH(C254,INDEX('Task Durations - Poisson'!$B$2:$AZ$80,,5),1)</f>
        <v>5</v>
      </c>
      <c r="O254" s="9">
        <f ca="1">MIN(51,INT(SUMPRODUCT(B254:N254,'Task Durations - Table 1'!$A$3:$M$3)))</f>
        <v>11</v>
      </c>
      <c r="P254" s="9">
        <f ca="1">MATCH(100-C254,INDEX('Task Durations - Poisson'!$B$2:$AZ$80,,O254),1)</f>
        <v>14</v>
      </c>
    </row>
    <row r="255" spans="1:16" ht="20.100000000000001" customHeight="1">
      <c r="A255" s="10">
        <v>253</v>
      </c>
      <c r="B255" s="11">
        <f t="shared" si="36"/>
        <v>2.8024121091745311</v>
      </c>
      <c r="C255" s="12">
        <f t="shared" ca="1" si="1"/>
        <v>13</v>
      </c>
      <c r="D255" s="12">
        <f t="shared" ca="1" si="37"/>
        <v>1</v>
      </c>
      <c r="E255" s="12">
        <f t="shared" ca="1" si="38"/>
        <v>0</v>
      </c>
      <c r="F255" s="12">
        <f t="shared" ca="1" si="39"/>
        <v>0</v>
      </c>
      <c r="G255" s="12">
        <f t="shared" ca="1" si="46"/>
        <v>23</v>
      </c>
      <c r="H255" s="12">
        <f t="shared" ca="1" si="46"/>
        <v>3</v>
      </c>
      <c r="I255" s="12">
        <f t="shared" ca="1" si="46"/>
        <v>3</v>
      </c>
      <c r="J255" s="12">
        <f t="shared" ca="1" si="40"/>
        <v>9.6666666666666661</v>
      </c>
      <c r="K255" s="12">
        <f t="shared" ca="1" si="41"/>
        <v>9.6666666666666661</v>
      </c>
      <c r="L255" s="12">
        <f t="shared" ca="1" si="42"/>
        <v>0</v>
      </c>
      <c r="M255" s="12">
        <f t="shared" ca="1" si="43"/>
        <v>0</v>
      </c>
      <c r="N255" s="9">
        <f ca="1">MATCH(C255,INDEX('Task Durations - Poisson'!$B$2:$AZ$80,,5),1)</f>
        <v>4</v>
      </c>
      <c r="O255" s="9">
        <f ca="1">MIN(51,INT(SUMPRODUCT(B255:N255,'Task Durations - Table 1'!$A$3:$M$3)))</f>
        <v>16</v>
      </c>
      <c r="P255" s="9">
        <f ca="1">MATCH(100-C255,INDEX('Task Durations - Poisson'!$B$2:$AZ$80,,O255),1)</f>
        <v>22</v>
      </c>
    </row>
    <row r="256" spans="1:16" ht="20.100000000000001" customHeight="1">
      <c r="A256" s="10">
        <v>254</v>
      </c>
      <c r="B256" s="11">
        <f t="shared" si="36"/>
        <v>2.8061511507939114</v>
      </c>
      <c r="C256" s="12">
        <f t="shared" ca="1" si="1"/>
        <v>97</v>
      </c>
      <c r="D256" s="12">
        <f t="shared" ca="1" si="37"/>
        <v>0</v>
      </c>
      <c r="E256" s="12">
        <f t="shared" ca="1" si="38"/>
        <v>0</v>
      </c>
      <c r="F256" s="12">
        <f t="shared" ca="1" si="39"/>
        <v>1</v>
      </c>
      <c r="G256" s="12">
        <f t="shared" ca="1" si="46"/>
        <v>23</v>
      </c>
      <c r="H256" s="12">
        <f t="shared" ca="1" si="46"/>
        <v>3</v>
      </c>
      <c r="I256" s="12">
        <f t="shared" ca="1" si="46"/>
        <v>23</v>
      </c>
      <c r="J256" s="12">
        <f t="shared" ca="1" si="40"/>
        <v>16.333333333333332</v>
      </c>
      <c r="K256" s="12">
        <f t="shared" ca="1" si="41"/>
        <v>0</v>
      </c>
      <c r="L256" s="12">
        <f t="shared" ca="1" si="42"/>
        <v>0</v>
      </c>
      <c r="M256" s="12">
        <f t="shared" ca="1" si="43"/>
        <v>16.333333333333332</v>
      </c>
      <c r="N256" s="9">
        <f ca="1">MATCH(C256,INDEX('Task Durations - Poisson'!$B$2:$AZ$80,,5),1)</f>
        <v>11</v>
      </c>
      <c r="O256" s="9">
        <f ca="1">MIN(51,INT(SUMPRODUCT(B256:N256,'Task Durations - Table 1'!$A$3:$M$3)))</f>
        <v>27</v>
      </c>
      <c r="P256" s="9">
        <f ca="1">MATCH(100-C256,INDEX('Task Durations - Poisson'!$B$2:$AZ$80,,O256),1)</f>
        <v>19</v>
      </c>
    </row>
    <row r="257" spans="1:16" ht="20.100000000000001" customHeight="1">
      <c r="A257" s="10">
        <v>255</v>
      </c>
      <c r="B257" s="11">
        <f t="shared" si="36"/>
        <v>2.8098951811271875</v>
      </c>
      <c r="C257" s="12">
        <f t="shared" ca="1" si="1"/>
        <v>14</v>
      </c>
      <c r="D257" s="12">
        <f t="shared" ca="1" si="37"/>
        <v>1</v>
      </c>
      <c r="E257" s="12">
        <f t="shared" ca="1" si="38"/>
        <v>0</v>
      </c>
      <c r="F257" s="12">
        <f t="shared" ca="1" si="39"/>
        <v>0</v>
      </c>
      <c r="G257" s="12">
        <f t="shared" ca="1" si="46"/>
        <v>4</v>
      </c>
      <c r="H257" s="12">
        <f t="shared" ca="1" si="46"/>
        <v>4</v>
      </c>
      <c r="I257" s="12">
        <f t="shared" ca="1" si="46"/>
        <v>4</v>
      </c>
      <c r="J257" s="12">
        <f t="shared" ca="1" si="40"/>
        <v>4</v>
      </c>
      <c r="K257" s="12">
        <f t="shared" ca="1" si="41"/>
        <v>4</v>
      </c>
      <c r="L257" s="12">
        <f t="shared" ca="1" si="42"/>
        <v>0</v>
      </c>
      <c r="M257" s="12">
        <f t="shared" ca="1" si="43"/>
        <v>0</v>
      </c>
      <c r="N257" s="9">
        <f ca="1">MATCH(C257,INDEX('Task Durations - Poisson'!$B$2:$AZ$80,,5),1)</f>
        <v>4</v>
      </c>
      <c r="O257" s="9">
        <f ca="1">MIN(51,INT(SUMPRODUCT(B257:N257,'Task Durations - Table 1'!$A$3:$M$3)))</f>
        <v>10</v>
      </c>
      <c r="P257" s="9">
        <f ca="1">MATCH(100-C257,INDEX('Task Durations - Poisson'!$B$2:$AZ$80,,O257),1)</f>
        <v>14</v>
      </c>
    </row>
    <row r="258" spans="1:16" ht="20.100000000000001" customHeight="1">
      <c r="A258" s="10">
        <v>256</v>
      </c>
      <c r="B258" s="11">
        <f t="shared" si="36"/>
        <v>2.8136442068304146</v>
      </c>
      <c r="C258" s="12">
        <f t="shared" ref="C258:C512" ca="1" si="47">RANDBETWEEN(0,100)</f>
        <v>80</v>
      </c>
      <c r="D258" s="12">
        <f t="shared" ca="1" si="37"/>
        <v>0</v>
      </c>
      <c r="E258" s="12">
        <f t="shared" ca="1" si="38"/>
        <v>0</v>
      </c>
      <c r="F258" s="12">
        <f t="shared" ca="1" si="39"/>
        <v>1</v>
      </c>
      <c r="G258" s="12">
        <f t="shared" ca="1" si="46"/>
        <v>10</v>
      </c>
      <c r="H258" s="12">
        <f t="shared" ca="1" si="46"/>
        <v>7</v>
      </c>
      <c r="I258" s="12">
        <f t="shared" ca="1" si="46"/>
        <v>7</v>
      </c>
      <c r="J258" s="12">
        <f t="shared" ca="1" si="40"/>
        <v>8</v>
      </c>
      <c r="K258" s="12">
        <f t="shared" ca="1" si="41"/>
        <v>0</v>
      </c>
      <c r="L258" s="12">
        <f t="shared" ca="1" si="42"/>
        <v>0</v>
      </c>
      <c r="M258" s="12">
        <f t="shared" ca="1" si="43"/>
        <v>8</v>
      </c>
      <c r="N258" s="9">
        <f ca="1">MATCH(C258,INDEX('Task Durations - Poisson'!$B$2:$AZ$80,,5),1)</f>
        <v>8</v>
      </c>
      <c r="O258" s="9">
        <f ca="1">MIN(51,INT(SUMPRODUCT(B258:N258,'Task Durations - Table 1'!$A$3:$M$3)))</f>
        <v>16</v>
      </c>
      <c r="P258" s="9">
        <f ca="1">MATCH(100-C258,INDEX('Task Durations - Poisson'!$B$2:$AZ$80,,O258),1)</f>
        <v>14</v>
      </c>
    </row>
    <row r="259" spans="1:16" ht="20.100000000000001" customHeight="1">
      <c r="A259" s="10">
        <v>257</v>
      </c>
      <c r="B259" s="11">
        <f t="shared" ref="B259:B322" si="48">2*EXP(A259/750)</f>
        <v>2.8173982345685284</v>
      </c>
      <c r="C259" s="12">
        <f t="shared" ca="1" si="47"/>
        <v>36</v>
      </c>
      <c r="D259" s="12">
        <f t="shared" ref="D259:D322" ca="1" si="49">IF(C259&lt;33,1,0)</f>
        <v>0</v>
      </c>
      <c r="E259" s="12">
        <f t="shared" ref="E259:E322" ca="1" si="50">IF(AND(C259&gt;=33,C259&lt;66),1,0)</f>
        <v>1</v>
      </c>
      <c r="F259" s="12">
        <f t="shared" ref="F259:F322" ca="1" si="51">IF(D259+E259&gt;0,0,1)</f>
        <v>0</v>
      </c>
      <c r="G259" s="12">
        <f t="shared" ca="1" si="46"/>
        <v>5</v>
      </c>
      <c r="H259" s="12">
        <f t="shared" ca="1" si="46"/>
        <v>5</v>
      </c>
      <c r="I259" s="12">
        <f t="shared" ca="1" si="46"/>
        <v>5</v>
      </c>
      <c r="J259" s="12">
        <f t="shared" ref="J259:J322" ca="1" si="52">AVERAGE(G259:I259)</f>
        <v>5</v>
      </c>
      <c r="K259" s="12">
        <f t="shared" ref="K259:K322" ca="1" si="53">IF(OR(AND(D259,IF($C259&lt;80,1,0)),AND(E259,IF($C259&lt;20,1,0))),1,0)*$J259</f>
        <v>0</v>
      </c>
      <c r="L259" s="12">
        <f t="shared" ref="L259:L322" ca="1" si="54">IF(AND(K259=0,E259=1),1,0)*$J259</f>
        <v>5</v>
      </c>
      <c r="M259" s="12">
        <f t="shared" ref="M259:M322" ca="1" si="55">IF(K259+L259=0,1,0)*$J259</f>
        <v>0</v>
      </c>
      <c r="N259" s="9">
        <f ca="1">MATCH(C259,INDEX('Task Durations - Poisson'!$B$2:$AZ$80,,5),1)</f>
        <v>5</v>
      </c>
      <c r="O259" s="9">
        <f ca="1">MIN(51,INT(SUMPRODUCT(B259:N259,'Task Durations - Table 1'!$A$3:$M$3)))</f>
        <v>9</v>
      </c>
      <c r="P259" s="9">
        <f ca="1">MATCH(100-C259,INDEX('Task Durations - Poisson'!$B$2:$AZ$80,,O259),1)</f>
        <v>11</v>
      </c>
    </row>
    <row r="260" spans="1:16" ht="20.100000000000001" customHeight="1">
      <c r="A260" s="10">
        <v>258</v>
      </c>
      <c r="B260" s="11">
        <f t="shared" si="48"/>
        <v>2.8211572710153567</v>
      </c>
      <c r="C260" s="12">
        <f t="shared" ca="1" si="47"/>
        <v>13</v>
      </c>
      <c r="D260" s="12">
        <f t="shared" ca="1" si="49"/>
        <v>1</v>
      </c>
      <c r="E260" s="12">
        <f t="shared" ca="1" si="50"/>
        <v>0</v>
      </c>
      <c r="F260" s="12">
        <f t="shared" ca="1" si="51"/>
        <v>0</v>
      </c>
      <c r="G260" s="12">
        <f t="shared" ca="1" si="46"/>
        <v>23</v>
      </c>
      <c r="H260" s="12">
        <f t="shared" ca="1" si="46"/>
        <v>23</v>
      </c>
      <c r="I260" s="12">
        <f t="shared" ca="1" si="46"/>
        <v>23</v>
      </c>
      <c r="J260" s="12">
        <f t="shared" ca="1" si="52"/>
        <v>23</v>
      </c>
      <c r="K260" s="12">
        <f t="shared" ca="1" si="53"/>
        <v>23</v>
      </c>
      <c r="L260" s="12">
        <f t="shared" ca="1" si="54"/>
        <v>0</v>
      </c>
      <c r="M260" s="12">
        <f t="shared" ca="1" si="55"/>
        <v>0</v>
      </c>
      <c r="N260" s="9">
        <f ca="1">MATCH(C260,INDEX('Task Durations - Poisson'!$B$2:$AZ$80,,5),1)</f>
        <v>4</v>
      </c>
      <c r="O260" s="9">
        <f ca="1">MIN(51,INT(SUMPRODUCT(B260:N260,'Task Durations - Table 1'!$A$3:$M$3)))</f>
        <v>32</v>
      </c>
      <c r="P260" s="9">
        <f ca="1">MATCH(100-C260,INDEX('Task Durations - Poisson'!$B$2:$AZ$80,,O260),1)</f>
        <v>39</v>
      </c>
    </row>
    <row r="261" spans="1:16" ht="20.100000000000001" customHeight="1">
      <c r="A261" s="10">
        <v>259</v>
      </c>
      <c r="B261" s="11">
        <f t="shared" si="48"/>
        <v>2.8249213228536321</v>
      </c>
      <c r="C261" s="12">
        <f t="shared" ca="1" si="47"/>
        <v>6</v>
      </c>
      <c r="D261" s="12">
        <f t="shared" ca="1" si="49"/>
        <v>1</v>
      </c>
      <c r="E261" s="12">
        <f t="shared" ca="1" si="50"/>
        <v>0</v>
      </c>
      <c r="F261" s="12">
        <f t="shared" ca="1" si="51"/>
        <v>0</v>
      </c>
      <c r="G261" s="12">
        <f t="shared" ca="1" si="46"/>
        <v>3</v>
      </c>
      <c r="H261" s="12">
        <f t="shared" ca="1" si="46"/>
        <v>23</v>
      </c>
      <c r="I261" s="12">
        <f t="shared" ca="1" si="46"/>
        <v>3</v>
      </c>
      <c r="J261" s="12">
        <f t="shared" ca="1" si="52"/>
        <v>9.6666666666666661</v>
      </c>
      <c r="K261" s="12">
        <f t="shared" ca="1" si="53"/>
        <v>9.6666666666666661</v>
      </c>
      <c r="L261" s="12">
        <f t="shared" ca="1" si="54"/>
        <v>0</v>
      </c>
      <c r="M261" s="12">
        <f t="shared" ca="1" si="55"/>
        <v>0</v>
      </c>
      <c r="N261" s="9">
        <f ca="1">MATCH(C261,INDEX('Task Durations - Poisson'!$B$2:$AZ$80,,5),1)</f>
        <v>3</v>
      </c>
      <c r="O261" s="9">
        <f ca="1">MIN(51,INT(SUMPRODUCT(B261:N261,'Task Durations - Table 1'!$A$3:$M$3)))</f>
        <v>15</v>
      </c>
      <c r="P261" s="9">
        <f ca="1">MATCH(100-C261,INDEX('Task Durations - Poisson'!$B$2:$AZ$80,,O261),1)</f>
        <v>22</v>
      </c>
    </row>
    <row r="262" spans="1:16" ht="20.100000000000001" customHeight="1">
      <c r="A262" s="10">
        <v>260</v>
      </c>
      <c r="B262" s="11">
        <f t="shared" si="48"/>
        <v>2.8286903967750034</v>
      </c>
      <c r="C262" s="12">
        <f t="shared" ca="1" si="47"/>
        <v>23</v>
      </c>
      <c r="D262" s="12">
        <f t="shared" ca="1" si="49"/>
        <v>1</v>
      </c>
      <c r="E262" s="12">
        <f t="shared" ca="1" si="50"/>
        <v>0</v>
      </c>
      <c r="F262" s="12">
        <f t="shared" ca="1" si="51"/>
        <v>0</v>
      </c>
      <c r="G262" s="12">
        <f t="shared" ca="1" si="46"/>
        <v>7</v>
      </c>
      <c r="H262" s="12">
        <f t="shared" ca="1" si="46"/>
        <v>7</v>
      </c>
      <c r="I262" s="12">
        <f t="shared" ca="1" si="46"/>
        <v>5</v>
      </c>
      <c r="J262" s="12">
        <f t="shared" ca="1" si="52"/>
        <v>6.333333333333333</v>
      </c>
      <c r="K262" s="12">
        <f t="shared" ca="1" si="53"/>
        <v>6.333333333333333</v>
      </c>
      <c r="L262" s="12">
        <f t="shared" ca="1" si="54"/>
        <v>0</v>
      </c>
      <c r="M262" s="12">
        <f t="shared" ca="1" si="55"/>
        <v>0</v>
      </c>
      <c r="N262" s="9">
        <f ca="1">MATCH(C262,INDEX('Task Durations - Poisson'!$B$2:$AZ$80,,5),1)</f>
        <v>4</v>
      </c>
      <c r="O262" s="9">
        <f ca="1">MIN(51,INT(SUMPRODUCT(B262:N262,'Task Durations - Table 1'!$A$3:$M$3)))</f>
        <v>12</v>
      </c>
      <c r="P262" s="9">
        <f ca="1">MATCH(100-C262,INDEX('Task Durations - Poisson'!$B$2:$AZ$80,,O262),1)</f>
        <v>15</v>
      </c>
    </row>
    <row r="263" spans="1:16" ht="20.100000000000001" customHeight="1">
      <c r="A263" s="10">
        <v>261</v>
      </c>
      <c r="B263" s="11">
        <f t="shared" si="48"/>
        <v>2.832464499480047</v>
      </c>
      <c r="C263" s="12">
        <f t="shared" ca="1" si="47"/>
        <v>20</v>
      </c>
      <c r="D263" s="12">
        <f t="shared" ca="1" si="49"/>
        <v>1</v>
      </c>
      <c r="E263" s="12">
        <f t="shared" ca="1" si="50"/>
        <v>0</v>
      </c>
      <c r="F263" s="12">
        <f t="shared" ca="1" si="51"/>
        <v>0</v>
      </c>
      <c r="G263" s="12">
        <f t="shared" ca="1" si="46"/>
        <v>23</v>
      </c>
      <c r="H263" s="12">
        <f t="shared" ca="1" si="46"/>
        <v>3</v>
      </c>
      <c r="I263" s="12">
        <f t="shared" ca="1" si="46"/>
        <v>23</v>
      </c>
      <c r="J263" s="12">
        <f t="shared" ca="1" si="52"/>
        <v>16.333333333333332</v>
      </c>
      <c r="K263" s="12">
        <f t="shared" ca="1" si="53"/>
        <v>16.333333333333332</v>
      </c>
      <c r="L263" s="12">
        <f t="shared" ca="1" si="54"/>
        <v>0</v>
      </c>
      <c r="M263" s="12">
        <f t="shared" ca="1" si="55"/>
        <v>0</v>
      </c>
      <c r="N263" s="9">
        <f ca="1">MATCH(C263,INDEX('Task Durations - Poisson'!$B$2:$AZ$80,,5),1)</f>
        <v>4</v>
      </c>
      <c r="O263" s="9">
        <f ca="1">MIN(51,INT(SUMPRODUCT(B263:N263,'Task Durations - Table 1'!$A$3:$M$3)))</f>
        <v>25</v>
      </c>
      <c r="P263" s="9">
        <f ca="1">MATCH(100-C263,INDEX('Task Durations - Poisson'!$B$2:$AZ$80,,O263),1)</f>
        <v>30</v>
      </c>
    </row>
    <row r="264" spans="1:16" ht="20.100000000000001" customHeight="1">
      <c r="A264" s="10">
        <v>262</v>
      </c>
      <c r="B264" s="11">
        <f t="shared" si="48"/>
        <v>2.8362436376782805</v>
      </c>
      <c r="C264" s="12">
        <f t="shared" ca="1" si="47"/>
        <v>14</v>
      </c>
      <c r="D264" s="12">
        <f t="shared" ca="1" si="49"/>
        <v>1</v>
      </c>
      <c r="E264" s="12">
        <f t="shared" ca="1" si="50"/>
        <v>0</v>
      </c>
      <c r="F264" s="12">
        <f t="shared" ca="1" si="51"/>
        <v>0</v>
      </c>
      <c r="G264" s="12">
        <f t="shared" ref="G264:I283" ca="1" si="56">INT(CHOOSE(1+MOD($C264+RANDBETWEEN(0,1),7),1,2,3,5,8,13,21)+$B264)</f>
        <v>4</v>
      </c>
      <c r="H264" s="12">
        <f t="shared" ca="1" si="56"/>
        <v>3</v>
      </c>
      <c r="I264" s="12">
        <f t="shared" ca="1" si="56"/>
        <v>3</v>
      </c>
      <c r="J264" s="12">
        <f t="shared" ca="1" si="52"/>
        <v>3.3333333333333335</v>
      </c>
      <c r="K264" s="12">
        <f t="shared" ca="1" si="53"/>
        <v>3.3333333333333335</v>
      </c>
      <c r="L264" s="12">
        <f t="shared" ca="1" si="54"/>
        <v>0</v>
      </c>
      <c r="M264" s="12">
        <f t="shared" ca="1" si="55"/>
        <v>0</v>
      </c>
      <c r="N264" s="9">
        <f ca="1">MATCH(C264,INDEX('Task Durations - Poisson'!$B$2:$AZ$80,,5),1)</f>
        <v>4</v>
      </c>
      <c r="O264" s="9">
        <f ca="1">MIN(51,INT(SUMPRODUCT(B264:N264,'Task Durations - Table 1'!$A$3:$M$3)))</f>
        <v>9</v>
      </c>
      <c r="P264" s="9">
        <f ca="1">MATCH(100-C264,INDEX('Task Durations - Poisson'!$B$2:$AZ$80,,O264),1)</f>
        <v>13</v>
      </c>
    </row>
    <row r="265" spans="1:16" ht="20.100000000000001" customHeight="1">
      <c r="A265" s="10">
        <v>263</v>
      </c>
      <c r="B265" s="11">
        <f t="shared" si="48"/>
        <v>2.840027818088172</v>
      </c>
      <c r="C265" s="12">
        <f t="shared" ca="1" si="47"/>
        <v>62</v>
      </c>
      <c r="D265" s="12">
        <f t="shared" ca="1" si="49"/>
        <v>0</v>
      </c>
      <c r="E265" s="12">
        <f t="shared" ca="1" si="50"/>
        <v>1</v>
      </c>
      <c r="F265" s="12">
        <f t="shared" ca="1" si="51"/>
        <v>0</v>
      </c>
      <c r="G265" s="12">
        <f t="shared" ca="1" si="56"/>
        <v>23</v>
      </c>
      <c r="H265" s="12">
        <f t="shared" ca="1" si="56"/>
        <v>3</v>
      </c>
      <c r="I265" s="12">
        <f t="shared" ca="1" si="56"/>
        <v>3</v>
      </c>
      <c r="J265" s="12">
        <f t="shared" ca="1" si="52"/>
        <v>9.6666666666666661</v>
      </c>
      <c r="K265" s="12">
        <f t="shared" ca="1" si="53"/>
        <v>0</v>
      </c>
      <c r="L265" s="12">
        <f t="shared" ca="1" si="54"/>
        <v>9.6666666666666661</v>
      </c>
      <c r="M265" s="12">
        <f t="shared" ca="1" si="55"/>
        <v>0</v>
      </c>
      <c r="N265" s="9">
        <f ca="1">MATCH(C265,INDEX('Task Durations - Poisson'!$B$2:$AZ$80,,5),1)</f>
        <v>7</v>
      </c>
      <c r="O265" s="9">
        <f ca="1">MIN(51,INT(SUMPRODUCT(B265:N265,'Task Durations - Table 1'!$A$3:$M$3)))</f>
        <v>14</v>
      </c>
      <c r="P265" s="9">
        <f ca="1">MATCH(100-C265,INDEX('Task Durations - Poisson'!$B$2:$AZ$80,,O265),1)</f>
        <v>14</v>
      </c>
    </row>
    <row r="266" spans="1:16" ht="20.100000000000001" customHeight="1">
      <c r="A266" s="10">
        <v>264</v>
      </c>
      <c r="B266" s="11">
        <f t="shared" si="48"/>
        <v>2.8438170474371547</v>
      </c>
      <c r="C266" s="12">
        <f t="shared" ca="1" si="47"/>
        <v>13</v>
      </c>
      <c r="D266" s="12">
        <f t="shared" ca="1" si="49"/>
        <v>1</v>
      </c>
      <c r="E266" s="12">
        <f t="shared" ca="1" si="50"/>
        <v>0</v>
      </c>
      <c r="F266" s="12">
        <f t="shared" ca="1" si="51"/>
        <v>0</v>
      </c>
      <c r="G266" s="12">
        <f t="shared" ca="1" si="56"/>
        <v>23</v>
      </c>
      <c r="H266" s="12">
        <f t="shared" ca="1" si="56"/>
        <v>23</v>
      </c>
      <c r="I266" s="12">
        <f t="shared" ca="1" si="56"/>
        <v>23</v>
      </c>
      <c r="J266" s="12">
        <f t="shared" ca="1" si="52"/>
        <v>23</v>
      </c>
      <c r="K266" s="12">
        <f t="shared" ca="1" si="53"/>
        <v>23</v>
      </c>
      <c r="L266" s="12">
        <f t="shared" ca="1" si="54"/>
        <v>0</v>
      </c>
      <c r="M266" s="12">
        <f t="shared" ca="1" si="55"/>
        <v>0</v>
      </c>
      <c r="N266" s="9">
        <f ca="1">MATCH(C266,INDEX('Task Durations - Poisson'!$B$2:$AZ$80,,5),1)</f>
        <v>4</v>
      </c>
      <c r="O266" s="9">
        <f ca="1">MIN(51,INT(SUMPRODUCT(B266:N266,'Task Durations - Table 1'!$A$3:$M$3)))</f>
        <v>32</v>
      </c>
      <c r="P266" s="9">
        <f ca="1">MATCH(100-C266,INDEX('Task Durations - Poisson'!$B$2:$AZ$80,,O266),1)</f>
        <v>39</v>
      </c>
    </row>
    <row r="267" spans="1:16" ht="20.100000000000001" customHeight="1">
      <c r="A267" s="10">
        <v>265</v>
      </c>
      <c r="B267" s="11">
        <f t="shared" si="48"/>
        <v>2.8476113324616379</v>
      </c>
      <c r="C267" s="12">
        <f t="shared" ca="1" si="47"/>
        <v>53</v>
      </c>
      <c r="D267" s="12">
        <f t="shared" ca="1" si="49"/>
        <v>0</v>
      </c>
      <c r="E267" s="12">
        <f t="shared" ca="1" si="50"/>
        <v>1</v>
      </c>
      <c r="F267" s="12">
        <f t="shared" ca="1" si="51"/>
        <v>0</v>
      </c>
      <c r="G267" s="12">
        <f t="shared" ca="1" si="56"/>
        <v>15</v>
      </c>
      <c r="H267" s="12">
        <f t="shared" ca="1" si="56"/>
        <v>15</v>
      </c>
      <c r="I267" s="12">
        <f t="shared" ca="1" si="56"/>
        <v>10</v>
      </c>
      <c r="J267" s="12">
        <f t="shared" ca="1" si="52"/>
        <v>13.333333333333334</v>
      </c>
      <c r="K267" s="12">
        <f t="shared" ca="1" si="53"/>
        <v>0</v>
      </c>
      <c r="L267" s="12">
        <f t="shared" ca="1" si="54"/>
        <v>13.333333333333334</v>
      </c>
      <c r="M267" s="12">
        <f t="shared" ca="1" si="55"/>
        <v>0</v>
      </c>
      <c r="N267" s="9">
        <f ca="1">MATCH(C267,INDEX('Task Durations - Poisson'!$B$2:$AZ$80,,5),1)</f>
        <v>6</v>
      </c>
      <c r="O267" s="9">
        <f ca="1">MIN(51,INT(SUMPRODUCT(B267:N267,'Task Durations - Table 1'!$A$3:$M$3)))</f>
        <v>16</v>
      </c>
      <c r="P267" s="9">
        <f ca="1">MATCH(100-C267,INDEX('Task Durations - Poisson'!$B$2:$AZ$80,,O267),1)</f>
        <v>17</v>
      </c>
    </row>
    <row r="268" spans="1:16" ht="20.100000000000001" customHeight="1">
      <c r="A268" s="10">
        <v>266</v>
      </c>
      <c r="B268" s="11">
        <f t="shared" si="48"/>
        <v>2.8514106799070174</v>
      </c>
      <c r="C268" s="12">
        <f t="shared" ca="1" si="47"/>
        <v>37</v>
      </c>
      <c r="D268" s="12">
        <f t="shared" ca="1" si="49"/>
        <v>0</v>
      </c>
      <c r="E268" s="12">
        <f t="shared" ca="1" si="50"/>
        <v>1</v>
      </c>
      <c r="F268" s="12">
        <f t="shared" ca="1" si="51"/>
        <v>0</v>
      </c>
      <c r="G268" s="12">
        <f t="shared" ca="1" si="56"/>
        <v>7</v>
      </c>
      <c r="H268" s="12">
        <f t="shared" ca="1" si="56"/>
        <v>7</v>
      </c>
      <c r="I268" s="12">
        <f t="shared" ca="1" si="56"/>
        <v>7</v>
      </c>
      <c r="J268" s="12">
        <f t="shared" ca="1" si="52"/>
        <v>7</v>
      </c>
      <c r="K268" s="12">
        <f t="shared" ca="1" si="53"/>
        <v>0</v>
      </c>
      <c r="L268" s="12">
        <f t="shared" ca="1" si="54"/>
        <v>7</v>
      </c>
      <c r="M268" s="12">
        <f t="shared" ca="1" si="55"/>
        <v>0</v>
      </c>
      <c r="N268" s="9">
        <f ca="1">MATCH(C268,INDEX('Task Durations - Poisson'!$B$2:$AZ$80,,5),1)</f>
        <v>5</v>
      </c>
      <c r="O268" s="9">
        <f ca="1">MIN(51,INT(SUMPRODUCT(B268:N268,'Task Durations - Table 1'!$A$3:$M$3)))</f>
        <v>10</v>
      </c>
      <c r="P268" s="9">
        <f ca="1">MATCH(100-C268,INDEX('Task Durations - Poisson'!$B$2:$AZ$80,,O268),1)</f>
        <v>12</v>
      </c>
    </row>
    <row r="269" spans="1:16" ht="20.100000000000001" customHeight="1">
      <c r="A269" s="10">
        <v>267</v>
      </c>
      <c r="B269" s="11">
        <f t="shared" si="48"/>
        <v>2.8552150965276897</v>
      </c>
      <c r="C269" s="12">
        <f t="shared" ca="1" si="47"/>
        <v>73</v>
      </c>
      <c r="D269" s="12">
        <f t="shared" ca="1" si="49"/>
        <v>0</v>
      </c>
      <c r="E269" s="12">
        <f t="shared" ca="1" si="50"/>
        <v>0</v>
      </c>
      <c r="F269" s="12">
        <f t="shared" ca="1" si="51"/>
        <v>1</v>
      </c>
      <c r="G269" s="12">
        <f t="shared" ca="1" si="56"/>
        <v>10</v>
      </c>
      <c r="H269" s="12">
        <f t="shared" ca="1" si="56"/>
        <v>10</v>
      </c>
      <c r="I269" s="12">
        <f t="shared" ca="1" si="56"/>
        <v>7</v>
      </c>
      <c r="J269" s="12">
        <f t="shared" ca="1" si="52"/>
        <v>9</v>
      </c>
      <c r="K269" s="12">
        <f t="shared" ca="1" si="53"/>
        <v>0</v>
      </c>
      <c r="L269" s="12">
        <f t="shared" ca="1" si="54"/>
        <v>0</v>
      </c>
      <c r="M269" s="12">
        <f t="shared" ca="1" si="55"/>
        <v>9</v>
      </c>
      <c r="N269" s="9">
        <f ca="1">MATCH(C269,INDEX('Task Durations - Poisson'!$B$2:$AZ$80,,5),1)</f>
        <v>7</v>
      </c>
      <c r="O269" s="9">
        <f ca="1">MIN(51,INT(SUMPRODUCT(B269:N269,'Task Durations - Table 1'!$A$3:$M$3)))</f>
        <v>17</v>
      </c>
      <c r="P269" s="9">
        <f ca="1">MATCH(100-C269,INDEX('Task Durations - Poisson'!$B$2:$AZ$80,,O269),1)</f>
        <v>15</v>
      </c>
    </row>
    <row r="270" spans="1:16" ht="20.100000000000001" customHeight="1">
      <c r="A270" s="10">
        <v>268</v>
      </c>
      <c r="B270" s="11">
        <f t="shared" si="48"/>
        <v>2.8590245890870638</v>
      </c>
      <c r="C270" s="12">
        <f t="shared" ca="1" si="47"/>
        <v>79</v>
      </c>
      <c r="D270" s="12">
        <f t="shared" ca="1" si="49"/>
        <v>0</v>
      </c>
      <c r="E270" s="12">
        <f t="shared" ca="1" si="50"/>
        <v>0</v>
      </c>
      <c r="F270" s="12">
        <f t="shared" ca="1" si="51"/>
        <v>1</v>
      </c>
      <c r="G270" s="12">
        <f t="shared" ca="1" si="56"/>
        <v>7</v>
      </c>
      <c r="H270" s="12">
        <f t="shared" ca="1" si="56"/>
        <v>7</v>
      </c>
      <c r="I270" s="12">
        <f t="shared" ca="1" si="56"/>
        <v>7</v>
      </c>
      <c r="J270" s="12">
        <f t="shared" ca="1" si="52"/>
        <v>7</v>
      </c>
      <c r="K270" s="12">
        <f t="shared" ca="1" si="53"/>
        <v>0</v>
      </c>
      <c r="L270" s="12">
        <f t="shared" ca="1" si="54"/>
        <v>0</v>
      </c>
      <c r="M270" s="12">
        <f t="shared" ca="1" si="55"/>
        <v>7</v>
      </c>
      <c r="N270" s="9">
        <f ca="1">MATCH(C270,INDEX('Task Durations - Poisson'!$B$2:$AZ$80,,5),1)</f>
        <v>8</v>
      </c>
      <c r="O270" s="9">
        <f ca="1">MIN(51,INT(SUMPRODUCT(B270:N270,'Task Durations - Table 1'!$A$3:$M$3)))</f>
        <v>15</v>
      </c>
      <c r="P270" s="9">
        <f ca="1">MATCH(100-C270,INDEX('Task Durations - Poisson'!$B$2:$AZ$80,,O270),1)</f>
        <v>13</v>
      </c>
    </row>
    <row r="271" spans="1:16" ht="20.100000000000001" customHeight="1">
      <c r="A271" s="10">
        <v>269</v>
      </c>
      <c r="B271" s="11">
        <f t="shared" si="48"/>
        <v>2.8628391643575712</v>
      </c>
      <c r="C271" s="12">
        <f t="shared" ca="1" si="47"/>
        <v>57</v>
      </c>
      <c r="D271" s="12">
        <f t="shared" ca="1" si="49"/>
        <v>0</v>
      </c>
      <c r="E271" s="12">
        <f t="shared" ca="1" si="50"/>
        <v>1</v>
      </c>
      <c r="F271" s="12">
        <f t="shared" ca="1" si="51"/>
        <v>0</v>
      </c>
      <c r="G271" s="12">
        <f t="shared" ca="1" si="56"/>
        <v>5</v>
      </c>
      <c r="H271" s="12">
        <f t="shared" ca="1" si="56"/>
        <v>4</v>
      </c>
      <c r="I271" s="12">
        <f t="shared" ca="1" si="56"/>
        <v>5</v>
      </c>
      <c r="J271" s="12">
        <f t="shared" ca="1" si="52"/>
        <v>4.666666666666667</v>
      </c>
      <c r="K271" s="12">
        <f t="shared" ca="1" si="53"/>
        <v>0</v>
      </c>
      <c r="L271" s="12">
        <f t="shared" ca="1" si="54"/>
        <v>4.666666666666667</v>
      </c>
      <c r="M271" s="12">
        <f t="shared" ca="1" si="55"/>
        <v>0</v>
      </c>
      <c r="N271" s="9">
        <f ca="1">MATCH(C271,INDEX('Task Durations - Poisson'!$B$2:$AZ$80,,5),1)</f>
        <v>6</v>
      </c>
      <c r="O271" s="9">
        <f ca="1">MIN(51,INT(SUMPRODUCT(B271:N271,'Task Durations - Table 1'!$A$3:$M$3)))</f>
        <v>9</v>
      </c>
      <c r="P271" s="9">
        <f ca="1">MATCH(100-C271,INDEX('Task Durations - Poisson'!$B$2:$AZ$80,,O271),1)</f>
        <v>9</v>
      </c>
    </row>
    <row r="272" spans="1:16" ht="20.100000000000001" customHeight="1">
      <c r="A272" s="10">
        <v>270</v>
      </c>
      <c r="B272" s="11">
        <f t="shared" si="48"/>
        <v>2.8666588291206803</v>
      </c>
      <c r="C272" s="12">
        <f t="shared" ca="1" si="47"/>
        <v>99</v>
      </c>
      <c r="D272" s="12">
        <f t="shared" ca="1" si="49"/>
        <v>0</v>
      </c>
      <c r="E272" s="12">
        <f t="shared" ca="1" si="50"/>
        <v>0</v>
      </c>
      <c r="F272" s="12">
        <f t="shared" ca="1" si="51"/>
        <v>1</v>
      </c>
      <c r="G272" s="12">
        <f t="shared" ca="1" si="56"/>
        <v>4</v>
      </c>
      <c r="H272" s="12">
        <f t="shared" ca="1" si="56"/>
        <v>4</v>
      </c>
      <c r="I272" s="12">
        <f t="shared" ca="1" si="56"/>
        <v>5</v>
      </c>
      <c r="J272" s="12">
        <f t="shared" ca="1" si="52"/>
        <v>4.333333333333333</v>
      </c>
      <c r="K272" s="12">
        <f t="shared" ca="1" si="53"/>
        <v>0</v>
      </c>
      <c r="L272" s="12">
        <f t="shared" ca="1" si="54"/>
        <v>0</v>
      </c>
      <c r="M272" s="12">
        <f t="shared" ca="1" si="55"/>
        <v>4.333333333333333</v>
      </c>
      <c r="N272" s="9">
        <f ca="1">MATCH(C272,INDEX('Task Durations - Poisson'!$B$2:$AZ$80,,5),1)</f>
        <v>12</v>
      </c>
      <c r="O272" s="9">
        <f ca="1">MIN(51,INT(SUMPRODUCT(B272:N272,'Task Durations - Table 1'!$A$3:$M$3)))</f>
        <v>15</v>
      </c>
      <c r="P272" s="9">
        <f ca="1">MATCH(100-C272,INDEX('Task Durations - Poisson'!$B$2:$AZ$80,,O272),1)</f>
        <v>8</v>
      </c>
    </row>
    <row r="273" spans="1:16" ht="20.100000000000001" customHeight="1">
      <c r="A273" s="10">
        <v>271</v>
      </c>
      <c r="B273" s="11">
        <f t="shared" si="48"/>
        <v>2.8704835901669075</v>
      </c>
      <c r="C273" s="12">
        <f t="shared" ca="1" si="47"/>
        <v>16</v>
      </c>
      <c r="D273" s="12">
        <f t="shared" ca="1" si="49"/>
        <v>1</v>
      </c>
      <c r="E273" s="12">
        <f t="shared" ca="1" si="50"/>
        <v>0</v>
      </c>
      <c r="F273" s="12">
        <f t="shared" ca="1" si="51"/>
        <v>0</v>
      </c>
      <c r="G273" s="12">
        <f t="shared" ca="1" si="56"/>
        <v>5</v>
      </c>
      <c r="H273" s="12">
        <f t="shared" ca="1" si="56"/>
        <v>7</v>
      </c>
      <c r="I273" s="12">
        <f t="shared" ca="1" si="56"/>
        <v>7</v>
      </c>
      <c r="J273" s="12">
        <f t="shared" ca="1" si="52"/>
        <v>6.333333333333333</v>
      </c>
      <c r="K273" s="12">
        <f t="shared" ca="1" si="53"/>
        <v>6.333333333333333</v>
      </c>
      <c r="L273" s="12">
        <f t="shared" ca="1" si="54"/>
        <v>0</v>
      </c>
      <c r="M273" s="12">
        <f t="shared" ca="1" si="55"/>
        <v>0</v>
      </c>
      <c r="N273" s="9">
        <f ca="1">MATCH(C273,INDEX('Task Durations - Poisson'!$B$2:$AZ$80,,5),1)</f>
        <v>4</v>
      </c>
      <c r="O273" s="9">
        <f ca="1">MIN(51,INT(SUMPRODUCT(B273:N273,'Task Durations - Table 1'!$A$3:$M$3)))</f>
        <v>12</v>
      </c>
      <c r="P273" s="9">
        <f ca="1">MATCH(100-C273,INDEX('Task Durations - Poisson'!$B$2:$AZ$80,,O273),1)</f>
        <v>16</v>
      </c>
    </row>
    <row r="274" spans="1:16" ht="20.100000000000001" customHeight="1">
      <c r="A274" s="10">
        <v>272</v>
      </c>
      <c r="B274" s="11">
        <f t="shared" si="48"/>
        <v>2.8743134542958289</v>
      </c>
      <c r="C274" s="12">
        <f t="shared" ca="1" si="47"/>
        <v>32</v>
      </c>
      <c r="D274" s="12">
        <f t="shared" ca="1" si="49"/>
        <v>1</v>
      </c>
      <c r="E274" s="12">
        <f t="shared" ca="1" si="50"/>
        <v>0</v>
      </c>
      <c r="F274" s="12">
        <f t="shared" ca="1" si="51"/>
        <v>0</v>
      </c>
      <c r="G274" s="12">
        <f t="shared" ca="1" si="56"/>
        <v>15</v>
      </c>
      <c r="H274" s="12">
        <f t="shared" ca="1" si="56"/>
        <v>15</v>
      </c>
      <c r="I274" s="12">
        <f t="shared" ca="1" si="56"/>
        <v>15</v>
      </c>
      <c r="J274" s="12">
        <f t="shared" ca="1" si="52"/>
        <v>15</v>
      </c>
      <c r="K274" s="12">
        <f t="shared" ca="1" si="53"/>
        <v>15</v>
      </c>
      <c r="L274" s="12">
        <f t="shared" ca="1" si="54"/>
        <v>0</v>
      </c>
      <c r="M274" s="12">
        <f t="shared" ca="1" si="55"/>
        <v>0</v>
      </c>
      <c r="N274" s="9">
        <f ca="1">MATCH(C274,INDEX('Task Durations - Poisson'!$B$2:$AZ$80,,5),1)</f>
        <v>5</v>
      </c>
      <c r="O274" s="9">
        <f ca="1">MIN(51,INT(SUMPRODUCT(B274:N274,'Task Durations - Table 1'!$A$3:$M$3)))</f>
        <v>23</v>
      </c>
      <c r="P274" s="9">
        <f ca="1">MATCH(100-C274,INDEX('Task Durations - Poisson'!$B$2:$AZ$80,,O274),1)</f>
        <v>26</v>
      </c>
    </row>
    <row r="275" spans="1:16" ht="20.100000000000001" customHeight="1">
      <c r="A275" s="10">
        <v>273</v>
      </c>
      <c r="B275" s="11">
        <f t="shared" si="48"/>
        <v>2.8781484283160927</v>
      </c>
      <c r="C275" s="12">
        <f t="shared" ca="1" si="47"/>
        <v>1</v>
      </c>
      <c r="D275" s="12">
        <f t="shared" ca="1" si="49"/>
        <v>1</v>
      </c>
      <c r="E275" s="12">
        <f t="shared" ca="1" si="50"/>
        <v>0</v>
      </c>
      <c r="F275" s="12">
        <f t="shared" ca="1" si="51"/>
        <v>0</v>
      </c>
      <c r="G275" s="12">
        <f t="shared" ca="1" si="56"/>
        <v>4</v>
      </c>
      <c r="H275" s="12">
        <f t="shared" ca="1" si="56"/>
        <v>5</v>
      </c>
      <c r="I275" s="12">
        <f t="shared" ca="1" si="56"/>
        <v>4</v>
      </c>
      <c r="J275" s="12">
        <f t="shared" ca="1" si="52"/>
        <v>4.333333333333333</v>
      </c>
      <c r="K275" s="12">
        <f t="shared" ca="1" si="53"/>
        <v>4.333333333333333</v>
      </c>
      <c r="L275" s="12">
        <f t="shared" ca="1" si="54"/>
        <v>0</v>
      </c>
      <c r="M275" s="12">
        <f t="shared" ca="1" si="55"/>
        <v>0</v>
      </c>
      <c r="N275" s="9">
        <f ca="1">MATCH(C275,INDEX('Task Durations - Poisson'!$B$2:$AZ$80,,5),1)</f>
        <v>2</v>
      </c>
      <c r="O275" s="9">
        <f ca="1">MIN(51,INT(SUMPRODUCT(B275:N275,'Task Durations - Table 1'!$A$3:$M$3)))</f>
        <v>9</v>
      </c>
      <c r="P275" s="9">
        <f ca="1">MATCH(100-C275,INDEX('Task Durations - Poisson'!$B$2:$AZ$80,,O275),1)</f>
        <v>18</v>
      </c>
    </row>
    <row r="276" spans="1:16" ht="20.100000000000001" customHeight="1">
      <c r="A276" s="10">
        <v>274</v>
      </c>
      <c r="B276" s="11">
        <f t="shared" si="48"/>
        <v>2.8819885190454313</v>
      </c>
      <c r="C276" s="12">
        <f t="shared" ca="1" si="47"/>
        <v>36</v>
      </c>
      <c r="D276" s="12">
        <f t="shared" ca="1" si="49"/>
        <v>0</v>
      </c>
      <c r="E276" s="12">
        <f t="shared" ca="1" si="50"/>
        <v>1</v>
      </c>
      <c r="F276" s="12">
        <f t="shared" ca="1" si="51"/>
        <v>0</v>
      </c>
      <c r="G276" s="12">
        <f t="shared" ca="1" si="56"/>
        <v>5</v>
      </c>
      <c r="H276" s="12">
        <f t="shared" ca="1" si="56"/>
        <v>4</v>
      </c>
      <c r="I276" s="12">
        <f t="shared" ca="1" si="56"/>
        <v>4</v>
      </c>
      <c r="J276" s="12">
        <f t="shared" ca="1" si="52"/>
        <v>4.333333333333333</v>
      </c>
      <c r="K276" s="12">
        <f t="shared" ca="1" si="53"/>
        <v>0</v>
      </c>
      <c r="L276" s="12">
        <f t="shared" ca="1" si="54"/>
        <v>4.333333333333333</v>
      </c>
      <c r="M276" s="12">
        <f t="shared" ca="1" si="55"/>
        <v>0</v>
      </c>
      <c r="N276" s="9">
        <f ca="1">MATCH(C276,INDEX('Task Durations - Poisson'!$B$2:$AZ$80,,5),1)</f>
        <v>5</v>
      </c>
      <c r="O276" s="9">
        <f ca="1">MIN(51,INT(SUMPRODUCT(B276:N276,'Task Durations - Table 1'!$A$3:$M$3)))</f>
        <v>8</v>
      </c>
      <c r="P276" s="9">
        <f ca="1">MATCH(100-C276,INDEX('Task Durations - Poisson'!$B$2:$AZ$80,,O276),1)</f>
        <v>10</v>
      </c>
    </row>
    <row r="277" spans="1:16" ht="20.100000000000001" customHeight="1">
      <c r="A277" s="10">
        <v>275</v>
      </c>
      <c r="B277" s="11">
        <f t="shared" si="48"/>
        <v>2.8858337333106738</v>
      </c>
      <c r="C277" s="12">
        <f t="shared" ca="1" si="47"/>
        <v>46</v>
      </c>
      <c r="D277" s="12">
        <f t="shared" ca="1" si="49"/>
        <v>0</v>
      </c>
      <c r="E277" s="12">
        <f t="shared" ca="1" si="50"/>
        <v>1</v>
      </c>
      <c r="F277" s="12">
        <f t="shared" ca="1" si="51"/>
        <v>0</v>
      </c>
      <c r="G277" s="12">
        <f t="shared" ca="1" si="56"/>
        <v>10</v>
      </c>
      <c r="H277" s="12">
        <f t="shared" ca="1" si="56"/>
        <v>10</v>
      </c>
      <c r="I277" s="12">
        <f t="shared" ca="1" si="56"/>
        <v>10</v>
      </c>
      <c r="J277" s="12">
        <f t="shared" ca="1" si="52"/>
        <v>10</v>
      </c>
      <c r="K277" s="12">
        <f t="shared" ca="1" si="53"/>
        <v>0</v>
      </c>
      <c r="L277" s="12">
        <f t="shared" ca="1" si="54"/>
        <v>10</v>
      </c>
      <c r="M277" s="12">
        <f t="shared" ca="1" si="55"/>
        <v>0</v>
      </c>
      <c r="N277" s="9">
        <f ca="1">MATCH(C277,INDEX('Task Durations - Poisson'!$B$2:$AZ$80,,5),1)</f>
        <v>6</v>
      </c>
      <c r="O277" s="9">
        <f ca="1">MIN(51,INT(SUMPRODUCT(B277:N277,'Task Durations - Table 1'!$A$3:$M$3)))</f>
        <v>13</v>
      </c>
      <c r="P277" s="9">
        <f ca="1">MATCH(100-C277,INDEX('Task Durations - Poisson'!$B$2:$AZ$80,,O277),1)</f>
        <v>14</v>
      </c>
    </row>
    <row r="278" spans="1:16" ht="20.100000000000001" customHeight="1">
      <c r="A278" s="10">
        <v>276</v>
      </c>
      <c r="B278" s="11">
        <f t="shared" si="48"/>
        <v>2.8896840779477579</v>
      </c>
      <c r="C278" s="12">
        <f t="shared" ca="1" si="47"/>
        <v>52</v>
      </c>
      <c r="D278" s="12">
        <f t="shared" ca="1" si="49"/>
        <v>0</v>
      </c>
      <c r="E278" s="12">
        <f t="shared" ca="1" si="50"/>
        <v>1</v>
      </c>
      <c r="F278" s="12">
        <f t="shared" ca="1" si="51"/>
        <v>0</v>
      </c>
      <c r="G278" s="12">
        <f t="shared" ca="1" si="56"/>
        <v>10</v>
      </c>
      <c r="H278" s="12">
        <f t="shared" ca="1" si="56"/>
        <v>10</v>
      </c>
      <c r="I278" s="12">
        <f t="shared" ca="1" si="56"/>
        <v>10</v>
      </c>
      <c r="J278" s="12">
        <f t="shared" ca="1" si="52"/>
        <v>10</v>
      </c>
      <c r="K278" s="12">
        <f t="shared" ca="1" si="53"/>
        <v>0</v>
      </c>
      <c r="L278" s="12">
        <f t="shared" ca="1" si="54"/>
        <v>10</v>
      </c>
      <c r="M278" s="12">
        <f t="shared" ca="1" si="55"/>
        <v>0</v>
      </c>
      <c r="N278" s="9">
        <f ca="1">MATCH(C278,INDEX('Task Durations - Poisson'!$B$2:$AZ$80,,5),1)</f>
        <v>6</v>
      </c>
      <c r="O278" s="9">
        <f ca="1">MIN(51,INT(SUMPRODUCT(B278:N278,'Task Durations - Table 1'!$A$3:$M$3)))</f>
        <v>13</v>
      </c>
      <c r="P278" s="9">
        <f ca="1">MATCH(100-C278,INDEX('Task Durations - Poisson'!$B$2:$AZ$80,,O278),1)</f>
        <v>14</v>
      </c>
    </row>
    <row r="279" spans="1:16" ht="20.100000000000001" customHeight="1">
      <c r="A279" s="10">
        <v>277</v>
      </c>
      <c r="B279" s="11">
        <f t="shared" si="48"/>
        <v>2.8935395598017419</v>
      </c>
      <c r="C279" s="12">
        <f t="shared" ca="1" si="47"/>
        <v>60</v>
      </c>
      <c r="D279" s="12">
        <f t="shared" ca="1" si="49"/>
        <v>0</v>
      </c>
      <c r="E279" s="12">
        <f t="shared" ca="1" si="50"/>
        <v>1</v>
      </c>
      <c r="F279" s="12">
        <f t="shared" ca="1" si="51"/>
        <v>0</v>
      </c>
      <c r="G279" s="12">
        <f t="shared" ca="1" si="56"/>
        <v>10</v>
      </c>
      <c r="H279" s="12">
        <f t="shared" ca="1" si="56"/>
        <v>15</v>
      </c>
      <c r="I279" s="12">
        <f t="shared" ca="1" si="56"/>
        <v>10</v>
      </c>
      <c r="J279" s="12">
        <f t="shared" ca="1" si="52"/>
        <v>11.666666666666666</v>
      </c>
      <c r="K279" s="12">
        <f t="shared" ca="1" si="53"/>
        <v>0</v>
      </c>
      <c r="L279" s="12">
        <f t="shared" ca="1" si="54"/>
        <v>11.666666666666666</v>
      </c>
      <c r="M279" s="12">
        <f t="shared" ca="1" si="55"/>
        <v>0</v>
      </c>
      <c r="N279" s="9">
        <f ca="1">MATCH(C279,INDEX('Task Durations - Poisson'!$B$2:$AZ$80,,5),1)</f>
        <v>6</v>
      </c>
      <c r="O279" s="9">
        <f ca="1">MIN(51,INT(SUMPRODUCT(B279:N279,'Task Durations - Table 1'!$A$3:$M$3)))</f>
        <v>14</v>
      </c>
      <c r="P279" s="9">
        <f ca="1">MATCH(100-C279,INDEX('Task Durations - Poisson'!$B$2:$AZ$80,,O279),1)</f>
        <v>14</v>
      </c>
    </row>
    <row r="280" spans="1:16" ht="20.100000000000001" customHeight="1">
      <c r="A280" s="10">
        <v>278</v>
      </c>
      <c r="B280" s="11">
        <f t="shared" si="48"/>
        <v>2.8974001857268163</v>
      </c>
      <c r="C280" s="12">
        <f t="shared" ca="1" si="47"/>
        <v>50</v>
      </c>
      <c r="D280" s="12">
        <f t="shared" ca="1" si="49"/>
        <v>0</v>
      </c>
      <c r="E280" s="12">
        <f t="shared" ca="1" si="50"/>
        <v>1</v>
      </c>
      <c r="F280" s="12">
        <f t="shared" ca="1" si="51"/>
        <v>0</v>
      </c>
      <c r="G280" s="12">
        <f t="shared" ca="1" si="56"/>
        <v>5</v>
      </c>
      <c r="H280" s="12">
        <f t="shared" ca="1" si="56"/>
        <v>5</v>
      </c>
      <c r="I280" s="12">
        <f t="shared" ca="1" si="56"/>
        <v>4</v>
      </c>
      <c r="J280" s="12">
        <f t="shared" ca="1" si="52"/>
        <v>4.666666666666667</v>
      </c>
      <c r="K280" s="12">
        <f t="shared" ca="1" si="53"/>
        <v>0</v>
      </c>
      <c r="L280" s="12">
        <f t="shared" ca="1" si="54"/>
        <v>4.666666666666667</v>
      </c>
      <c r="M280" s="12">
        <f t="shared" ca="1" si="55"/>
        <v>0</v>
      </c>
      <c r="N280" s="9">
        <f ca="1">MATCH(C280,INDEX('Task Durations - Poisson'!$B$2:$AZ$80,,5),1)</f>
        <v>6</v>
      </c>
      <c r="O280" s="9">
        <f ca="1">MIN(51,INT(SUMPRODUCT(B280:N280,'Task Durations - Table 1'!$A$3:$M$3)))</f>
        <v>9</v>
      </c>
      <c r="P280" s="9">
        <f ca="1">MATCH(100-C280,INDEX('Task Durations - Poisson'!$B$2:$AZ$80,,O280),1)</f>
        <v>10</v>
      </c>
    </row>
    <row r="281" spans="1:16" ht="20.100000000000001" customHeight="1">
      <c r="A281" s="10">
        <v>279</v>
      </c>
      <c r="B281" s="11">
        <f t="shared" si="48"/>
        <v>2.9012659625863177</v>
      </c>
      <c r="C281" s="12">
        <f t="shared" ca="1" si="47"/>
        <v>16</v>
      </c>
      <c r="D281" s="12">
        <f t="shared" ca="1" si="49"/>
        <v>1</v>
      </c>
      <c r="E281" s="12">
        <f t="shared" ca="1" si="50"/>
        <v>0</v>
      </c>
      <c r="F281" s="12">
        <f t="shared" ca="1" si="51"/>
        <v>0</v>
      </c>
      <c r="G281" s="12">
        <f t="shared" ca="1" si="56"/>
        <v>5</v>
      </c>
      <c r="H281" s="12">
        <f t="shared" ca="1" si="56"/>
        <v>5</v>
      </c>
      <c r="I281" s="12">
        <f t="shared" ca="1" si="56"/>
        <v>5</v>
      </c>
      <c r="J281" s="12">
        <f t="shared" ca="1" si="52"/>
        <v>5</v>
      </c>
      <c r="K281" s="12">
        <f t="shared" ca="1" si="53"/>
        <v>5</v>
      </c>
      <c r="L281" s="12">
        <f t="shared" ca="1" si="54"/>
        <v>0</v>
      </c>
      <c r="M281" s="12">
        <f t="shared" ca="1" si="55"/>
        <v>0</v>
      </c>
      <c r="N281" s="9">
        <f ca="1">MATCH(C281,INDEX('Task Durations - Poisson'!$B$2:$AZ$80,,5),1)</f>
        <v>4</v>
      </c>
      <c r="O281" s="9">
        <f ca="1">MIN(51,INT(SUMPRODUCT(B281:N281,'Task Durations - Table 1'!$A$3:$M$3)))</f>
        <v>11</v>
      </c>
      <c r="P281" s="9">
        <f ca="1">MATCH(100-C281,INDEX('Task Durations - Poisson'!$B$2:$AZ$80,,O281),1)</f>
        <v>15</v>
      </c>
    </row>
    <row r="282" spans="1:16" ht="20.100000000000001" customHeight="1">
      <c r="A282" s="10">
        <v>280</v>
      </c>
      <c r="B282" s="11">
        <f t="shared" si="48"/>
        <v>2.9051368972527385</v>
      </c>
      <c r="C282" s="12">
        <f t="shared" ca="1" si="47"/>
        <v>29</v>
      </c>
      <c r="D282" s="12">
        <f t="shared" ca="1" si="49"/>
        <v>1</v>
      </c>
      <c r="E282" s="12">
        <f t="shared" ca="1" si="50"/>
        <v>0</v>
      </c>
      <c r="F282" s="12">
        <f t="shared" ca="1" si="51"/>
        <v>0</v>
      </c>
      <c r="G282" s="12">
        <f t="shared" ca="1" si="56"/>
        <v>5</v>
      </c>
      <c r="H282" s="12">
        <f t="shared" ca="1" si="56"/>
        <v>5</v>
      </c>
      <c r="I282" s="12">
        <f t="shared" ca="1" si="56"/>
        <v>4</v>
      </c>
      <c r="J282" s="12">
        <f t="shared" ca="1" si="52"/>
        <v>4.666666666666667</v>
      </c>
      <c r="K282" s="12">
        <f t="shared" ca="1" si="53"/>
        <v>4.666666666666667</v>
      </c>
      <c r="L282" s="12">
        <f t="shared" ca="1" si="54"/>
        <v>0</v>
      </c>
      <c r="M282" s="12">
        <f t="shared" ca="1" si="55"/>
        <v>0</v>
      </c>
      <c r="N282" s="9">
        <f ca="1">MATCH(C282,INDEX('Task Durations - Poisson'!$B$2:$AZ$80,,5),1)</f>
        <v>5</v>
      </c>
      <c r="O282" s="9">
        <f ca="1">MIN(51,INT(SUMPRODUCT(B282:N282,'Task Durations - Table 1'!$A$3:$M$3)))</f>
        <v>11</v>
      </c>
      <c r="P282" s="9">
        <f ca="1">MATCH(100-C282,INDEX('Task Durations - Poisson'!$B$2:$AZ$80,,O282),1)</f>
        <v>14</v>
      </c>
    </row>
    <row r="283" spans="1:16" ht="20.100000000000001" customHeight="1">
      <c r="A283" s="10">
        <v>281</v>
      </c>
      <c r="B283" s="11">
        <f t="shared" si="48"/>
        <v>2.9090129966077418</v>
      </c>
      <c r="C283" s="12">
        <f t="shared" ca="1" si="47"/>
        <v>74</v>
      </c>
      <c r="D283" s="12">
        <f t="shared" ca="1" si="49"/>
        <v>0</v>
      </c>
      <c r="E283" s="12">
        <f t="shared" ca="1" si="50"/>
        <v>0</v>
      </c>
      <c r="F283" s="12">
        <f t="shared" ca="1" si="51"/>
        <v>1</v>
      </c>
      <c r="G283" s="12">
        <f t="shared" ca="1" si="56"/>
        <v>10</v>
      </c>
      <c r="H283" s="12">
        <f t="shared" ca="1" si="56"/>
        <v>10</v>
      </c>
      <c r="I283" s="12">
        <f t="shared" ca="1" si="56"/>
        <v>15</v>
      </c>
      <c r="J283" s="12">
        <f t="shared" ca="1" si="52"/>
        <v>11.666666666666666</v>
      </c>
      <c r="K283" s="12">
        <f t="shared" ca="1" si="53"/>
        <v>0</v>
      </c>
      <c r="L283" s="12">
        <f t="shared" ca="1" si="54"/>
        <v>0</v>
      </c>
      <c r="M283" s="12">
        <f t="shared" ca="1" si="55"/>
        <v>11.666666666666666</v>
      </c>
      <c r="N283" s="9">
        <f ca="1">MATCH(C283,INDEX('Task Durations - Poisson'!$B$2:$AZ$80,,5),1)</f>
        <v>7</v>
      </c>
      <c r="O283" s="9">
        <f ca="1">MIN(51,INT(SUMPRODUCT(B283:N283,'Task Durations - Table 1'!$A$3:$M$3)))</f>
        <v>20</v>
      </c>
      <c r="P283" s="9">
        <f ca="1">MATCH(100-C283,INDEX('Task Durations - Poisson'!$B$2:$AZ$80,,O283),1)</f>
        <v>18</v>
      </c>
    </row>
    <row r="284" spans="1:16" ht="20.100000000000001" customHeight="1">
      <c r="A284" s="10">
        <v>282</v>
      </c>
      <c r="B284" s="11">
        <f t="shared" si="48"/>
        <v>2.9128942675421721</v>
      </c>
      <c r="C284" s="12">
        <f t="shared" ca="1" si="47"/>
        <v>84</v>
      </c>
      <c r="D284" s="12">
        <f t="shared" ca="1" si="49"/>
        <v>0</v>
      </c>
      <c r="E284" s="12">
        <f t="shared" ca="1" si="50"/>
        <v>0</v>
      </c>
      <c r="F284" s="12">
        <f t="shared" ca="1" si="51"/>
        <v>1</v>
      </c>
      <c r="G284" s="12">
        <f t="shared" ref="G284:I303" ca="1" si="57">INT(CHOOSE(1+MOD($C284+RANDBETWEEN(0,1),7),1,2,3,5,8,13,21)+$B284)</f>
        <v>4</v>
      </c>
      <c r="H284" s="12">
        <f t="shared" ca="1" si="57"/>
        <v>4</v>
      </c>
      <c r="I284" s="12">
        <f t="shared" ca="1" si="57"/>
        <v>4</v>
      </c>
      <c r="J284" s="12">
        <f t="shared" ca="1" si="52"/>
        <v>4</v>
      </c>
      <c r="K284" s="12">
        <f t="shared" ca="1" si="53"/>
        <v>0</v>
      </c>
      <c r="L284" s="12">
        <f t="shared" ca="1" si="54"/>
        <v>0</v>
      </c>
      <c r="M284" s="12">
        <f t="shared" ca="1" si="55"/>
        <v>4</v>
      </c>
      <c r="N284" s="9">
        <f ca="1">MATCH(C284,INDEX('Task Durations - Poisson'!$B$2:$AZ$80,,5),1)</f>
        <v>8</v>
      </c>
      <c r="O284" s="9">
        <f ca="1">MIN(51,INT(SUMPRODUCT(B284:N284,'Task Durations - Table 1'!$A$3:$M$3)))</f>
        <v>12</v>
      </c>
      <c r="P284" s="9">
        <f ca="1">MATCH(100-C284,INDEX('Task Durations - Poisson'!$B$2:$AZ$80,,O284),1)</f>
        <v>10</v>
      </c>
    </row>
    <row r="285" spans="1:16" ht="20.100000000000001" customHeight="1">
      <c r="A285" s="10">
        <v>283</v>
      </c>
      <c r="B285" s="11">
        <f t="shared" si="48"/>
        <v>2.9167807169560676</v>
      </c>
      <c r="C285" s="12">
        <f t="shared" ca="1" si="47"/>
        <v>37</v>
      </c>
      <c r="D285" s="12">
        <f t="shared" ca="1" si="49"/>
        <v>0</v>
      </c>
      <c r="E285" s="12">
        <f t="shared" ca="1" si="50"/>
        <v>1</v>
      </c>
      <c r="F285" s="12">
        <f t="shared" ca="1" si="51"/>
        <v>0</v>
      </c>
      <c r="G285" s="12">
        <f t="shared" ca="1" si="57"/>
        <v>7</v>
      </c>
      <c r="H285" s="12">
        <f t="shared" ca="1" si="57"/>
        <v>7</v>
      </c>
      <c r="I285" s="12">
        <f t="shared" ca="1" si="57"/>
        <v>7</v>
      </c>
      <c r="J285" s="12">
        <f t="shared" ca="1" si="52"/>
        <v>7</v>
      </c>
      <c r="K285" s="12">
        <f t="shared" ca="1" si="53"/>
        <v>0</v>
      </c>
      <c r="L285" s="12">
        <f t="shared" ca="1" si="54"/>
        <v>7</v>
      </c>
      <c r="M285" s="12">
        <f t="shared" ca="1" si="55"/>
        <v>0</v>
      </c>
      <c r="N285" s="9">
        <f ca="1">MATCH(C285,INDEX('Task Durations - Poisson'!$B$2:$AZ$80,,5),1)</f>
        <v>5</v>
      </c>
      <c r="O285" s="9">
        <f ca="1">MIN(51,INT(SUMPRODUCT(B285:N285,'Task Durations - Table 1'!$A$3:$M$3)))</f>
        <v>10</v>
      </c>
      <c r="P285" s="9">
        <f ca="1">MATCH(100-C285,INDEX('Task Durations - Poisson'!$B$2:$AZ$80,,O285),1)</f>
        <v>12</v>
      </c>
    </row>
    <row r="286" spans="1:16" ht="20.100000000000001" customHeight="1">
      <c r="A286" s="10">
        <v>284</v>
      </c>
      <c r="B286" s="11">
        <f t="shared" si="48"/>
        <v>2.9206723517586721</v>
      </c>
      <c r="C286" s="12">
        <f t="shared" ca="1" si="47"/>
        <v>41</v>
      </c>
      <c r="D286" s="12">
        <f t="shared" ca="1" si="49"/>
        <v>0</v>
      </c>
      <c r="E286" s="12">
        <f t="shared" ca="1" si="50"/>
        <v>1</v>
      </c>
      <c r="F286" s="12">
        <f t="shared" ca="1" si="51"/>
        <v>0</v>
      </c>
      <c r="G286" s="12">
        <f t="shared" ca="1" si="57"/>
        <v>3</v>
      </c>
      <c r="H286" s="12">
        <f t="shared" ca="1" si="57"/>
        <v>3</v>
      </c>
      <c r="I286" s="12">
        <f t="shared" ca="1" si="57"/>
        <v>3</v>
      </c>
      <c r="J286" s="12">
        <f t="shared" ca="1" si="52"/>
        <v>3</v>
      </c>
      <c r="K286" s="12">
        <f t="shared" ca="1" si="53"/>
        <v>0</v>
      </c>
      <c r="L286" s="12">
        <f t="shared" ca="1" si="54"/>
        <v>3</v>
      </c>
      <c r="M286" s="12">
        <f t="shared" ca="1" si="55"/>
        <v>0</v>
      </c>
      <c r="N286" s="9">
        <f ca="1">MATCH(C286,INDEX('Task Durations - Poisson'!$B$2:$AZ$80,,5),1)</f>
        <v>5</v>
      </c>
      <c r="O286" s="9">
        <f ca="1">MIN(51,INT(SUMPRODUCT(B286:N286,'Task Durations - Table 1'!$A$3:$M$3)))</f>
        <v>7</v>
      </c>
      <c r="P286" s="9">
        <f ca="1">MATCH(100-C286,INDEX('Task Durations - Poisson'!$B$2:$AZ$80,,O286),1)</f>
        <v>8</v>
      </c>
    </row>
    <row r="287" spans="1:16" ht="20.100000000000001" customHeight="1">
      <c r="A287" s="10">
        <v>285</v>
      </c>
      <c r="B287" s="11">
        <f t="shared" si="48"/>
        <v>2.9245691788684489</v>
      </c>
      <c r="C287" s="12">
        <f t="shared" ca="1" si="47"/>
        <v>19</v>
      </c>
      <c r="D287" s="12">
        <f t="shared" ca="1" si="49"/>
        <v>1</v>
      </c>
      <c r="E287" s="12">
        <f t="shared" ca="1" si="50"/>
        <v>0</v>
      </c>
      <c r="F287" s="12">
        <f t="shared" ca="1" si="51"/>
        <v>0</v>
      </c>
      <c r="G287" s="12">
        <f t="shared" ca="1" si="57"/>
        <v>23</v>
      </c>
      <c r="H287" s="12">
        <f t="shared" ca="1" si="57"/>
        <v>23</v>
      </c>
      <c r="I287" s="12">
        <f t="shared" ca="1" si="57"/>
        <v>23</v>
      </c>
      <c r="J287" s="12">
        <f t="shared" ca="1" si="52"/>
        <v>23</v>
      </c>
      <c r="K287" s="12">
        <f t="shared" ca="1" si="53"/>
        <v>23</v>
      </c>
      <c r="L287" s="12">
        <f t="shared" ca="1" si="54"/>
        <v>0</v>
      </c>
      <c r="M287" s="12">
        <f t="shared" ca="1" si="55"/>
        <v>0</v>
      </c>
      <c r="N287" s="9">
        <f ca="1">MATCH(C287,INDEX('Task Durations - Poisson'!$B$2:$AZ$80,,5),1)</f>
        <v>4</v>
      </c>
      <c r="O287" s="9">
        <f ca="1">MIN(51,INT(SUMPRODUCT(B287:N287,'Task Durations - Table 1'!$A$3:$M$3)))</f>
        <v>32</v>
      </c>
      <c r="P287" s="9">
        <f ca="1">MATCH(100-C287,INDEX('Task Durations - Poisson'!$B$2:$AZ$80,,O287),1)</f>
        <v>38</v>
      </c>
    </row>
    <row r="288" spans="1:16" ht="20.100000000000001" customHeight="1">
      <c r="A288" s="10">
        <v>286</v>
      </c>
      <c r="B288" s="11">
        <f t="shared" si="48"/>
        <v>2.9284712052130923</v>
      </c>
      <c r="C288" s="12">
        <f t="shared" ca="1" si="47"/>
        <v>24</v>
      </c>
      <c r="D288" s="12">
        <f t="shared" ca="1" si="49"/>
        <v>1</v>
      </c>
      <c r="E288" s="12">
        <f t="shared" ca="1" si="50"/>
        <v>0</v>
      </c>
      <c r="F288" s="12">
        <f t="shared" ca="1" si="51"/>
        <v>0</v>
      </c>
      <c r="G288" s="12">
        <f t="shared" ca="1" si="57"/>
        <v>7</v>
      </c>
      <c r="H288" s="12">
        <f t="shared" ca="1" si="57"/>
        <v>10</v>
      </c>
      <c r="I288" s="12">
        <f t="shared" ca="1" si="57"/>
        <v>7</v>
      </c>
      <c r="J288" s="12">
        <f t="shared" ca="1" si="52"/>
        <v>8</v>
      </c>
      <c r="K288" s="12">
        <f t="shared" ca="1" si="53"/>
        <v>8</v>
      </c>
      <c r="L288" s="12">
        <f t="shared" ca="1" si="54"/>
        <v>0</v>
      </c>
      <c r="M288" s="12">
        <f t="shared" ca="1" si="55"/>
        <v>0</v>
      </c>
      <c r="N288" s="9">
        <f ca="1">MATCH(C288,INDEX('Task Durations - Poisson'!$B$2:$AZ$80,,5),1)</f>
        <v>4</v>
      </c>
      <c r="O288" s="9">
        <f ca="1">MIN(51,INT(SUMPRODUCT(B288:N288,'Task Durations - Table 1'!$A$3:$M$3)))</f>
        <v>14</v>
      </c>
      <c r="P288" s="9">
        <f ca="1">MATCH(100-C288,INDEX('Task Durations - Poisson'!$B$2:$AZ$80,,O288),1)</f>
        <v>18</v>
      </c>
    </row>
    <row r="289" spans="1:16" ht="20.100000000000001" customHeight="1">
      <c r="A289" s="10">
        <v>287</v>
      </c>
      <c r="B289" s="11">
        <f t="shared" si="48"/>
        <v>2.9323784377295379</v>
      </c>
      <c r="C289" s="12">
        <f t="shared" ca="1" si="47"/>
        <v>29</v>
      </c>
      <c r="D289" s="12">
        <f t="shared" ca="1" si="49"/>
        <v>1</v>
      </c>
      <c r="E289" s="12">
        <f t="shared" ca="1" si="50"/>
        <v>0</v>
      </c>
      <c r="F289" s="12">
        <f t="shared" ca="1" si="51"/>
        <v>0</v>
      </c>
      <c r="G289" s="12">
        <f t="shared" ca="1" si="57"/>
        <v>4</v>
      </c>
      <c r="H289" s="12">
        <f t="shared" ca="1" si="57"/>
        <v>5</v>
      </c>
      <c r="I289" s="12">
        <f t="shared" ca="1" si="57"/>
        <v>4</v>
      </c>
      <c r="J289" s="12">
        <f t="shared" ca="1" si="52"/>
        <v>4.333333333333333</v>
      </c>
      <c r="K289" s="12">
        <f t="shared" ca="1" si="53"/>
        <v>4.333333333333333</v>
      </c>
      <c r="L289" s="12">
        <f t="shared" ca="1" si="54"/>
        <v>0</v>
      </c>
      <c r="M289" s="12">
        <f t="shared" ca="1" si="55"/>
        <v>0</v>
      </c>
      <c r="N289" s="9">
        <f ca="1">MATCH(C289,INDEX('Task Durations - Poisson'!$B$2:$AZ$80,,5),1)</f>
        <v>5</v>
      </c>
      <c r="O289" s="9">
        <f ca="1">MIN(51,INT(SUMPRODUCT(B289:N289,'Task Durations - Table 1'!$A$3:$M$3)))</f>
        <v>11</v>
      </c>
      <c r="P289" s="9">
        <f ca="1">MATCH(100-C289,INDEX('Task Durations - Poisson'!$B$2:$AZ$80,,O289),1)</f>
        <v>14</v>
      </c>
    </row>
    <row r="290" spans="1:16" ht="20.100000000000001" customHeight="1">
      <c r="A290" s="10">
        <v>288</v>
      </c>
      <c r="B290" s="11">
        <f t="shared" si="48"/>
        <v>2.9362908833639789</v>
      </c>
      <c r="C290" s="12">
        <f t="shared" ca="1" si="47"/>
        <v>47</v>
      </c>
      <c r="D290" s="12">
        <f t="shared" ca="1" si="49"/>
        <v>0</v>
      </c>
      <c r="E290" s="12">
        <f t="shared" ca="1" si="50"/>
        <v>1</v>
      </c>
      <c r="F290" s="12">
        <f t="shared" ca="1" si="51"/>
        <v>0</v>
      </c>
      <c r="G290" s="12">
        <f t="shared" ca="1" si="57"/>
        <v>23</v>
      </c>
      <c r="H290" s="12">
        <f t="shared" ca="1" si="57"/>
        <v>15</v>
      </c>
      <c r="I290" s="12">
        <f t="shared" ca="1" si="57"/>
        <v>23</v>
      </c>
      <c r="J290" s="12">
        <f t="shared" ca="1" si="52"/>
        <v>20.333333333333332</v>
      </c>
      <c r="K290" s="12">
        <f t="shared" ca="1" si="53"/>
        <v>0</v>
      </c>
      <c r="L290" s="12">
        <f t="shared" ca="1" si="54"/>
        <v>20.333333333333332</v>
      </c>
      <c r="M290" s="12">
        <f t="shared" ca="1" si="55"/>
        <v>0</v>
      </c>
      <c r="N290" s="9">
        <f ca="1">MATCH(C290,INDEX('Task Durations - Poisson'!$B$2:$AZ$80,,5),1)</f>
        <v>6</v>
      </c>
      <c r="O290" s="9">
        <f ca="1">MIN(51,INT(SUMPRODUCT(B290:N290,'Task Durations - Table 1'!$A$3:$M$3)))</f>
        <v>22</v>
      </c>
      <c r="P290" s="9">
        <f ca="1">MATCH(100-C290,INDEX('Task Durations - Poisson'!$B$2:$AZ$80,,O290),1)</f>
        <v>23</v>
      </c>
    </row>
    <row r="291" spans="1:16" ht="20.100000000000001" customHeight="1">
      <c r="A291" s="10">
        <v>289</v>
      </c>
      <c r="B291" s="11">
        <f t="shared" si="48"/>
        <v>2.9402085490718743</v>
      </c>
      <c r="C291" s="12">
        <f t="shared" ca="1" si="47"/>
        <v>57</v>
      </c>
      <c r="D291" s="12">
        <f t="shared" ca="1" si="49"/>
        <v>0</v>
      </c>
      <c r="E291" s="12">
        <f t="shared" ca="1" si="50"/>
        <v>1</v>
      </c>
      <c r="F291" s="12">
        <f t="shared" ca="1" si="51"/>
        <v>0</v>
      </c>
      <c r="G291" s="12">
        <f t="shared" ca="1" si="57"/>
        <v>4</v>
      </c>
      <c r="H291" s="12">
        <f t="shared" ca="1" si="57"/>
        <v>4</v>
      </c>
      <c r="I291" s="12">
        <f t="shared" ca="1" si="57"/>
        <v>4</v>
      </c>
      <c r="J291" s="12">
        <f t="shared" ca="1" si="52"/>
        <v>4</v>
      </c>
      <c r="K291" s="12">
        <f t="shared" ca="1" si="53"/>
        <v>0</v>
      </c>
      <c r="L291" s="12">
        <f t="shared" ca="1" si="54"/>
        <v>4</v>
      </c>
      <c r="M291" s="12">
        <f t="shared" ca="1" si="55"/>
        <v>0</v>
      </c>
      <c r="N291" s="9">
        <f ca="1">MATCH(C291,INDEX('Task Durations - Poisson'!$B$2:$AZ$80,,5),1)</f>
        <v>6</v>
      </c>
      <c r="O291" s="9">
        <f ca="1">MIN(51,INT(SUMPRODUCT(B291:N291,'Task Durations - Table 1'!$A$3:$M$3)))</f>
        <v>8</v>
      </c>
      <c r="P291" s="9">
        <f ca="1">MATCH(100-C291,INDEX('Task Durations - Poisson'!$B$2:$AZ$80,,O291),1)</f>
        <v>8</v>
      </c>
    </row>
    <row r="292" spans="1:16" ht="20.100000000000001" customHeight="1">
      <c r="A292" s="10">
        <v>290</v>
      </c>
      <c r="B292" s="11">
        <f t="shared" si="48"/>
        <v>2.9441314418179649</v>
      </c>
      <c r="C292" s="12">
        <f t="shared" ca="1" si="47"/>
        <v>47</v>
      </c>
      <c r="D292" s="12">
        <f t="shared" ca="1" si="49"/>
        <v>0</v>
      </c>
      <c r="E292" s="12">
        <f t="shared" ca="1" si="50"/>
        <v>1</v>
      </c>
      <c r="F292" s="12">
        <f t="shared" ca="1" si="51"/>
        <v>0</v>
      </c>
      <c r="G292" s="12">
        <f t="shared" ca="1" si="57"/>
        <v>23</v>
      </c>
      <c r="H292" s="12">
        <f t="shared" ca="1" si="57"/>
        <v>23</v>
      </c>
      <c r="I292" s="12">
        <f t="shared" ca="1" si="57"/>
        <v>15</v>
      </c>
      <c r="J292" s="12">
        <f t="shared" ca="1" si="52"/>
        <v>20.333333333333332</v>
      </c>
      <c r="K292" s="12">
        <f t="shared" ca="1" si="53"/>
        <v>0</v>
      </c>
      <c r="L292" s="12">
        <f t="shared" ca="1" si="54"/>
        <v>20.333333333333332</v>
      </c>
      <c r="M292" s="12">
        <f t="shared" ca="1" si="55"/>
        <v>0</v>
      </c>
      <c r="N292" s="9">
        <f ca="1">MATCH(C292,INDEX('Task Durations - Poisson'!$B$2:$AZ$80,,5),1)</f>
        <v>6</v>
      </c>
      <c r="O292" s="9">
        <f ca="1">MIN(51,INT(SUMPRODUCT(B292:N292,'Task Durations - Table 1'!$A$3:$M$3)))</f>
        <v>21</v>
      </c>
      <c r="P292" s="9">
        <f ca="1">MATCH(100-C292,INDEX('Task Durations - Poisson'!$B$2:$AZ$80,,O292),1)</f>
        <v>22</v>
      </c>
    </row>
    <row r="293" spans="1:16" ht="20.100000000000001" customHeight="1">
      <c r="A293" s="10">
        <v>291</v>
      </c>
      <c r="B293" s="11">
        <f t="shared" si="48"/>
        <v>2.9480595685762832</v>
      </c>
      <c r="C293" s="12">
        <f t="shared" ca="1" si="47"/>
        <v>14</v>
      </c>
      <c r="D293" s="12">
        <f t="shared" ca="1" si="49"/>
        <v>1</v>
      </c>
      <c r="E293" s="12">
        <f t="shared" ca="1" si="50"/>
        <v>0</v>
      </c>
      <c r="F293" s="12">
        <f t="shared" ca="1" si="51"/>
        <v>0</v>
      </c>
      <c r="G293" s="12">
        <f t="shared" ca="1" si="57"/>
        <v>4</v>
      </c>
      <c r="H293" s="12">
        <f t="shared" ca="1" si="57"/>
        <v>3</v>
      </c>
      <c r="I293" s="12">
        <f t="shared" ca="1" si="57"/>
        <v>3</v>
      </c>
      <c r="J293" s="12">
        <f t="shared" ca="1" si="52"/>
        <v>3.3333333333333335</v>
      </c>
      <c r="K293" s="12">
        <f t="shared" ca="1" si="53"/>
        <v>3.3333333333333335</v>
      </c>
      <c r="L293" s="12">
        <f t="shared" ca="1" si="54"/>
        <v>0</v>
      </c>
      <c r="M293" s="12">
        <f t="shared" ca="1" si="55"/>
        <v>0</v>
      </c>
      <c r="N293" s="9">
        <f ca="1">MATCH(C293,INDEX('Task Durations - Poisson'!$B$2:$AZ$80,,5),1)</f>
        <v>4</v>
      </c>
      <c r="O293" s="9">
        <f ca="1">MIN(51,INT(SUMPRODUCT(B293:N293,'Task Durations - Table 1'!$A$3:$M$3)))</f>
        <v>9</v>
      </c>
      <c r="P293" s="9">
        <f ca="1">MATCH(100-C293,INDEX('Task Durations - Poisson'!$B$2:$AZ$80,,O293),1)</f>
        <v>13</v>
      </c>
    </row>
    <row r="294" spans="1:16" ht="20.100000000000001" customHeight="1">
      <c r="A294" s="10">
        <v>292</v>
      </c>
      <c r="B294" s="11">
        <f t="shared" si="48"/>
        <v>2.9519929363301665</v>
      </c>
      <c r="C294" s="12">
        <f t="shared" ca="1" si="47"/>
        <v>92</v>
      </c>
      <c r="D294" s="12">
        <f t="shared" ca="1" si="49"/>
        <v>0</v>
      </c>
      <c r="E294" s="12">
        <f t="shared" ca="1" si="50"/>
        <v>0</v>
      </c>
      <c r="F294" s="12">
        <f t="shared" ca="1" si="51"/>
        <v>1</v>
      </c>
      <c r="G294" s="12">
        <f t="shared" ca="1" si="57"/>
        <v>4</v>
      </c>
      <c r="H294" s="12">
        <f t="shared" ca="1" si="57"/>
        <v>5</v>
      </c>
      <c r="I294" s="12">
        <f t="shared" ca="1" si="57"/>
        <v>5</v>
      </c>
      <c r="J294" s="12">
        <f t="shared" ca="1" si="52"/>
        <v>4.666666666666667</v>
      </c>
      <c r="K294" s="12">
        <f t="shared" ca="1" si="53"/>
        <v>0</v>
      </c>
      <c r="L294" s="12">
        <f t="shared" ca="1" si="54"/>
        <v>0</v>
      </c>
      <c r="M294" s="12">
        <f t="shared" ca="1" si="55"/>
        <v>4.666666666666667</v>
      </c>
      <c r="N294" s="9">
        <f ca="1">MATCH(C294,INDEX('Task Durations - Poisson'!$B$2:$AZ$80,,5),1)</f>
        <v>9</v>
      </c>
      <c r="O294" s="9">
        <f ca="1">MIN(51,INT(SUMPRODUCT(B294:N294,'Task Durations - Table 1'!$A$3:$M$3)))</f>
        <v>14</v>
      </c>
      <c r="P294" s="9">
        <f ca="1">MATCH(100-C294,INDEX('Task Durations - Poisson'!$B$2:$AZ$80,,O294),1)</f>
        <v>10</v>
      </c>
    </row>
    <row r="295" spans="1:16" ht="20.100000000000001" customHeight="1">
      <c r="A295" s="10">
        <v>293</v>
      </c>
      <c r="B295" s="11">
        <f t="shared" si="48"/>
        <v>2.9559315520722693</v>
      </c>
      <c r="C295" s="12">
        <f t="shared" ca="1" si="47"/>
        <v>78</v>
      </c>
      <c r="D295" s="12">
        <f t="shared" ca="1" si="49"/>
        <v>0</v>
      </c>
      <c r="E295" s="12">
        <f t="shared" ca="1" si="50"/>
        <v>0</v>
      </c>
      <c r="F295" s="12">
        <f t="shared" ca="1" si="51"/>
        <v>1</v>
      </c>
      <c r="G295" s="12">
        <f t="shared" ca="1" si="57"/>
        <v>4</v>
      </c>
      <c r="H295" s="12">
        <f t="shared" ca="1" si="57"/>
        <v>5</v>
      </c>
      <c r="I295" s="12">
        <f t="shared" ca="1" si="57"/>
        <v>4</v>
      </c>
      <c r="J295" s="12">
        <f t="shared" ca="1" si="52"/>
        <v>4.333333333333333</v>
      </c>
      <c r="K295" s="12">
        <f t="shared" ca="1" si="53"/>
        <v>0</v>
      </c>
      <c r="L295" s="12">
        <f t="shared" ca="1" si="54"/>
        <v>0</v>
      </c>
      <c r="M295" s="12">
        <f t="shared" ca="1" si="55"/>
        <v>4.333333333333333</v>
      </c>
      <c r="N295" s="9">
        <f ca="1">MATCH(C295,INDEX('Task Durations - Poisson'!$B$2:$AZ$80,,5),1)</f>
        <v>8</v>
      </c>
      <c r="O295" s="9">
        <f ca="1">MIN(51,INT(SUMPRODUCT(B295:N295,'Task Durations - Table 1'!$A$3:$M$3)))</f>
        <v>13</v>
      </c>
      <c r="P295" s="9">
        <f ca="1">MATCH(100-C295,INDEX('Task Durations - Poisson'!$B$2:$AZ$80,,O295),1)</f>
        <v>11</v>
      </c>
    </row>
    <row r="296" spans="1:16" ht="20.100000000000001" customHeight="1">
      <c r="A296" s="10">
        <v>294</v>
      </c>
      <c r="B296" s="11">
        <f t="shared" si="48"/>
        <v>2.9598754228045769</v>
      </c>
      <c r="C296" s="12">
        <f t="shared" ca="1" si="47"/>
        <v>26</v>
      </c>
      <c r="D296" s="12">
        <f t="shared" ca="1" si="49"/>
        <v>1</v>
      </c>
      <c r="E296" s="12">
        <f t="shared" ca="1" si="50"/>
        <v>0</v>
      </c>
      <c r="F296" s="12">
        <f t="shared" ca="1" si="51"/>
        <v>0</v>
      </c>
      <c r="G296" s="12">
        <f t="shared" ca="1" si="57"/>
        <v>15</v>
      </c>
      <c r="H296" s="12">
        <f t="shared" ca="1" si="57"/>
        <v>15</v>
      </c>
      <c r="I296" s="12">
        <f t="shared" ca="1" si="57"/>
        <v>15</v>
      </c>
      <c r="J296" s="12">
        <f t="shared" ca="1" si="52"/>
        <v>15</v>
      </c>
      <c r="K296" s="12">
        <f t="shared" ca="1" si="53"/>
        <v>15</v>
      </c>
      <c r="L296" s="12">
        <f t="shared" ca="1" si="54"/>
        <v>0</v>
      </c>
      <c r="M296" s="12">
        <f t="shared" ca="1" si="55"/>
        <v>0</v>
      </c>
      <c r="N296" s="9">
        <f ca="1">MATCH(C296,INDEX('Task Durations - Poisson'!$B$2:$AZ$80,,5),1)</f>
        <v>4</v>
      </c>
      <c r="O296" s="9">
        <f ca="1">MIN(51,INT(SUMPRODUCT(B296:N296,'Task Durations - Table 1'!$A$3:$M$3)))</f>
        <v>22</v>
      </c>
      <c r="P296" s="9">
        <f ca="1">MATCH(100-C296,INDEX('Task Durations - Poisson'!$B$2:$AZ$80,,O296),1)</f>
        <v>26</v>
      </c>
    </row>
    <row r="297" spans="1:16" ht="20.100000000000001" customHeight="1">
      <c r="A297" s="10">
        <v>295</v>
      </c>
      <c r="B297" s="11">
        <f t="shared" si="48"/>
        <v>2.9638245555384155</v>
      </c>
      <c r="C297" s="12">
        <f t="shared" ca="1" si="47"/>
        <v>34</v>
      </c>
      <c r="D297" s="12">
        <f t="shared" ca="1" si="49"/>
        <v>0</v>
      </c>
      <c r="E297" s="12">
        <f t="shared" ca="1" si="50"/>
        <v>1</v>
      </c>
      <c r="F297" s="12">
        <f t="shared" ca="1" si="51"/>
        <v>0</v>
      </c>
      <c r="G297" s="12">
        <f t="shared" ca="1" si="57"/>
        <v>23</v>
      </c>
      <c r="H297" s="12">
        <f t="shared" ca="1" si="57"/>
        <v>3</v>
      </c>
      <c r="I297" s="12">
        <f t="shared" ca="1" si="57"/>
        <v>3</v>
      </c>
      <c r="J297" s="12">
        <f t="shared" ca="1" si="52"/>
        <v>9.6666666666666661</v>
      </c>
      <c r="K297" s="12">
        <f t="shared" ca="1" si="53"/>
        <v>0</v>
      </c>
      <c r="L297" s="12">
        <f t="shared" ca="1" si="54"/>
        <v>9.6666666666666661</v>
      </c>
      <c r="M297" s="12">
        <f t="shared" ca="1" si="55"/>
        <v>0</v>
      </c>
      <c r="N297" s="9">
        <f ca="1">MATCH(C297,INDEX('Task Durations - Poisson'!$B$2:$AZ$80,,5),1)</f>
        <v>5</v>
      </c>
      <c r="O297" s="9">
        <f ca="1">MIN(51,INT(SUMPRODUCT(B297:N297,'Task Durations - Table 1'!$A$3:$M$3)))</f>
        <v>12</v>
      </c>
      <c r="P297" s="9">
        <f ca="1">MATCH(100-C297,INDEX('Task Durations - Poisson'!$B$2:$AZ$80,,O297),1)</f>
        <v>14</v>
      </c>
    </row>
    <row r="298" spans="1:16" ht="20.100000000000001" customHeight="1">
      <c r="A298" s="10">
        <v>296</v>
      </c>
      <c r="B298" s="11">
        <f t="shared" si="48"/>
        <v>2.9677789572944668</v>
      </c>
      <c r="C298" s="12">
        <f t="shared" ca="1" si="47"/>
        <v>58</v>
      </c>
      <c r="D298" s="12">
        <f t="shared" ca="1" si="49"/>
        <v>0</v>
      </c>
      <c r="E298" s="12">
        <f t="shared" ca="1" si="50"/>
        <v>1</v>
      </c>
      <c r="F298" s="12">
        <f t="shared" ca="1" si="51"/>
        <v>0</v>
      </c>
      <c r="G298" s="12">
        <f t="shared" ca="1" si="57"/>
        <v>7</v>
      </c>
      <c r="H298" s="12">
        <f t="shared" ca="1" si="57"/>
        <v>5</v>
      </c>
      <c r="I298" s="12">
        <f t="shared" ca="1" si="57"/>
        <v>7</v>
      </c>
      <c r="J298" s="12">
        <f t="shared" ca="1" si="52"/>
        <v>6.333333333333333</v>
      </c>
      <c r="K298" s="12">
        <f t="shared" ca="1" si="53"/>
        <v>0</v>
      </c>
      <c r="L298" s="12">
        <f t="shared" ca="1" si="54"/>
        <v>6.333333333333333</v>
      </c>
      <c r="M298" s="12">
        <f t="shared" ca="1" si="55"/>
        <v>0</v>
      </c>
      <c r="N298" s="9">
        <f ca="1">MATCH(C298,INDEX('Task Durations - Poisson'!$B$2:$AZ$80,,5),1)</f>
        <v>6</v>
      </c>
      <c r="O298" s="9">
        <f ca="1">MIN(51,INT(SUMPRODUCT(B298:N298,'Task Durations - Table 1'!$A$3:$M$3)))</f>
        <v>10</v>
      </c>
      <c r="P298" s="9">
        <f ca="1">MATCH(100-C298,INDEX('Task Durations - Poisson'!$B$2:$AZ$80,,O298),1)</f>
        <v>10</v>
      </c>
    </row>
    <row r="299" spans="1:16" ht="20.100000000000001" customHeight="1">
      <c r="A299" s="10">
        <v>297</v>
      </c>
      <c r="B299" s="11">
        <f t="shared" si="48"/>
        <v>2.9717386351027795</v>
      </c>
      <c r="C299" s="12">
        <f t="shared" ca="1" si="47"/>
        <v>16</v>
      </c>
      <c r="D299" s="12">
        <f t="shared" ca="1" si="49"/>
        <v>1</v>
      </c>
      <c r="E299" s="12">
        <f t="shared" ca="1" si="50"/>
        <v>0</v>
      </c>
      <c r="F299" s="12">
        <f t="shared" ca="1" si="51"/>
        <v>0</v>
      </c>
      <c r="G299" s="12">
        <f t="shared" ca="1" si="57"/>
        <v>5</v>
      </c>
      <c r="H299" s="12">
        <f t="shared" ca="1" si="57"/>
        <v>5</v>
      </c>
      <c r="I299" s="12">
        <f t="shared" ca="1" si="57"/>
        <v>7</v>
      </c>
      <c r="J299" s="12">
        <f t="shared" ca="1" si="52"/>
        <v>5.666666666666667</v>
      </c>
      <c r="K299" s="12">
        <f t="shared" ca="1" si="53"/>
        <v>5.666666666666667</v>
      </c>
      <c r="L299" s="12">
        <f t="shared" ca="1" si="54"/>
        <v>0</v>
      </c>
      <c r="M299" s="12">
        <f t="shared" ca="1" si="55"/>
        <v>0</v>
      </c>
      <c r="N299" s="9">
        <f ca="1">MATCH(C299,INDEX('Task Durations - Poisson'!$B$2:$AZ$80,,5),1)</f>
        <v>4</v>
      </c>
      <c r="O299" s="9">
        <f ca="1">MIN(51,INT(SUMPRODUCT(B299:N299,'Task Durations - Table 1'!$A$3:$M$3)))</f>
        <v>12</v>
      </c>
      <c r="P299" s="9">
        <f ca="1">MATCH(100-C299,INDEX('Task Durations - Poisson'!$B$2:$AZ$80,,O299),1)</f>
        <v>16</v>
      </c>
    </row>
    <row r="300" spans="1:16" ht="20.100000000000001" customHeight="1">
      <c r="A300" s="10">
        <v>298</v>
      </c>
      <c r="B300" s="11">
        <f t="shared" si="48"/>
        <v>2.9757035960027816</v>
      </c>
      <c r="C300" s="12">
        <f t="shared" ca="1" si="47"/>
        <v>77</v>
      </c>
      <c r="D300" s="12">
        <f t="shared" ca="1" si="49"/>
        <v>0</v>
      </c>
      <c r="E300" s="12">
        <f t="shared" ca="1" si="50"/>
        <v>0</v>
      </c>
      <c r="F300" s="12">
        <f t="shared" ca="1" si="51"/>
        <v>1</v>
      </c>
      <c r="G300" s="12">
        <f t="shared" ca="1" si="57"/>
        <v>4</v>
      </c>
      <c r="H300" s="12">
        <f t="shared" ca="1" si="57"/>
        <v>4</v>
      </c>
      <c r="I300" s="12">
        <f t="shared" ca="1" si="57"/>
        <v>4</v>
      </c>
      <c r="J300" s="12">
        <f t="shared" ca="1" si="52"/>
        <v>4</v>
      </c>
      <c r="K300" s="12">
        <f t="shared" ca="1" si="53"/>
        <v>0</v>
      </c>
      <c r="L300" s="12">
        <f t="shared" ca="1" si="54"/>
        <v>0</v>
      </c>
      <c r="M300" s="12">
        <f t="shared" ca="1" si="55"/>
        <v>4</v>
      </c>
      <c r="N300" s="9">
        <f ca="1">MATCH(C300,INDEX('Task Durations - Poisson'!$B$2:$AZ$80,,5),1)</f>
        <v>8</v>
      </c>
      <c r="O300" s="9">
        <f ca="1">MIN(51,INT(SUMPRODUCT(B300:N300,'Task Durations - Table 1'!$A$3:$M$3)))</f>
        <v>12</v>
      </c>
      <c r="P300" s="9">
        <f ca="1">MATCH(100-C300,INDEX('Task Durations - Poisson'!$B$2:$AZ$80,,O300),1)</f>
        <v>10</v>
      </c>
    </row>
    <row r="301" spans="1:16" ht="20.100000000000001" customHeight="1">
      <c r="A301" s="10">
        <v>299</v>
      </c>
      <c r="B301" s="11">
        <f t="shared" si="48"/>
        <v>2.9796738470432933</v>
      </c>
      <c r="C301" s="12">
        <f t="shared" ca="1" si="47"/>
        <v>89</v>
      </c>
      <c r="D301" s="12">
        <f t="shared" ca="1" si="49"/>
        <v>0</v>
      </c>
      <c r="E301" s="12">
        <f t="shared" ca="1" si="50"/>
        <v>0</v>
      </c>
      <c r="F301" s="12">
        <f t="shared" ca="1" si="51"/>
        <v>1</v>
      </c>
      <c r="G301" s="12">
        <f t="shared" ca="1" si="57"/>
        <v>23</v>
      </c>
      <c r="H301" s="12">
        <f t="shared" ca="1" si="57"/>
        <v>23</v>
      </c>
      <c r="I301" s="12">
        <f t="shared" ca="1" si="57"/>
        <v>15</v>
      </c>
      <c r="J301" s="12">
        <f t="shared" ca="1" si="52"/>
        <v>20.333333333333332</v>
      </c>
      <c r="K301" s="12">
        <f t="shared" ca="1" si="53"/>
        <v>0</v>
      </c>
      <c r="L301" s="12">
        <f t="shared" ca="1" si="54"/>
        <v>0</v>
      </c>
      <c r="M301" s="12">
        <f t="shared" ca="1" si="55"/>
        <v>20.333333333333332</v>
      </c>
      <c r="N301" s="9">
        <f ca="1">MATCH(C301,INDEX('Task Durations - Poisson'!$B$2:$AZ$80,,5),1)</f>
        <v>9</v>
      </c>
      <c r="O301" s="9">
        <f ca="1">MIN(51,INT(SUMPRODUCT(B301:N301,'Task Durations - Table 1'!$A$3:$M$3)))</f>
        <v>29</v>
      </c>
      <c r="P301" s="9">
        <f ca="1">MATCH(100-C301,INDEX('Task Durations - Poisson'!$B$2:$AZ$80,,O301),1)</f>
        <v>23</v>
      </c>
    </row>
    <row r="302" spans="1:16" ht="20.100000000000001" customHeight="1">
      <c r="A302" s="10">
        <v>300</v>
      </c>
      <c r="B302" s="11">
        <f t="shared" si="48"/>
        <v>2.9836493952825407</v>
      </c>
      <c r="C302" s="12">
        <f t="shared" ca="1" si="47"/>
        <v>38</v>
      </c>
      <c r="D302" s="12">
        <f t="shared" ca="1" si="49"/>
        <v>0</v>
      </c>
      <c r="E302" s="12">
        <f t="shared" ca="1" si="50"/>
        <v>1</v>
      </c>
      <c r="F302" s="12">
        <f t="shared" ca="1" si="51"/>
        <v>0</v>
      </c>
      <c r="G302" s="12">
        <f t="shared" ca="1" si="57"/>
        <v>10</v>
      </c>
      <c r="H302" s="12">
        <f t="shared" ca="1" si="57"/>
        <v>10</v>
      </c>
      <c r="I302" s="12">
        <f t="shared" ca="1" si="57"/>
        <v>10</v>
      </c>
      <c r="J302" s="12">
        <f t="shared" ca="1" si="52"/>
        <v>10</v>
      </c>
      <c r="K302" s="12">
        <f t="shared" ca="1" si="53"/>
        <v>0</v>
      </c>
      <c r="L302" s="12">
        <f t="shared" ca="1" si="54"/>
        <v>10</v>
      </c>
      <c r="M302" s="12">
        <f t="shared" ca="1" si="55"/>
        <v>0</v>
      </c>
      <c r="N302" s="9">
        <f ca="1">MATCH(C302,INDEX('Task Durations - Poisson'!$B$2:$AZ$80,,5),1)</f>
        <v>5</v>
      </c>
      <c r="O302" s="9">
        <f ca="1">MIN(51,INT(SUMPRODUCT(B302:N302,'Task Durations - Table 1'!$A$3:$M$3)))</f>
        <v>13</v>
      </c>
      <c r="P302" s="9">
        <f ca="1">MATCH(100-C302,INDEX('Task Durations - Poisson'!$B$2:$AZ$80,,O302),1)</f>
        <v>15</v>
      </c>
    </row>
    <row r="303" spans="1:16" ht="20.100000000000001" customHeight="1">
      <c r="A303" s="10">
        <v>301</v>
      </c>
      <c r="B303" s="11">
        <f t="shared" si="48"/>
        <v>2.9876302477881653</v>
      </c>
      <c r="C303" s="12">
        <f t="shared" ca="1" si="47"/>
        <v>82</v>
      </c>
      <c r="D303" s="12">
        <f t="shared" ca="1" si="49"/>
        <v>0</v>
      </c>
      <c r="E303" s="12">
        <f t="shared" ca="1" si="50"/>
        <v>0</v>
      </c>
      <c r="F303" s="12">
        <f t="shared" ca="1" si="51"/>
        <v>1</v>
      </c>
      <c r="G303" s="12">
        <f t="shared" ca="1" si="57"/>
        <v>15</v>
      </c>
      <c r="H303" s="12">
        <f t="shared" ca="1" si="57"/>
        <v>15</v>
      </c>
      <c r="I303" s="12">
        <f t="shared" ca="1" si="57"/>
        <v>15</v>
      </c>
      <c r="J303" s="12">
        <f t="shared" ca="1" si="52"/>
        <v>15</v>
      </c>
      <c r="K303" s="12">
        <f t="shared" ca="1" si="53"/>
        <v>0</v>
      </c>
      <c r="L303" s="12">
        <f t="shared" ca="1" si="54"/>
        <v>0</v>
      </c>
      <c r="M303" s="12">
        <f t="shared" ca="1" si="55"/>
        <v>15</v>
      </c>
      <c r="N303" s="9">
        <f ca="1">MATCH(C303,INDEX('Task Durations - Poisson'!$B$2:$AZ$80,,5),1)</f>
        <v>8</v>
      </c>
      <c r="O303" s="9">
        <f ca="1">MIN(51,INT(SUMPRODUCT(B303:N303,'Task Durations - Table 1'!$A$3:$M$3)))</f>
        <v>23</v>
      </c>
      <c r="P303" s="9">
        <f ca="1">MATCH(100-C303,INDEX('Task Durations - Poisson'!$B$2:$AZ$80,,O303),1)</f>
        <v>20</v>
      </c>
    </row>
    <row r="304" spans="1:16" ht="20.100000000000001" customHeight="1">
      <c r="A304" s="10">
        <v>302</v>
      </c>
      <c r="B304" s="11">
        <f t="shared" si="48"/>
        <v>2.9916164116372395</v>
      </c>
      <c r="C304" s="12">
        <f t="shared" ca="1" si="47"/>
        <v>59</v>
      </c>
      <c r="D304" s="12">
        <f t="shared" ca="1" si="49"/>
        <v>0</v>
      </c>
      <c r="E304" s="12">
        <f t="shared" ca="1" si="50"/>
        <v>1</v>
      </c>
      <c r="F304" s="12">
        <f t="shared" ca="1" si="51"/>
        <v>0</v>
      </c>
      <c r="G304" s="12">
        <f t="shared" ref="G304:I323" ca="1" si="58">INT(CHOOSE(1+MOD($C304+RANDBETWEEN(0,1),7),1,2,3,5,8,13,21)+$B304)</f>
        <v>7</v>
      </c>
      <c r="H304" s="12">
        <f t="shared" ca="1" si="58"/>
        <v>10</v>
      </c>
      <c r="I304" s="12">
        <f t="shared" ca="1" si="58"/>
        <v>7</v>
      </c>
      <c r="J304" s="12">
        <f t="shared" ca="1" si="52"/>
        <v>8</v>
      </c>
      <c r="K304" s="12">
        <f t="shared" ca="1" si="53"/>
        <v>0</v>
      </c>
      <c r="L304" s="12">
        <f t="shared" ca="1" si="54"/>
        <v>8</v>
      </c>
      <c r="M304" s="12">
        <f t="shared" ca="1" si="55"/>
        <v>0</v>
      </c>
      <c r="N304" s="9">
        <f ca="1">MATCH(C304,INDEX('Task Durations - Poisson'!$B$2:$AZ$80,,5),1)</f>
        <v>6</v>
      </c>
      <c r="O304" s="9">
        <f ca="1">MIN(51,INT(SUMPRODUCT(B304:N304,'Task Durations - Table 1'!$A$3:$M$3)))</f>
        <v>12</v>
      </c>
      <c r="P304" s="9">
        <f ca="1">MATCH(100-C304,INDEX('Task Durations - Poisson'!$B$2:$AZ$80,,O304),1)</f>
        <v>12</v>
      </c>
    </row>
    <row r="305" spans="1:16" ht="20.100000000000001" customHeight="1">
      <c r="A305" s="10">
        <v>303</v>
      </c>
      <c r="B305" s="11">
        <f t="shared" si="48"/>
        <v>2.9956078939162776</v>
      </c>
      <c r="C305" s="12">
        <f t="shared" ca="1" si="47"/>
        <v>1</v>
      </c>
      <c r="D305" s="12">
        <f t="shared" ca="1" si="49"/>
        <v>1</v>
      </c>
      <c r="E305" s="12">
        <f t="shared" ca="1" si="50"/>
        <v>0</v>
      </c>
      <c r="F305" s="12">
        <f t="shared" ca="1" si="51"/>
        <v>0</v>
      </c>
      <c r="G305" s="12">
        <f t="shared" ca="1" si="58"/>
        <v>4</v>
      </c>
      <c r="H305" s="12">
        <f t="shared" ca="1" si="58"/>
        <v>5</v>
      </c>
      <c r="I305" s="12">
        <f t="shared" ca="1" si="58"/>
        <v>4</v>
      </c>
      <c r="J305" s="12">
        <f t="shared" ca="1" si="52"/>
        <v>4.333333333333333</v>
      </c>
      <c r="K305" s="12">
        <f t="shared" ca="1" si="53"/>
        <v>4.333333333333333</v>
      </c>
      <c r="L305" s="12">
        <f t="shared" ca="1" si="54"/>
        <v>0</v>
      </c>
      <c r="M305" s="12">
        <f t="shared" ca="1" si="55"/>
        <v>0</v>
      </c>
      <c r="N305" s="9">
        <f ca="1">MATCH(C305,INDEX('Task Durations - Poisson'!$B$2:$AZ$80,,5),1)</f>
        <v>2</v>
      </c>
      <c r="O305" s="9">
        <f ca="1">MIN(51,INT(SUMPRODUCT(B305:N305,'Task Durations - Table 1'!$A$3:$M$3)))</f>
        <v>9</v>
      </c>
      <c r="P305" s="9">
        <f ca="1">MATCH(100-C305,INDEX('Task Durations - Poisson'!$B$2:$AZ$80,,O305),1)</f>
        <v>18</v>
      </c>
    </row>
    <row r="306" spans="1:16" ht="20.100000000000001" customHeight="1">
      <c r="A306" s="10">
        <v>304</v>
      </c>
      <c r="B306" s="11">
        <f t="shared" si="48"/>
        <v>2.9996047017212497</v>
      </c>
      <c r="C306" s="12">
        <f t="shared" ca="1" si="47"/>
        <v>4</v>
      </c>
      <c r="D306" s="12">
        <f t="shared" ca="1" si="49"/>
        <v>1</v>
      </c>
      <c r="E306" s="12">
        <f t="shared" ca="1" si="50"/>
        <v>0</v>
      </c>
      <c r="F306" s="12">
        <f t="shared" ca="1" si="51"/>
        <v>0</v>
      </c>
      <c r="G306" s="12">
        <f t="shared" ca="1" si="58"/>
        <v>10</v>
      </c>
      <c r="H306" s="12">
        <f t="shared" ca="1" si="58"/>
        <v>10</v>
      </c>
      <c r="I306" s="12">
        <f t="shared" ca="1" si="58"/>
        <v>15</v>
      </c>
      <c r="J306" s="12">
        <f t="shared" ca="1" si="52"/>
        <v>11.666666666666666</v>
      </c>
      <c r="K306" s="12">
        <f t="shared" ca="1" si="53"/>
        <v>11.666666666666666</v>
      </c>
      <c r="L306" s="12">
        <f t="shared" ca="1" si="54"/>
        <v>0</v>
      </c>
      <c r="M306" s="12">
        <f t="shared" ca="1" si="55"/>
        <v>0</v>
      </c>
      <c r="N306" s="9">
        <f ca="1">MATCH(C306,INDEX('Task Durations - Poisson'!$B$2:$AZ$80,,5),1)</f>
        <v>2</v>
      </c>
      <c r="O306" s="9">
        <f ca="1">MIN(51,INT(SUMPRODUCT(B306:N306,'Task Durations - Table 1'!$A$3:$M$3)))</f>
        <v>18</v>
      </c>
      <c r="P306" s="9">
        <f ca="1">MATCH(100-C306,INDEX('Task Durations - Poisson'!$B$2:$AZ$80,,O306),1)</f>
        <v>27</v>
      </c>
    </row>
    <row r="307" spans="1:16" ht="20.100000000000001" customHeight="1">
      <c r="A307" s="10">
        <v>305</v>
      </c>
      <c r="B307" s="11">
        <f t="shared" si="48"/>
        <v>3.0036068421575925</v>
      </c>
      <c r="C307" s="12">
        <f t="shared" ca="1" si="47"/>
        <v>31</v>
      </c>
      <c r="D307" s="12">
        <f t="shared" ca="1" si="49"/>
        <v>1</v>
      </c>
      <c r="E307" s="12">
        <f t="shared" ca="1" si="50"/>
        <v>0</v>
      </c>
      <c r="F307" s="12">
        <f t="shared" ca="1" si="51"/>
        <v>0</v>
      </c>
      <c r="G307" s="12">
        <f t="shared" ca="1" si="58"/>
        <v>8</v>
      </c>
      <c r="H307" s="12">
        <f t="shared" ca="1" si="58"/>
        <v>8</v>
      </c>
      <c r="I307" s="12">
        <f t="shared" ca="1" si="58"/>
        <v>11</v>
      </c>
      <c r="J307" s="12">
        <f t="shared" ca="1" si="52"/>
        <v>9</v>
      </c>
      <c r="K307" s="12">
        <f t="shared" ca="1" si="53"/>
        <v>9</v>
      </c>
      <c r="L307" s="12">
        <f t="shared" ca="1" si="54"/>
        <v>0</v>
      </c>
      <c r="M307" s="12">
        <f t="shared" ca="1" si="55"/>
        <v>0</v>
      </c>
      <c r="N307" s="9">
        <f ca="1">MATCH(C307,INDEX('Task Durations - Poisson'!$B$2:$AZ$80,,5),1)</f>
        <v>5</v>
      </c>
      <c r="O307" s="9">
        <f ca="1">MIN(51,INT(SUMPRODUCT(B307:N307,'Task Durations - Table 1'!$A$3:$M$3)))</f>
        <v>16</v>
      </c>
      <c r="P307" s="9">
        <f ca="1">MATCH(100-C307,INDEX('Task Durations - Poisson'!$B$2:$AZ$80,,O307),1)</f>
        <v>19</v>
      </c>
    </row>
    <row r="308" spans="1:16" ht="20.100000000000001" customHeight="1">
      <c r="A308" s="10">
        <v>306</v>
      </c>
      <c r="B308" s="11">
        <f t="shared" si="48"/>
        <v>3.0076143223402236</v>
      </c>
      <c r="C308" s="12">
        <f t="shared" ca="1" si="47"/>
        <v>99</v>
      </c>
      <c r="D308" s="12">
        <f t="shared" ca="1" si="49"/>
        <v>0</v>
      </c>
      <c r="E308" s="12">
        <f t="shared" ca="1" si="50"/>
        <v>0</v>
      </c>
      <c r="F308" s="12">
        <f t="shared" ca="1" si="51"/>
        <v>1</v>
      </c>
      <c r="G308" s="12">
        <f t="shared" ca="1" si="58"/>
        <v>5</v>
      </c>
      <c r="H308" s="12">
        <f t="shared" ca="1" si="58"/>
        <v>6</v>
      </c>
      <c r="I308" s="12">
        <f t="shared" ca="1" si="58"/>
        <v>5</v>
      </c>
      <c r="J308" s="12">
        <f t="shared" ca="1" si="52"/>
        <v>5.333333333333333</v>
      </c>
      <c r="K308" s="12">
        <f t="shared" ca="1" si="53"/>
        <v>0</v>
      </c>
      <c r="L308" s="12">
        <f t="shared" ca="1" si="54"/>
        <v>0</v>
      </c>
      <c r="M308" s="12">
        <f t="shared" ca="1" si="55"/>
        <v>5.333333333333333</v>
      </c>
      <c r="N308" s="9">
        <f ca="1">MATCH(C308,INDEX('Task Durations - Poisson'!$B$2:$AZ$80,,5),1)</f>
        <v>12</v>
      </c>
      <c r="O308" s="9">
        <f ca="1">MIN(51,INT(SUMPRODUCT(B308:N308,'Task Durations - Table 1'!$A$3:$M$3)))</f>
        <v>16</v>
      </c>
      <c r="P308" s="9">
        <f ca="1">MATCH(100-C308,INDEX('Task Durations - Poisson'!$B$2:$AZ$80,,O308),1)</f>
        <v>9</v>
      </c>
    </row>
    <row r="309" spans="1:16" ht="20.100000000000001" customHeight="1">
      <c r="A309" s="10">
        <v>307</v>
      </c>
      <c r="B309" s="11">
        <f t="shared" si="48"/>
        <v>3.0116271493935534</v>
      </c>
      <c r="C309" s="12">
        <f t="shared" ca="1" si="47"/>
        <v>37</v>
      </c>
      <c r="D309" s="12">
        <f t="shared" ca="1" si="49"/>
        <v>0</v>
      </c>
      <c r="E309" s="12">
        <f t="shared" ca="1" si="50"/>
        <v>1</v>
      </c>
      <c r="F309" s="12">
        <f t="shared" ca="1" si="51"/>
        <v>0</v>
      </c>
      <c r="G309" s="12">
        <f t="shared" ca="1" si="58"/>
        <v>6</v>
      </c>
      <c r="H309" s="12">
        <f t="shared" ca="1" si="58"/>
        <v>8</v>
      </c>
      <c r="I309" s="12">
        <f t="shared" ca="1" si="58"/>
        <v>6</v>
      </c>
      <c r="J309" s="12">
        <f t="shared" ca="1" si="52"/>
        <v>6.666666666666667</v>
      </c>
      <c r="K309" s="12">
        <f t="shared" ca="1" si="53"/>
        <v>0</v>
      </c>
      <c r="L309" s="12">
        <f t="shared" ca="1" si="54"/>
        <v>6.666666666666667</v>
      </c>
      <c r="M309" s="12">
        <f t="shared" ca="1" si="55"/>
        <v>0</v>
      </c>
      <c r="N309" s="9">
        <f ca="1">MATCH(C309,INDEX('Task Durations - Poisson'!$B$2:$AZ$80,,5),1)</f>
        <v>5</v>
      </c>
      <c r="O309" s="9">
        <f ca="1">MIN(51,INT(SUMPRODUCT(B309:N309,'Task Durations - Table 1'!$A$3:$M$3)))</f>
        <v>10</v>
      </c>
      <c r="P309" s="9">
        <f ca="1">MATCH(100-C309,INDEX('Task Durations - Poisson'!$B$2:$AZ$80,,O309),1)</f>
        <v>12</v>
      </c>
    </row>
    <row r="310" spans="1:16" ht="20.100000000000001" customHeight="1">
      <c r="A310" s="10">
        <v>308</v>
      </c>
      <c r="B310" s="11">
        <f t="shared" si="48"/>
        <v>3.0156453304514974</v>
      </c>
      <c r="C310" s="12">
        <f t="shared" ca="1" si="47"/>
        <v>97</v>
      </c>
      <c r="D310" s="12">
        <f t="shared" ca="1" si="49"/>
        <v>0</v>
      </c>
      <c r="E310" s="12">
        <f t="shared" ca="1" si="50"/>
        <v>0</v>
      </c>
      <c r="F310" s="12">
        <f t="shared" ca="1" si="51"/>
        <v>1</v>
      </c>
      <c r="G310" s="12">
        <f t="shared" ca="1" si="58"/>
        <v>24</v>
      </c>
      <c r="H310" s="12">
        <f t="shared" ca="1" si="58"/>
        <v>24</v>
      </c>
      <c r="I310" s="12">
        <f t="shared" ca="1" si="58"/>
        <v>4</v>
      </c>
      <c r="J310" s="12">
        <f t="shared" ca="1" si="52"/>
        <v>17.333333333333332</v>
      </c>
      <c r="K310" s="12">
        <f t="shared" ca="1" si="53"/>
        <v>0</v>
      </c>
      <c r="L310" s="12">
        <f t="shared" ca="1" si="54"/>
        <v>0</v>
      </c>
      <c r="M310" s="12">
        <f t="shared" ca="1" si="55"/>
        <v>17.333333333333332</v>
      </c>
      <c r="N310" s="9">
        <f ca="1">MATCH(C310,INDEX('Task Durations - Poisson'!$B$2:$AZ$80,,5),1)</f>
        <v>11</v>
      </c>
      <c r="O310" s="9">
        <f ca="1">MIN(51,INT(SUMPRODUCT(B310:N310,'Task Durations - Table 1'!$A$3:$M$3)))</f>
        <v>26</v>
      </c>
      <c r="P310" s="9">
        <f ca="1">MATCH(100-C310,INDEX('Task Durations - Poisson'!$B$2:$AZ$80,,O310),1)</f>
        <v>18</v>
      </c>
    </row>
    <row r="311" spans="1:16" ht="20.100000000000001" customHeight="1">
      <c r="A311" s="10">
        <v>309</v>
      </c>
      <c r="B311" s="11">
        <f t="shared" si="48"/>
        <v>3.0196688726574896</v>
      </c>
      <c r="C311" s="12">
        <f t="shared" ca="1" si="47"/>
        <v>22</v>
      </c>
      <c r="D311" s="12">
        <f t="shared" ca="1" si="49"/>
        <v>1</v>
      </c>
      <c r="E311" s="12">
        <f t="shared" ca="1" si="50"/>
        <v>0</v>
      </c>
      <c r="F311" s="12">
        <f t="shared" ca="1" si="51"/>
        <v>0</v>
      </c>
      <c r="G311" s="12">
        <f t="shared" ca="1" si="58"/>
        <v>6</v>
      </c>
      <c r="H311" s="12">
        <f t="shared" ca="1" si="58"/>
        <v>5</v>
      </c>
      <c r="I311" s="12">
        <f t="shared" ca="1" si="58"/>
        <v>5</v>
      </c>
      <c r="J311" s="12">
        <f t="shared" ca="1" si="52"/>
        <v>5.333333333333333</v>
      </c>
      <c r="K311" s="12">
        <f t="shared" ca="1" si="53"/>
        <v>5.333333333333333</v>
      </c>
      <c r="L311" s="12">
        <f t="shared" ca="1" si="54"/>
        <v>0</v>
      </c>
      <c r="M311" s="12">
        <f t="shared" ca="1" si="55"/>
        <v>0</v>
      </c>
      <c r="N311" s="9">
        <f ca="1">MATCH(C311,INDEX('Task Durations - Poisson'!$B$2:$AZ$80,,5),1)</f>
        <v>4</v>
      </c>
      <c r="O311" s="9">
        <f ca="1">MIN(51,INT(SUMPRODUCT(B311:N311,'Task Durations - Table 1'!$A$3:$M$3)))</f>
        <v>11</v>
      </c>
      <c r="P311" s="9">
        <f ca="1">MATCH(100-C311,INDEX('Task Durations - Poisson'!$B$2:$AZ$80,,O311),1)</f>
        <v>14</v>
      </c>
    </row>
    <row r="312" spans="1:16" ht="20.100000000000001" customHeight="1">
      <c r="A312" s="10">
        <v>310</v>
      </c>
      <c r="B312" s="11">
        <f t="shared" si="48"/>
        <v>3.0236977831644953</v>
      </c>
      <c r="C312" s="12">
        <f t="shared" ca="1" si="47"/>
        <v>64</v>
      </c>
      <c r="D312" s="12">
        <f t="shared" ca="1" si="49"/>
        <v>0</v>
      </c>
      <c r="E312" s="12">
        <f t="shared" ca="1" si="50"/>
        <v>1</v>
      </c>
      <c r="F312" s="12">
        <f t="shared" ca="1" si="51"/>
        <v>0</v>
      </c>
      <c r="G312" s="12">
        <f t="shared" ca="1" si="58"/>
        <v>5</v>
      </c>
      <c r="H312" s="12">
        <f t="shared" ca="1" si="58"/>
        <v>6</v>
      </c>
      <c r="I312" s="12">
        <f t="shared" ca="1" si="58"/>
        <v>5</v>
      </c>
      <c r="J312" s="12">
        <f t="shared" ca="1" si="52"/>
        <v>5.333333333333333</v>
      </c>
      <c r="K312" s="12">
        <f t="shared" ca="1" si="53"/>
        <v>0</v>
      </c>
      <c r="L312" s="12">
        <f t="shared" ca="1" si="54"/>
        <v>5.333333333333333</v>
      </c>
      <c r="M312" s="12">
        <f t="shared" ca="1" si="55"/>
        <v>0</v>
      </c>
      <c r="N312" s="9">
        <f ca="1">MATCH(C312,INDEX('Task Durations - Poisson'!$B$2:$AZ$80,,5),1)</f>
        <v>7</v>
      </c>
      <c r="O312" s="9">
        <f ca="1">MIN(51,INT(SUMPRODUCT(B312:N312,'Task Durations - Table 1'!$A$3:$M$3)))</f>
        <v>10</v>
      </c>
      <c r="P312" s="9">
        <f ca="1">MATCH(100-C312,INDEX('Task Durations - Poisson'!$B$2:$AZ$80,,O312),1)</f>
        <v>10</v>
      </c>
    </row>
    <row r="313" spans="1:16" ht="20.100000000000001" customHeight="1">
      <c r="A313" s="10">
        <v>311</v>
      </c>
      <c r="B313" s="11">
        <f t="shared" si="48"/>
        <v>3.0277320691350234</v>
      </c>
      <c r="C313" s="12">
        <f t="shared" ca="1" si="47"/>
        <v>38</v>
      </c>
      <c r="D313" s="12">
        <f t="shared" ca="1" si="49"/>
        <v>0</v>
      </c>
      <c r="E313" s="12">
        <f t="shared" ca="1" si="50"/>
        <v>1</v>
      </c>
      <c r="F313" s="12">
        <f t="shared" ca="1" si="51"/>
        <v>0</v>
      </c>
      <c r="G313" s="12">
        <f t="shared" ca="1" si="58"/>
        <v>11</v>
      </c>
      <c r="H313" s="12">
        <f t="shared" ca="1" si="58"/>
        <v>11</v>
      </c>
      <c r="I313" s="12">
        <f t="shared" ca="1" si="58"/>
        <v>8</v>
      </c>
      <c r="J313" s="12">
        <f t="shared" ca="1" si="52"/>
        <v>10</v>
      </c>
      <c r="K313" s="12">
        <f t="shared" ca="1" si="53"/>
        <v>0</v>
      </c>
      <c r="L313" s="12">
        <f t="shared" ca="1" si="54"/>
        <v>10</v>
      </c>
      <c r="M313" s="12">
        <f t="shared" ca="1" si="55"/>
        <v>0</v>
      </c>
      <c r="N313" s="9">
        <f ca="1">MATCH(C313,INDEX('Task Durations - Poisson'!$B$2:$AZ$80,,5),1)</f>
        <v>5</v>
      </c>
      <c r="O313" s="9">
        <f ca="1">MIN(51,INT(SUMPRODUCT(B313:N313,'Task Durations - Table 1'!$A$3:$M$3)))</f>
        <v>13</v>
      </c>
      <c r="P313" s="9">
        <f ca="1">MATCH(100-C313,INDEX('Task Durations - Poisson'!$B$2:$AZ$80,,O313),1)</f>
        <v>15</v>
      </c>
    </row>
    <row r="314" spans="1:16" ht="20.100000000000001" customHeight="1">
      <c r="A314" s="10">
        <v>312</v>
      </c>
      <c r="B314" s="11">
        <f t="shared" si="48"/>
        <v>3.031771737741138</v>
      </c>
      <c r="C314" s="12">
        <f t="shared" ca="1" si="47"/>
        <v>47</v>
      </c>
      <c r="D314" s="12">
        <f t="shared" ca="1" si="49"/>
        <v>0</v>
      </c>
      <c r="E314" s="12">
        <f t="shared" ca="1" si="50"/>
        <v>1</v>
      </c>
      <c r="F314" s="12">
        <f t="shared" ca="1" si="51"/>
        <v>0</v>
      </c>
      <c r="G314" s="12">
        <f t="shared" ca="1" si="58"/>
        <v>16</v>
      </c>
      <c r="H314" s="12">
        <f t="shared" ca="1" si="58"/>
        <v>16</v>
      </c>
      <c r="I314" s="12">
        <f t="shared" ca="1" si="58"/>
        <v>16</v>
      </c>
      <c r="J314" s="12">
        <f t="shared" ca="1" si="52"/>
        <v>16</v>
      </c>
      <c r="K314" s="12">
        <f t="shared" ca="1" si="53"/>
        <v>0</v>
      </c>
      <c r="L314" s="12">
        <f t="shared" ca="1" si="54"/>
        <v>16</v>
      </c>
      <c r="M314" s="12">
        <f t="shared" ca="1" si="55"/>
        <v>0</v>
      </c>
      <c r="N314" s="9">
        <f ca="1">MATCH(C314,INDEX('Task Durations - Poisson'!$B$2:$AZ$80,,5),1)</f>
        <v>6</v>
      </c>
      <c r="O314" s="9">
        <f ca="1">MIN(51,INT(SUMPRODUCT(B314:N314,'Task Durations - Table 1'!$A$3:$M$3)))</f>
        <v>18</v>
      </c>
      <c r="P314" s="9">
        <f ca="1">MATCH(100-C314,INDEX('Task Durations - Poisson'!$B$2:$AZ$80,,O314),1)</f>
        <v>19</v>
      </c>
    </row>
    <row r="315" spans="1:16" ht="20.100000000000001" customHeight="1">
      <c r="A315" s="10">
        <v>313</v>
      </c>
      <c r="B315" s="11">
        <f t="shared" si="48"/>
        <v>3.0358167961644735</v>
      </c>
      <c r="C315" s="12">
        <f t="shared" ca="1" si="47"/>
        <v>99</v>
      </c>
      <c r="D315" s="12">
        <f t="shared" ca="1" si="49"/>
        <v>0</v>
      </c>
      <c r="E315" s="12">
        <f t="shared" ca="1" si="50"/>
        <v>0</v>
      </c>
      <c r="F315" s="12">
        <f t="shared" ca="1" si="51"/>
        <v>1</v>
      </c>
      <c r="G315" s="12">
        <f t="shared" ca="1" si="58"/>
        <v>6</v>
      </c>
      <c r="H315" s="12">
        <f t="shared" ca="1" si="58"/>
        <v>6</v>
      </c>
      <c r="I315" s="12">
        <f t="shared" ca="1" si="58"/>
        <v>5</v>
      </c>
      <c r="J315" s="12">
        <f t="shared" ca="1" si="52"/>
        <v>5.666666666666667</v>
      </c>
      <c r="K315" s="12">
        <f t="shared" ca="1" si="53"/>
        <v>0</v>
      </c>
      <c r="L315" s="12">
        <f t="shared" ca="1" si="54"/>
        <v>0</v>
      </c>
      <c r="M315" s="12">
        <f t="shared" ca="1" si="55"/>
        <v>5.666666666666667</v>
      </c>
      <c r="N315" s="9">
        <f ca="1">MATCH(C315,INDEX('Task Durations - Poisson'!$B$2:$AZ$80,,5),1)</f>
        <v>12</v>
      </c>
      <c r="O315" s="9">
        <f ca="1">MIN(51,INT(SUMPRODUCT(B315:N315,'Task Durations - Table 1'!$A$3:$M$3)))</f>
        <v>16</v>
      </c>
      <c r="P315" s="9">
        <f ca="1">MATCH(100-C315,INDEX('Task Durations - Poisson'!$B$2:$AZ$80,,O315),1)</f>
        <v>9</v>
      </c>
    </row>
    <row r="316" spans="1:16" ht="20.100000000000001" customHeight="1">
      <c r="A316" s="10">
        <v>314</v>
      </c>
      <c r="B316" s="11">
        <f t="shared" si="48"/>
        <v>3.0398672515962466</v>
      </c>
      <c r="C316" s="12">
        <f t="shared" ca="1" si="47"/>
        <v>34</v>
      </c>
      <c r="D316" s="12">
        <f t="shared" ca="1" si="49"/>
        <v>0</v>
      </c>
      <c r="E316" s="12">
        <f t="shared" ca="1" si="50"/>
        <v>1</v>
      </c>
      <c r="F316" s="12">
        <f t="shared" ca="1" si="51"/>
        <v>0</v>
      </c>
      <c r="G316" s="12">
        <f t="shared" ca="1" si="58"/>
        <v>24</v>
      </c>
      <c r="H316" s="12">
        <f t="shared" ca="1" si="58"/>
        <v>24</v>
      </c>
      <c r="I316" s="12">
        <f t="shared" ca="1" si="58"/>
        <v>24</v>
      </c>
      <c r="J316" s="12">
        <f t="shared" ca="1" si="52"/>
        <v>24</v>
      </c>
      <c r="K316" s="12">
        <f t="shared" ca="1" si="53"/>
        <v>0</v>
      </c>
      <c r="L316" s="12">
        <f t="shared" ca="1" si="54"/>
        <v>24</v>
      </c>
      <c r="M316" s="12">
        <f t="shared" ca="1" si="55"/>
        <v>0</v>
      </c>
      <c r="N316" s="9">
        <f ca="1">MATCH(C316,INDEX('Task Durations - Poisson'!$B$2:$AZ$80,,5),1)</f>
        <v>5</v>
      </c>
      <c r="O316" s="9">
        <f ca="1">MIN(51,INT(SUMPRODUCT(B316:N316,'Task Durations - Table 1'!$A$3:$M$3)))</f>
        <v>24</v>
      </c>
      <c r="P316" s="9">
        <f ca="1">MATCH(100-C316,INDEX('Task Durations - Poisson'!$B$2:$AZ$80,,O316),1)</f>
        <v>27</v>
      </c>
    </row>
    <row r="317" spans="1:16" ht="20.100000000000001" customHeight="1">
      <c r="A317" s="10">
        <v>315</v>
      </c>
      <c r="B317" s="11">
        <f t="shared" si="48"/>
        <v>3.0439231112372673</v>
      </c>
      <c r="C317" s="12">
        <f t="shared" ca="1" si="47"/>
        <v>66</v>
      </c>
      <c r="D317" s="12">
        <f t="shared" ca="1" si="49"/>
        <v>0</v>
      </c>
      <c r="E317" s="12">
        <f t="shared" ca="1" si="50"/>
        <v>0</v>
      </c>
      <c r="F317" s="12">
        <f t="shared" ca="1" si="51"/>
        <v>1</v>
      </c>
      <c r="G317" s="12">
        <f t="shared" ca="1" si="58"/>
        <v>11</v>
      </c>
      <c r="H317" s="12">
        <f t="shared" ca="1" si="58"/>
        <v>8</v>
      </c>
      <c r="I317" s="12">
        <f t="shared" ca="1" si="58"/>
        <v>8</v>
      </c>
      <c r="J317" s="12">
        <f t="shared" ca="1" si="52"/>
        <v>9</v>
      </c>
      <c r="K317" s="12">
        <f t="shared" ca="1" si="53"/>
        <v>0</v>
      </c>
      <c r="L317" s="12">
        <f t="shared" ca="1" si="54"/>
        <v>0</v>
      </c>
      <c r="M317" s="12">
        <f t="shared" ca="1" si="55"/>
        <v>9</v>
      </c>
      <c r="N317" s="9">
        <f ca="1">MATCH(C317,INDEX('Task Durations - Poisson'!$B$2:$AZ$80,,5),1)</f>
        <v>7</v>
      </c>
      <c r="O317" s="9">
        <f ca="1">MIN(51,INT(SUMPRODUCT(B317:N317,'Task Durations - Table 1'!$A$3:$M$3)))</f>
        <v>17</v>
      </c>
      <c r="P317" s="9">
        <f ca="1">MATCH(100-C317,INDEX('Task Durations - Poisson'!$B$2:$AZ$80,,O317),1)</f>
        <v>16</v>
      </c>
    </row>
    <row r="318" spans="1:16" ht="20.100000000000001" customHeight="1">
      <c r="A318" s="10">
        <v>316</v>
      </c>
      <c r="B318" s="11">
        <f t="shared" si="48"/>
        <v>3.0479843822979547</v>
      </c>
      <c r="C318" s="12">
        <f t="shared" ca="1" si="47"/>
        <v>80</v>
      </c>
      <c r="D318" s="12">
        <f t="shared" ca="1" si="49"/>
        <v>0</v>
      </c>
      <c r="E318" s="12">
        <f t="shared" ca="1" si="50"/>
        <v>0</v>
      </c>
      <c r="F318" s="12">
        <f t="shared" ca="1" si="51"/>
        <v>1</v>
      </c>
      <c r="G318" s="12">
        <f t="shared" ca="1" si="58"/>
        <v>11</v>
      </c>
      <c r="H318" s="12">
        <f t="shared" ca="1" si="58"/>
        <v>8</v>
      </c>
      <c r="I318" s="12">
        <f t="shared" ca="1" si="58"/>
        <v>11</v>
      </c>
      <c r="J318" s="12">
        <f t="shared" ca="1" si="52"/>
        <v>10</v>
      </c>
      <c r="K318" s="12">
        <f t="shared" ca="1" si="53"/>
        <v>0</v>
      </c>
      <c r="L318" s="12">
        <f t="shared" ca="1" si="54"/>
        <v>0</v>
      </c>
      <c r="M318" s="12">
        <f t="shared" ca="1" si="55"/>
        <v>10</v>
      </c>
      <c r="N318" s="9">
        <f ca="1">MATCH(C318,INDEX('Task Durations - Poisson'!$B$2:$AZ$80,,5),1)</f>
        <v>8</v>
      </c>
      <c r="O318" s="9">
        <f ca="1">MIN(51,INT(SUMPRODUCT(B318:N318,'Task Durations - Table 1'!$A$3:$M$3)))</f>
        <v>19</v>
      </c>
      <c r="P318" s="9">
        <f ca="1">MATCH(100-C318,INDEX('Task Durations - Poisson'!$B$2:$AZ$80,,O318),1)</f>
        <v>16</v>
      </c>
    </row>
    <row r="319" spans="1:16" ht="20.100000000000001" customHeight="1">
      <c r="A319" s="10">
        <v>317</v>
      </c>
      <c r="B319" s="11">
        <f t="shared" si="48"/>
        <v>3.0520510719983465</v>
      </c>
      <c r="C319" s="12">
        <f t="shared" ca="1" si="47"/>
        <v>46</v>
      </c>
      <c r="D319" s="12">
        <f t="shared" ca="1" si="49"/>
        <v>0</v>
      </c>
      <c r="E319" s="12">
        <f t="shared" ca="1" si="50"/>
        <v>1</v>
      </c>
      <c r="F319" s="12">
        <f t="shared" ca="1" si="51"/>
        <v>0</v>
      </c>
      <c r="G319" s="12">
        <f t="shared" ca="1" si="58"/>
        <v>16</v>
      </c>
      <c r="H319" s="12">
        <f t="shared" ca="1" si="58"/>
        <v>16</v>
      </c>
      <c r="I319" s="12">
        <f t="shared" ca="1" si="58"/>
        <v>11</v>
      </c>
      <c r="J319" s="12">
        <f t="shared" ca="1" si="52"/>
        <v>14.333333333333334</v>
      </c>
      <c r="K319" s="12">
        <f t="shared" ca="1" si="53"/>
        <v>0</v>
      </c>
      <c r="L319" s="12">
        <f t="shared" ca="1" si="54"/>
        <v>14.333333333333334</v>
      </c>
      <c r="M319" s="12">
        <f t="shared" ca="1" si="55"/>
        <v>0</v>
      </c>
      <c r="N319" s="9">
        <f ca="1">MATCH(C319,INDEX('Task Durations - Poisson'!$B$2:$AZ$80,,5),1)</f>
        <v>6</v>
      </c>
      <c r="O319" s="9">
        <f ca="1">MIN(51,INT(SUMPRODUCT(B319:N319,'Task Durations - Table 1'!$A$3:$M$3)))</f>
        <v>17</v>
      </c>
      <c r="P319" s="9">
        <f ca="1">MATCH(100-C319,INDEX('Task Durations - Poisson'!$B$2:$AZ$80,,O319),1)</f>
        <v>18</v>
      </c>
    </row>
    <row r="320" spans="1:16" ht="20.100000000000001" customHeight="1">
      <c r="A320" s="10">
        <v>318</v>
      </c>
      <c r="B320" s="11">
        <f t="shared" si="48"/>
        <v>3.0561231875681143</v>
      </c>
      <c r="C320" s="12">
        <f t="shared" ca="1" si="47"/>
        <v>50</v>
      </c>
      <c r="D320" s="12">
        <f t="shared" ca="1" si="49"/>
        <v>0</v>
      </c>
      <c r="E320" s="12">
        <f t="shared" ca="1" si="50"/>
        <v>1</v>
      </c>
      <c r="F320" s="12">
        <f t="shared" ca="1" si="51"/>
        <v>0</v>
      </c>
      <c r="G320" s="12">
        <f t="shared" ca="1" si="58"/>
        <v>6</v>
      </c>
      <c r="H320" s="12">
        <f t="shared" ca="1" si="58"/>
        <v>6</v>
      </c>
      <c r="I320" s="12">
        <f t="shared" ca="1" si="58"/>
        <v>6</v>
      </c>
      <c r="J320" s="12">
        <f t="shared" ca="1" si="52"/>
        <v>6</v>
      </c>
      <c r="K320" s="12">
        <f t="shared" ca="1" si="53"/>
        <v>0</v>
      </c>
      <c r="L320" s="12">
        <f t="shared" ca="1" si="54"/>
        <v>6</v>
      </c>
      <c r="M320" s="12">
        <f t="shared" ca="1" si="55"/>
        <v>0</v>
      </c>
      <c r="N320" s="9">
        <f ca="1">MATCH(C320,INDEX('Task Durations - Poisson'!$B$2:$AZ$80,,5),1)</f>
        <v>6</v>
      </c>
      <c r="O320" s="9">
        <f ca="1">MIN(51,INT(SUMPRODUCT(B320:N320,'Task Durations - Table 1'!$A$3:$M$3)))</f>
        <v>10</v>
      </c>
      <c r="P320" s="9">
        <f ca="1">MATCH(100-C320,INDEX('Task Durations - Poisson'!$B$2:$AZ$80,,O320),1)</f>
        <v>11</v>
      </c>
    </row>
    <row r="321" spans="1:16" ht="20.100000000000001" customHeight="1">
      <c r="A321" s="10">
        <v>319</v>
      </c>
      <c r="B321" s="11">
        <f t="shared" si="48"/>
        <v>3.0602007362465762</v>
      </c>
      <c r="C321" s="12">
        <f t="shared" ca="1" si="47"/>
        <v>64</v>
      </c>
      <c r="D321" s="12">
        <f t="shared" ca="1" si="49"/>
        <v>0</v>
      </c>
      <c r="E321" s="12">
        <f t="shared" ca="1" si="50"/>
        <v>1</v>
      </c>
      <c r="F321" s="12">
        <f t="shared" ca="1" si="51"/>
        <v>0</v>
      </c>
      <c r="G321" s="12">
        <f t="shared" ca="1" si="58"/>
        <v>6</v>
      </c>
      <c r="H321" s="12">
        <f t="shared" ca="1" si="58"/>
        <v>5</v>
      </c>
      <c r="I321" s="12">
        <f t="shared" ca="1" si="58"/>
        <v>6</v>
      </c>
      <c r="J321" s="12">
        <f t="shared" ca="1" si="52"/>
        <v>5.666666666666667</v>
      </c>
      <c r="K321" s="12">
        <f t="shared" ca="1" si="53"/>
        <v>0</v>
      </c>
      <c r="L321" s="12">
        <f t="shared" ca="1" si="54"/>
        <v>5.666666666666667</v>
      </c>
      <c r="M321" s="12">
        <f t="shared" ca="1" si="55"/>
        <v>0</v>
      </c>
      <c r="N321" s="9">
        <f ca="1">MATCH(C321,INDEX('Task Durations - Poisson'!$B$2:$AZ$80,,5),1)</f>
        <v>7</v>
      </c>
      <c r="O321" s="9">
        <f ca="1">MIN(51,INT(SUMPRODUCT(B321:N321,'Task Durations - Table 1'!$A$3:$M$3)))</f>
        <v>10</v>
      </c>
      <c r="P321" s="9">
        <f ca="1">MATCH(100-C321,INDEX('Task Durations - Poisson'!$B$2:$AZ$80,,O321),1)</f>
        <v>10</v>
      </c>
    </row>
    <row r="322" spans="1:16" ht="20.100000000000001" customHeight="1">
      <c r="A322" s="10">
        <v>320</v>
      </c>
      <c r="B322" s="11">
        <f t="shared" si="48"/>
        <v>3.0642837252827086</v>
      </c>
      <c r="C322" s="12">
        <f t="shared" ca="1" si="47"/>
        <v>71</v>
      </c>
      <c r="D322" s="12">
        <f t="shared" ca="1" si="49"/>
        <v>0</v>
      </c>
      <c r="E322" s="12">
        <f t="shared" ca="1" si="50"/>
        <v>0</v>
      </c>
      <c r="F322" s="12">
        <f t="shared" ca="1" si="51"/>
        <v>1</v>
      </c>
      <c r="G322" s="12">
        <f t="shared" ca="1" si="58"/>
        <v>6</v>
      </c>
      <c r="H322" s="12">
        <f t="shared" ca="1" si="58"/>
        <v>5</v>
      </c>
      <c r="I322" s="12">
        <f t="shared" ca="1" si="58"/>
        <v>6</v>
      </c>
      <c r="J322" s="12">
        <f t="shared" ca="1" si="52"/>
        <v>5.666666666666667</v>
      </c>
      <c r="K322" s="12">
        <f t="shared" ca="1" si="53"/>
        <v>0</v>
      </c>
      <c r="L322" s="12">
        <f t="shared" ca="1" si="54"/>
        <v>0</v>
      </c>
      <c r="M322" s="12">
        <f t="shared" ca="1" si="55"/>
        <v>5.666666666666667</v>
      </c>
      <c r="N322" s="9">
        <f ca="1">MATCH(C322,INDEX('Task Durations - Poisson'!$B$2:$AZ$80,,5),1)</f>
        <v>7</v>
      </c>
      <c r="O322" s="9">
        <f ca="1">MIN(51,INT(SUMPRODUCT(B322:N322,'Task Durations - Table 1'!$A$3:$M$3)))</f>
        <v>14</v>
      </c>
      <c r="P322" s="9">
        <f ca="1">MATCH(100-C322,INDEX('Task Durations - Poisson'!$B$2:$AZ$80,,O322),1)</f>
        <v>13</v>
      </c>
    </row>
    <row r="323" spans="1:16" ht="20.100000000000001" customHeight="1">
      <c r="A323" s="10">
        <v>321</v>
      </c>
      <c r="B323" s="11">
        <f t="shared" ref="B323:B386" si="59">2*EXP(A323/750)</f>
        <v>3.0683721619351592</v>
      </c>
      <c r="C323" s="12">
        <f t="shared" ca="1" si="47"/>
        <v>35</v>
      </c>
      <c r="D323" s="12">
        <f t="shared" ref="D323:D386" ca="1" si="60">IF(C323&lt;33,1,0)</f>
        <v>0</v>
      </c>
      <c r="E323" s="12">
        <f t="shared" ref="E323:E386" ca="1" si="61">IF(AND(C323&gt;=33,C323&lt;66),1,0)</f>
        <v>1</v>
      </c>
      <c r="F323" s="12">
        <f t="shared" ref="F323:F386" ca="1" si="62">IF(D323+E323&gt;0,0,1)</f>
        <v>0</v>
      </c>
      <c r="G323" s="12">
        <f t="shared" ca="1" si="58"/>
        <v>5</v>
      </c>
      <c r="H323" s="12">
        <f t="shared" ca="1" si="58"/>
        <v>4</v>
      </c>
      <c r="I323" s="12">
        <f t="shared" ca="1" si="58"/>
        <v>4</v>
      </c>
      <c r="J323" s="12">
        <f t="shared" ref="J323:J386" ca="1" si="63">AVERAGE(G323:I323)</f>
        <v>4.333333333333333</v>
      </c>
      <c r="K323" s="12">
        <f t="shared" ref="K323:K386" ca="1" si="64">IF(OR(AND(D323,IF($C323&lt;80,1,0)),AND(E323,IF($C323&lt;20,1,0))),1,0)*$J323</f>
        <v>0</v>
      </c>
      <c r="L323" s="12">
        <f t="shared" ref="L323:L386" ca="1" si="65">IF(AND(K323=0,E323=1),1,0)*$J323</f>
        <v>4.333333333333333</v>
      </c>
      <c r="M323" s="12">
        <f t="shared" ref="M323:M386" ca="1" si="66">IF(K323+L323=0,1,0)*$J323</f>
        <v>0</v>
      </c>
      <c r="N323" s="9">
        <f ca="1">MATCH(C323,INDEX('Task Durations - Poisson'!$B$2:$AZ$80,,5),1)</f>
        <v>5</v>
      </c>
      <c r="O323" s="9">
        <f ca="1">MIN(51,INT(SUMPRODUCT(B323:N323,'Task Durations - Table 1'!$A$3:$M$3)))</f>
        <v>8</v>
      </c>
      <c r="P323" s="9">
        <f ca="1">MATCH(100-C323,INDEX('Task Durations - Poisson'!$B$2:$AZ$80,,O323),1)</f>
        <v>10</v>
      </c>
    </row>
    <row r="324" spans="1:16" ht="20.100000000000001" customHeight="1">
      <c r="A324" s="10">
        <v>322</v>
      </c>
      <c r="B324" s="11">
        <f t="shared" si="59"/>
        <v>3.0724660534722621</v>
      </c>
      <c r="C324" s="12">
        <f t="shared" ca="1" si="47"/>
        <v>51</v>
      </c>
      <c r="D324" s="12">
        <f t="shared" ca="1" si="60"/>
        <v>0</v>
      </c>
      <c r="E324" s="12">
        <f t="shared" ca="1" si="61"/>
        <v>1</v>
      </c>
      <c r="F324" s="12">
        <f t="shared" ca="1" si="62"/>
        <v>0</v>
      </c>
      <c r="G324" s="12">
        <f t="shared" ref="G324:I343" ca="1" si="67">INT(CHOOSE(1+MOD($C324+RANDBETWEEN(0,1),7),1,2,3,5,8,13,21)+$B324)</f>
        <v>8</v>
      </c>
      <c r="H324" s="12">
        <f t="shared" ca="1" si="67"/>
        <v>6</v>
      </c>
      <c r="I324" s="12">
        <f t="shared" ca="1" si="67"/>
        <v>8</v>
      </c>
      <c r="J324" s="12">
        <f t="shared" ca="1" si="63"/>
        <v>7.333333333333333</v>
      </c>
      <c r="K324" s="12">
        <f t="shared" ca="1" si="64"/>
        <v>0</v>
      </c>
      <c r="L324" s="12">
        <f t="shared" ca="1" si="65"/>
        <v>7.333333333333333</v>
      </c>
      <c r="M324" s="12">
        <f t="shared" ca="1" si="66"/>
        <v>0</v>
      </c>
      <c r="N324" s="9">
        <f ca="1">MATCH(C324,INDEX('Task Durations - Poisson'!$B$2:$AZ$80,,5),1)</f>
        <v>6</v>
      </c>
      <c r="O324" s="9">
        <f ca="1">MIN(51,INT(SUMPRODUCT(B324:N324,'Task Durations - Table 1'!$A$3:$M$3)))</f>
        <v>11</v>
      </c>
      <c r="P324" s="9">
        <f ca="1">MATCH(100-C324,INDEX('Task Durations - Poisson'!$B$2:$AZ$80,,O324),1)</f>
        <v>12</v>
      </c>
    </row>
    <row r="325" spans="1:16" ht="20.100000000000001" customHeight="1">
      <c r="A325" s="10">
        <v>323</v>
      </c>
      <c r="B325" s="11">
        <f t="shared" si="59"/>
        <v>3.0765654071720463</v>
      </c>
      <c r="C325" s="12">
        <f t="shared" ca="1" si="47"/>
        <v>1</v>
      </c>
      <c r="D325" s="12">
        <f t="shared" ca="1" si="60"/>
        <v>1</v>
      </c>
      <c r="E325" s="12">
        <f t="shared" ca="1" si="61"/>
        <v>0</v>
      </c>
      <c r="F325" s="12">
        <f t="shared" ca="1" si="62"/>
        <v>0</v>
      </c>
      <c r="G325" s="12">
        <f t="shared" ca="1" si="67"/>
        <v>5</v>
      </c>
      <c r="H325" s="12">
        <f t="shared" ca="1" si="67"/>
        <v>5</v>
      </c>
      <c r="I325" s="12">
        <f t="shared" ca="1" si="67"/>
        <v>6</v>
      </c>
      <c r="J325" s="12">
        <f t="shared" ca="1" si="63"/>
        <v>5.333333333333333</v>
      </c>
      <c r="K325" s="12">
        <f t="shared" ca="1" si="64"/>
        <v>5.333333333333333</v>
      </c>
      <c r="L325" s="12">
        <f t="shared" ca="1" si="65"/>
        <v>0</v>
      </c>
      <c r="M325" s="12">
        <f t="shared" ca="1" si="66"/>
        <v>0</v>
      </c>
      <c r="N325" s="9">
        <f ca="1">MATCH(C325,INDEX('Task Durations - Poisson'!$B$2:$AZ$80,,5),1)</f>
        <v>2</v>
      </c>
      <c r="O325" s="9">
        <f ca="1">MIN(51,INT(SUMPRODUCT(B325:N325,'Task Durations - Table 1'!$A$3:$M$3)))</f>
        <v>10</v>
      </c>
      <c r="P325" s="9">
        <f ca="1">MATCH(100-C325,INDEX('Task Durations - Poisson'!$B$2:$AZ$80,,O325),1)</f>
        <v>19</v>
      </c>
    </row>
    <row r="326" spans="1:16" ht="20.100000000000001" customHeight="1">
      <c r="A326" s="10">
        <v>324</v>
      </c>
      <c r="B326" s="11">
        <f t="shared" si="59"/>
        <v>3.0806702303222542</v>
      </c>
      <c r="C326" s="12">
        <f t="shared" ca="1" si="47"/>
        <v>42</v>
      </c>
      <c r="D326" s="12">
        <f t="shared" ca="1" si="60"/>
        <v>0</v>
      </c>
      <c r="E326" s="12">
        <f t="shared" ca="1" si="61"/>
        <v>1</v>
      </c>
      <c r="F326" s="12">
        <f t="shared" ca="1" si="62"/>
        <v>0</v>
      </c>
      <c r="G326" s="12">
        <f t="shared" ca="1" si="67"/>
        <v>4</v>
      </c>
      <c r="H326" s="12">
        <f t="shared" ca="1" si="67"/>
        <v>5</v>
      </c>
      <c r="I326" s="12">
        <f t="shared" ca="1" si="67"/>
        <v>4</v>
      </c>
      <c r="J326" s="12">
        <f t="shared" ca="1" si="63"/>
        <v>4.333333333333333</v>
      </c>
      <c r="K326" s="12">
        <f t="shared" ca="1" si="64"/>
        <v>0</v>
      </c>
      <c r="L326" s="12">
        <f t="shared" ca="1" si="65"/>
        <v>4.333333333333333</v>
      </c>
      <c r="M326" s="12">
        <f t="shared" ca="1" si="66"/>
        <v>0</v>
      </c>
      <c r="N326" s="9">
        <f ca="1">MATCH(C326,INDEX('Task Durations - Poisson'!$B$2:$AZ$80,,5),1)</f>
        <v>5</v>
      </c>
      <c r="O326" s="9">
        <f ca="1">MIN(51,INT(SUMPRODUCT(B326:N326,'Task Durations - Table 1'!$A$3:$M$3)))</f>
        <v>8</v>
      </c>
      <c r="P326" s="9">
        <f ca="1">MATCH(100-C326,INDEX('Task Durations - Poisson'!$B$2:$AZ$80,,O326),1)</f>
        <v>9</v>
      </c>
    </row>
    <row r="327" spans="1:16" ht="20.100000000000001" customHeight="1">
      <c r="A327" s="10">
        <v>325</v>
      </c>
      <c r="B327" s="11">
        <f t="shared" si="59"/>
        <v>3.0847805302203493</v>
      </c>
      <c r="C327" s="12">
        <f t="shared" ca="1" si="47"/>
        <v>52</v>
      </c>
      <c r="D327" s="12">
        <f t="shared" ca="1" si="60"/>
        <v>0</v>
      </c>
      <c r="E327" s="12">
        <f t="shared" ca="1" si="61"/>
        <v>1</v>
      </c>
      <c r="F327" s="12">
        <f t="shared" ca="1" si="62"/>
        <v>0</v>
      </c>
      <c r="G327" s="12">
        <f t="shared" ca="1" si="67"/>
        <v>8</v>
      </c>
      <c r="H327" s="12">
        <f t="shared" ca="1" si="67"/>
        <v>8</v>
      </c>
      <c r="I327" s="12">
        <f t="shared" ca="1" si="67"/>
        <v>8</v>
      </c>
      <c r="J327" s="12">
        <f t="shared" ca="1" si="63"/>
        <v>8</v>
      </c>
      <c r="K327" s="12">
        <f t="shared" ca="1" si="64"/>
        <v>0</v>
      </c>
      <c r="L327" s="12">
        <f t="shared" ca="1" si="65"/>
        <v>8</v>
      </c>
      <c r="M327" s="12">
        <f t="shared" ca="1" si="66"/>
        <v>0</v>
      </c>
      <c r="N327" s="9">
        <f ca="1">MATCH(C327,INDEX('Task Durations - Poisson'!$B$2:$AZ$80,,5),1)</f>
        <v>6</v>
      </c>
      <c r="O327" s="9">
        <f ca="1">MIN(51,INT(SUMPRODUCT(B327:N327,'Task Durations - Table 1'!$A$3:$M$3)))</f>
        <v>12</v>
      </c>
      <c r="P327" s="9">
        <f ca="1">MATCH(100-C327,INDEX('Task Durations - Poisson'!$B$2:$AZ$80,,O327),1)</f>
        <v>13</v>
      </c>
    </row>
    <row r="328" spans="1:16" ht="20.100000000000001" customHeight="1">
      <c r="A328" s="10">
        <v>326</v>
      </c>
      <c r="B328" s="11">
        <f t="shared" si="59"/>
        <v>3.0888963141735326</v>
      </c>
      <c r="C328" s="12">
        <f t="shared" ca="1" si="47"/>
        <v>85</v>
      </c>
      <c r="D328" s="12">
        <f t="shared" ca="1" si="60"/>
        <v>0</v>
      </c>
      <c r="E328" s="12">
        <f t="shared" ca="1" si="61"/>
        <v>0</v>
      </c>
      <c r="F328" s="12">
        <f t="shared" ca="1" si="62"/>
        <v>1</v>
      </c>
      <c r="G328" s="12">
        <f t="shared" ca="1" si="67"/>
        <v>5</v>
      </c>
      <c r="H328" s="12">
        <f t="shared" ca="1" si="67"/>
        <v>6</v>
      </c>
      <c r="I328" s="12">
        <f t="shared" ca="1" si="67"/>
        <v>5</v>
      </c>
      <c r="J328" s="12">
        <f t="shared" ca="1" si="63"/>
        <v>5.333333333333333</v>
      </c>
      <c r="K328" s="12">
        <f t="shared" ca="1" si="64"/>
        <v>0</v>
      </c>
      <c r="L328" s="12">
        <f t="shared" ca="1" si="65"/>
        <v>0</v>
      </c>
      <c r="M328" s="12">
        <f t="shared" ca="1" si="66"/>
        <v>5.333333333333333</v>
      </c>
      <c r="N328" s="9">
        <f ca="1">MATCH(C328,INDEX('Task Durations - Poisson'!$B$2:$AZ$80,,5),1)</f>
        <v>8</v>
      </c>
      <c r="O328" s="9">
        <f ca="1">MIN(51,INT(SUMPRODUCT(B328:N328,'Task Durations - Table 1'!$A$3:$M$3)))</f>
        <v>14</v>
      </c>
      <c r="P328" s="9">
        <f ca="1">MATCH(100-C328,INDEX('Task Durations - Poisson'!$B$2:$AZ$80,,O328),1)</f>
        <v>11</v>
      </c>
    </row>
    <row r="329" spans="1:16" ht="20.100000000000001" customHeight="1">
      <c r="A329" s="10">
        <v>327</v>
      </c>
      <c r="B329" s="11">
        <f t="shared" si="59"/>
        <v>3.0930175894987548</v>
      </c>
      <c r="C329" s="12">
        <f t="shared" ca="1" si="47"/>
        <v>17</v>
      </c>
      <c r="D329" s="12">
        <f t="shared" ca="1" si="60"/>
        <v>1</v>
      </c>
      <c r="E329" s="12">
        <f t="shared" ca="1" si="61"/>
        <v>0</v>
      </c>
      <c r="F329" s="12">
        <f t="shared" ca="1" si="62"/>
        <v>0</v>
      </c>
      <c r="G329" s="12">
        <f t="shared" ca="1" si="67"/>
        <v>11</v>
      </c>
      <c r="H329" s="12">
        <f t="shared" ca="1" si="67"/>
        <v>11</v>
      </c>
      <c r="I329" s="12">
        <f t="shared" ca="1" si="67"/>
        <v>8</v>
      </c>
      <c r="J329" s="12">
        <f t="shared" ca="1" si="63"/>
        <v>10</v>
      </c>
      <c r="K329" s="12">
        <f t="shared" ca="1" si="64"/>
        <v>10</v>
      </c>
      <c r="L329" s="12">
        <f t="shared" ca="1" si="65"/>
        <v>0</v>
      </c>
      <c r="M329" s="12">
        <f t="shared" ca="1" si="66"/>
        <v>0</v>
      </c>
      <c r="N329" s="9">
        <f ca="1">MATCH(C329,INDEX('Task Durations - Poisson'!$B$2:$AZ$80,,5),1)</f>
        <v>4</v>
      </c>
      <c r="O329" s="9">
        <f ca="1">MIN(51,INT(SUMPRODUCT(B329:N329,'Task Durations - Table 1'!$A$3:$M$3)))</f>
        <v>17</v>
      </c>
      <c r="P329" s="9">
        <f ca="1">MATCH(100-C329,INDEX('Task Durations - Poisson'!$B$2:$AZ$80,,O329),1)</f>
        <v>22</v>
      </c>
    </row>
    <row r="330" spans="1:16" ht="20.100000000000001" customHeight="1">
      <c r="A330" s="10">
        <v>328</v>
      </c>
      <c r="B330" s="11">
        <f t="shared" si="59"/>
        <v>3.0971443635227285</v>
      </c>
      <c r="C330" s="12">
        <f t="shared" ca="1" si="47"/>
        <v>54</v>
      </c>
      <c r="D330" s="12">
        <f t="shared" ca="1" si="60"/>
        <v>0</v>
      </c>
      <c r="E330" s="12">
        <f t="shared" ca="1" si="61"/>
        <v>1</v>
      </c>
      <c r="F330" s="12">
        <f t="shared" ca="1" si="62"/>
        <v>0</v>
      </c>
      <c r="G330" s="12">
        <f t="shared" ca="1" si="67"/>
        <v>24</v>
      </c>
      <c r="H330" s="12">
        <f t="shared" ca="1" si="67"/>
        <v>24</v>
      </c>
      <c r="I330" s="12">
        <f t="shared" ca="1" si="67"/>
        <v>16</v>
      </c>
      <c r="J330" s="12">
        <f t="shared" ca="1" si="63"/>
        <v>21.333333333333332</v>
      </c>
      <c r="K330" s="12">
        <f t="shared" ca="1" si="64"/>
        <v>0</v>
      </c>
      <c r="L330" s="12">
        <f t="shared" ca="1" si="65"/>
        <v>21.333333333333332</v>
      </c>
      <c r="M330" s="12">
        <f t="shared" ca="1" si="66"/>
        <v>0</v>
      </c>
      <c r="N330" s="9">
        <f ca="1">MATCH(C330,INDEX('Task Durations - Poisson'!$B$2:$AZ$80,,5),1)</f>
        <v>6</v>
      </c>
      <c r="O330" s="9">
        <f ca="1">MIN(51,INT(SUMPRODUCT(B330:N330,'Task Durations - Table 1'!$A$3:$M$3)))</f>
        <v>22</v>
      </c>
      <c r="P330" s="9">
        <f ca="1">MATCH(100-C330,INDEX('Task Durations - Poisson'!$B$2:$AZ$80,,O330),1)</f>
        <v>22</v>
      </c>
    </row>
    <row r="331" spans="1:16" ht="20.100000000000001" customHeight="1">
      <c r="A331" s="10">
        <v>329</v>
      </c>
      <c r="B331" s="11">
        <f t="shared" si="59"/>
        <v>3.1012766435819419</v>
      </c>
      <c r="C331" s="12">
        <f t="shared" ca="1" si="47"/>
        <v>56</v>
      </c>
      <c r="D331" s="12">
        <f t="shared" ca="1" si="60"/>
        <v>0</v>
      </c>
      <c r="E331" s="12">
        <f t="shared" ca="1" si="61"/>
        <v>1</v>
      </c>
      <c r="F331" s="12">
        <f t="shared" ca="1" si="62"/>
        <v>0</v>
      </c>
      <c r="G331" s="12">
        <f t="shared" ca="1" si="67"/>
        <v>5</v>
      </c>
      <c r="H331" s="12">
        <f t="shared" ca="1" si="67"/>
        <v>4</v>
      </c>
      <c r="I331" s="12">
        <f t="shared" ca="1" si="67"/>
        <v>4</v>
      </c>
      <c r="J331" s="12">
        <f t="shared" ca="1" si="63"/>
        <v>4.333333333333333</v>
      </c>
      <c r="K331" s="12">
        <f t="shared" ca="1" si="64"/>
        <v>0</v>
      </c>
      <c r="L331" s="12">
        <f t="shared" ca="1" si="65"/>
        <v>4.333333333333333</v>
      </c>
      <c r="M331" s="12">
        <f t="shared" ca="1" si="66"/>
        <v>0</v>
      </c>
      <c r="N331" s="9">
        <f ca="1">MATCH(C331,INDEX('Task Durations - Poisson'!$B$2:$AZ$80,,5),1)</f>
        <v>6</v>
      </c>
      <c r="O331" s="9">
        <f ca="1">MIN(51,INT(SUMPRODUCT(B331:N331,'Task Durations - Table 1'!$A$3:$M$3)))</f>
        <v>9</v>
      </c>
      <c r="P331" s="9">
        <f ca="1">MATCH(100-C331,INDEX('Task Durations - Poisson'!$B$2:$AZ$80,,O331),1)</f>
        <v>9</v>
      </c>
    </row>
    <row r="332" spans="1:16" ht="20.100000000000001" customHeight="1">
      <c r="A332" s="10">
        <v>330</v>
      </c>
      <c r="B332" s="11">
        <f t="shared" si="59"/>
        <v>3.1054144370226719</v>
      </c>
      <c r="C332" s="12">
        <f t="shared" ca="1" si="47"/>
        <v>35</v>
      </c>
      <c r="D332" s="12">
        <f t="shared" ca="1" si="60"/>
        <v>0</v>
      </c>
      <c r="E332" s="12">
        <f t="shared" ca="1" si="61"/>
        <v>1</v>
      </c>
      <c r="F332" s="12">
        <f t="shared" ca="1" si="62"/>
        <v>0</v>
      </c>
      <c r="G332" s="12">
        <f t="shared" ca="1" si="67"/>
        <v>5</v>
      </c>
      <c r="H332" s="12">
        <f t="shared" ca="1" si="67"/>
        <v>5</v>
      </c>
      <c r="I332" s="12">
        <f t="shared" ca="1" si="67"/>
        <v>5</v>
      </c>
      <c r="J332" s="12">
        <f t="shared" ca="1" si="63"/>
        <v>5</v>
      </c>
      <c r="K332" s="12">
        <f t="shared" ca="1" si="64"/>
        <v>0</v>
      </c>
      <c r="L332" s="12">
        <f t="shared" ca="1" si="65"/>
        <v>5</v>
      </c>
      <c r="M332" s="12">
        <f t="shared" ca="1" si="66"/>
        <v>0</v>
      </c>
      <c r="N332" s="9">
        <f ca="1">MATCH(C332,INDEX('Task Durations - Poisson'!$B$2:$AZ$80,,5),1)</f>
        <v>5</v>
      </c>
      <c r="O332" s="9">
        <f ca="1">MIN(51,INT(SUMPRODUCT(B332:N332,'Task Durations - Table 1'!$A$3:$M$3)))</f>
        <v>9</v>
      </c>
      <c r="P332" s="9">
        <f ca="1">MATCH(100-C332,INDEX('Task Durations - Poisson'!$B$2:$AZ$80,,O332),1)</f>
        <v>11</v>
      </c>
    </row>
    <row r="333" spans="1:16" ht="20.100000000000001" customHeight="1">
      <c r="A333" s="10">
        <v>331</v>
      </c>
      <c r="B333" s="11">
        <f t="shared" si="59"/>
        <v>3.1095577512009971</v>
      </c>
      <c r="C333" s="12">
        <f t="shared" ca="1" si="47"/>
        <v>74</v>
      </c>
      <c r="D333" s="12">
        <f t="shared" ca="1" si="60"/>
        <v>0</v>
      </c>
      <c r="E333" s="12">
        <f t="shared" ca="1" si="61"/>
        <v>0</v>
      </c>
      <c r="F333" s="12">
        <f t="shared" ca="1" si="62"/>
        <v>1</v>
      </c>
      <c r="G333" s="12">
        <f t="shared" ca="1" si="67"/>
        <v>11</v>
      </c>
      <c r="H333" s="12">
        <f t="shared" ca="1" si="67"/>
        <v>11</v>
      </c>
      <c r="I333" s="12">
        <f t="shared" ca="1" si="67"/>
        <v>11</v>
      </c>
      <c r="J333" s="12">
        <f t="shared" ca="1" si="63"/>
        <v>11</v>
      </c>
      <c r="K333" s="12">
        <f t="shared" ca="1" si="64"/>
        <v>0</v>
      </c>
      <c r="L333" s="12">
        <f t="shared" ca="1" si="65"/>
        <v>0</v>
      </c>
      <c r="M333" s="12">
        <f t="shared" ca="1" si="66"/>
        <v>11</v>
      </c>
      <c r="N333" s="9">
        <f ca="1">MATCH(C333,INDEX('Task Durations - Poisson'!$B$2:$AZ$80,,5),1)</f>
        <v>7</v>
      </c>
      <c r="O333" s="9">
        <f ca="1">MIN(51,INT(SUMPRODUCT(B333:N333,'Task Durations - Table 1'!$A$3:$M$3)))</f>
        <v>19</v>
      </c>
      <c r="P333" s="9">
        <f ca="1">MATCH(100-C333,INDEX('Task Durations - Poisson'!$B$2:$AZ$80,,O333),1)</f>
        <v>17</v>
      </c>
    </row>
    <row r="334" spans="1:16" ht="20.100000000000001" customHeight="1">
      <c r="A334" s="10">
        <v>332</v>
      </c>
      <c r="B334" s="11">
        <f t="shared" si="59"/>
        <v>3.1137065934828096</v>
      </c>
      <c r="C334" s="12">
        <f t="shared" ca="1" si="47"/>
        <v>3</v>
      </c>
      <c r="D334" s="12">
        <f t="shared" ca="1" si="60"/>
        <v>1</v>
      </c>
      <c r="E334" s="12">
        <f t="shared" ca="1" si="61"/>
        <v>0</v>
      </c>
      <c r="F334" s="12">
        <f t="shared" ca="1" si="62"/>
        <v>0</v>
      </c>
      <c r="G334" s="12">
        <f t="shared" ca="1" si="67"/>
        <v>8</v>
      </c>
      <c r="H334" s="12">
        <f t="shared" ca="1" si="67"/>
        <v>8</v>
      </c>
      <c r="I334" s="12">
        <f t="shared" ca="1" si="67"/>
        <v>11</v>
      </c>
      <c r="J334" s="12">
        <f t="shared" ca="1" si="63"/>
        <v>9</v>
      </c>
      <c r="K334" s="12">
        <f t="shared" ca="1" si="64"/>
        <v>9</v>
      </c>
      <c r="L334" s="12">
        <f t="shared" ca="1" si="65"/>
        <v>0</v>
      </c>
      <c r="M334" s="12">
        <f t="shared" ca="1" si="66"/>
        <v>0</v>
      </c>
      <c r="N334" s="9">
        <f ca="1">MATCH(C334,INDEX('Task Durations - Poisson'!$B$2:$AZ$80,,5),1)</f>
        <v>2</v>
      </c>
      <c r="O334" s="9">
        <f ca="1">MIN(51,INT(SUMPRODUCT(B334:N334,'Task Durations - Table 1'!$A$3:$M$3)))</f>
        <v>15</v>
      </c>
      <c r="P334" s="9">
        <f ca="1">MATCH(100-C334,INDEX('Task Durations - Poisson'!$B$2:$AZ$80,,O334),1)</f>
        <v>24</v>
      </c>
    </row>
    <row r="335" spans="1:16" ht="20.100000000000001" customHeight="1">
      <c r="A335" s="10">
        <v>333</v>
      </c>
      <c r="B335" s="11">
        <f t="shared" si="59"/>
        <v>3.1178609712438305</v>
      </c>
      <c r="C335" s="12">
        <f t="shared" ca="1" si="47"/>
        <v>49</v>
      </c>
      <c r="D335" s="12">
        <f t="shared" ca="1" si="60"/>
        <v>0</v>
      </c>
      <c r="E335" s="12">
        <f t="shared" ca="1" si="61"/>
        <v>1</v>
      </c>
      <c r="F335" s="12">
        <f t="shared" ca="1" si="62"/>
        <v>0</v>
      </c>
      <c r="G335" s="12">
        <f t="shared" ca="1" si="67"/>
        <v>5</v>
      </c>
      <c r="H335" s="12">
        <f t="shared" ca="1" si="67"/>
        <v>5</v>
      </c>
      <c r="I335" s="12">
        <f t="shared" ca="1" si="67"/>
        <v>5</v>
      </c>
      <c r="J335" s="12">
        <f t="shared" ca="1" si="63"/>
        <v>5</v>
      </c>
      <c r="K335" s="12">
        <f t="shared" ca="1" si="64"/>
        <v>0</v>
      </c>
      <c r="L335" s="12">
        <f t="shared" ca="1" si="65"/>
        <v>5</v>
      </c>
      <c r="M335" s="12">
        <f t="shared" ca="1" si="66"/>
        <v>0</v>
      </c>
      <c r="N335" s="9">
        <f ca="1">MATCH(C335,INDEX('Task Durations - Poisson'!$B$2:$AZ$80,,5),1)</f>
        <v>6</v>
      </c>
      <c r="O335" s="9">
        <f ca="1">MIN(51,INT(SUMPRODUCT(B335:N335,'Task Durations - Table 1'!$A$3:$M$3)))</f>
        <v>9</v>
      </c>
      <c r="P335" s="9">
        <f ca="1">MATCH(100-C335,INDEX('Task Durations - Poisson'!$B$2:$AZ$80,,O335),1)</f>
        <v>10</v>
      </c>
    </row>
    <row r="336" spans="1:16" ht="20.100000000000001" customHeight="1">
      <c r="A336" s="10">
        <v>334</v>
      </c>
      <c r="B336" s="11">
        <f t="shared" si="59"/>
        <v>3.1220208918696217</v>
      </c>
      <c r="C336" s="12">
        <f t="shared" ca="1" si="47"/>
        <v>35</v>
      </c>
      <c r="D336" s="12">
        <f t="shared" ca="1" si="60"/>
        <v>0</v>
      </c>
      <c r="E336" s="12">
        <f t="shared" ca="1" si="61"/>
        <v>1</v>
      </c>
      <c r="F336" s="12">
        <f t="shared" ca="1" si="62"/>
        <v>0</v>
      </c>
      <c r="G336" s="12">
        <f t="shared" ca="1" si="67"/>
        <v>5</v>
      </c>
      <c r="H336" s="12">
        <f t="shared" ca="1" si="67"/>
        <v>5</v>
      </c>
      <c r="I336" s="12">
        <f t="shared" ca="1" si="67"/>
        <v>5</v>
      </c>
      <c r="J336" s="12">
        <f t="shared" ca="1" si="63"/>
        <v>5</v>
      </c>
      <c r="K336" s="12">
        <f t="shared" ca="1" si="64"/>
        <v>0</v>
      </c>
      <c r="L336" s="12">
        <f t="shared" ca="1" si="65"/>
        <v>5</v>
      </c>
      <c r="M336" s="12">
        <f t="shared" ca="1" si="66"/>
        <v>0</v>
      </c>
      <c r="N336" s="9">
        <f ca="1">MATCH(C336,INDEX('Task Durations - Poisson'!$B$2:$AZ$80,,5),1)</f>
        <v>5</v>
      </c>
      <c r="O336" s="9">
        <f ca="1">MIN(51,INT(SUMPRODUCT(B336:N336,'Task Durations - Table 1'!$A$3:$M$3)))</f>
        <v>9</v>
      </c>
      <c r="P336" s="9">
        <f ca="1">MATCH(100-C336,INDEX('Task Durations - Poisson'!$B$2:$AZ$80,,O336),1)</f>
        <v>11</v>
      </c>
    </row>
    <row r="337" spans="1:16" ht="20.100000000000001" customHeight="1">
      <c r="A337" s="10">
        <v>335</v>
      </c>
      <c r="B337" s="11">
        <f t="shared" si="59"/>
        <v>3.1261863627555981</v>
      </c>
      <c r="C337" s="12">
        <f t="shared" ca="1" si="47"/>
        <v>79</v>
      </c>
      <c r="D337" s="12">
        <f t="shared" ca="1" si="60"/>
        <v>0</v>
      </c>
      <c r="E337" s="12">
        <f t="shared" ca="1" si="61"/>
        <v>0</v>
      </c>
      <c r="F337" s="12">
        <f t="shared" ca="1" si="62"/>
        <v>1</v>
      </c>
      <c r="G337" s="12">
        <f t="shared" ca="1" si="67"/>
        <v>8</v>
      </c>
      <c r="H337" s="12">
        <f t="shared" ca="1" si="67"/>
        <v>6</v>
      </c>
      <c r="I337" s="12">
        <f t="shared" ca="1" si="67"/>
        <v>8</v>
      </c>
      <c r="J337" s="12">
        <f t="shared" ca="1" si="63"/>
        <v>7.333333333333333</v>
      </c>
      <c r="K337" s="12">
        <f t="shared" ca="1" si="64"/>
        <v>0</v>
      </c>
      <c r="L337" s="12">
        <f t="shared" ca="1" si="65"/>
        <v>0</v>
      </c>
      <c r="M337" s="12">
        <f t="shared" ca="1" si="66"/>
        <v>7.333333333333333</v>
      </c>
      <c r="N337" s="9">
        <f ca="1">MATCH(C337,INDEX('Task Durations - Poisson'!$B$2:$AZ$80,,5),1)</f>
        <v>8</v>
      </c>
      <c r="O337" s="9">
        <f ca="1">MIN(51,INT(SUMPRODUCT(B337:N337,'Task Durations - Table 1'!$A$3:$M$3)))</f>
        <v>16</v>
      </c>
      <c r="P337" s="9">
        <f ca="1">MATCH(100-C337,INDEX('Task Durations - Poisson'!$B$2:$AZ$80,,O337),1)</f>
        <v>14</v>
      </c>
    </row>
    <row r="338" spans="1:16" ht="20.100000000000001" customHeight="1">
      <c r="A338" s="10">
        <v>336</v>
      </c>
      <c r="B338" s="11">
        <f t="shared" si="59"/>
        <v>3.1303573913070433</v>
      </c>
      <c r="C338" s="12">
        <f t="shared" ca="1" si="47"/>
        <v>11</v>
      </c>
      <c r="D338" s="12">
        <f t="shared" ca="1" si="60"/>
        <v>1</v>
      </c>
      <c r="E338" s="12">
        <f t="shared" ca="1" si="61"/>
        <v>0</v>
      </c>
      <c r="F338" s="12">
        <f t="shared" ca="1" si="62"/>
        <v>0</v>
      </c>
      <c r="G338" s="12">
        <f t="shared" ca="1" si="67"/>
        <v>16</v>
      </c>
      <c r="H338" s="12">
        <f t="shared" ca="1" si="67"/>
        <v>11</v>
      </c>
      <c r="I338" s="12">
        <f t="shared" ca="1" si="67"/>
        <v>16</v>
      </c>
      <c r="J338" s="12">
        <f t="shared" ca="1" si="63"/>
        <v>14.333333333333334</v>
      </c>
      <c r="K338" s="12">
        <f t="shared" ca="1" si="64"/>
        <v>14.333333333333334</v>
      </c>
      <c r="L338" s="12">
        <f t="shared" ca="1" si="65"/>
        <v>0</v>
      </c>
      <c r="M338" s="12">
        <f t="shared" ca="1" si="66"/>
        <v>0</v>
      </c>
      <c r="N338" s="9">
        <f ca="1">MATCH(C338,INDEX('Task Durations - Poisson'!$B$2:$AZ$80,,5),1)</f>
        <v>3</v>
      </c>
      <c r="O338" s="9">
        <f ca="1">MIN(51,INT(SUMPRODUCT(B338:N338,'Task Durations - Table 1'!$A$3:$M$3)))</f>
        <v>21</v>
      </c>
      <c r="P338" s="9">
        <f ca="1">MATCH(100-C338,INDEX('Task Durations - Poisson'!$B$2:$AZ$80,,O338),1)</f>
        <v>28</v>
      </c>
    </row>
    <row r="339" spans="1:16" ht="20.100000000000001" customHeight="1">
      <c r="A339" s="10">
        <v>337</v>
      </c>
      <c r="B339" s="11">
        <f t="shared" si="59"/>
        <v>3.1345339849391194</v>
      </c>
      <c r="C339" s="12">
        <f t="shared" ca="1" si="47"/>
        <v>6</v>
      </c>
      <c r="D339" s="12">
        <f t="shared" ca="1" si="60"/>
        <v>1</v>
      </c>
      <c r="E339" s="12">
        <f t="shared" ca="1" si="61"/>
        <v>0</v>
      </c>
      <c r="F339" s="12">
        <f t="shared" ca="1" si="62"/>
        <v>0</v>
      </c>
      <c r="G339" s="12">
        <f t="shared" ca="1" si="67"/>
        <v>4</v>
      </c>
      <c r="H339" s="12">
        <f t="shared" ca="1" si="67"/>
        <v>4</v>
      </c>
      <c r="I339" s="12">
        <f t="shared" ca="1" si="67"/>
        <v>24</v>
      </c>
      <c r="J339" s="12">
        <f t="shared" ca="1" si="63"/>
        <v>10.666666666666666</v>
      </c>
      <c r="K339" s="12">
        <f t="shared" ca="1" si="64"/>
        <v>10.666666666666666</v>
      </c>
      <c r="L339" s="12">
        <f t="shared" ca="1" si="65"/>
        <v>0</v>
      </c>
      <c r="M339" s="12">
        <f t="shared" ca="1" si="66"/>
        <v>0</v>
      </c>
      <c r="N339" s="9">
        <f ca="1">MATCH(C339,INDEX('Task Durations - Poisson'!$B$2:$AZ$80,,5),1)</f>
        <v>3</v>
      </c>
      <c r="O339" s="9">
        <f ca="1">MIN(51,INT(SUMPRODUCT(B339:N339,'Task Durations - Table 1'!$A$3:$M$3)))</f>
        <v>18</v>
      </c>
      <c r="P339" s="9">
        <f ca="1">MATCH(100-C339,INDEX('Task Durations - Poisson'!$B$2:$AZ$80,,O339),1)</f>
        <v>26</v>
      </c>
    </row>
    <row r="340" spans="1:16" ht="20.100000000000001" customHeight="1">
      <c r="A340" s="10">
        <v>338</v>
      </c>
      <c r="B340" s="11">
        <f t="shared" si="59"/>
        <v>3.1387161510768835</v>
      </c>
      <c r="C340" s="12">
        <f t="shared" ca="1" si="47"/>
        <v>65</v>
      </c>
      <c r="D340" s="12">
        <f t="shared" ca="1" si="60"/>
        <v>0</v>
      </c>
      <c r="E340" s="12">
        <f t="shared" ca="1" si="61"/>
        <v>1</v>
      </c>
      <c r="F340" s="12">
        <f t="shared" ca="1" si="62"/>
        <v>0</v>
      </c>
      <c r="G340" s="12">
        <f t="shared" ca="1" si="67"/>
        <v>6</v>
      </c>
      <c r="H340" s="12">
        <f t="shared" ca="1" si="67"/>
        <v>8</v>
      </c>
      <c r="I340" s="12">
        <f t="shared" ca="1" si="67"/>
        <v>8</v>
      </c>
      <c r="J340" s="12">
        <f t="shared" ca="1" si="63"/>
        <v>7.333333333333333</v>
      </c>
      <c r="K340" s="12">
        <f t="shared" ca="1" si="64"/>
        <v>0</v>
      </c>
      <c r="L340" s="12">
        <f t="shared" ca="1" si="65"/>
        <v>7.333333333333333</v>
      </c>
      <c r="M340" s="12">
        <f t="shared" ca="1" si="66"/>
        <v>0</v>
      </c>
      <c r="N340" s="9">
        <f ca="1">MATCH(C340,INDEX('Task Durations - Poisson'!$B$2:$AZ$80,,5),1)</f>
        <v>7</v>
      </c>
      <c r="O340" s="9">
        <f ca="1">MIN(51,INT(SUMPRODUCT(B340:N340,'Task Durations - Table 1'!$A$3:$M$3)))</f>
        <v>12</v>
      </c>
      <c r="P340" s="9">
        <f ca="1">MATCH(100-C340,INDEX('Task Durations - Poisson'!$B$2:$AZ$80,,O340),1)</f>
        <v>12</v>
      </c>
    </row>
    <row r="341" spans="1:16" ht="20.100000000000001" customHeight="1">
      <c r="A341" s="10">
        <v>339</v>
      </c>
      <c r="B341" s="11">
        <f t="shared" si="59"/>
        <v>3.1429038971552981</v>
      </c>
      <c r="C341" s="12">
        <f t="shared" ca="1" si="47"/>
        <v>3</v>
      </c>
      <c r="D341" s="12">
        <f t="shared" ca="1" si="60"/>
        <v>1</v>
      </c>
      <c r="E341" s="12">
        <f t="shared" ca="1" si="61"/>
        <v>0</v>
      </c>
      <c r="F341" s="12">
        <f t="shared" ca="1" si="62"/>
        <v>0</v>
      </c>
      <c r="G341" s="12">
        <f t="shared" ca="1" si="67"/>
        <v>8</v>
      </c>
      <c r="H341" s="12">
        <f t="shared" ca="1" si="67"/>
        <v>11</v>
      </c>
      <c r="I341" s="12">
        <f t="shared" ca="1" si="67"/>
        <v>8</v>
      </c>
      <c r="J341" s="12">
        <f t="shared" ca="1" si="63"/>
        <v>9</v>
      </c>
      <c r="K341" s="12">
        <f t="shared" ca="1" si="64"/>
        <v>9</v>
      </c>
      <c r="L341" s="12">
        <f t="shared" ca="1" si="65"/>
        <v>0</v>
      </c>
      <c r="M341" s="12">
        <f t="shared" ca="1" si="66"/>
        <v>0</v>
      </c>
      <c r="N341" s="9">
        <f ca="1">MATCH(C341,INDEX('Task Durations - Poisson'!$B$2:$AZ$80,,5),1)</f>
        <v>2</v>
      </c>
      <c r="O341" s="9">
        <f ca="1">MIN(51,INT(SUMPRODUCT(B341:N341,'Task Durations - Table 1'!$A$3:$M$3)))</f>
        <v>14</v>
      </c>
      <c r="P341" s="9">
        <f ca="1">MATCH(100-C341,INDEX('Task Durations - Poisson'!$B$2:$AZ$80,,O341),1)</f>
        <v>22</v>
      </c>
    </row>
    <row r="342" spans="1:16" ht="20.100000000000001" customHeight="1">
      <c r="A342" s="10">
        <v>340</v>
      </c>
      <c r="B342" s="11">
        <f t="shared" si="59"/>
        <v>3.1470972306192464</v>
      </c>
      <c r="C342" s="12">
        <f t="shared" ca="1" si="47"/>
        <v>10</v>
      </c>
      <c r="D342" s="12">
        <f t="shared" ca="1" si="60"/>
        <v>1</v>
      </c>
      <c r="E342" s="12">
        <f t="shared" ca="1" si="61"/>
        <v>0</v>
      </c>
      <c r="F342" s="12">
        <f t="shared" ca="1" si="62"/>
        <v>0</v>
      </c>
      <c r="G342" s="12">
        <f t="shared" ca="1" si="67"/>
        <v>8</v>
      </c>
      <c r="H342" s="12">
        <f t="shared" ca="1" si="67"/>
        <v>11</v>
      </c>
      <c r="I342" s="12">
        <f t="shared" ca="1" si="67"/>
        <v>11</v>
      </c>
      <c r="J342" s="12">
        <f t="shared" ca="1" si="63"/>
        <v>10</v>
      </c>
      <c r="K342" s="12">
        <f t="shared" ca="1" si="64"/>
        <v>10</v>
      </c>
      <c r="L342" s="12">
        <f t="shared" ca="1" si="65"/>
        <v>0</v>
      </c>
      <c r="M342" s="12">
        <f t="shared" ca="1" si="66"/>
        <v>0</v>
      </c>
      <c r="N342" s="9">
        <f ca="1">MATCH(C342,INDEX('Task Durations - Poisson'!$B$2:$AZ$80,,5),1)</f>
        <v>3</v>
      </c>
      <c r="O342" s="9">
        <f ca="1">MIN(51,INT(SUMPRODUCT(B342:N342,'Task Durations - Table 1'!$A$3:$M$3)))</f>
        <v>16</v>
      </c>
      <c r="P342" s="9">
        <f ca="1">MATCH(100-C342,INDEX('Task Durations - Poisson'!$B$2:$AZ$80,,O342),1)</f>
        <v>22</v>
      </c>
    </row>
    <row r="343" spans="1:16" ht="20.100000000000001" customHeight="1">
      <c r="A343" s="10">
        <v>341</v>
      </c>
      <c r="B343" s="11">
        <f t="shared" si="59"/>
        <v>3.1512961589235449</v>
      </c>
      <c r="C343" s="12">
        <f t="shared" ca="1" si="47"/>
        <v>46</v>
      </c>
      <c r="D343" s="12">
        <f t="shared" ca="1" si="60"/>
        <v>0</v>
      </c>
      <c r="E343" s="12">
        <f t="shared" ca="1" si="61"/>
        <v>1</v>
      </c>
      <c r="F343" s="12">
        <f t="shared" ca="1" si="62"/>
        <v>0</v>
      </c>
      <c r="G343" s="12">
        <f t="shared" ca="1" si="67"/>
        <v>11</v>
      </c>
      <c r="H343" s="12">
        <f t="shared" ca="1" si="67"/>
        <v>16</v>
      </c>
      <c r="I343" s="12">
        <f t="shared" ca="1" si="67"/>
        <v>11</v>
      </c>
      <c r="J343" s="12">
        <f t="shared" ca="1" si="63"/>
        <v>12.666666666666666</v>
      </c>
      <c r="K343" s="12">
        <f t="shared" ca="1" si="64"/>
        <v>0</v>
      </c>
      <c r="L343" s="12">
        <f t="shared" ca="1" si="65"/>
        <v>12.666666666666666</v>
      </c>
      <c r="M343" s="12">
        <f t="shared" ca="1" si="66"/>
        <v>0</v>
      </c>
      <c r="N343" s="9">
        <f ca="1">MATCH(C343,INDEX('Task Durations - Poisson'!$B$2:$AZ$80,,5),1)</f>
        <v>6</v>
      </c>
      <c r="O343" s="9">
        <f ca="1">MIN(51,INT(SUMPRODUCT(B343:N343,'Task Durations - Table 1'!$A$3:$M$3)))</f>
        <v>15</v>
      </c>
      <c r="P343" s="9">
        <f ca="1">MATCH(100-C343,INDEX('Task Durations - Poisson'!$B$2:$AZ$80,,O343),1)</f>
        <v>16</v>
      </c>
    </row>
    <row r="344" spans="1:16" ht="20.100000000000001" customHeight="1">
      <c r="A344" s="10">
        <v>342</v>
      </c>
      <c r="B344" s="11">
        <f t="shared" si="59"/>
        <v>3.155500689532956</v>
      </c>
      <c r="C344" s="12">
        <f t="shared" ca="1" si="47"/>
        <v>82</v>
      </c>
      <c r="D344" s="12">
        <f t="shared" ca="1" si="60"/>
        <v>0</v>
      </c>
      <c r="E344" s="12">
        <f t="shared" ca="1" si="61"/>
        <v>0</v>
      </c>
      <c r="F344" s="12">
        <f t="shared" ca="1" si="62"/>
        <v>1</v>
      </c>
      <c r="G344" s="12">
        <f t="shared" ref="G344:I363" ca="1" si="68">INT(CHOOSE(1+MOD($C344+RANDBETWEEN(0,1),7),1,2,3,5,8,13,21)+$B344)</f>
        <v>16</v>
      </c>
      <c r="H344" s="12">
        <f t="shared" ca="1" si="68"/>
        <v>24</v>
      </c>
      <c r="I344" s="12">
        <f t="shared" ca="1" si="68"/>
        <v>16</v>
      </c>
      <c r="J344" s="12">
        <f t="shared" ca="1" si="63"/>
        <v>18.666666666666668</v>
      </c>
      <c r="K344" s="12">
        <f t="shared" ca="1" si="64"/>
        <v>0</v>
      </c>
      <c r="L344" s="12">
        <f t="shared" ca="1" si="65"/>
        <v>0</v>
      </c>
      <c r="M344" s="12">
        <f t="shared" ca="1" si="66"/>
        <v>18.666666666666668</v>
      </c>
      <c r="N344" s="9">
        <f ca="1">MATCH(C344,INDEX('Task Durations - Poisson'!$B$2:$AZ$80,,5),1)</f>
        <v>8</v>
      </c>
      <c r="O344" s="9">
        <f ca="1">MIN(51,INT(SUMPRODUCT(B344:N344,'Task Durations - Table 1'!$A$3:$M$3)))</f>
        <v>27</v>
      </c>
      <c r="P344" s="9">
        <f ca="1">MATCH(100-C344,INDEX('Task Durations - Poisson'!$B$2:$AZ$80,,O344),1)</f>
        <v>23</v>
      </c>
    </row>
    <row r="345" spans="1:16" ht="20.100000000000001" customHeight="1">
      <c r="A345" s="10">
        <v>343</v>
      </c>
      <c r="B345" s="11">
        <f t="shared" si="59"/>
        <v>3.1597108299222012</v>
      </c>
      <c r="C345" s="12">
        <f t="shared" ca="1" si="47"/>
        <v>27</v>
      </c>
      <c r="D345" s="12">
        <f t="shared" ca="1" si="60"/>
        <v>1</v>
      </c>
      <c r="E345" s="12">
        <f t="shared" ca="1" si="61"/>
        <v>0</v>
      </c>
      <c r="F345" s="12">
        <f t="shared" ca="1" si="62"/>
        <v>0</v>
      </c>
      <c r="G345" s="12">
        <f t="shared" ca="1" si="68"/>
        <v>4</v>
      </c>
      <c r="H345" s="12">
        <f t="shared" ca="1" si="68"/>
        <v>4</v>
      </c>
      <c r="I345" s="12">
        <f t="shared" ca="1" si="68"/>
        <v>24</v>
      </c>
      <c r="J345" s="12">
        <f t="shared" ca="1" si="63"/>
        <v>10.666666666666666</v>
      </c>
      <c r="K345" s="12">
        <f t="shared" ca="1" si="64"/>
        <v>10.666666666666666</v>
      </c>
      <c r="L345" s="12">
        <f t="shared" ca="1" si="65"/>
        <v>0</v>
      </c>
      <c r="M345" s="12">
        <f t="shared" ca="1" si="66"/>
        <v>0</v>
      </c>
      <c r="N345" s="9">
        <f ca="1">MATCH(C345,INDEX('Task Durations - Poisson'!$B$2:$AZ$80,,5),1)</f>
        <v>5</v>
      </c>
      <c r="O345" s="9">
        <f ca="1">MIN(51,INT(SUMPRODUCT(B345:N345,'Task Durations - Table 1'!$A$3:$M$3)))</f>
        <v>19</v>
      </c>
      <c r="P345" s="9">
        <f ca="1">MATCH(100-C345,INDEX('Task Durations - Poisson'!$B$2:$AZ$80,,O345),1)</f>
        <v>23</v>
      </c>
    </row>
    <row r="346" spans="1:16" ht="20.100000000000001" customHeight="1">
      <c r="A346" s="10">
        <v>344</v>
      </c>
      <c r="B346" s="11">
        <f t="shared" si="59"/>
        <v>3.1639265875759768</v>
      </c>
      <c r="C346" s="12">
        <f t="shared" ca="1" si="47"/>
        <v>99</v>
      </c>
      <c r="D346" s="12">
        <f t="shared" ca="1" si="60"/>
        <v>0</v>
      </c>
      <c r="E346" s="12">
        <f t="shared" ca="1" si="61"/>
        <v>0</v>
      </c>
      <c r="F346" s="12">
        <f t="shared" ca="1" si="62"/>
        <v>1</v>
      </c>
      <c r="G346" s="12">
        <f t="shared" ca="1" si="68"/>
        <v>5</v>
      </c>
      <c r="H346" s="12">
        <f t="shared" ca="1" si="68"/>
        <v>6</v>
      </c>
      <c r="I346" s="12">
        <f t="shared" ca="1" si="68"/>
        <v>5</v>
      </c>
      <c r="J346" s="12">
        <f t="shared" ca="1" si="63"/>
        <v>5.333333333333333</v>
      </c>
      <c r="K346" s="12">
        <f t="shared" ca="1" si="64"/>
        <v>0</v>
      </c>
      <c r="L346" s="12">
        <f t="shared" ca="1" si="65"/>
        <v>0</v>
      </c>
      <c r="M346" s="12">
        <f t="shared" ca="1" si="66"/>
        <v>5.333333333333333</v>
      </c>
      <c r="N346" s="9">
        <f ca="1">MATCH(C346,INDEX('Task Durations - Poisson'!$B$2:$AZ$80,,5),1)</f>
        <v>12</v>
      </c>
      <c r="O346" s="9">
        <f ca="1">MIN(51,INT(SUMPRODUCT(B346:N346,'Task Durations - Table 1'!$A$3:$M$3)))</f>
        <v>16</v>
      </c>
      <c r="P346" s="9">
        <f ca="1">MATCH(100-C346,INDEX('Task Durations - Poisson'!$B$2:$AZ$80,,O346),1)</f>
        <v>9</v>
      </c>
    </row>
    <row r="347" spans="1:16" ht="20.100000000000001" customHeight="1">
      <c r="A347" s="10">
        <v>345</v>
      </c>
      <c r="B347" s="11">
        <f t="shared" si="59"/>
        <v>3.1681479699889636</v>
      </c>
      <c r="C347" s="12">
        <f t="shared" ca="1" si="47"/>
        <v>5</v>
      </c>
      <c r="D347" s="12">
        <f t="shared" ca="1" si="60"/>
        <v>1</v>
      </c>
      <c r="E347" s="12">
        <f t="shared" ca="1" si="61"/>
        <v>0</v>
      </c>
      <c r="F347" s="12">
        <f t="shared" ca="1" si="62"/>
        <v>0</v>
      </c>
      <c r="G347" s="12">
        <f t="shared" ca="1" si="68"/>
        <v>24</v>
      </c>
      <c r="H347" s="12">
        <f t="shared" ca="1" si="68"/>
        <v>24</v>
      </c>
      <c r="I347" s="12">
        <f t="shared" ca="1" si="68"/>
        <v>24</v>
      </c>
      <c r="J347" s="12">
        <f t="shared" ca="1" si="63"/>
        <v>24</v>
      </c>
      <c r="K347" s="12">
        <f t="shared" ca="1" si="64"/>
        <v>24</v>
      </c>
      <c r="L347" s="12">
        <f t="shared" ca="1" si="65"/>
        <v>0</v>
      </c>
      <c r="M347" s="12">
        <f t="shared" ca="1" si="66"/>
        <v>0</v>
      </c>
      <c r="N347" s="9">
        <f ca="1">MATCH(C347,INDEX('Task Durations - Poisson'!$B$2:$AZ$80,,5),1)</f>
        <v>3</v>
      </c>
      <c r="O347" s="9">
        <f ca="1">MIN(51,INT(SUMPRODUCT(B347:N347,'Task Durations - Table 1'!$A$3:$M$3)))</f>
        <v>32</v>
      </c>
      <c r="P347" s="9">
        <f ca="1">MATCH(100-C347,INDEX('Task Durations - Poisson'!$B$2:$AZ$80,,O347),1)</f>
        <v>43</v>
      </c>
    </row>
    <row r="348" spans="1:16" ht="20.100000000000001" customHeight="1">
      <c r="A348" s="10">
        <v>346</v>
      </c>
      <c r="B348" s="11">
        <f t="shared" si="59"/>
        <v>3.1723749846658422</v>
      </c>
      <c r="C348" s="12">
        <f t="shared" ca="1" si="47"/>
        <v>43</v>
      </c>
      <c r="D348" s="12">
        <f t="shared" ca="1" si="60"/>
        <v>0</v>
      </c>
      <c r="E348" s="12">
        <f t="shared" ca="1" si="61"/>
        <v>1</v>
      </c>
      <c r="F348" s="12">
        <f t="shared" ca="1" si="62"/>
        <v>0</v>
      </c>
      <c r="G348" s="12">
        <f t="shared" ca="1" si="68"/>
        <v>6</v>
      </c>
      <c r="H348" s="12">
        <f t="shared" ca="1" si="68"/>
        <v>5</v>
      </c>
      <c r="I348" s="12">
        <f t="shared" ca="1" si="68"/>
        <v>5</v>
      </c>
      <c r="J348" s="12">
        <f t="shared" ca="1" si="63"/>
        <v>5.333333333333333</v>
      </c>
      <c r="K348" s="12">
        <f t="shared" ca="1" si="64"/>
        <v>0</v>
      </c>
      <c r="L348" s="12">
        <f t="shared" ca="1" si="65"/>
        <v>5.333333333333333</v>
      </c>
      <c r="M348" s="12">
        <f t="shared" ca="1" si="66"/>
        <v>0</v>
      </c>
      <c r="N348" s="9">
        <f ca="1">MATCH(C348,INDEX('Task Durations - Poisson'!$B$2:$AZ$80,,5),1)</f>
        <v>5</v>
      </c>
      <c r="O348" s="9">
        <f ca="1">MIN(51,INT(SUMPRODUCT(B348:N348,'Task Durations - Table 1'!$A$3:$M$3)))</f>
        <v>9</v>
      </c>
      <c r="P348" s="9">
        <f ca="1">MATCH(100-C348,INDEX('Task Durations - Poisson'!$B$2:$AZ$80,,O348),1)</f>
        <v>10</v>
      </c>
    </row>
    <row r="349" spans="1:16" ht="20.100000000000001" customHeight="1">
      <c r="A349" s="10">
        <v>347</v>
      </c>
      <c r="B349" s="11">
        <f t="shared" si="59"/>
        <v>3.1766076391213072</v>
      </c>
      <c r="C349" s="12">
        <f t="shared" ca="1" si="47"/>
        <v>21</v>
      </c>
      <c r="D349" s="12">
        <f t="shared" ca="1" si="60"/>
        <v>1</v>
      </c>
      <c r="E349" s="12">
        <f t="shared" ca="1" si="61"/>
        <v>0</v>
      </c>
      <c r="F349" s="12">
        <f t="shared" ca="1" si="62"/>
        <v>0</v>
      </c>
      <c r="G349" s="12">
        <f t="shared" ca="1" si="68"/>
        <v>5</v>
      </c>
      <c r="H349" s="12">
        <f t="shared" ca="1" si="68"/>
        <v>5</v>
      </c>
      <c r="I349" s="12">
        <f t="shared" ca="1" si="68"/>
        <v>4</v>
      </c>
      <c r="J349" s="12">
        <f t="shared" ca="1" si="63"/>
        <v>4.666666666666667</v>
      </c>
      <c r="K349" s="12">
        <f t="shared" ca="1" si="64"/>
        <v>4.666666666666667</v>
      </c>
      <c r="L349" s="12">
        <f t="shared" ca="1" si="65"/>
        <v>0</v>
      </c>
      <c r="M349" s="12">
        <f t="shared" ca="1" si="66"/>
        <v>0</v>
      </c>
      <c r="N349" s="9">
        <f ca="1">MATCH(C349,INDEX('Task Durations - Poisson'!$B$2:$AZ$80,,5),1)</f>
        <v>4</v>
      </c>
      <c r="O349" s="9">
        <f ca="1">MIN(51,INT(SUMPRODUCT(B349:N349,'Task Durations - Table 1'!$A$3:$M$3)))</f>
        <v>11</v>
      </c>
      <c r="P349" s="9">
        <f ca="1">MATCH(100-C349,INDEX('Task Durations - Poisson'!$B$2:$AZ$80,,O349),1)</f>
        <v>15</v>
      </c>
    </row>
    <row r="350" spans="1:16" ht="20.100000000000001" customHeight="1">
      <c r="A350" s="10">
        <v>348</v>
      </c>
      <c r="B350" s="11">
        <f t="shared" si="59"/>
        <v>3.1808459408800784</v>
      </c>
      <c r="C350" s="12">
        <f t="shared" ca="1" si="47"/>
        <v>50</v>
      </c>
      <c r="D350" s="12">
        <f t="shared" ca="1" si="60"/>
        <v>0</v>
      </c>
      <c r="E350" s="12">
        <f t="shared" ca="1" si="61"/>
        <v>1</v>
      </c>
      <c r="F350" s="12">
        <f t="shared" ca="1" si="62"/>
        <v>0</v>
      </c>
      <c r="G350" s="12">
        <f t="shared" ca="1" si="68"/>
        <v>6</v>
      </c>
      <c r="H350" s="12">
        <f t="shared" ca="1" si="68"/>
        <v>5</v>
      </c>
      <c r="I350" s="12">
        <f t="shared" ca="1" si="68"/>
        <v>5</v>
      </c>
      <c r="J350" s="12">
        <f t="shared" ca="1" si="63"/>
        <v>5.333333333333333</v>
      </c>
      <c r="K350" s="12">
        <f t="shared" ca="1" si="64"/>
        <v>0</v>
      </c>
      <c r="L350" s="12">
        <f t="shared" ca="1" si="65"/>
        <v>5.333333333333333</v>
      </c>
      <c r="M350" s="12">
        <f t="shared" ca="1" si="66"/>
        <v>0</v>
      </c>
      <c r="N350" s="9">
        <f ca="1">MATCH(C350,INDEX('Task Durations - Poisson'!$B$2:$AZ$80,,5),1)</f>
        <v>6</v>
      </c>
      <c r="O350" s="9">
        <f ca="1">MIN(51,INT(SUMPRODUCT(B350:N350,'Task Durations - Table 1'!$A$3:$M$3)))</f>
        <v>10</v>
      </c>
      <c r="P350" s="9">
        <f ca="1">MATCH(100-C350,INDEX('Task Durations - Poisson'!$B$2:$AZ$80,,O350),1)</f>
        <v>11</v>
      </c>
    </row>
    <row r="351" spans="1:16" ht="20.100000000000001" customHeight="1">
      <c r="A351" s="10">
        <v>349</v>
      </c>
      <c r="B351" s="11">
        <f t="shared" si="59"/>
        <v>3.1850898974769155</v>
      </c>
      <c r="C351" s="12">
        <f t="shared" ca="1" si="47"/>
        <v>97</v>
      </c>
      <c r="D351" s="12">
        <f t="shared" ca="1" si="60"/>
        <v>0</v>
      </c>
      <c r="E351" s="12">
        <f t="shared" ca="1" si="61"/>
        <v>0</v>
      </c>
      <c r="F351" s="12">
        <f t="shared" ca="1" si="62"/>
        <v>1</v>
      </c>
      <c r="G351" s="12">
        <f t="shared" ca="1" si="68"/>
        <v>24</v>
      </c>
      <c r="H351" s="12">
        <f t="shared" ca="1" si="68"/>
        <v>4</v>
      </c>
      <c r="I351" s="12">
        <f t="shared" ca="1" si="68"/>
        <v>24</v>
      </c>
      <c r="J351" s="12">
        <f t="shared" ca="1" si="63"/>
        <v>17.333333333333332</v>
      </c>
      <c r="K351" s="12">
        <f t="shared" ca="1" si="64"/>
        <v>0</v>
      </c>
      <c r="L351" s="12">
        <f t="shared" ca="1" si="65"/>
        <v>0</v>
      </c>
      <c r="M351" s="12">
        <f t="shared" ca="1" si="66"/>
        <v>17.333333333333332</v>
      </c>
      <c r="N351" s="9">
        <f ca="1">MATCH(C351,INDEX('Task Durations - Poisson'!$B$2:$AZ$80,,5),1)</f>
        <v>11</v>
      </c>
      <c r="O351" s="9">
        <f ca="1">MIN(51,INT(SUMPRODUCT(B351:N351,'Task Durations - Table 1'!$A$3:$M$3)))</f>
        <v>28</v>
      </c>
      <c r="P351" s="9">
        <f ca="1">MATCH(100-C351,INDEX('Task Durations - Poisson'!$B$2:$AZ$80,,O351),1)</f>
        <v>20</v>
      </c>
    </row>
    <row r="352" spans="1:16" ht="20.100000000000001" customHeight="1">
      <c r="A352" s="10">
        <v>350</v>
      </c>
      <c r="B352" s="11">
        <f t="shared" si="59"/>
        <v>3.1893395164566312</v>
      </c>
      <c r="C352" s="12">
        <f t="shared" ca="1" si="47"/>
        <v>8</v>
      </c>
      <c r="D352" s="12">
        <f t="shared" ca="1" si="60"/>
        <v>1</v>
      </c>
      <c r="E352" s="12">
        <f t="shared" ca="1" si="61"/>
        <v>0</v>
      </c>
      <c r="F352" s="12">
        <f t="shared" ca="1" si="62"/>
        <v>0</v>
      </c>
      <c r="G352" s="12">
        <f t="shared" ca="1" si="68"/>
        <v>6</v>
      </c>
      <c r="H352" s="12">
        <f t="shared" ca="1" si="68"/>
        <v>5</v>
      </c>
      <c r="I352" s="12">
        <f t="shared" ca="1" si="68"/>
        <v>6</v>
      </c>
      <c r="J352" s="12">
        <f t="shared" ca="1" si="63"/>
        <v>5.666666666666667</v>
      </c>
      <c r="K352" s="12">
        <f t="shared" ca="1" si="64"/>
        <v>5.666666666666667</v>
      </c>
      <c r="L352" s="12">
        <f t="shared" ca="1" si="65"/>
        <v>0</v>
      </c>
      <c r="M352" s="12">
        <f t="shared" ca="1" si="66"/>
        <v>0</v>
      </c>
      <c r="N352" s="9">
        <f ca="1">MATCH(C352,INDEX('Task Durations - Poisson'!$B$2:$AZ$80,,5),1)</f>
        <v>3</v>
      </c>
      <c r="O352" s="9">
        <f ca="1">MIN(51,INT(SUMPRODUCT(B352:N352,'Task Durations - Table 1'!$A$3:$M$3)))</f>
        <v>11</v>
      </c>
      <c r="P352" s="9">
        <f ca="1">MATCH(100-C352,INDEX('Task Durations - Poisson'!$B$2:$AZ$80,,O352),1)</f>
        <v>17</v>
      </c>
    </row>
    <row r="353" spans="1:16" ht="20.100000000000001" customHeight="1">
      <c r="A353" s="10">
        <v>351</v>
      </c>
      <c r="B353" s="11">
        <f t="shared" si="59"/>
        <v>3.1935948053741052</v>
      </c>
      <c r="C353" s="12">
        <f t="shared" ca="1" si="47"/>
        <v>84</v>
      </c>
      <c r="D353" s="12">
        <f t="shared" ca="1" si="60"/>
        <v>0</v>
      </c>
      <c r="E353" s="12">
        <f t="shared" ca="1" si="61"/>
        <v>0</v>
      </c>
      <c r="F353" s="12">
        <f t="shared" ca="1" si="62"/>
        <v>1</v>
      </c>
      <c r="G353" s="12">
        <f t="shared" ca="1" si="68"/>
        <v>4</v>
      </c>
      <c r="H353" s="12">
        <f t="shared" ca="1" si="68"/>
        <v>5</v>
      </c>
      <c r="I353" s="12">
        <f t="shared" ca="1" si="68"/>
        <v>5</v>
      </c>
      <c r="J353" s="12">
        <f t="shared" ca="1" si="63"/>
        <v>4.666666666666667</v>
      </c>
      <c r="K353" s="12">
        <f t="shared" ca="1" si="64"/>
        <v>0</v>
      </c>
      <c r="L353" s="12">
        <f t="shared" ca="1" si="65"/>
        <v>0</v>
      </c>
      <c r="M353" s="12">
        <f t="shared" ca="1" si="66"/>
        <v>4.666666666666667</v>
      </c>
      <c r="N353" s="9">
        <f ca="1">MATCH(C353,INDEX('Task Durations - Poisson'!$B$2:$AZ$80,,5),1)</f>
        <v>8</v>
      </c>
      <c r="O353" s="9">
        <f ca="1">MIN(51,INT(SUMPRODUCT(B353:N353,'Task Durations - Table 1'!$A$3:$M$3)))</f>
        <v>13</v>
      </c>
      <c r="P353" s="9">
        <f ca="1">MATCH(100-C353,INDEX('Task Durations - Poisson'!$B$2:$AZ$80,,O353),1)</f>
        <v>10</v>
      </c>
    </row>
    <row r="354" spans="1:16" ht="20.100000000000001" customHeight="1">
      <c r="A354" s="10">
        <v>352</v>
      </c>
      <c r="B354" s="11">
        <f t="shared" si="59"/>
        <v>3.1978557717942966</v>
      </c>
      <c r="C354" s="12">
        <f t="shared" ca="1" si="47"/>
        <v>88</v>
      </c>
      <c r="D354" s="12">
        <f t="shared" ca="1" si="60"/>
        <v>0</v>
      </c>
      <c r="E354" s="12">
        <f t="shared" ca="1" si="61"/>
        <v>0</v>
      </c>
      <c r="F354" s="12">
        <f t="shared" ca="1" si="62"/>
        <v>1</v>
      </c>
      <c r="G354" s="12">
        <f t="shared" ca="1" si="68"/>
        <v>11</v>
      </c>
      <c r="H354" s="12">
        <f t="shared" ca="1" si="68"/>
        <v>11</v>
      </c>
      <c r="I354" s="12">
        <f t="shared" ca="1" si="68"/>
        <v>11</v>
      </c>
      <c r="J354" s="12">
        <f t="shared" ca="1" si="63"/>
        <v>11</v>
      </c>
      <c r="K354" s="12">
        <f t="shared" ca="1" si="64"/>
        <v>0</v>
      </c>
      <c r="L354" s="12">
        <f t="shared" ca="1" si="65"/>
        <v>0</v>
      </c>
      <c r="M354" s="12">
        <f t="shared" ca="1" si="66"/>
        <v>11</v>
      </c>
      <c r="N354" s="9">
        <f ca="1">MATCH(C354,INDEX('Task Durations - Poisson'!$B$2:$AZ$80,,5),1)</f>
        <v>9</v>
      </c>
      <c r="O354" s="9">
        <f ca="1">MIN(51,INT(SUMPRODUCT(B354:N354,'Task Durations - Table 1'!$A$3:$M$3)))</f>
        <v>20</v>
      </c>
      <c r="P354" s="9">
        <f ca="1">MATCH(100-C354,INDEX('Task Durations - Poisson'!$B$2:$AZ$80,,O354),1)</f>
        <v>16</v>
      </c>
    </row>
    <row r="355" spans="1:16" ht="20.100000000000001" customHeight="1">
      <c r="A355" s="10">
        <v>353</v>
      </c>
      <c r="B355" s="11">
        <f t="shared" si="59"/>
        <v>3.2021224232922578</v>
      </c>
      <c r="C355" s="12">
        <f t="shared" ca="1" si="47"/>
        <v>68</v>
      </c>
      <c r="D355" s="12">
        <f t="shared" ca="1" si="60"/>
        <v>0</v>
      </c>
      <c r="E355" s="12">
        <f t="shared" ca="1" si="61"/>
        <v>0</v>
      </c>
      <c r="F355" s="12">
        <f t="shared" ca="1" si="62"/>
        <v>1</v>
      </c>
      <c r="G355" s="12">
        <f t="shared" ca="1" si="68"/>
        <v>24</v>
      </c>
      <c r="H355" s="12">
        <f t="shared" ca="1" si="68"/>
        <v>16</v>
      </c>
      <c r="I355" s="12">
        <f t="shared" ca="1" si="68"/>
        <v>16</v>
      </c>
      <c r="J355" s="12">
        <f t="shared" ca="1" si="63"/>
        <v>18.666666666666668</v>
      </c>
      <c r="K355" s="12">
        <f t="shared" ca="1" si="64"/>
        <v>0</v>
      </c>
      <c r="L355" s="12">
        <f t="shared" ca="1" si="65"/>
        <v>0</v>
      </c>
      <c r="M355" s="12">
        <f t="shared" ca="1" si="66"/>
        <v>18.666666666666668</v>
      </c>
      <c r="N355" s="9">
        <f ca="1">MATCH(C355,INDEX('Task Durations - Poisson'!$B$2:$AZ$80,,5),1)</f>
        <v>7</v>
      </c>
      <c r="O355" s="9">
        <f ca="1">MIN(51,INT(SUMPRODUCT(B355:N355,'Task Durations - Table 1'!$A$3:$M$3)))</f>
        <v>27</v>
      </c>
      <c r="P355" s="9">
        <f ca="1">MATCH(100-C355,INDEX('Task Durations - Poisson'!$B$2:$AZ$80,,O355),1)</f>
        <v>25</v>
      </c>
    </row>
    <row r="356" spans="1:16" ht="20.100000000000001" customHeight="1">
      <c r="A356" s="10">
        <v>354</v>
      </c>
      <c r="B356" s="11">
        <f t="shared" si="59"/>
        <v>3.2063947674531481</v>
      </c>
      <c r="C356" s="12">
        <f t="shared" ca="1" si="47"/>
        <v>76</v>
      </c>
      <c r="D356" s="12">
        <f t="shared" ca="1" si="60"/>
        <v>0</v>
      </c>
      <c r="E356" s="12">
        <f t="shared" ca="1" si="61"/>
        <v>0</v>
      </c>
      <c r="F356" s="12">
        <f t="shared" ca="1" si="62"/>
        <v>1</v>
      </c>
      <c r="G356" s="12">
        <f t="shared" ca="1" si="68"/>
        <v>24</v>
      </c>
      <c r="H356" s="12">
        <f t="shared" ca="1" si="68"/>
        <v>4</v>
      </c>
      <c r="I356" s="12">
        <f t="shared" ca="1" si="68"/>
        <v>4</v>
      </c>
      <c r="J356" s="12">
        <f t="shared" ca="1" si="63"/>
        <v>10.666666666666666</v>
      </c>
      <c r="K356" s="12">
        <f t="shared" ca="1" si="64"/>
        <v>0</v>
      </c>
      <c r="L356" s="12">
        <f t="shared" ca="1" si="65"/>
        <v>0</v>
      </c>
      <c r="M356" s="12">
        <f t="shared" ca="1" si="66"/>
        <v>10.666666666666666</v>
      </c>
      <c r="N356" s="9">
        <f ca="1">MATCH(C356,INDEX('Task Durations - Poisson'!$B$2:$AZ$80,,5),1)</f>
        <v>7</v>
      </c>
      <c r="O356" s="9">
        <f ca="1">MIN(51,INT(SUMPRODUCT(B356:N356,'Task Durations - Table 1'!$A$3:$M$3)))</f>
        <v>19</v>
      </c>
      <c r="P356" s="9">
        <f ca="1">MATCH(100-C356,INDEX('Task Durations - Poisson'!$B$2:$AZ$80,,O356),1)</f>
        <v>17</v>
      </c>
    </row>
    <row r="357" spans="1:16" ht="20.100000000000001" customHeight="1">
      <c r="A357" s="10">
        <v>355</v>
      </c>
      <c r="B357" s="11">
        <f t="shared" si="59"/>
        <v>3.2106728118722474</v>
      </c>
      <c r="C357" s="12">
        <f t="shared" ca="1" si="47"/>
        <v>0</v>
      </c>
      <c r="D357" s="12">
        <f t="shared" ca="1" si="60"/>
        <v>1</v>
      </c>
      <c r="E357" s="12">
        <f t="shared" ca="1" si="61"/>
        <v>0</v>
      </c>
      <c r="F357" s="12">
        <f t="shared" ca="1" si="62"/>
        <v>0</v>
      </c>
      <c r="G357" s="12">
        <f t="shared" ca="1" si="68"/>
        <v>4</v>
      </c>
      <c r="H357" s="12">
        <f t="shared" ca="1" si="68"/>
        <v>5</v>
      </c>
      <c r="I357" s="12">
        <f t="shared" ca="1" si="68"/>
        <v>5</v>
      </c>
      <c r="J357" s="12">
        <f t="shared" ca="1" si="63"/>
        <v>4.666666666666667</v>
      </c>
      <c r="K357" s="12">
        <f t="shared" ca="1" si="64"/>
        <v>4.666666666666667</v>
      </c>
      <c r="L357" s="12">
        <f t="shared" ca="1" si="65"/>
        <v>0</v>
      </c>
      <c r="M357" s="12">
        <f t="shared" ca="1" si="66"/>
        <v>0</v>
      </c>
      <c r="N357" s="9">
        <f ca="1">MATCH(C357,INDEX('Task Durations - Poisson'!$B$2:$AZ$80,,5),1)</f>
        <v>2</v>
      </c>
      <c r="O357" s="9">
        <f ca="1">MIN(51,INT(SUMPRODUCT(B357:N357,'Task Durations - Table 1'!$A$3:$M$3)))</f>
        <v>10</v>
      </c>
      <c r="P357" s="9">
        <f ca="1">MATCH(100-C357,INDEX('Task Durations - Poisson'!$B$2:$AZ$80,,O357),1)</f>
        <v>79</v>
      </c>
    </row>
    <row r="358" spans="1:16" ht="20.100000000000001" customHeight="1">
      <c r="A358" s="10">
        <v>356</v>
      </c>
      <c r="B358" s="11">
        <f t="shared" si="59"/>
        <v>3.2149565641549689</v>
      </c>
      <c r="C358" s="12">
        <f t="shared" ca="1" si="47"/>
        <v>57</v>
      </c>
      <c r="D358" s="12">
        <f t="shared" ca="1" si="60"/>
        <v>0</v>
      </c>
      <c r="E358" s="12">
        <f t="shared" ca="1" si="61"/>
        <v>1</v>
      </c>
      <c r="F358" s="12">
        <f t="shared" ca="1" si="62"/>
        <v>0</v>
      </c>
      <c r="G358" s="12">
        <f t="shared" ca="1" si="68"/>
        <v>5</v>
      </c>
      <c r="H358" s="12">
        <f t="shared" ca="1" si="68"/>
        <v>5</v>
      </c>
      <c r="I358" s="12">
        <f t="shared" ca="1" si="68"/>
        <v>5</v>
      </c>
      <c r="J358" s="12">
        <f t="shared" ca="1" si="63"/>
        <v>5</v>
      </c>
      <c r="K358" s="12">
        <f t="shared" ca="1" si="64"/>
        <v>0</v>
      </c>
      <c r="L358" s="12">
        <f t="shared" ca="1" si="65"/>
        <v>5</v>
      </c>
      <c r="M358" s="12">
        <f t="shared" ca="1" si="66"/>
        <v>0</v>
      </c>
      <c r="N358" s="9">
        <f ca="1">MATCH(C358,INDEX('Task Durations - Poisson'!$B$2:$AZ$80,,5),1)</f>
        <v>6</v>
      </c>
      <c r="O358" s="9">
        <f ca="1">MIN(51,INT(SUMPRODUCT(B358:N358,'Task Durations - Table 1'!$A$3:$M$3)))</f>
        <v>9</v>
      </c>
      <c r="P358" s="9">
        <f ca="1">MATCH(100-C358,INDEX('Task Durations - Poisson'!$B$2:$AZ$80,,O358),1)</f>
        <v>9</v>
      </c>
    </row>
    <row r="359" spans="1:16" ht="20.100000000000001" customHeight="1">
      <c r="A359" s="10">
        <v>357</v>
      </c>
      <c r="B359" s="11">
        <f t="shared" si="59"/>
        <v>3.2192460319168732</v>
      </c>
      <c r="C359" s="12">
        <f t="shared" ca="1" si="47"/>
        <v>32</v>
      </c>
      <c r="D359" s="12">
        <f t="shared" ca="1" si="60"/>
        <v>1</v>
      </c>
      <c r="E359" s="12">
        <f t="shared" ca="1" si="61"/>
        <v>0</v>
      </c>
      <c r="F359" s="12">
        <f t="shared" ca="1" si="62"/>
        <v>0</v>
      </c>
      <c r="G359" s="12">
        <f t="shared" ca="1" si="68"/>
        <v>16</v>
      </c>
      <c r="H359" s="12">
        <f t="shared" ca="1" si="68"/>
        <v>11</v>
      </c>
      <c r="I359" s="12">
        <f t="shared" ca="1" si="68"/>
        <v>16</v>
      </c>
      <c r="J359" s="12">
        <f t="shared" ca="1" si="63"/>
        <v>14.333333333333334</v>
      </c>
      <c r="K359" s="12">
        <f t="shared" ca="1" si="64"/>
        <v>14.333333333333334</v>
      </c>
      <c r="L359" s="12">
        <f t="shared" ca="1" si="65"/>
        <v>0</v>
      </c>
      <c r="M359" s="12">
        <f t="shared" ca="1" si="66"/>
        <v>0</v>
      </c>
      <c r="N359" s="9">
        <f ca="1">MATCH(C359,INDEX('Task Durations - Poisson'!$B$2:$AZ$80,,5),1)</f>
        <v>5</v>
      </c>
      <c r="O359" s="9">
        <f ca="1">MIN(51,INT(SUMPRODUCT(B359:N359,'Task Durations - Table 1'!$A$3:$M$3)))</f>
        <v>23</v>
      </c>
      <c r="P359" s="9">
        <f ca="1">MATCH(100-C359,INDEX('Task Durations - Poisson'!$B$2:$AZ$80,,O359),1)</f>
        <v>26</v>
      </c>
    </row>
    <row r="360" spans="1:16" ht="20.100000000000001" customHeight="1">
      <c r="A360" s="10">
        <v>358</v>
      </c>
      <c r="B360" s="11">
        <f t="shared" si="59"/>
        <v>3.2235412227836826</v>
      </c>
      <c r="C360" s="12">
        <f t="shared" ca="1" si="47"/>
        <v>97</v>
      </c>
      <c r="D360" s="12">
        <f t="shared" ca="1" si="60"/>
        <v>0</v>
      </c>
      <c r="E360" s="12">
        <f t="shared" ca="1" si="61"/>
        <v>0</v>
      </c>
      <c r="F360" s="12">
        <f t="shared" ca="1" si="62"/>
        <v>1</v>
      </c>
      <c r="G360" s="12">
        <f t="shared" ca="1" si="68"/>
        <v>24</v>
      </c>
      <c r="H360" s="12">
        <f t="shared" ca="1" si="68"/>
        <v>24</v>
      </c>
      <c r="I360" s="12">
        <f t="shared" ca="1" si="68"/>
        <v>24</v>
      </c>
      <c r="J360" s="12">
        <f t="shared" ca="1" si="63"/>
        <v>24</v>
      </c>
      <c r="K360" s="12">
        <f t="shared" ca="1" si="64"/>
        <v>0</v>
      </c>
      <c r="L360" s="12">
        <f t="shared" ca="1" si="65"/>
        <v>0</v>
      </c>
      <c r="M360" s="12">
        <f t="shared" ca="1" si="66"/>
        <v>24</v>
      </c>
      <c r="N360" s="9">
        <f ca="1">MATCH(C360,INDEX('Task Durations - Poisson'!$B$2:$AZ$80,,5),1)</f>
        <v>11</v>
      </c>
      <c r="O360" s="9">
        <f ca="1">MIN(51,INT(SUMPRODUCT(B360:N360,'Task Durations - Table 1'!$A$3:$M$3)))</f>
        <v>34</v>
      </c>
      <c r="P360" s="9">
        <f ca="1">MATCH(100-C360,INDEX('Task Durations - Poisson'!$B$2:$AZ$80,,O360),1)</f>
        <v>24</v>
      </c>
    </row>
    <row r="361" spans="1:16" ht="20.100000000000001" customHeight="1">
      <c r="A361" s="10">
        <v>359</v>
      </c>
      <c r="B361" s="11">
        <f t="shared" si="59"/>
        <v>3.2278421443912926</v>
      </c>
      <c r="C361" s="12">
        <f t="shared" ca="1" si="47"/>
        <v>39</v>
      </c>
      <c r="D361" s="12">
        <f t="shared" ca="1" si="60"/>
        <v>0</v>
      </c>
      <c r="E361" s="12">
        <f t="shared" ca="1" si="61"/>
        <v>1</v>
      </c>
      <c r="F361" s="12">
        <f t="shared" ca="1" si="62"/>
        <v>0</v>
      </c>
      <c r="G361" s="12">
        <f t="shared" ca="1" si="68"/>
        <v>16</v>
      </c>
      <c r="H361" s="12">
        <f t="shared" ca="1" si="68"/>
        <v>16</v>
      </c>
      <c r="I361" s="12">
        <f t="shared" ca="1" si="68"/>
        <v>11</v>
      </c>
      <c r="J361" s="12">
        <f t="shared" ca="1" si="63"/>
        <v>14.333333333333334</v>
      </c>
      <c r="K361" s="12">
        <f t="shared" ca="1" si="64"/>
        <v>0</v>
      </c>
      <c r="L361" s="12">
        <f t="shared" ca="1" si="65"/>
        <v>14.333333333333334</v>
      </c>
      <c r="M361" s="12">
        <f t="shared" ca="1" si="66"/>
        <v>0</v>
      </c>
      <c r="N361" s="9">
        <f ca="1">MATCH(C361,INDEX('Task Durations - Poisson'!$B$2:$AZ$80,,5),1)</f>
        <v>5</v>
      </c>
      <c r="O361" s="9">
        <f ca="1">MIN(51,INT(SUMPRODUCT(B361:N361,'Task Durations - Table 1'!$A$3:$M$3)))</f>
        <v>16</v>
      </c>
      <c r="P361" s="9">
        <f ca="1">MATCH(100-C361,INDEX('Task Durations - Poisson'!$B$2:$AZ$80,,O361),1)</f>
        <v>18</v>
      </c>
    </row>
    <row r="362" spans="1:16" ht="20.100000000000001" customHeight="1">
      <c r="A362" s="10">
        <v>360</v>
      </c>
      <c r="B362" s="11">
        <f t="shared" si="59"/>
        <v>3.2321488043857869</v>
      </c>
      <c r="C362" s="12">
        <f t="shared" ca="1" si="47"/>
        <v>22</v>
      </c>
      <c r="D362" s="12">
        <f t="shared" ca="1" si="60"/>
        <v>1</v>
      </c>
      <c r="E362" s="12">
        <f t="shared" ca="1" si="61"/>
        <v>0</v>
      </c>
      <c r="F362" s="12">
        <f t="shared" ca="1" si="62"/>
        <v>0</v>
      </c>
      <c r="G362" s="12">
        <f t="shared" ca="1" si="68"/>
        <v>5</v>
      </c>
      <c r="H362" s="12">
        <f t="shared" ca="1" si="68"/>
        <v>6</v>
      </c>
      <c r="I362" s="12">
        <f t="shared" ca="1" si="68"/>
        <v>6</v>
      </c>
      <c r="J362" s="12">
        <f t="shared" ca="1" si="63"/>
        <v>5.666666666666667</v>
      </c>
      <c r="K362" s="12">
        <f t="shared" ca="1" si="64"/>
        <v>5.666666666666667</v>
      </c>
      <c r="L362" s="12">
        <f t="shared" ca="1" si="65"/>
        <v>0</v>
      </c>
      <c r="M362" s="12">
        <f t="shared" ca="1" si="66"/>
        <v>0</v>
      </c>
      <c r="N362" s="9">
        <f ca="1">MATCH(C362,INDEX('Task Durations - Poisson'!$B$2:$AZ$80,,5),1)</f>
        <v>4</v>
      </c>
      <c r="O362" s="9">
        <f ca="1">MIN(51,INT(SUMPRODUCT(B362:N362,'Task Durations - Table 1'!$A$3:$M$3)))</f>
        <v>12</v>
      </c>
      <c r="P362" s="9">
        <f ca="1">MATCH(100-C362,INDEX('Task Durations - Poisson'!$B$2:$AZ$80,,O362),1)</f>
        <v>16</v>
      </c>
    </row>
    <row r="363" spans="1:16" ht="20.100000000000001" customHeight="1">
      <c r="A363" s="10">
        <v>361</v>
      </c>
      <c r="B363" s="11">
        <f t="shared" si="59"/>
        <v>3.2364612104234514</v>
      </c>
      <c r="C363" s="12">
        <f t="shared" ca="1" si="47"/>
        <v>39</v>
      </c>
      <c r="D363" s="12">
        <f t="shared" ca="1" si="60"/>
        <v>0</v>
      </c>
      <c r="E363" s="12">
        <f t="shared" ca="1" si="61"/>
        <v>1</v>
      </c>
      <c r="F363" s="12">
        <f t="shared" ca="1" si="62"/>
        <v>0</v>
      </c>
      <c r="G363" s="12">
        <f t="shared" ca="1" si="68"/>
        <v>11</v>
      </c>
      <c r="H363" s="12">
        <f t="shared" ca="1" si="68"/>
        <v>16</v>
      </c>
      <c r="I363" s="12">
        <f t="shared" ca="1" si="68"/>
        <v>11</v>
      </c>
      <c r="J363" s="12">
        <f t="shared" ca="1" si="63"/>
        <v>12.666666666666666</v>
      </c>
      <c r="K363" s="12">
        <f t="shared" ca="1" si="64"/>
        <v>0</v>
      </c>
      <c r="L363" s="12">
        <f t="shared" ca="1" si="65"/>
        <v>12.666666666666666</v>
      </c>
      <c r="M363" s="12">
        <f t="shared" ca="1" si="66"/>
        <v>0</v>
      </c>
      <c r="N363" s="9">
        <f ca="1">MATCH(C363,INDEX('Task Durations - Poisson'!$B$2:$AZ$80,,5),1)</f>
        <v>5</v>
      </c>
      <c r="O363" s="9">
        <f ca="1">MIN(51,INT(SUMPRODUCT(B363:N363,'Task Durations - Table 1'!$A$3:$M$3)))</f>
        <v>15</v>
      </c>
      <c r="P363" s="9">
        <f ca="1">MATCH(100-C363,INDEX('Task Durations - Poisson'!$B$2:$AZ$80,,O363),1)</f>
        <v>17</v>
      </c>
    </row>
    <row r="364" spans="1:16" ht="20.100000000000001" customHeight="1">
      <c r="A364" s="10">
        <v>362</v>
      </c>
      <c r="B364" s="11">
        <f t="shared" si="59"/>
        <v>3.2407793701707868</v>
      </c>
      <c r="C364" s="12">
        <f t="shared" ca="1" si="47"/>
        <v>55</v>
      </c>
      <c r="D364" s="12">
        <f t="shared" ca="1" si="60"/>
        <v>0</v>
      </c>
      <c r="E364" s="12">
        <f t="shared" ca="1" si="61"/>
        <v>1</v>
      </c>
      <c r="F364" s="12">
        <f t="shared" ca="1" si="62"/>
        <v>0</v>
      </c>
      <c r="G364" s="12">
        <f t="shared" ref="G364:I383" ca="1" si="69">INT(CHOOSE(1+MOD($C364+RANDBETWEEN(0,1),7),1,2,3,5,8,13,21)+$B364)</f>
        <v>24</v>
      </c>
      <c r="H364" s="12">
        <f t="shared" ca="1" si="69"/>
        <v>24</v>
      </c>
      <c r="I364" s="12">
        <f t="shared" ca="1" si="69"/>
        <v>24</v>
      </c>
      <c r="J364" s="12">
        <f t="shared" ca="1" si="63"/>
        <v>24</v>
      </c>
      <c r="K364" s="12">
        <f t="shared" ca="1" si="64"/>
        <v>0</v>
      </c>
      <c r="L364" s="12">
        <f t="shared" ca="1" si="65"/>
        <v>24</v>
      </c>
      <c r="M364" s="12">
        <f t="shared" ca="1" si="66"/>
        <v>0</v>
      </c>
      <c r="N364" s="9">
        <f ca="1">MATCH(C364,INDEX('Task Durations - Poisson'!$B$2:$AZ$80,,5),1)</f>
        <v>6</v>
      </c>
      <c r="O364" s="9">
        <f ca="1">MIN(51,INT(SUMPRODUCT(B364:N364,'Task Durations - Table 1'!$A$3:$M$3)))</f>
        <v>25</v>
      </c>
      <c r="P364" s="9">
        <f ca="1">MATCH(100-C364,INDEX('Task Durations - Poisson'!$B$2:$AZ$80,,O364),1)</f>
        <v>25</v>
      </c>
    </row>
    <row r="365" spans="1:16" ht="20.100000000000001" customHeight="1">
      <c r="A365" s="10">
        <v>363</v>
      </c>
      <c r="B365" s="11">
        <f t="shared" si="59"/>
        <v>3.2451032913045226</v>
      </c>
      <c r="C365" s="12">
        <f t="shared" ca="1" si="47"/>
        <v>66</v>
      </c>
      <c r="D365" s="12">
        <f t="shared" ca="1" si="60"/>
        <v>0</v>
      </c>
      <c r="E365" s="12">
        <f t="shared" ca="1" si="61"/>
        <v>0</v>
      </c>
      <c r="F365" s="12">
        <f t="shared" ca="1" si="62"/>
        <v>1</v>
      </c>
      <c r="G365" s="12">
        <f t="shared" ca="1" si="69"/>
        <v>11</v>
      </c>
      <c r="H365" s="12">
        <f t="shared" ca="1" si="69"/>
        <v>11</v>
      </c>
      <c r="I365" s="12">
        <f t="shared" ca="1" si="69"/>
        <v>11</v>
      </c>
      <c r="J365" s="12">
        <f t="shared" ca="1" si="63"/>
        <v>11</v>
      </c>
      <c r="K365" s="12">
        <f t="shared" ca="1" si="64"/>
        <v>0</v>
      </c>
      <c r="L365" s="12">
        <f t="shared" ca="1" si="65"/>
        <v>0</v>
      </c>
      <c r="M365" s="12">
        <f t="shared" ca="1" si="66"/>
        <v>11</v>
      </c>
      <c r="N365" s="9">
        <f ca="1">MATCH(C365,INDEX('Task Durations - Poisson'!$B$2:$AZ$80,,5),1)</f>
        <v>7</v>
      </c>
      <c r="O365" s="9">
        <f ca="1">MIN(51,INT(SUMPRODUCT(B365:N365,'Task Durations - Table 1'!$A$3:$M$3)))</f>
        <v>19</v>
      </c>
      <c r="P365" s="9">
        <f ca="1">MATCH(100-C365,INDEX('Task Durations - Poisson'!$B$2:$AZ$80,,O365),1)</f>
        <v>18</v>
      </c>
    </row>
    <row r="366" spans="1:16" ht="20.100000000000001" customHeight="1">
      <c r="A366" s="10">
        <v>364</v>
      </c>
      <c r="B366" s="11">
        <f t="shared" si="59"/>
        <v>3.2494329815116312</v>
      </c>
      <c r="C366" s="12">
        <f t="shared" ca="1" si="47"/>
        <v>85</v>
      </c>
      <c r="D366" s="12">
        <f t="shared" ca="1" si="60"/>
        <v>0</v>
      </c>
      <c r="E366" s="12">
        <f t="shared" ca="1" si="61"/>
        <v>0</v>
      </c>
      <c r="F366" s="12">
        <f t="shared" ca="1" si="62"/>
        <v>1</v>
      </c>
      <c r="G366" s="12">
        <f t="shared" ca="1" si="69"/>
        <v>5</v>
      </c>
      <c r="H366" s="12">
        <f t="shared" ca="1" si="69"/>
        <v>6</v>
      </c>
      <c r="I366" s="12">
        <f t="shared" ca="1" si="69"/>
        <v>5</v>
      </c>
      <c r="J366" s="12">
        <f t="shared" ca="1" si="63"/>
        <v>5.333333333333333</v>
      </c>
      <c r="K366" s="12">
        <f t="shared" ca="1" si="64"/>
        <v>0</v>
      </c>
      <c r="L366" s="12">
        <f t="shared" ca="1" si="65"/>
        <v>0</v>
      </c>
      <c r="M366" s="12">
        <f t="shared" ca="1" si="66"/>
        <v>5.333333333333333</v>
      </c>
      <c r="N366" s="9">
        <f ca="1">MATCH(C366,INDEX('Task Durations - Poisson'!$B$2:$AZ$80,,5),1)</f>
        <v>8</v>
      </c>
      <c r="O366" s="9">
        <f ca="1">MIN(51,INT(SUMPRODUCT(B366:N366,'Task Durations - Table 1'!$A$3:$M$3)))</f>
        <v>14</v>
      </c>
      <c r="P366" s="9">
        <f ca="1">MATCH(100-C366,INDEX('Task Durations - Poisson'!$B$2:$AZ$80,,O366),1)</f>
        <v>11</v>
      </c>
    </row>
    <row r="367" spans="1:16" ht="20.100000000000001" customHeight="1">
      <c r="A367" s="10">
        <v>365</v>
      </c>
      <c r="B367" s="11">
        <f t="shared" si="59"/>
        <v>3.2537684484893408</v>
      </c>
      <c r="C367" s="12">
        <f t="shared" ca="1" si="47"/>
        <v>92</v>
      </c>
      <c r="D367" s="12">
        <f t="shared" ca="1" si="60"/>
        <v>0</v>
      </c>
      <c r="E367" s="12">
        <f t="shared" ca="1" si="61"/>
        <v>0</v>
      </c>
      <c r="F367" s="12">
        <f t="shared" ca="1" si="62"/>
        <v>1</v>
      </c>
      <c r="G367" s="12">
        <f t="shared" ca="1" si="69"/>
        <v>6</v>
      </c>
      <c r="H367" s="12">
        <f t="shared" ca="1" si="69"/>
        <v>5</v>
      </c>
      <c r="I367" s="12">
        <f t="shared" ca="1" si="69"/>
        <v>6</v>
      </c>
      <c r="J367" s="12">
        <f t="shared" ca="1" si="63"/>
        <v>5.666666666666667</v>
      </c>
      <c r="K367" s="12">
        <f t="shared" ca="1" si="64"/>
        <v>0</v>
      </c>
      <c r="L367" s="12">
        <f t="shared" ca="1" si="65"/>
        <v>0</v>
      </c>
      <c r="M367" s="12">
        <f t="shared" ca="1" si="66"/>
        <v>5.666666666666667</v>
      </c>
      <c r="N367" s="9">
        <f ca="1">MATCH(C367,INDEX('Task Durations - Poisson'!$B$2:$AZ$80,,5),1)</f>
        <v>9</v>
      </c>
      <c r="O367" s="9">
        <f ca="1">MIN(51,INT(SUMPRODUCT(B367:N367,'Task Durations - Table 1'!$A$3:$M$3)))</f>
        <v>15</v>
      </c>
      <c r="P367" s="9">
        <f ca="1">MATCH(100-C367,INDEX('Task Durations - Poisson'!$B$2:$AZ$80,,O367),1)</f>
        <v>11</v>
      </c>
    </row>
    <row r="368" spans="1:16" ht="20.100000000000001" customHeight="1">
      <c r="A368" s="10">
        <v>366</v>
      </c>
      <c r="B368" s="11">
        <f t="shared" si="59"/>
        <v>3.2581096999451487</v>
      </c>
      <c r="C368" s="12">
        <f t="shared" ca="1" si="47"/>
        <v>15</v>
      </c>
      <c r="D368" s="12">
        <f t="shared" ca="1" si="60"/>
        <v>1</v>
      </c>
      <c r="E368" s="12">
        <f t="shared" ca="1" si="61"/>
        <v>0</v>
      </c>
      <c r="F368" s="12">
        <f t="shared" ca="1" si="62"/>
        <v>0</v>
      </c>
      <c r="G368" s="12">
        <f t="shared" ca="1" si="69"/>
        <v>5</v>
      </c>
      <c r="H368" s="12">
        <f t="shared" ca="1" si="69"/>
        <v>5</v>
      </c>
      <c r="I368" s="12">
        <f t="shared" ca="1" si="69"/>
        <v>6</v>
      </c>
      <c r="J368" s="12">
        <f t="shared" ca="1" si="63"/>
        <v>5.333333333333333</v>
      </c>
      <c r="K368" s="12">
        <f t="shared" ca="1" si="64"/>
        <v>5.333333333333333</v>
      </c>
      <c r="L368" s="12">
        <f t="shared" ca="1" si="65"/>
        <v>0</v>
      </c>
      <c r="M368" s="12">
        <f t="shared" ca="1" si="66"/>
        <v>0</v>
      </c>
      <c r="N368" s="9">
        <f ca="1">MATCH(C368,INDEX('Task Durations - Poisson'!$B$2:$AZ$80,,5),1)</f>
        <v>4</v>
      </c>
      <c r="O368" s="9">
        <f ca="1">MIN(51,INT(SUMPRODUCT(B368:N368,'Task Durations - Table 1'!$A$3:$M$3)))</f>
        <v>12</v>
      </c>
      <c r="P368" s="9">
        <f ca="1">MATCH(100-C368,INDEX('Task Durations - Poisson'!$B$2:$AZ$80,,O368),1)</f>
        <v>17</v>
      </c>
    </row>
    <row r="369" spans="1:16" ht="20.100000000000001" customHeight="1">
      <c r="A369" s="10">
        <v>367</v>
      </c>
      <c r="B369" s="11">
        <f t="shared" si="59"/>
        <v>3.2624567435968368</v>
      </c>
      <c r="C369" s="12">
        <f t="shared" ca="1" si="47"/>
        <v>65</v>
      </c>
      <c r="D369" s="12">
        <f t="shared" ca="1" si="60"/>
        <v>0</v>
      </c>
      <c r="E369" s="12">
        <f t="shared" ca="1" si="61"/>
        <v>1</v>
      </c>
      <c r="F369" s="12">
        <f t="shared" ca="1" si="62"/>
        <v>0</v>
      </c>
      <c r="G369" s="12">
        <f t="shared" ca="1" si="69"/>
        <v>6</v>
      </c>
      <c r="H369" s="12">
        <f t="shared" ca="1" si="69"/>
        <v>8</v>
      </c>
      <c r="I369" s="12">
        <f t="shared" ca="1" si="69"/>
        <v>6</v>
      </c>
      <c r="J369" s="12">
        <f t="shared" ca="1" si="63"/>
        <v>6.666666666666667</v>
      </c>
      <c r="K369" s="12">
        <f t="shared" ca="1" si="64"/>
        <v>0</v>
      </c>
      <c r="L369" s="12">
        <f t="shared" ca="1" si="65"/>
        <v>6.666666666666667</v>
      </c>
      <c r="M369" s="12">
        <f t="shared" ca="1" si="66"/>
        <v>0</v>
      </c>
      <c r="N369" s="9">
        <f ca="1">MATCH(C369,INDEX('Task Durations - Poisson'!$B$2:$AZ$80,,5),1)</f>
        <v>7</v>
      </c>
      <c r="O369" s="9">
        <f ca="1">MIN(51,INT(SUMPRODUCT(B369:N369,'Task Durations - Table 1'!$A$3:$M$3)))</f>
        <v>11</v>
      </c>
      <c r="P369" s="9">
        <f ca="1">MATCH(100-C369,INDEX('Task Durations - Poisson'!$B$2:$AZ$80,,O369),1)</f>
        <v>11</v>
      </c>
    </row>
    <row r="370" spans="1:16" ht="20.100000000000001" customHeight="1">
      <c r="A370" s="10">
        <v>368</v>
      </c>
      <c r="B370" s="11">
        <f t="shared" si="59"/>
        <v>3.2668095871724838</v>
      </c>
      <c r="C370" s="12">
        <f t="shared" ca="1" si="47"/>
        <v>83</v>
      </c>
      <c r="D370" s="12">
        <f t="shared" ca="1" si="60"/>
        <v>0</v>
      </c>
      <c r="E370" s="12">
        <f t="shared" ca="1" si="61"/>
        <v>0</v>
      </c>
      <c r="F370" s="12">
        <f t="shared" ca="1" si="62"/>
        <v>1</v>
      </c>
      <c r="G370" s="12">
        <f t="shared" ca="1" si="69"/>
        <v>4</v>
      </c>
      <c r="H370" s="12">
        <f t="shared" ca="1" si="69"/>
        <v>4</v>
      </c>
      <c r="I370" s="12">
        <f t="shared" ca="1" si="69"/>
        <v>24</v>
      </c>
      <c r="J370" s="12">
        <f t="shared" ca="1" si="63"/>
        <v>10.666666666666666</v>
      </c>
      <c r="K370" s="12">
        <f t="shared" ca="1" si="64"/>
        <v>0</v>
      </c>
      <c r="L370" s="12">
        <f t="shared" ca="1" si="65"/>
        <v>0</v>
      </c>
      <c r="M370" s="12">
        <f t="shared" ca="1" si="66"/>
        <v>10.666666666666666</v>
      </c>
      <c r="N370" s="9">
        <f ca="1">MATCH(C370,INDEX('Task Durations - Poisson'!$B$2:$AZ$80,,5),1)</f>
        <v>8</v>
      </c>
      <c r="O370" s="9">
        <f ca="1">MIN(51,INT(SUMPRODUCT(B370:N370,'Task Durations - Table 1'!$A$3:$M$3)))</f>
        <v>20</v>
      </c>
      <c r="P370" s="9">
        <f ca="1">MATCH(100-C370,INDEX('Task Durations - Poisson'!$B$2:$AZ$80,,O370),1)</f>
        <v>17</v>
      </c>
    </row>
    <row r="371" spans="1:16" ht="20.100000000000001" customHeight="1">
      <c r="A371" s="10">
        <v>369</v>
      </c>
      <c r="B371" s="11">
        <f t="shared" si="59"/>
        <v>3.2711682384104797</v>
      </c>
      <c r="C371" s="12">
        <f t="shared" ca="1" si="47"/>
        <v>52</v>
      </c>
      <c r="D371" s="12">
        <f t="shared" ca="1" si="60"/>
        <v>0</v>
      </c>
      <c r="E371" s="12">
        <f t="shared" ca="1" si="61"/>
        <v>1</v>
      </c>
      <c r="F371" s="12">
        <f t="shared" ca="1" si="62"/>
        <v>0</v>
      </c>
      <c r="G371" s="12">
        <f t="shared" ca="1" si="69"/>
        <v>8</v>
      </c>
      <c r="H371" s="12">
        <f t="shared" ca="1" si="69"/>
        <v>8</v>
      </c>
      <c r="I371" s="12">
        <f t="shared" ca="1" si="69"/>
        <v>8</v>
      </c>
      <c r="J371" s="12">
        <f t="shared" ca="1" si="63"/>
        <v>8</v>
      </c>
      <c r="K371" s="12">
        <f t="shared" ca="1" si="64"/>
        <v>0</v>
      </c>
      <c r="L371" s="12">
        <f t="shared" ca="1" si="65"/>
        <v>8</v>
      </c>
      <c r="M371" s="12">
        <f t="shared" ca="1" si="66"/>
        <v>0</v>
      </c>
      <c r="N371" s="9">
        <f ca="1">MATCH(C371,INDEX('Task Durations - Poisson'!$B$2:$AZ$80,,5),1)</f>
        <v>6</v>
      </c>
      <c r="O371" s="9">
        <f ca="1">MIN(51,INT(SUMPRODUCT(B371:N371,'Task Durations - Table 1'!$A$3:$M$3)))</f>
        <v>12</v>
      </c>
      <c r="P371" s="9">
        <f ca="1">MATCH(100-C371,INDEX('Task Durations - Poisson'!$B$2:$AZ$80,,O371),1)</f>
        <v>13</v>
      </c>
    </row>
    <row r="372" spans="1:16" ht="20.100000000000001" customHeight="1">
      <c r="A372" s="10">
        <v>370</v>
      </c>
      <c r="B372" s="11">
        <f t="shared" si="59"/>
        <v>3.2755327050595389</v>
      </c>
      <c r="C372" s="12">
        <f t="shared" ca="1" si="47"/>
        <v>80</v>
      </c>
      <c r="D372" s="12">
        <f t="shared" ca="1" si="60"/>
        <v>0</v>
      </c>
      <c r="E372" s="12">
        <f t="shared" ca="1" si="61"/>
        <v>0</v>
      </c>
      <c r="F372" s="12">
        <f t="shared" ca="1" si="62"/>
        <v>1</v>
      </c>
      <c r="G372" s="12">
        <f t="shared" ca="1" si="69"/>
        <v>8</v>
      </c>
      <c r="H372" s="12">
        <f t="shared" ca="1" si="69"/>
        <v>11</v>
      </c>
      <c r="I372" s="12">
        <f t="shared" ca="1" si="69"/>
        <v>11</v>
      </c>
      <c r="J372" s="12">
        <f t="shared" ca="1" si="63"/>
        <v>10</v>
      </c>
      <c r="K372" s="12">
        <f t="shared" ca="1" si="64"/>
        <v>0</v>
      </c>
      <c r="L372" s="12">
        <f t="shared" ca="1" si="65"/>
        <v>0</v>
      </c>
      <c r="M372" s="12">
        <f t="shared" ca="1" si="66"/>
        <v>10</v>
      </c>
      <c r="N372" s="9">
        <f ca="1">MATCH(C372,INDEX('Task Durations - Poisson'!$B$2:$AZ$80,,5),1)</f>
        <v>8</v>
      </c>
      <c r="O372" s="9">
        <f ca="1">MIN(51,INT(SUMPRODUCT(B372:N372,'Task Durations - Table 1'!$A$3:$M$3)))</f>
        <v>19</v>
      </c>
      <c r="P372" s="9">
        <f ca="1">MATCH(100-C372,INDEX('Task Durations - Poisson'!$B$2:$AZ$80,,O372),1)</f>
        <v>16</v>
      </c>
    </row>
    <row r="373" spans="1:16" ht="20.100000000000001" customHeight="1">
      <c r="A373" s="10">
        <v>371</v>
      </c>
      <c r="B373" s="11">
        <f t="shared" si="59"/>
        <v>3.279902994878714</v>
      </c>
      <c r="C373" s="12">
        <f t="shared" ca="1" si="47"/>
        <v>15</v>
      </c>
      <c r="D373" s="12">
        <f t="shared" ca="1" si="60"/>
        <v>1</v>
      </c>
      <c r="E373" s="12">
        <f t="shared" ca="1" si="61"/>
        <v>0</v>
      </c>
      <c r="F373" s="12">
        <f t="shared" ca="1" si="62"/>
        <v>0</v>
      </c>
      <c r="G373" s="12">
        <f t="shared" ca="1" si="69"/>
        <v>6</v>
      </c>
      <c r="H373" s="12">
        <f t="shared" ca="1" si="69"/>
        <v>6</v>
      </c>
      <c r="I373" s="12">
        <f t="shared" ca="1" si="69"/>
        <v>5</v>
      </c>
      <c r="J373" s="12">
        <f t="shared" ca="1" si="63"/>
        <v>5.666666666666667</v>
      </c>
      <c r="K373" s="12">
        <f t="shared" ca="1" si="64"/>
        <v>5.666666666666667</v>
      </c>
      <c r="L373" s="12">
        <f t="shared" ca="1" si="65"/>
        <v>0</v>
      </c>
      <c r="M373" s="12">
        <f t="shared" ca="1" si="66"/>
        <v>0</v>
      </c>
      <c r="N373" s="9">
        <f ca="1">MATCH(C373,INDEX('Task Durations - Poisson'!$B$2:$AZ$80,,5),1)</f>
        <v>4</v>
      </c>
      <c r="O373" s="9">
        <f ca="1">MIN(51,INT(SUMPRODUCT(B373:N373,'Task Durations - Table 1'!$A$3:$M$3)))</f>
        <v>12</v>
      </c>
      <c r="P373" s="9">
        <f ca="1">MATCH(100-C373,INDEX('Task Durations - Poisson'!$B$2:$AZ$80,,O373),1)</f>
        <v>17</v>
      </c>
    </row>
    <row r="374" spans="1:16" ht="20.100000000000001" customHeight="1">
      <c r="A374" s="10">
        <v>372</v>
      </c>
      <c r="B374" s="11">
        <f t="shared" si="59"/>
        <v>3.2842791156374105</v>
      </c>
      <c r="C374" s="12">
        <f t="shared" ca="1" si="47"/>
        <v>97</v>
      </c>
      <c r="D374" s="12">
        <f t="shared" ca="1" si="60"/>
        <v>0</v>
      </c>
      <c r="E374" s="12">
        <f t="shared" ca="1" si="61"/>
        <v>0</v>
      </c>
      <c r="F374" s="12">
        <f t="shared" ca="1" si="62"/>
        <v>1</v>
      </c>
      <c r="G374" s="12">
        <f t="shared" ca="1" si="69"/>
        <v>4</v>
      </c>
      <c r="H374" s="12">
        <f t="shared" ca="1" si="69"/>
        <v>4</v>
      </c>
      <c r="I374" s="12">
        <f t="shared" ca="1" si="69"/>
        <v>4</v>
      </c>
      <c r="J374" s="12">
        <f t="shared" ca="1" si="63"/>
        <v>4</v>
      </c>
      <c r="K374" s="12">
        <f t="shared" ca="1" si="64"/>
        <v>0</v>
      </c>
      <c r="L374" s="12">
        <f t="shared" ca="1" si="65"/>
        <v>0</v>
      </c>
      <c r="M374" s="12">
        <f t="shared" ca="1" si="66"/>
        <v>4</v>
      </c>
      <c r="N374" s="9">
        <f ca="1">MATCH(C374,INDEX('Task Durations - Poisson'!$B$2:$AZ$80,,5),1)</f>
        <v>11</v>
      </c>
      <c r="O374" s="9">
        <f ca="1">MIN(51,INT(SUMPRODUCT(B374:N374,'Task Durations - Table 1'!$A$3:$M$3)))</f>
        <v>14</v>
      </c>
      <c r="P374" s="9">
        <f ca="1">MATCH(100-C374,INDEX('Task Durations - Poisson'!$B$2:$AZ$80,,O374),1)</f>
        <v>8</v>
      </c>
    </row>
    <row r="375" spans="1:16" ht="20.100000000000001" customHeight="1">
      <c r="A375" s="10">
        <v>373</v>
      </c>
      <c r="B375" s="11">
        <f t="shared" si="59"/>
        <v>3.2886610751154</v>
      </c>
      <c r="C375" s="12">
        <f t="shared" ca="1" si="47"/>
        <v>26</v>
      </c>
      <c r="D375" s="12">
        <f t="shared" ca="1" si="60"/>
        <v>1</v>
      </c>
      <c r="E375" s="12">
        <f t="shared" ca="1" si="61"/>
        <v>0</v>
      </c>
      <c r="F375" s="12">
        <f t="shared" ca="1" si="62"/>
        <v>0</v>
      </c>
      <c r="G375" s="12">
        <f t="shared" ca="1" si="69"/>
        <v>16</v>
      </c>
      <c r="H375" s="12">
        <f t="shared" ca="1" si="69"/>
        <v>16</v>
      </c>
      <c r="I375" s="12">
        <f t="shared" ca="1" si="69"/>
        <v>16</v>
      </c>
      <c r="J375" s="12">
        <f t="shared" ca="1" si="63"/>
        <v>16</v>
      </c>
      <c r="K375" s="12">
        <f t="shared" ca="1" si="64"/>
        <v>16</v>
      </c>
      <c r="L375" s="12">
        <f t="shared" ca="1" si="65"/>
        <v>0</v>
      </c>
      <c r="M375" s="12">
        <f t="shared" ca="1" si="66"/>
        <v>0</v>
      </c>
      <c r="N375" s="9">
        <f ca="1">MATCH(C375,INDEX('Task Durations - Poisson'!$B$2:$AZ$80,,5),1)</f>
        <v>4</v>
      </c>
      <c r="O375" s="9">
        <f ca="1">MIN(51,INT(SUMPRODUCT(B375:N375,'Task Durations - Table 1'!$A$3:$M$3)))</f>
        <v>24</v>
      </c>
      <c r="P375" s="9">
        <f ca="1">MATCH(100-C375,INDEX('Task Durations - Poisson'!$B$2:$AZ$80,,O375),1)</f>
        <v>28</v>
      </c>
    </row>
    <row r="376" spans="1:16" ht="20.100000000000001" customHeight="1">
      <c r="A376" s="10">
        <v>374</v>
      </c>
      <c r="B376" s="11">
        <f t="shared" si="59"/>
        <v>3.2930488811028336</v>
      </c>
      <c r="C376" s="12">
        <f t="shared" ca="1" si="47"/>
        <v>56</v>
      </c>
      <c r="D376" s="12">
        <f t="shared" ca="1" si="60"/>
        <v>0</v>
      </c>
      <c r="E376" s="12">
        <f t="shared" ca="1" si="61"/>
        <v>1</v>
      </c>
      <c r="F376" s="12">
        <f t="shared" ca="1" si="62"/>
        <v>0</v>
      </c>
      <c r="G376" s="12">
        <f t="shared" ca="1" si="69"/>
        <v>5</v>
      </c>
      <c r="H376" s="12">
        <f t="shared" ca="1" si="69"/>
        <v>4</v>
      </c>
      <c r="I376" s="12">
        <f t="shared" ca="1" si="69"/>
        <v>4</v>
      </c>
      <c r="J376" s="12">
        <f t="shared" ca="1" si="63"/>
        <v>4.333333333333333</v>
      </c>
      <c r="K376" s="12">
        <f t="shared" ca="1" si="64"/>
        <v>0</v>
      </c>
      <c r="L376" s="12">
        <f t="shared" ca="1" si="65"/>
        <v>4.333333333333333</v>
      </c>
      <c r="M376" s="12">
        <f t="shared" ca="1" si="66"/>
        <v>0</v>
      </c>
      <c r="N376" s="9">
        <f ca="1">MATCH(C376,INDEX('Task Durations - Poisson'!$B$2:$AZ$80,,5),1)</f>
        <v>6</v>
      </c>
      <c r="O376" s="9">
        <f ca="1">MIN(51,INT(SUMPRODUCT(B376:N376,'Task Durations - Table 1'!$A$3:$M$3)))</f>
        <v>9</v>
      </c>
      <c r="P376" s="9">
        <f ca="1">MATCH(100-C376,INDEX('Task Durations - Poisson'!$B$2:$AZ$80,,O376),1)</f>
        <v>9</v>
      </c>
    </row>
    <row r="377" spans="1:16" ht="20.100000000000001" customHeight="1">
      <c r="A377" s="10">
        <v>375</v>
      </c>
      <c r="B377" s="11">
        <f t="shared" si="59"/>
        <v>3.2974425414002564</v>
      </c>
      <c r="C377" s="12">
        <f t="shared" ca="1" si="47"/>
        <v>48</v>
      </c>
      <c r="D377" s="12">
        <f t="shared" ca="1" si="60"/>
        <v>0</v>
      </c>
      <c r="E377" s="12">
        <f t="shared" ca="1" si="61"/>
        <v>1</v>
      </c>
      <c r="F377" s="12">
        <f t="shared" ca="1" si="62"/>
        <v>0</v>
      </c>
      <c r="G377" s="12">
        <f t="shared" ca="1" si="69"/>
        <v>4</v>
      </c>
      <c r="H377" s="12">
        <f t="shared" ca="1" si="69"/>
        <v>24</v>
      </c>
      <c r="I377" s="12">
        <f t="shared" ca="1" si="69"/>
        <v>24</v>
      </c>
      <c r="J377" s="12">
        <f t="shared" ca="1" si="63"/>
        <v>17.333333333333332</v>
      </c>
      <c r="K377" s="12">
        <f t="shared" ca="1" si="64"/>
        <v>0</v>
      </c>
      <c r="L377" s="12">
        <f t="shared" ca="1" si="65"/>
        <v>17.333333333333332</v>
      </c>
      <c r="M377" s="12">
        <f t="shared" ca="1" si="66"/>
        <v>0</v>
      </c>
      <c r="N377" s="9">
        <f ca="1">MATCH(C377,INDEX('Task Durations - Poisson'!$B$2:$AZ$80,,5),1)</f>
        <v>6</v>
      </c>
      <c r="O377" s="9">
        <f ca="1">MIN(51,INT(SUMPRODUCT(B377:N377,'Task Durations - Table 1'!$A$3:$M$3)))</f>
        <v>19</v>
      </c>
      <c r="P377" s="9">
        <f ca="1">MATCH(100-C377,INDEX('Task Durations - Poisson'!$B$2:$AZ$80,,O377),1)</f>
        <v>20</v>
      </c>
    </row>
    <row r="378" spans="1:16" ht="20.100000000000001" customHeight="1">
      <c r="A378" s="10">
        <v>376</v>
      </c>
      <c r="B378" s="11">
        <f t="shared" si="59"/>
        <v>3.3018420638186212</v>
      </c>
      <c r="C378" s="12">
        <f t="shared" ca="1" si="47"/>
        <v>86</v>
      </c>
      <c r="D378" s="12">
        <f t="shared" ca="1" si="60"/>
        <v>0</v>
      </c>
      <c r="E378" s="12">
        <f t="shared" ca="1" si="61"/>
        <v>0</v>
      </c>
      <c r="F378" s="12">
        <f t="shared" ca="1" si="62"/>
        <v>1</v>
      </c>
      <c r="G378" s="12">
        <f t="shared" ca="1" si="69"/>
        <v>8</v>
      </c>
      <c r="H378" s="12">
        <f t="shared" ca="1" si="69"/>
        <v>8</v>
      </c>
      <c r="I378" s="12">
        <f t="shared" ca="1" si="69"/>
        <v>8</v>
      </c>
      <c r="J378" s="12">
        <f t="shared" ca="1" si="63"/>
        <v>8</v>
      </c>
      <c r="K378" s="12">
        <f t="shared" ca="1" si="64"/>
        <v>0</v>
      </c>
      <c r="L378" s="12">
        <f t="shared" ca="1" si="65"/>
        <v>0</v>
      </c>
      <c r="M378" s="12">
        <f t="shared" ca="1" si="66"/>
        <v>8</v>
      </c>
      <c r="N378" s="9">
        <f ca="1">MATCH(C378,INDEX('Task Durations - Poisson'!$B$2:$AZ$80,,5),1)</f>
        <v>8</v>
      </c>
      <c r="O378" s="9">
        <f ca="1">MIN(51,INT(SUMPRODUCT(B378:N378,'Task Durations - Table 1'!$A$3:$M$3)))</f>
        <v>17</v>
      </c>
      <c r="P378" s="9">
        <f ca="1">MATCH(100-C378,INDEX('Task Durations - Poisson'!$B$2:$AZ$80,,O378),1)</f>
        <v>14</v>
      </c>
    </row>
    <row r="379" spans="1:16" ht="20.100000000000001" customHeight="1">
      <c r="A379" s="10">
        <v>377</v>
      </c>
      <c r="B379" s="11">
        <f t="shared" si="59"/>
        <v>3.3062474561793027</v>
      </c>
      <c r="C379" s="12">
        <f t="shared" ca="1" si="47"/>
        <v>60</v>
      </c>
      <c r="D379" s="12">
        <f t="shared" ca="1" si="60"/>
        <v>0</v>
      </c>
      <c r="E379" s="12">
        <f t="shared" ca="1" si="61"/>
        <v>1</v>
      </c>
      <c r="F379" s="12">
        <f t="shared" ca="1" si="62"/>
        <v>0</v>
      </c>
      <c r="G379" s="12">
        <f t="shared" ca="1" si="69"/>
        <v>11</v>
      </c>
      <c r="H379" s="12">
        <f t="shared" ca="1" si="69"/>
        <v>16</v>
      </c>
      <c r="I379" s="12">
        <f t="shared" ca="1" si="69"/>
        <v>11</v>
      </c>
      <c r="J379" s="12">
        <f t="shared" ca="1" si="63"/>
        <v>12.666666666666666</v>
      </c>
      <c r="K379" s="12">
        <f t="shared" ca="1" si="64"/>
        <v>0</v>
      </c>
      <c r="L379" s="12">
        <f t="shared" ca="1" si="65"/>
        <v>12.666666666666666</v>
      </c>
      <c r="M379" s="12">
        <f t="shared" ca="1" si="66"/>
        <v>0</v>
      </c>
      <c r="N379" s="9">
        <f ca="1">MATCH(C379,INDEX('Task Durations - Poisson'!$B$2:$AZ$80,,5),1)</f>
        <v>6</v>
      </c>
      <c r="O379" s="9">
        <f ca="1">MIN(51,INT(SUMPRODUCT(B379:N379,'Task Durations - Table 1'!$A$3:$M$3)))</f>
        <v>15</v>
      </c>
      <c r="P379" s="9">
        <f ca="1">MATCH(100-C379,INDEX('Task Durations - Poisson'!$B$2:$AZ$80,,O379),1)</f>
        <v>15</v>
      </c>
    </row>
    <row r="380" spans="1:16" ht="20.100000000000001" customHeight="1">
      <c r="A380" s="10">
        <v>378</v>
      </c>
      <c r="B380" s="11">
        <f t="shared" si="59"/>
        <v>3.3106587263141098</v>
      </c>
      <c r="C380" s="12">
        <f t="shared" ca="1" si="47"/>
        <v>32</v>
      </c>
      <c r="D380" s="12">
        <f t="shared" ca="1" si="60"/>
        <v>1</v>
      </c>
      <c r="E380" s="12">
        <f t="shared" ca="1" si="61"/>
        <v>0</v>
      </c>
      <c r="F380" s="12">
        <f t="shared" ca="1" si="62"/>
        <v>0</v>
      </c>
      <c r="G380" s="12">
        <f t="shared" ca="1" si="69"/>
        <v>16</v>
      </c>
      <c r="H380" s="12">
        <f t="shared" ca="1" si="69"/>
        <v>11</v>
      </c>
      <c r="I380" s="12">
        <f t="shared" ca="1" si="69"/>
        <v>16</v>
      </c>
      <c r="J380" s="12">
        <f t="shared" ca="1" si="63"/>
        <v>14.333333333333334</v>
      </c>
      <c r="K380" s="12">
        <f t="shared" ca="1" si="64"/>
        <v>14.333333333333334</v>
      </c>
      <c r="L380" s="12">
        <f t="shared" ca="1" si="65"/>
        <v>0</v>
      </c>
      <c r="M380" s="12">
        <f t="shared" ca="1" si="66"/>
        <v>0</v>
      </c>
      <c r="N380" s="9">
        <f ca="1">MATCH(C380,INDEX('Task Durations - Poisson'!$B$2:$AZ$80,,5),1)</f>
        <v>5</v>
      </c>
      <c r="O380" s="9">
        <f ca="1">MIN(51,INT(SUMPRODUCT(B380:N380,'Task Durations - Table 1'!$A$3:$M$3)))</f>
        <v>23</v>
      </c>
      <c r="P380" s="9">
        <f ca="1">MATCH(100-C380,INDEX('Task Durations - Poisson'!$B$2:$AZ$80,,O380),1)</f>
        <v>26</v>
      </c>
    </row>
    <row r="381" spans="1:16" ht="20.100000000000001" customHeight="1">
      <c r="A381" s="10">
        <v>379</v>
      </c>
      <c r="B381" s="11">
        <f t="shared" si="59"/>
        <v>3.3150758820653028</v>
      </c>
      <c r="C381" s="12">
        <f t="shared" ca="1" si="47"/>
        <v>94</v>
      </c>
      <c r="D381" s="12">
        <f t="shared" ca="1" si="60"/>
        <v>0</v>
      </c>
      <c r="E381" s="12">
        <f t="shared" ca="1" si="61"/>
        <v>0</v>
      </c>
      <c r="F381" s="12">
        <f t="shared" ca="1" si="62"/>
        <v>1</v>
      </c>
      <c r="G381" s="12">
        <f t="shared" ca="1" si="69"/>
        <v>11</v>
      </c>
      <c r="H381" s="12">
        <f t="shared" ca="1" si="69"/>
        <v>8</v>
      </c>
      <c r="I381" s="12">
        <f t="shared" ca="1" si="69"/>
        <v>8</v>
      </c>
      <c r="J381" s="12">
        <f t="shared" ca="1" si="63"/>
        <v>9</v>
      </c>
      <c r="K381" s="12">
        <f t="shared" ca="1" si="64"/>
        <v>0</v>
      </c>
      <c r="L381" s="12">
        <f t="shared" ca="1" si="65"/>
        <v>0</v>
      </c>
      <c r="M381" s="12">
        <f t="shared" ca="1" si="66"/>
        <v>9</v>
      </c>
      <c r="N381" s="9">
        <f ca="1">MATCH(C381,INDEX('Task Durations - Poisson'!$B$2:$AZ$80,,5),1)</f>
        <v>10</v>
      </c>
      <c r="O381" s="9">
        <f ca="1">MIN(51,INT(SUMPRODUCT(B381:N381,'Task Durations - Table 1'!$A$3:$M$3)))</f>
        <v>19</v>
      </c>
      <c r="P381" s="9">
        <f ca="1">MATCH(100-C381,INDEX('Task Durations - Poisson'!$B$2:$AZ$80,,O381),1)</f>
        <v>13</v>
      </c>
    </row>
    <row r="382" spans="1:16" ht="20.100000000000001" customHeight="1">
      <c r="A382" s="10">
        <v>380</v>
      </c>
      <c r="B382" s="11">
        <f t="shared" si="59"/>
        <v>3.3194989312856036</v>
      </c>
      <c r="C382" s="12">
        <f t="shared" ca="1" si="47"/>
        <v>27</v>
      </c>
      <c r="D382" s="12">
        <f t="shared" ca="1" si="60"/>
        <v>1</v>
      </c>
      <c r="E382" s="12">
        <f t="shared" ca="1" si="61"/>
        <v>0</v>
      </c>
      <c r="F382" s="12">
        <f t="shared" ca="1" si="62"/>
        <v>0</v>
      </c>
      <c r="G382" s="12">
        <f t="shared" ca="1" si="69"/>
        <v>24</v>
      </c>
      <c r="H382" s="12">
        <f t="shared" ca="1" si="69"/>
        <v>4</v>
      </c>
      <c r="I382" s="12">
        <f t="shared" ca="1" si="69"/>
        <v>4</v>
      </c>
      <c r="J382" s="12">
        <f t="shared" ca="1" si="63"/>
        <v>10.666666666666666</v>
      </c>
      <c r="K382" s="12">
        <f t="shared" ca="1" si="64"/>
        <v>10.666666666666666</v>
      </c>
      <c r="L382" s="12">
        <f t="shared" ca="1" si="65"/>
        <v>0</v>
      </c>
      <c r="M382" s="12">
        <f t="shared" ca="1" si="66"/>
        <v>0</v>
      </c>
      <c r="N382" s="9">
        <f ca="1">MATCH(C382,INDEX('Task Durations - Poisson'!$B$2:$AZ$80,,5),1)</f>
        <v>5</v>
      </c>
      <c r="O382" s="9">
        <f ca="1">MIN(51,INT(SUMPRODUCT(B382:N382,'Task Durations - Table 1'!$A$3:$M$3)))</f>
        <v>18</v>
      </c>
      <c r="P382" s="9">
        <f ca="1">MATCH(100-C382,INDEX('Task Durations - Poisson'!$B$2:$AZ$80,,O382),1)</f>
        <v>21</v>
      </c>
    </row>
    <row r="383" spans="1:16" ht="20.100000000000001" customHeight="1">
      <c r="A383" s="10">
        <v>381</v>
      </c>
      <c r="B383" s="11">
        <f t="shared" si="59"/>
        <v>3.3239278818382116</v>
      </c>
      <c r="C383" s="12">
        <f t="shared" ca="1" si="47"/>
        <v>22</v>
      </c>
      <c r="D383" s="12">
        <f t="shared" ca="1" si="60"/>
        <v>1</v>
      </c>
      <c r="E383" s="12">
        <f t="shared" ca="1" si="61"/>
        <v>0</v>
      </c>
      <c r="F383" s="12">
        <f t="shared" ca="1" si="62"/>
        <v>0</v>
      </c>
      <c r="G383" s="12">
        <f t="shared" ca="1" si="69"/>
        <v>5</v>
      </c>
      <c r="H383" s="12">
        <f t="shared" ca="1" si="69"/>
        <v>6</v>
      </c>
      <c r="I383" s="12">
        <f t="shared" ca="1" si="69"/>
        <v>6</v>
      </c>
      <c r="J383" s="12">
        <f t="shared" ca="1" si="63"/>
        <v>5.666666666666667</v>
      </c>
      <c r="K383" s="12">
        <f t="shared" ca="1" si="64"/>
        <v>5.666666666666667</v>
      </c>
      <c r="L383" s="12">
        <f t="shared" ca="1" si="65"/>
        <v>0</v>
      </c>
      <c r="M383" s="12">
        <f t="shared" ca="1" si="66"/>
        <v>0</v>
      </c>
      <c r="N383" s="9">
        <f ca="1">MATCH(C383,INDEX('Task Durations - Poisson'!$B$2:$AZ$80,,5),1)</f>
        <v>4</v>
      </c>
      <c r="O383" s="9">
        <f ca="1">MIN(51,INT(SUMPRODUCT(B383:N383,'Task Durations - Table 1'!$A$3:$M$3)))</f>
        <v>12</v>
      </c>
      <c r="P383" s="9">
        <f ca="1">MATCH(100-C383,INDEX('Task Durations - Poisson'!$B$2:$AZ$80,,O383),1)</f>
        <v>16</v>
      </c>
    </row>
    <row r="384" spans="1:16" ht="20.100000000000001" customHeight="1">
      <c r="A384" s="10">
        <v>382</v>
      </c>
      <c r="B384" s="11">
        <f t="shared" si="59"/>
        <v>3.3283627415968189</v>
      </c>
      <c r="C384" s="12">
        <f t="shared" ca="1" si="47"/>
        <v>0</v>
      </c>
      <c r="D384" s="12">
        <f t="shared" ca="1" si="60"/>
        <v>1</v>
      </c>
      <c r="E384" s="12">
        <f t="shared" ca="1" si="61"/>
        <v>0</v>
      </c>
      <c r="F384" s="12">
        <f t="shared" ca="1" si="62"/>
        <v>0</v>
      </c>
      <c r="G384" s="12">
        <f t="shared" ref="G384:I403" ca="1" si="70">INT(CHOOSE(1+MOD($C384+RANDBETWEEN(0,1),7),1,2,3,5,8,13,21)+$B384)</f>
        <v>4</v>
      </c>
      <c r="H384" s="12">
        <f t="shared" ca="1" si="70"/>
        <v>4</v>
      </c>
      <c r="I384" s="12">
        <f t="shared" ca="1" si="70"/>
        <v>4</v>
      </c>
      <c r="J384" s="12">
        <f t="shared" ca="1" si="63"/>
        <v>4</v>
      </c>
      <c r="K384" s="12">
        <f t="shared" ca="1" si="64"/>
        <v>4</v>
      </c>
      <c r="L384" s="12">
        <f t="shared" ca="1" si="65"/>
        <v>0</v>
      </c>
      <c r="M384" s="12">
        <f t="shared" ca="1" si="66"/>
        <v>0</v>
      </c>
      <c r="N384" s="9">
        <f ca="1">MATCH(C384,INDEX('Task Durations - Poisson'!$B$2:$AZ$80,,5),1)</f>
        <v>2</v>
      </c>
      <c r="O384" s="9">
        <f ca="1">MIN(51,INT(SUMPRODUCT(B384:N384,'Task Durations - Table 1'!$A$3:$M$3)))</f>
        <v>9</v>
      </c>
      <c r="P384" s="9">
        <f ca="1">MATCH(100-C384,INDEX('Task Durations - Poisson'!$B$2:$AZ$80,,O384),1)</f>
        <v>79</v>
      </c>
    </row>
    <row r="385" spans="1:16" ht="20.100000000000001" customHeight="1">
      <c r="A385" s="10">
        <v>383</v>
      </c>
      <c r="B385" s="11">
        <f t="shared" si="59"/>
        <v>3.3328035184456213</v>
      </c>
      <c r="C385" s="12">
        <f t="shared" ca="1" si="47"/>
        <v>69</v>
      </c>
      <c r="D385" s="12">
        <f t="shared" ca="1" si="60"/>
        <v>0</v>
      </c>
      <c r="E385" s="12">
        <f t="shared" ca="1" si="61"/>
        <v>0</v>
      </c>
      <c r="F385" s="12">
        <f t="shared" ca="1" si="62"/>
        <v>1</v>
      </c>
      <c r="G385" s="12">
        <f t="shared" ca="1" si="70"/>
        <v>4</v>
      </c>
      <c r="H385" s="12">
        <f t="shared" ca="1" si="70"/>
        <v>24</v>
      </c>
      <c r="I385" s="12">
        <f t="shared" ca="1" si="70"/>
        <v>4</v>
      </c>
      <c r="J385" s="12">
        <f t="shared" ca="1" si="63"/>
        <v>10.666666666666666</v>
      </c>
      <c r="K385" s="12">
        <f t="shared" ca="1" si="64"/>
        <v>0</v>
      </c>
      <c r="L385" s="12">
        <f t="shared" ca="1" si="65"/>
        <v>0</v>
      </c>
      <c r="M385" s="12">
        <f t="shared" ca="1" si="66"/>
        <v>10.666666666666666</v>
      </c>
      <c r="N385" s="9">
        <f ca="1">MATCH(C385,INDEX('Task Durations - Poisson'!$B$2:$AZ$80,,5),1)</f>
        <v>7</v>
      </c>
      <c r="O385" s="9">
        <f ca="1">MIN(51,INT(SUMPRODUCT(B385:N385,'Task Durations - Table 1'!$A$3:$M$3)))</f>
        <v>18</v>
      </c>
      <c r="P385" s="9">
        <f ca="1">MATCH(100-C385,INDEX('Task Durations - Poisson'!$B$2:$AZ$80,,O385),1)</f>
        <v>17</v>
      </c>
    </row>
    <row r="386" spans="1:16" ht="20.100000000000001" customHeight="1">
      <c r="A386" s="10">
        <v>384</v>
      </c>
      <c r="B386" s="11">
        <f t="shared" si="59"/>
        <v>3.3372502202793339</v>
      </c>
      <c r="C386" s="12">
        <f t="shared" ca="1" si="47"/>
        <v>11</v>
      </c>
      <c r="D386" s="12">
        <f t="shared" ca="1" si="60"/>
        <v>1</v>
      </c>
      <c r="E386" s="12">
        <f t="shared" ca="1" si="61"/>
        <v>0</v>
      </c>
      <c r="F386" s="12">
        <f t="shared" ca="1" si="62"/>
        <v>0</v>
      </c>
      <c r="G386" s="12">
        <f t="shared" ca="1" si="70"/>
        <v>11</v>
      </c>
      <c r="H386" s="12">
        <f t="shared" ca="1" si="70"/>
        <v>16</v>
      </c>
      <c r="I386" s="12">
        <f t="shared" ca="1" si="70"/>
        <v>11</v>
      </c>
      <c r="J386" s="12">
        <f t="shared" ca="1" si="63"/>
        <v>12.666666666666666</v>
      </c>
      <c r="K386" s="12">
        <f t="shared" ca="1" si="64"/>
        <v>12.666666666666666</v>
      </c>
      <c r="L386" s="12">
        <f t="shared" ca="1" si="65"/>
        <v>0</v>
      </c>
      <c r="M386" s="12">
        <f t="shared" ca="1" si="66"/>
        <v>0</v>
      </c>
      <c r="N386" s="9">
        <f ca="1">MATCH(C386,INDEX('Task Durations - Poisson'!$B$2:$AZ$80,,5),1)</f>
        <v>3</v>
      </c>
      <c r="O386" s="9">
        <f ca="1">MIN(51,INT(SUMPRODUCT(B386:N386,'Task Durations - Table 1'!$A$3:$M$3)))</f>
        <v>19</v>
      </c>
      <c r="P386" s="9">
        <f ca="1">MATCH(100-C386,INDEX('Task Durations - Poisson'!$B$2:$AZ$80,,O386),1)</f>
        <v>25</v>
      </c>
    </row>
    <row r="387" spans="1:16" ht="20.100000000000001" customHeight="1">
      <c r="A387" s="10">
        <v>385</v>
      </c>
      <c r="B387" s="11">
        <f t="shared" ref="B387:B450" si="71">2*EXP(A387/750)</f>
        <v>3.3417028550032057</v>
      </c>
      <c r="C387" s="12">
        <f t="shared" ca="1" si="47"/>
        <v>95</v>
      </c>
      <c r="D387" s="12">
        <f t="shared" ref="D387:D450" ca="1" si="72">IF(C387&lt;33,1,0)</f>
        <v>0</v>
      </c>
      <c r="E387" s="12">
        <f t="shared" ref="E387:E450" ca="1" si="73">IF(AND(C387&gt;=33,C387&lt;66),1,0)</f>
        <v>0</v>
      </c>
      <c r="F387" s="12">
        <f t="shared" ref="F387:F450" ca="1" si="74">IF(D387+E387&gt;0,0,1)</f>
        <v>1</v>
      </c>
      <c r="G387" s="12">
        <f t="shared" ca="1" si="70"/>
        <v>11</v>
      </c>
      <c r="H387" s="12">
        <f t="shared" ca="1" si="70"/>
        <v>11</v>
      </c>
      <c r="I387" s="12">
        <f t="shared" ca="1" si="70"/>
        <v>16</v>
      </c>
      <c r="J387" s="12">
        <f t="shared" ref="J387:J450" ca="1" si="75">AVERAGE(G387:I387)</f>
        <v>12.666666666666666</v>
      </c>
      <c r="K387" s="12">
        <f t="shared" ref="K387:K450" ca="1" si="76">IF(OR(AND(D387,IF($C387&lt;80,1,0)),AND(E387,IF($C387&lt;20,1,0))),1,0)*$J387</f>
        <v>0</v>
      </c>
      <c r="L387" s="12">
        <f t="shared" ref="L387:L450" ca="1" si="77">IF(AND(K387=0,E387=1),1,0)*$J387</f>
        <v>0</v>
      </c>
      <c r="M387" s="12">
        <f t="shared" ref="M387:M450" ca="1" si="78">IF(K387+L387=0,1,0)*$J387</f>
        <v>12.666666666666666</v>
      </c>
      <c r="N387" s="9">
        <f ca="1">MATCH(C387,INDEX('Task Durations - Poisson'!$B$2:$AZ$80,,5),1)</f>
        <v>10</v>
      </c>
      <c r="O387" s="9">
        <f ca="1">MIN(51,INT(SUMPRODUCT(B387:N387,'Task Durations - Table 1'!$A$3:$M$3)))</f>
        <v>23</v>
      </c>
      <c r="P387" s="9">
        <f ca="1">MATCH(100-C387,INDEX('Task Durations - Poisson'!$B$2:$AZ$80,,O387),1)</f>
        <v>16</v>
      </c>
    </row>
    <row r="388" spans="1:16" ht="20.100000000000001" customHeight="1">
      <c r="A388" s="10">
        <v>386</v>
      </c>
      <c r="B388" s="11">
        <f t="shared" si="71"/>
        <v>3.3461614305330341</v>
      </c>
      <c r="C388" s="12">
        <f t="shared" ca="1" si="47"/>
        <v>26</v>
      </c>
      <c r="D388" s="12">
        <f t="shared" ca="1" si="72"/>
        <v>1</v>
      </c>
      <c r="E388" s="12">
        <f t="shared" ca="1" si="73"/>
        <v>0</v>
      </c>
      <c r="F388" s="12">
        <f t="shared" ca="1" si="74"/>
        <v>0</v>
      </c>
      <c r="G388" s="12">
        <f t="shared" ca="1" si="70"/>
        <v>24</v>
      </c>
      <c r="H388" s="12">
        <f t="shared" ca="1" si="70"/>
        <v>16</v>
      </c>
      <c r="I388" s="12">
        <f t="shared" ca="1" si="70"/>
        <v>16</v>
      </c>
      <c r="J388" s="12">
        <f t="shared" ca="1" si="75"/>
        <v>18.666666666666668</v>
      </c>
      <c r="K388" s="12">
        <f t="shared" ca="1" si="76"/>
        <v>18.666666666666668</v>
      </c>
      <c r="L388" s="12">
        <f t="shared" ca="1" si="77"/>
        <v>0</v>
      </c>
      <c r="M388" s="12">
        <f t="shared" ca="1" si="78"/>
        <v>0</v>
      </c>
      <c r="N388" s="9">
        <f ca="1">MATCH(C388,INDEX('Task Durations - Poisson'!$B$2:$AZ$80,,5),1)</f>
        <v>4</v>
      </c>
      <c r="O388" s="9">
        <f ca="1">MIN(51,INT(SUMPRODUCT(B388:N388,'Task Durations - Table 1'!$A$3:$M$3)))</f>
        <v>27</v>
      </c>
      <c r="P388" s="9">
        <f ca="1">MATCH(100-C388,INDEX('Task Durations - Poisson'!$B$2:$AZ$80,,O388),1)</f>
        <v>31</v>
      </c>
    </row>
    <row r="389" spans="1:16" ht="20.100000000000001" customHeight="1">
      <c r="A389" s="10">
        <v>387</v>
      </c>
      <c r="B389" s="11">
        <f t="shared" si="71"/>
        <v>3.3506259547951749</v>
      </c>
      <c r="C389" s="12">
        <f t="shared" ca="1" si="47"/>
        <v>36</v>
      </c>
      <c r="D389" s="12">
        <f t="shared" ca="1" si="72"/>
        <v>0</v>
      </c>
      <c r="E389" s="12">
        <f t="shared" ca="1" si="73"/>
        <v>1</v>
      </c>
      <c r="F389" s="12">
        <f t="shared" ca="1" si="74"/>
        <v>0</v>
      </c>
      <c r="G389" s="12">
        <f t="shared" ca="1" si="70"/>
        <v>6</v>
      </c>
      <c r="H389" s="12">
        <f t="shared" ca="1" si="70"/>
        <v>6</v>
      </c>
      <c r="I389" s="12">
        <f t="shared" ca="1" si="70"/>
        <v>6</v>
      </c>
      <c r="J389" s="12">
        <f t="shared" ca="1" si="75"/>
        <v>6</v>
      </c>
      <c r="K389" s="12">
        <f t="shared" ca="1" si="76"/>
        <v>0</v>
      </c>
      <c r="L389" s="12">
        <f t="shared" ca="1" si="77"/>
        <v>6</v>
      </c>
      <c r="M389" s="12">
        <f t="shared" ca="1" si="78"/>
        <v>0</v>
      </c>
      <c r="N389" s="9">
        <f ca="1">MATCH(C389,INDEX('Task Durations - Poisson'!$B$2:$AZ$80,,5),1)</f>
        <v>5</v>
      </c>
      <c r="O389" s="9">
        <f ca="1">MIN(51,INT(SUMPRODUCT(B389:N389,'Task Durations - Table 1'!$A$3:$M$3)))</f>
        <v>10</v>
      </c>
      <c r="P389" s="9">
        <f ca="1">MATCH(100-C389,INDEX('Task Durations - Poisson'!$B$2:$AZ$80,,O389),1)</f>
        <v>12</v>
      </c>
    </row>
    <row r="390" spans="1:16" ht="20.100000000000001" customHeight="1">
      <c r="A390" s="10">
        <v>388</v>
      </c>
      <c r="B390" s="11">
        <f t="shared" si="71"/>
        <v>3.3550964357265625</v>
      </c>
      <c r="C390" s="12">
        <f t="shared" ca="1" si="47"/>
        <v>90</v>
      </c>
      <c r="D390" s="12">
        <f t="shared" ca="1" si="72"/>
        <v>0</v>
      </c>
      <c r="E390" s="12">
        <f t="shared" ca="1" si="73"/>
        <v>0</v>
      </c>
      <c r="F390" s="12">
        <f t="shared" ca="1" si="74"/>
        <v>1</v>
      </c>
      <c r="G390" s="12">
        <f t="shared" ca="1" si="70"/>
        <v>4</v>
      </c>
      <c r="H390" s="12">
        <f t="shared" ca="1" si="70"/>
        <v>24</v>
      </c>
      <c r="I390" s="12">
        <f t="shared" ca="1" si="70"/>
        <v>4</v>
      </c>
      <c r="J390" s="12">
        <f t="shared" ca="1" si="75"/>
        <v>10.666666666666666</v>
      </c>
      <c r="K390" s="12">
        <f t="shared" ca="1" si="76"/>
        <v>0</v>
      </c>
      <c r="L390" s="12">
        <f t="shared" ca="1" si="77"/>
        <v>0</v>
      </c>
      <c r="M390" s="12">
        <f t="shared" ca="1" si="78"/>
        <v>10.666666666666666</v>
      </c>
      <c r="N390" s="9">
        <f ca="1">MATCH(C390,INDEX('Task Durations - Poisson'!$B$2:$AZ$80,,5),1)</f>
        <v>9</v>
      </c>
      <c r="O390" s="9">
        <f ca="1">MIN(51,INT(SUMPRODUCT(B390:N390,'Task Durations - Table 1'!$A$3:$M$3)))</f>
        <v>19</v>
      </c>
      <c r="P390" s="9">
        <f ca="1">MATCH(100-C390,INDEX('Task Durations - Poisson'!$B$2:$AZ$80,,O390),1)</f>
        <v>15</v>
      </c>
    </row>
    <row r="391" spans="1:16" ht="20.100000000000001" customHeight="1">
      <c r="A391" s="10">
        <v>389</v>
      </c>
      <c r="B391" s="11">
        <f t="shared" si="71"/>
        <v>3.3595728812747199</v>
      </c>
      <c r="C391" s="12">
        <f t="shared" ca="1" si="47"/>
        <v>27</v>
      </c>
      <c r="D391" s="12">
        <f t="shared" ca="1" si="72"/>
        <v>1</v>
      </c>
      <c r="E391" s="12">
        <f t="shared" ca="1" si="73"/>
        <v>0</v>
      </c>
      <c r="F391" s="12">
        <f t="shared" ca="1" si="74"/>
        <v>0</v>
      </c>
      <c r="G391" s="12">
        <f t="shared" ca="1" si="70"/>
        <v>4</v>
      </c>
      <c r="H391" s="12">
        <f t="shared" ca="1" si="70"/>
        <v>24</v>
      </c>
      <c r="I391" s="12">
        <f t="shared" ca="1" si="70"/>
        <v>4</v>
      </c>
      <c r="J391" s="12">
        <f t="shared" ca="1" si="75"/>
        <v>10.666666666666666</v>
      </c>
      <c r="K391" s="12">
        <f t="shared" ca="1" si="76"/>
        <v>10.666666666666666</v>
      </c>
      <c r="L391" s="12">
        <f t="shared" ca="1" si="77"/>
        <v>0</v>
      </c>
      <c r="M391" s="12">
        <f t="shared" ca="1" si="78"/>
        <v>0</v>
      </c>
      <c r="N391" s="9">
        <f ca="1">MATCH(C391,INDEX('Task Durations - Poisson'!$B$2:$AZ$80,,5),1)</f>
        <v>5</v>
      </c>
      <c r="O391" s="9">
        <f ca="1">MIN(51,INT(SUMPRODUCT(B391:N391,'Task Durations - Table 1'!$A$3:$M$3)))</f>
        <v>17</v>
      </c>
      <c r="P391" s="9">
        <f ca="1">MATCH(100-C391,INDEX('Task Durations - Poisson'!$B$2:$AZ$80,,O391),1)</f>
        <v>20</v>
      </c>
    </row>
    <row r="392" spans="1:16" ht="20.100000000000001" customHeight="1">
      <c r="A392" s="10">
        <v>390</v>
      </c>
      <c r="B392" s="11">
        <f t="shared" si="71"/>
        <v>3.3640552993977728</v>
      </c>
      <c r="C392" s="12">
        <f t="shared" ca="1" si="47"/>
        <v>0</v>
      </c>
      <c r="D392" s="12">
        <f t="shared" ca="1" si="72"/>
        <v>1</v>
      </c>
      <c r="E392" s="12">
        <f t="shared" ca="1" si="73"/>
        <v>0</v>
      </c>
      <c r="F392" s="12">
        <f t="shared" ca="1" si="74"/>
        <v>0</v>
      </c>
      <c r="G392" s="12">
        <f t="shared" ca="1" si="70"/>
        <v>4</v>
      </c>
      <c r="H392" s="12">
        <f t="shared" ca="1" si="70"/>
        <v>5</v>
      </c>
      <c r="I392" s="12">
        <f t="shared" ca="1" si="70"/>
        <v>5</v>
      </c>
      <c r="J392" s="12">
        <f t="shared" ca="1" si="75"/>
        <v>4.666666666666667</v>
      </c>
      <c r="K392" s="12">
        <f t="shared" ca="1" si="76"/>
        <v>4.666666666666667</v>
      </c>
      <c r="L392" s="12">
        <f t="shared" ca="1" si="77"/>
        <v>0</v>
      </c>
      <c r="M392" s="12">
        <f t="shared" ca="1" si="78"/>
        <v>0</v>
      </c>
      <c r="N392" s="9">
        <f ca="1">MATCH(C392,INDEX('Task Durations - Poisson'!$B$2:$AZ$80,,5),1)</f>
        <v>2</v>
      </c>
      <c r="O392" s="9">
        <f ca="1">MIN(51,INT(SUMPRODUCT(B392:N392,'Task Durations - Table 1'!$A$3:$M$3)))</f>
        <v>10</v>
      </c>
      <c r="P392" s="9">
        <f ca="1">MATCH(100-C392,INDEX('Task Durations - Poisson'!$B$2:$AZ$80,,O392),1)</f>
        <v>79</v>
      </c>
    </row>
    <row r="393" spans="1:16" ht="20.100000000000001" customHeight="1">
      <c r="A393" s="10">
        <v>391</v>
      </c>
      <c r="B393" s="11">
        <f t="shared" si="71"/>
        <v>3.3685436980644661</v>
      </c>
      <c r="C393" s="12">
        <f t="shared" ca="1" si="47"/>
        <v>21</v>
      </c>
      <c r="D393" s="12">
        <f t="shared" ca="1" si="72"/>
        <v>1</v>
      </c>
      <c r="E393" s="12">
        <f t="shared" ca="1" si="73"/>
        <v>0</v>
      </c>
      <c r="F393" s="12">
        <f t="shared" ca="1" si="74"/>
        <v>0</v>
      </c>
      <c r="G393" s="12">
        <f t="shared" ca="1" si="70"/>
        <v>5</v>
      </c>
      <c r="H393" s="12">
        <f t="shared" ca="1" si="70"/>
        <v>5</v>
      </c>
      <c r="I393" s="12">
        <f t="shared" ca="1" si="70"/>
        <v>5</v>
      </c>
      <c r="J393" s="12">
        <f t="shared" ca="1" si="75"/>
        <v>5</v>
      </c>
      <c r="K393" s="12">
        <f t="shared" ca="1" si="76"/>
        <v>5</v>
      </c>
      <c r="L393" s="12">
        <f t="shared" ca="1" si="77"/>
        <v>0</v>
      </c>
      <c r="M393" s="12">
        <f t="shared" ca="1" si="78"/>
        <v>0</v>
      </c>
      <c r="N393" s="9">
        <f ca="1">MATCH(C393,INDEX('Task Durations - Poisson'!$B$2:$AZ$80,,5),1)</f>
        <v>4</v>
      </c>
      <c r="O393" s="9">
        <f ca="1">MIN(51,INT(SUMPRODUCT(B393:N393,'Task Durations - Table 1'!$A$3:$M$3)))</f>
        <v>11</v>
      </c>
      <c r="P393" s="9">
        <f ca="1">MATCH(100-C393,INDEX('Task Durations - Poisson'!$B$2:$AZ$80,,O393),1)</f>
        <v>15</v>
      </c>
    </row>
    <row r="394" spans="1:16" ht="20.100000000000001" customHeight="1">
      <c r="A394" s="10">
        <v>392</v>
      </c>
      <c r="B394" s="11">
        <f t="shared" si="71"/>
        <v>3.3730380852541768</v>
      </c>
      <c r="C394" s="12">
        <f t="shared" ca="1" si="47"/>
        <v>56</v>
      </c>
      <c r="D394" s="12">
        <f t="shared" ca="1" si="72"/>
        <v>0</v>
      </c>
      <c r="E394" s="12">
        <f t="shared" ca="1" si="73"/>
        <v>1</v>
      </c>
      <c r="F394" s="12">
        <f t="shared" ca="1" si="74"/>
        <v>0</v>
      </c>
      <c r="G394" s="12">
        <f t="shared" ca="1" si="70"/>
        <v>5</v>
      </c>
      <c r="H394" s="12">
        <f t="shared" ca="1" si="70"/>
        <v>4</v>
      </c>
      <c r="I394" s="12">
        <f t="shared" ca="1" si="70"/>
        <v>4</v>
      </c>
      <c r="J394" s="12">
        <f t="shared" ca="1" si="75"/>
        <v>4.333333333333333</v>
      </c>
      <c r="K394" s="12">
        <f t="shared" ca="1" si="76"/>
        <v>0</v>
      </c>
      <c r="L394" s="12">
        <f t="shared" ca="1" si="77"/>
        <v>4.333333333333333</v>
      </c>
      <c r="M394" s="12">
        <f t="shared" ca="1" si="78"/>
        <v>0</v>
      </c>
      <c r="N394" s="9">
        <f ca="1">MATCH(C394,INDEX('Task Durations - Poisson'!$B$2:$AZ$80,,5),1)</f>
        <v>6</v>
      </c>
      <c r="O394" s="9">
        <f ca="1">MIN(51,INT(SUMPRODUCT(B394:N394,'Task Durations - Table 1'!$A$3:$M$3)))</f>
        <v>9</v>
      </c>
      <c r="P394" s="9">
        <f ca="1">MATCH(100-C394,INDEX('Task Durations - Poisson'!$B$2:$AZ$80,,O394),1)</f>
        <v>9</v>
      </c>
    </row>
    <row r="395" spans="1:16" ht="20.100000000000001" customHeight="1">
      <c r="A395" s="10">
        <v>393</v>
      </c>
      <c r="B395" s="11">
        <f t="shared" si="71"/>
        <v>3.3775384689569274</v>
      </c>
      <c r="C395" s="12">
        <f t="shared" ca="1" si="47"/>
        <v>69</v>
      </c>
      <c r="D395" s="12">
        <f t="shared" ca="1" si="72"/>
        <v>0</v>
      </c>
      <c r="E395" s="12">
        <f t="shared" ca="1" si="73"/>
        <v>0</v>
      </c>
      <c r="F395" s="12">
        <f t="shared" ca="1" si="74"/>
        <v>1</v>
      </c>
      <c r="G395" s="12">
        <f t="shared" ca="1" si="70"/>
        <v>4</v>
      </c>
      <c r="H395" s="12">
        <f t="shared" ca="1" si="70"/>
        <v>24</v>
      </c>
      <c r="I395" s="12">
        <f t="shared" ca="1" si="70"/>
        <v>4</v>
      </c>
      <c r="J395" s="12">
        <f t="shared" ca="1" si="75"/>
        <v>10.666666666666666</v>
      </c>
      <c r="K395" s="12">
        <f t="shared" ca="1" si="76"/>
        <v>0</v>
      </c>
      <c r="L395" s="12">
        <f t="shared" ca="1" si="77"/>
        <v>0</v>
      </c>
      <c r="M395" s="12">
        <f t="shared" ca="1" si="78"/>
        <v>10.666666666666666</v>
      </c>
      <c r="N395" s="9">
        <f ca="1">MATCH(C395,INDEX('Task Durations - Poisson'!$B$2:$AZ$80,,5),1)</f>
        <v>7</v>
      </c>
      <c r="O395" s="9">
        <f ca="1">MIN(51,INT(SUMPRODUCT(B395:N395,'Task Durations - Table 1'!$A$3:$M$3)))</f>
        <v>18</v>
      </c>
      <c r="P395" s="9">
        <f ca="1">MATCH(100-C395,INDEX('Task Durations - Poisson'!$B$2:$AZ$80,,O395),1)</f>
        <v>17</v>
      </c>
    </row>
    <row r="396" spans="1:16" ht="20.100000000000001" customHeight="1">
      <c r="A396" s="10">
        <v>394</v>
      </c>
      <c r="B396" s="11">
        <f t="shared" si="71"/>
        <v>3.3820448571734012</v>
      </c>
      <c r="C396" s="12">
        <f t="shared" ca="1" si="47"/>
        <v>50</v>
      </c>
      <c r="D396" s="12">
        <f t="shared" ca="1" si="72"/>
        <v>0</v>
      </c>
      <c r="E396" s="12">
        <f t="shared" ca="1" si="73"/>
        <v>1</v>
      </c>
      <c r="F396" s="12">
        <f t="shared" ca="1" si="74"/>
        <v>0</v>
      </c>
      <c r="G396" s="12">
        <f t="shared" ca="1" si="70"/>
        <v>6</v>
      </c>
      <c r="H396" s="12">
        <f t="shared" ca="1" si="70"/>
        <v>6</v>
      </c>
      <c r="I396" s="12">
        <f t="shared" ca="1" si="70"/>
        <v>5</v>
      </c>
      <c r="J396" s="12">
        <f t="shared" ca="1" si="75"/>
        <v>5.666666666666667</v>
      </c>
      <c r="K396" s="12">
        <f t="shared" ca="1" si="76"/>
        <v>0</v>
      </c>
      <c r="L396" s="12">
        <f t="shared" ca="1" si="77"/>
        <v>5.666666666666667</v>
      </c>
      <c r="M396" s="12">
        <f t="shared" ca="1" si="78"/>
        <v>0</v>
      </c>
      <c r="N396" s="9">
        <f ca="1">MATCH(C396,INDEX('Task Durations - Poisson'!$B$2:$AZ$80,,5),1)</f>
        <v>6</v>
      </c>
      <c r="O396" s="9">
        <f ca="1">MIN(51,INT(SUMPRODUCT(B396:N396,'Task Durations - Table 1'!$A$3:$M$3)))</f>
        <v>10</v>
      </c>
      <c r="P396" s="9">
        <f ca="1">MATCH(100-C396,INDEX('Task Durations - Poisson'!$B$2:$AZ$80,,O396),1)</f>
        <v>11</v>
      </c>
    </row>
    <row r="397" spans="1:16" ht="20.100000000000001" customHeight="1">
      <c r="A397" s="10">
        <v>395</v>
      </c>
      <c r="B397" s="11">
        <f t="shared" si="71"/>
        <v>3.3865572579149563</v>
      </c>
      <c r="C397" s="12">
        <f t="shared" ca="1" si="47"/>
        <v>31</v>
      </c>
      <c r="D397" s="12">
        <f t="shared" ca="1" si="72"/>
        <v>1</v>
      </c>
      <c r="E397" s="12">
        <f t="shared" ca="1" si="73"/>
        <v>0</v>
      </c>
      <c r="F397" s="12">
        <f t="shared" ca="1" si="74"/>
        <v>0</v>
      </c>
      <c r="G397" s="12">
        <f t="shared" ca="1" si="70"/>
        <v>11</v>
      </c>
      <c r="H397" s="12">
        <f t="shared" ca="1" si="70"/>
        <v>8</v>
      </c>
      <c r="I397" s="12">
        <f t="shared" ca="1" si="70"/>
        <v>11</v>
      </c>
      <c r="J397" s="12">
        <f t="shared" ca="1" si="75"/>
        <v>10</v>
      </c>
      <c r="K397" s="12">
        <f t="shared" ca="1" si="76"/>
        <v>10</v>
      </c>
      <c r="L397" s="12">
        <f t="shared" ca="1" si="77"/>
        <v>0</v>
      </c>
      <c r="M397" s="12">
        <f t="shared" ca="1" si="78"/>
        <v>0</v>
      </c>
      <c r="N397" s="9">
        <f ca="1">MATCH(C397,INDEX('Task Durations - Poisson'!$B$2:$AZ$80,,5),1)</f>
        <v>5</v>
      </c>
      <c r="O397" s="9">
        <f ca="1">MIN(51,INT(SUMPRODUCT(B397:N397,'Task Durations - Table 1'!$A$3:$M$3)))</f>
        <v>18</v>
      </c>
      <c r="P397" s="9">
        <f ca="1">MATCH(100-C397,INDEX('Task Durations - Poisson'!$B$2:$AZ$80,,O397),1)</f>
        <v>21</v>
      </c>
    </row>
    <row r="398" spans="1:16" ht="20.100000000000001" customHeight="1">
      <c r="A398" s="10">
        <v>396</v>
      </c>
      <c r="B398" s="11">
        <f t="shared" si="71"/>
        <v>3.3910756792036398</v>
      </c>
      <c r="C398" s="12">
        <f t="shared" ca="1" si="47"/>
        <v>44</v>
      </c>
      <c r="D398" s="12">
        <f t="shared" ca="1" si="72"/>
        <v>0</v>
      </c>
      <c r="E398" s="12">
        <f t="shared" ca="1" si="73"/>
        <v>1</v>
      </c>
      <c r="F398" s="12">
        <f t="shared" ca="1" si="74"/>
        <v>0</v>
      </c>
      <c r="G398" s="12">
        <f t="shared" ca="1" si="70"/>
        <v>8</v>
      </c>
      <c r="H398" s="12">
        <f t="shared" ca="1" si="70"/>
        <v>6</v>
      </c>
      <c r="I398" s="12">
        <f t="shared" ca="1" si="70"/>
        <v>8</v>
      </c>
      <c r="J398" s="12">
        <f t="shared" ca="1" si="75"/>
        <v>7.333333333333333</v>
      </c>
      <c r="K398" s="12">
        <f t="shared" ca="1" si="76"/>
        <v>0</v>
      </c>
      <c r="L398" s="12">
        <f t="shared" ca="1" si="77"/>
        <v>7.333333333333333</v>
      </c>
      <c r="M398" s="12">
        <f t="shared" ca="1" si="78"/>
        <v>0</v>
      </c>
      <c r="N398" s="9">
        <f ca="1">MATCH(C398,INDEX('Task Durations - Poisson'!$B$2:$AZ$80,,5),1)</f>
        <v>5</v>
      </c>
      <c r="O398" s="9">
        <f ca="1">MIN(51,INT(SUMPRODUCT(B398:N398,'Task Durations - Table 1'!$A$3:$M$3)))</f>
        <v>11</v>
      </c>
      <c r="P398" s="9">
        <f ca="1">MATCH(100-C398,INDEX('Task Durations - Poisson'!$B$2:$AZ$80,,O398),1)</f>
        <v>12</v>
      </c>
    </row>
    <row r="399" spans="1:16" ht="20.100000000000001" customHeight="1">
      <c r="A399" s="10">
        <v>397</v>
      </c>
      <c r="B399" s="11">
        <f t="shared" si="71"/>
        <v>3.3956001290722013</v>
      </c>
      <c r="C399" s="12">
        <f t="shared" ca="1" si="47"/>
        <v>63</v>
      </c>
      <c r="D399" s="12">
        <f t="shared" ca="1" si="72"/>
        <v>0</v>
      </c>
      <c r="E399" s="12">
        <f t="shared" ca="1" si="73"/>
        <v>1</v>
      </c>
      <c r="F399" s="12">
        <f t="shared" ca="1" si="74"/>
        <v>0</v>
      </c>
      <c r="G399" s="12">
        <f t="shared" ca="1" si="70"/>
        <v>5</v>
      </c>
      <c r="H399" s="12">
        <f t="shared" ca="1" si="70"/>
        <v>5</v>
      </c>
      <c r="I399" s="12">
        <f t="shared" ca="1" si="70"/>
        <v>5</v>
      </c>
      <c r="J399" s="12">
        <f t="shared" ca="1" si="75"/>
        <v>5</v>
      </c>
      <c r="K399" s="12">
        <f t="shared" ca="1" si="76"/>
        <v>0</v>
      </c>
      <c r="L399" s="12">
        <f t="shared" ca="1" si="77"/>
        <v>5</v>
      </c>
      <c r="M399" s="12">
        <f t="shared" ca="1" si="78"/>
        <v>0</v>
      </c>
      <c r="N399" s="9">
        <f ca="1">MATCH(C399,INDEX('Task Durations - Poisson'!$B$2:$AZ$80,,5),1)</f>
        <v>7</v>
      </c>
      <c r="O399" s="9">
        <f ca="1">MIN(51,INT(SUMPRODUCT(B399:N399,'Task Durations - Table 1'!$A$3:$M$3)))</f>
        <v>10</v>
      </c>
      <c r="P399" s="9">
        <f ca="1">MATCH(100-C399,INDEX('Task Durations - Poisson'!$B$2:$AZ$80,,O399),1)</f>
        <v>10</v>
      </c>
    </row>
    <row r="400" spans="1:16" ht="20.100000000000001" customHeight="1">
      <c r="A400" s="10">
        <v>398</v>
      </c>
      <c r="B400" s="11">
        <f t="shared" si="71"/>
        <v>3.4001306155641089</v>
      </c>
      <c r="C400" s="12">
        <f t="shared" ca="1" si="47"/>
        <v>61</v>
      </c>
      <c r="D400" s="12">
        <f t="shared" ca="1" si="72"/>
        <v>0</v>
      </c>
      <c r="E400" s="12">
        <f t="shared" ca="1" si="73"/>
        <v>1</v>
      </c>
      <c r="F400" s="12">
        <f t="shared" ca="1" si="74"/>
        <v>0</v>
      </c>
      <c r="G400" s="12">
        <f t="shared" ca="1" si="70"/>
        <v>24</v>
      </c>
      <c r="H400" s="12">
        <f t="shared" ca="1" si="70"/>
        <v>16</v>
      </c>
      <c r="I400" s="12">
        <f t="shared" ca="1" si="70"/>
        <v>24</v>
      </c>
      <c r="J400" s="12">
        <f t="shared" ca="1" si="75"/>
        <v>21.333333333333332</v>
      </c>
      <c r="K400" s="12">
        <f t="shared" ca="1" si="76"/>
        <v>0</v>
      </c>
      <c r="L400" s="12">
        <f t="shared" ca="1" si="77"/>
        <v>21.333333333333332</v>
      </c>
      <c r="M400" s="12">
        <f t="shared" ca="1" si="78"/>
        <v>0</v>
      </c>
      <c r="N400" s="9">
        <f ca="1">MATCH(C400,INDEX('Task Durations - Poisson'!$B$2:$AZ$80,,5),1)</f>
        <v>6</v>
      </c>
      <c r="O400" s="9">
        <f ca="1">MIN(51,INT(SUMPRODUCT(B400:N400,'Task Durations - Table 1'!$A$3:$M$3)))</f>
        <v>23</v>
      </c>
      <c r="P400" s="9">
        <f ca="1">MATCH(100-C400,INDEX('Task Durations - Poisson'!$B$2:$AZ$80,,O400),1)</f>
        <v>23</v>
      </c>
    </row>
    <row r="401" spans="1:16" ht="20.100000000000001" customHeight="1">
      <c r="A401" s="10">
        <v>399</v>
      </c>
      <c r="B401" s="11">
        <f t="shared" si="71"/>
        <v>3.4046671467335625</v>
      </c>
      <c r="C401" s="12">
        <f t="shared" ca="1" si="47"/>
        <v>20</v>
      </c>
      <c r="D401" s="12">
        <f t="shared" ca="1" si="72"/>
        <v>1</v>
      </c>
      <c r="E401" s="12">
        <f t="shared" ca="1" si="73"/>
        <v>0</v>
      </c>
      <c r="F401" s="12">
        <f t="shared" ca="1" si="74"/>
        <v>0</v>
      </c>
      <c r="G401" s="12">
        <f t="shared" ca="1" si="70"/>
        <v>4</v>
      </c>
      <c r="H401" s="12">
        <f t="shared" ca="1" si="70"/>
        <v>24</v>
      </c>
      <c r="I401" s="12">
        <f t="shared" ca="1" si="70"/>
        <v>4</v>
      </c>
      <c r="J401" s="12">
        <f t="shared" ca="1" si="75"/>
        <v>10.666666666666666</v>
      </c>
      <c r="K401" s="12">
        <f t="shared" ca="1" si="76"/>
        <v>10.666666666666666</v>
      </c>
      <c r="L401" s="12">
        <f t="shared" ca="1" si="77"/>
        <v>0</v>
      </c>
      <c r="M401" s="12">
        <f t="shared" ca="1" si="78"/>
        <v>0</v>
      </c>
      <c r="N401" s="9">
        <f ca="1">MATCH(C401,INDEX('Task Durations - Poisson'!$B$2:$AZ$80,,5),1)</f>
        <v>4</v>
      </c>
      <c r="O401" s="9">
        <f ca="1">MIN(51,INT(SUMPRODUCT(B401:N401,'Task Durations - Table 1'!$A$3:$M$3)))</f>
        <v>17</v>
      </c>
      <c r="P401" s="9">
        <f ca="1">MATCH(100-C401,INDEX('Task Durations - Poisson'!$B$2:$AZ$80,,O401),1)</f>
        <v>21</v>
      </c>
    </row>
    <row r="402" spans="1:16" ht="20.100000000000001" customHeight="1">
      <c r="A402" s="10">
        <v>400</v>
      </c>
      <c r="B402" s="11">
        <f t="shared" si="71"/>
        <v>3.4092097306455065</v>
      </c>
      <c r="C402" s="12">
        <f t="shared" ca="1" si="47"/>
        <v>24</v>
      </c>
      <c r="D402" s="12">
        <f t="shared" ca="1" si="72"/>
        <v>1</v>
      </c>
      <c r="E402" s="12">
        <f t="shared" ca="1" si="73"/>
        <v>0</v>
      </c>
      <c r="F402" s="12">
        <f t="shared" ca="1" si="74"/>
        <v>0</v>
      </c>
      <c r="G402" s="12">
        <f t="shared" ca="1" si="70"/>
        <v>8</v>
      </c>
      <c r="H402" s="12">
        <f t="shared" ca="1" si="70"/>
        <v>8</v>
      </c>
      <c r="I402" s="12">
        <f t="shared" ca="1" si="70"/>
        <v>11</v>
      </c>
      <c r="J402" s="12">
        <f t="shared" ca="1" si="75"/>
        <v>9</v>
      </c>
      <c r="K402" s="12">
        <f t="shared" ca="1" si="76"/>
        <v>9</v>
      </c>
      <c r="L402" s="12">
        <f t="shared" ca="1" si="77"/>
        <v>0</v>
      </c>
      <c r="M402" s="12">
        <f t="shared" ca="1" si="78"/>
        <v>0</v>
      </c>
      <c r="N402" s="9">
        <f ca="1">MATCH(C402,INDEX('Task Durations - Poisson'!$B$2:$AZ$80,,5),1)</f>
        <v>4</v>
      </c>
      <c r="O402" s="9">
        <f ca="1">MIN(51,INT(SUMPRODUCT(B402:N402,'Task Durations - Table 1'!$A$3:$M$3)))</f>
        <v>16</v>
      </c>
      <c r="P402" s="9">
        <f ca="1">MATCH(100-C402,INDEX('Task Durations - Poisson'!$B$2:$AZ$80,,O402),1)</f>
        <v>20</v>
      </c>
    </row>
    <row r="403" spans="1:16" ht="20.100000000000001" customHeight="1">
      <c r="A403" s="10">
        <v>401</v>
      </c>
      <c r="B403" s="11">
        <f t="shared" si="71"/>
        <v>3.4137583753756471</v>
      </c>
      <c r="C403" s="12">
        <f t="shared" ca="1" si="47"/>
        <v>54</v>
      </c>
      <c r="D403" s="12">
        <f t="shared" ca="1" si="72"/>
        <v>0</v>
      </c>
      <c r="E403" s="12">
        <f t="shared" ca="1" si="73"/>
        <v>1</v>
      </c>
      <c r="F403" s="12">
        <f t="shared" ca="1" si="74"/>
        <v>0</v>
      </c>
      <c r="G403" s="12">
        <f t="shared" ca="1" si="70"/>
        <v>24</v>
      </c>
      <c r="H403" s="12">
        <f t="shared" ca="1" si="70"/>
        <v>24</v>
      </c>
      <c r="I403" s="12">
        <f t="shared" ca="1" si="70"/>
        <v>16</v>
      </c>
      <c r="J403" s="12">
        <f t="shared" ca="1" si="75"/>
        <v>21.333333333333332</v>
      </c>
      <c r="K403" s="12">
        <f t="shared" ca="1" si="76"/>
        <v>0</v>
      </c>
      <c r="L403" s="12">
        <f t="shared" ca="1" si="77"/>
        <v>21.333333333333332</v>
      </c>
      <c r="M403" s="12">
        <f t="shared" ca="1" si="78"/>
        <v>0</v>
      </c>
      <c r="N403" s="9">
        <f ca="1">MATCH(C403,INDEX('Task Durations - Poisson'!$B$2:$AZ$80,,5),1)</f>
        <v>6</v>
      </c>
      <c r="O403" s="9">
        <f ca="1">MIN(51,INT(SUMPRODUCT(B403:N403,'Task Durations - Table 1'!$A$3:$M$3)))</f>
        <v>22</v>
      </c>
      <c r="P403" s="9">
        <f ca="1">MATCH(100-C403,INDEX('Task Durations - Poisson'!$B$2:$AZ$80,,O403),1)</f>
        <v>22</v>
      </c>
    </row>
    <row r="404" spans="1:16" ht="20.100000000000001" customHeight="1">
      <c r="A404" s="10">
        <v>402</v>
      </c>
      <c r="B404" s="11">
        <f t="shared" si="71"/>
        <v>3.4183130890104656</v>
      </c>
      <c r="C404" s="12">
        <f t="shared" ca="1" si="47"/>
        <v>26</v>
      </c>
      <c r="D404" s="12">
        <f t="shared" ca="1" si="72"/>
        <v>1</v>
      </c>
      <c r="E404" s="12">
        <f t="shared" ca="1" si="73"/>
        <v>0</v>
      </c>
      <c r="F404" s="12">
        <f t="shared" ca="1" si="74"/>
        <v>0</v>
      </c>
      <c r="G404" s="12">
        <f t="shared" ref="G404:I423" ca="1" si="79">INT(CHOOSE(1+MOD($C404+RANDBETWEEN(0,1),7),1,2,3,5,8,13,21)+$B404)</f>
        <v>24</v>
      </c>
      <c r="H404" s="12">
        <f t="shared" ca="1" si="79"/>
        <v>16</v>
      </c>
      <c r="I404" s="12">
        <f t="shared" ca="1" si="79"/>
        <v>16</v>
      </c>
      <c r="J404" s="12">
        <f t="shared" ca="1" si="75"/>
        <v>18.666666666666668</v>
      </c>
      <c r="K404" s="12">
        <f t="shared" ca="1" si="76"/>
        <v>18.666666666666668</v>
      </c>
      <c r="L404" s="12">
        <f t="shared" ca="1" si="77"/>
        <v>0</v>
      </c>
      <c r="M404" s="12">
        <f t="shared" ca="1" si="78"/>
        <v>0</v>
      </c>
      <c r="N404" s="9">
        <f ca="1">MATCH(C404,INDEX('Task Durations - Poisson'!$B$2:$AZ$80,,5),1)</f>
        <v>4</v>
      </c>
      <c r="O404" s="9">
        <f ca="1">MIN(51,INT(SUMPRODUCT(B404:N404,'Task Durations - Table 1'!$A$3:$M$3)))</f>
        <v>27</v>
      </c>
      <c r="P404" s="9">
        <f ca="1">MATCH(100-C404,INDEX('Task Durations - Poisson'!$B$2:$AZ$80,,O404),1)</f>
        <v>31</v>
      </c>
    </row>
    <row r="405" spans="1:16" ht="20.100000000000001" customHeight="1">
      <c r="A405" s="10">
        <v>403</v>
      </c>
      <c r="B405" s="11">
        <f t="shared" si="71"/>
        <v>3.4228738796472311</v>
      </c>
      <c r="C405" s="12">
        <f t="shared" ca="1" si="47"/>
        <v>85</v>
      </c>
      <c r="D405" s="12">
        <f t="shared" ca="1" si="72"/>
        <v>0</v>
      </c>
      <c r="E405" s="12">
        <f t="shared" ca="1" si="73"/>
        <v>0</v>
      </c>
      <c r="F405" s="12">
        <f t="shared" ca="1" si="74"/>
        <v>1</v>
      </c>
      <c r="G405" s="12">
        <f t="shared" ca="1" si="79"/>
        <v>5</v>
      </c>
      <c r="H405" s="12">
        <f t="shared" ca="1" si="79"/>
        <v>5</v>
      </c>
      <c r="I405" s="12">
        <f t="shared" ca="1" si="79"/>
        <v>5</v>
      </c>
      <c r="J405" s="12">
        <f t="shared" ca="1" si="75"/>
        <v>5</v>
      </c>
      <c r="K405" s="12">
        <f t="shared" ca="1" si="76"/>
        <v>0</v>
      </c>
      <c r="L405" s="12">
        <f t="shared" ca="1" si="77"/>
        <v>0</v>
      </c>
      <c r="M405" s="12">
        <f t="shared" ca="1" si="78"/>
        <v>5</v>
      </c>
      <c r="N405" s="9">
        <f ca="1">MATCH(C405,INDEX('Task Durations - Poisson'!$B$2:$AZ$80,,5),1)</f>
        <v>8</v>
      </c>
      <c r="O405" s="9">
        <f ca="1">MIN(51,INT(SUMPRODUCT(B405:N405,'Task Durations - Table 1'!$A$3:$M$3)))</f>
        <v>14</v>
      </c>
      <c r="P405" s="9">
        <f ca="1">MATCH(100-C405,INDEX('Task Durations - Poisson'!$B$2:$AZ$80,,O405),1)</f>
        <v>11</v>
      </c>
    </row>
    <row r="406" spans="1:16" ht="20.100000000000001" customHeight="1">
      <c r="A406" s="10">
        <v>404</v>
      </c>
      <c r="B406" s="11">
        <f t="shared" si="71"/>
        <v>3.4274407553940178</v>
      </c>
      <c r="C406" s="12">
        <f t="shared" ca="1" si="47"/>
        <v>94</v>
      </c>
      <c r="D406" s="12">
        <f t="shared" ca="1" si="72"/>
        <v>0</v>
      </c>
      <c r="E406" s="12">
        <f t="shared" ca="1" si="73"/>
        <v>0</v>
      </c>
      <c r="F406" s="12">
        <f t="shared" ca="1" si="74"/>
        <v>1</v>
      </c>
      <c r="G406" s="12">
        <f t="shared" ca="1" si="79"/>
        <v>8</v>
      </c>
      <c r="H406" s="12">
        <f t="shared" ca="1" si="79"/>
        <v>8</v>
      </c>
      <c r="I406" s="12">
        <f t="shared" ca="1" si="79"/>
        <v>11</v>
      </c>
      <c r="J406" s="12">
        <f t="shared" ca="1" si="75"/>
        <v>9</v>
      </c>
      <c r="K406" s="12">
        <f t="shared" ca="1" si="76"/>
        <v>0</v>
      </c>
      <c r="L406" s="12">
        <f t="shared" ca="1" si="77"/>
        <v>0</v>
      </c>
      <c r="M406" s="12">
        <f t="shared" ca="1" si="78"/>
        <v>9</v>
      </c>
      <c r="N406" s="9">
        <f ca="1">MATCH(C406,INDEX('Task Durations - Poisson'!$B$2:$AZ$80,,5),1)</f>
        <v>10</v>
      </c>
      <c r="O406" s="9">
        <f ca="1">MIN(51,INT(SUMPRODUCT(B406:N406,'Task Durations - Table 1'!$A$3:$M$3)))</f>
        <v>19</v>
      </c>
      <c r="P406" s="9">
        <f ca="1">MATCH(100-C406,INDEX('Task Durations - Poisson'!$B$2:$AZ$80,,O406),1)</f>
        <v>13</v>
      </c>
    </row>
    <row r="407" spans="1:16" ht="20.100000000000001" customHeight="1">
      <c r="A407" s="10">
        <v>405</v>
      </c>
      <c r="B407" s="11">
        <f t="shared" si="71"/>
        <v>3.4320137243697171</v>
      </c>
      <c r="C407" s="12">
        <f t="shared" ca="1" si="47"/>
        <v>45</v>
      </c>
      <c r="D407" s="12">
        <f t="shared" ca="1" si="72"/>
        <v>0</v>
      </c>
      <c r="E407" s="12">
        <f t="shared" ca="1" si="73"/>
        <v>1</v>
      </c>
      <c r="F407" s="12">
        <f t="shared" ca="1" si="74"/>
        <v>0</v>
      </c>
      <c r="G407" s="12">
        <f t="shared" ca="1" si="79"/>
        <v>8</v>
      </c>
      <c r="H407" s="12">
        <f t="shared" ca="1" si="79"/>
        <v>8</v>
      </c>
      <c r="I407" s="12">
        <f t="shared" ca="1" si="79"/>
        <v>8</v>
      </c>
      <c r="J407" s="12">
        <f t="shared" ca="1" si="75"/>
        <v>8</v>
      </c>
      <c r="K407" s="12">
        <f t="shared" ca="1" si="76"/>
        <v>0</v>
      </c>
      <c r="L407" s="12">
        <f t="shared" ca="1" si="77"/>
        <v>8</v>
      </c>
      <c r="M407" s="12">
        <f t="shared" ca="1" si="78"/>
        <v>0</v>
      </c>
      <c r="N407" s="9">
        <f ca="1">MATCH(C407,INDEX('Task Durations - Poisson'!$B$2:$AZ$80,,5),1)</f>
        <v>6</v>
      </c>
      <c r="O407" s="9">
        <f ca="1">MIN(51,INT(SUMPRODUCT(B407:N407,'Task Durations - Table 1'!$A$3:$M$3)))</f>
        <v>12</v>
      </c>
      <c r="P407" s="9">
        <f ca="1">MATCH(100-C407,INDEX('Task Durations - Poisson'!$B$2:$AZ$80,,O407),1)</f>
        <v>13</v>
      </c>
    </row>
    <row r="408" spans="1:16" ht="20.100000000000001" customHeight="1">
      <c r="A408" s="10">
        <v>406</v>
      </c>
      <c r="B408" s="11">
        <f t="shared" si="71"/>
        <v>3.436592794704052</v>
      </c>
      <c r="C408" s="12">
        <f t="shared" ca="1" si="47"/>
        <v>6</v>
      </c>
      <c r="D408" s="12">
        <f t="shared" ca="1" si="72"/>
        <v>1</v>
      </c>
      <c r="E408" s="12">
        <f t="shared" ca="1" si="73"/>
        <v>0</v>
      </c>
      <c r="F408" s="12">
        <f t="shared" ca="1" si="74"/>
        <v>0</v>
      </c>
      <c r="G408" s="12">
        <f t="shared" ca="1" si="79"/>
        <v>24</v>
      </c>
      <c r="H408" s="12">
        <f t="shared" ca="1" si="79"/>
        <v>4</v>
      </c>
      <c r="I408" s="12">
        <f t="shared" ca="1" si="79"/>
        <v>4</v>
      </c>
      <c r="J408" s="12">
        <f t="shared" ca="1" si="75"/>
        <v>10.666666666666666</v>
      </c>
      <c r="K408" s="12">
        <f t="shared" ca="1" si="76"/>
        <v>10.666666666666666</v>
      </c>
      <c r="L408" s="12">
        <f t="shared" ca="1" si="77"/>
        <v>0</v>
      </c>
      <c r="M408" s="12">
        <f t="shared" ca="1" si="78"/>
        <v>0</v>
      </c>
      <c r="N408" s="9">
        <f ca="1">MATCH(C408,INDEX('Task Durations - Poisson'!$B$2:$AZ$80,,5),1)</f>
        <v>3</v>
      </c>
      <c r="O408" s="9">
        <f ca="1">MIN(51,INT(SUMPRODUCT(B408:N408,'Task Durations - Table 1'!$A$3:$M$3)))</f>
        <v>17</v>
      </c>
      <c r="P408" s="9">
        <f ca="1">MATCH(100-C408,INDEX('Task Durations - Poisson'!$B$2:$AZ$80,,O408),1)</f>
        <v>25</v>
      </c>
    </row>
    <row r="409" spans="1:16" ht="20.100000000000001" customHeight="1">
      <c r="A409" s="10">
        <v>407</v>
      </c>
      <c r="B409" s="11">
        <f t="shared" si="71"/>
        <v>3.4411779745375939</v>
      </c>
      <c r="C409" s="12">
        <f t="shared" ca="1" si="47"/>
        <v>54</v>
      </c>
      <c r="D409" s="12">
        <f t="shared" ca="1" si="72"/>
        <v>0</v>
      </c>
      <c r="E409" s="12">
        <f t="shared" ca="1" si="73"/>
        <v>1</v>
      </c>
      <c r="F409" s="12">
        <f t="shared" ca="1" si="74"/>
        <v>0</v>
      </c>
      <c r="G409" s="12">
        <f t="shared" ca="1" si="79"/>
        <v>16</v>
      </c>
      <c r="H409" s="12">
        <f t="shared" ca="1" si="79"/>
        <v>16</v>
      </c>
      <c r="I409" s="12">
        <f t="shared" ca="1" si="79"/>
        <v>24</v>
      </c>
      <c r="J409" s="12">
        <f t="shared" ca="1" si="75"/>
        <v>18.666666666666668</v>
      </c>
      <c r="K409" s="12">
        <f t="shared" ca="1" si="76"/>
        <v>0</v>
      </c>
      <c r="L409" s="12">
        <f t="shared" ca="1" si="77"/>
        <v>18.666666666666668</v>
      </c>
      <c r="M409" s="12">
        <f t="shared" ca="1" si="78"/>
        <v>0</v>
      </c>
      <c r="N409" s="9">
        <f ca="1">MATCH(C409,INDEX('Task Durations - Poisson'!$B$2:$AZ$80,,5),1)</f>
        <v>6</v>
      </c>
      <c r="O409" s="9">
        <f ca="1">MIN(51,INT(SUMPRODUCT(B409:N409,'Task Durations - Table 1'!$A$3:$M$3)))</f>
        <v>21</v>
      </c>
      <c r="P409" s="9">
        <f ca="1">MATCH(100-C409,INDEX('Task Durations - Poisson'!$B$2:$AZ$80,,O409),1)</f>
        <v>21</v>
      </c>
    </row>
    <row r="410" spans="1:16" ht="20.100000000000001" customHeight="1">
      <c r="A410" s="10">
        <v>408</v>
      </c>
      <c r="B410" s="11">
        <f t="shared" si="71"/>
        <v>3.4457692720217747</v>
      </c>
      <c r="C410" s="12">
        <f t="shared" ca="1" si="47"/>
        <v>53</v>
      </c>
      <c r="D410" s="12">
        <f t="shared" ca="1" si="72"/>
        <v>0</v>
      </c>
      <c r="E410" s="12">
        <f t="shared" ca="1" si="73"/>
        <v>1</v>
      </c>
      <c r="F410" s="12">
        <f t="shared" ca="1" si="74"/>
        <v>0</v>
      </c>
      <c r="G410" s="12">
        <f t="shared" ca="1" si="79"/>
        <v>11</v>
      </c>
      <c r="H410" s="12">
        <f t="shared" ca="1" si="79"/>
        <v>11</v>
      </c>
      <c r="I410" s="12">
        <f t="shared" ca="1" si="79"/>
        <v>16</v>
      </c>
      <c r="J410" s="12">
        <f t="shared" ca="1" si="75"/>
        <v>12.666666666666666</v>
      </c>
      <c r="K410" s="12">
        <f t="shared" ca="1" si="76"/>
        <v>0</v>
      </c>
      <c r="L410" s="12">
        <f t="shared" ca="1" si="77"/>
        <v>12.666666666666666</v>
      </c>
      <c r="M410" s="12">
        <f t="shared" ca="1" si="78"/>
        <v>0</v>
      </c>
      <c r="N410" s="9">
        <f ca="1">MATCH(C410,INDEX('Task Durations - Poisson'!$B$2:$AZ$80,,5),1)</f>
        <v>6</v>
      </c>
      <c r="O410" s="9">
        <f ca="1">MIN(51,INT(SUMPRODUCT(B410:N410,'Task Durations - Table 1'!$A$3:$M$3)))</f>
        <v>16</v>
      </c>
      <c r="P410" s="9">
        <f ca="1">MATCH(100-C410,INDEX('Task Durations - Poisson'!$B$2:$AZ$80,,O410),1)</f>
        <v>17</v>
      </c>
    </row>
    <row r="411" spans="1:16" ht="20.100000000000001" customHeight="1">
      <c r="A411" s="10">
        <v>409</v>
      </c>
      <c r="B411" s="11">
        <f t="shared" si="71"/>
        <v>3.4503666953189018</v>
      </c>
      <c r="C411" s="12">
        <f t="shared" ca="1" si="47"/>
        <v>22</v>
      </c>
      <c r="D411" s="12">
        <f t="shared" ca="1" si="72"/>
        <v>1</v>
      </c>
      <c r="E411" s="12">
        <f t="shared" ca="1" si="73"/>
        <v>0</v>
      </c>
      <c r="F411" s="12">
        <f t="shared" ca="1" si="74"/>
        <v>0</v>
      </c>
      <c r="G411" s="12">
        <f t="shared" ca="1" si="79"/>
        <v>5</v>
      </c>
      <c r="H411" s="12">
        <f t="shared" ca="1" si="79"/>
        <v>5</v>
      </c>
      <c r="I411" s="12">
        <f t="shared" ca="1" si="79"/>
        <v>5</v>
      </c>
      <c r="J411" s="12">
        <f t="shared" ca="1" si="75"/>
        <v>5</v>
      </c>
      <c r="K411" s="12">
        <f t="shared" ca="1" si="76"/>
        <v>5</v>
      </c>
      <c r="L411" s="12">
        <f t="shared" ca="1" si="77"/>
        <v>0</v>
      </c>
      <c r="M411" s="12">
        <f t="shared" ca="1" si="78"/>
        <v>0</v>
      </c>
      <c r="N411" s="9">
        <f ca="1">MATCH(C411,INDEX('Task Durations - Poisson'!$B$2:$AZ$80,,5),1)</f>
        <v>4</v>
      </c>
      <c r="O411" s="9">
        <f ca="1">MIN(51,INT(SUMPRODUCT(B411:N411,'Task Durations - Table 1'!$A$3:$M$3)))</f>
        <v>11</v>
      </c>
      <c r="P411" s="9">
        <f ca="1">MATCH(100-C411,INDEX('Task Durations - Poisson'!$B$2:$AZ$80,,O411),1)</f>
        <v>14</v>
      </c>
    </row>
    <row r="412" spans="1:16" ht="20.100000000000001" customHeight="1">
      <c r="A412" s="10">
        <v>410</v>
      </c>
      <c r="B412" s="11">
        <f t="shared" si="71"/>
        <v>3.4549702526021742</v>
      </c>
      <c r="C412" s="12">
        <f t="shared" ca="1" si="47"/>
        <v>37</v>
      </c>
      <c r="D412" s="12">
        <f t="shared" ca="1" si="72"/>
        <v>0</v>
      </c>
      <c r="E412" s="12">
        <f t="shared" ca="1" si="73"/>
        <v>1</v>
      </c>
      <c r="F412" s="12">
        <f t="shared" ca="1" si="74"/>
        <v>0</v>
      </c>
      <c r="G412" s="12">
        <f t="shared" ca="1" si="79"/>
        <v>6</v>
      </c>
      <c r="H412" s="12">
        <f t="shared" ca="1" si="79"/>
        <v>6</v>
      </c>
      <c r="I412" s="12">
        <f t="shared" ca="1" si="79"/>
        <v>8</v>
      </c>
      <c r="J412" s="12">
        <f t="shared" ca="1" si="75"/>
        <v>6.666666666666667</v>
      </c>
      <c r="K412" s="12">
        <f t="shared" ca="1" si="76"/>
        <v>0</v>
      </c>
      <c r="L412" s="12">
        <f t="shared" ca="1" si="77"/>
        <v>6.666666666666667</v>
      </c>
      <c r="M412" s="12">
        <f t="shared" ca="1" si="78"/>
        <v>0</v>
      </c>
      <c r="N412" s="9">
        <f ca="1">MATCH(C412,INDEX('Task Durations - Poisson'!$B$2:$AZ$80,,5),1)</f>
        <v>5</v>
      </c>
      <c r="O412" s="9">
        <f ca="1">MIN(51,INT(SUMPRODUCT(B412:N412,'Task Durations - Table 1'!$A$3:$M$3)))</f>
        <v>10</v>
      </c>
      <c r="P412" s="9">
        <f ca="1">MATCH(100-C412,INDEX('Task Durations - Poisson'!$B$2:$AZ$80,,O412),1)</f>
        <v>12</v>
      </c>
    </row>
    <row r="413" spans="1:16" ht="20.100000000000001" customHeight="1">
      <c r="A413" s="10">
        <v>411</v>
      </c>
      <c r="B413" s="11">
        <f t="shared" si="71"/>
        <v>3.4595799520556945</v>
      </c>
      <c r="C413" s="12">
        <f t="shared" ca="1" si="47"/>
        <v>28</v>
      </c>
      <c r="D413" s="12">
        <f t="shared" ca="1" si="72"/>
        <v>1</v>
      </c>
      <c r="E413" s="12">
        <f t="shared" ca="1" si="73"/>
        <v>0</v>
      </c>
      <c r="F413" s="12">
        <f t="shared" ca="1" si="74"/>
        <v>0</v>
      </c>
      <c r="G413" s="12">
        <f t="shared" ca="1" si="79"/>
        <v>4</v>
      </c>
      <c r="H413" s="12">
        <f t="shared" ca="1" si="79"/>
        <v>5</v>
      </c>
      <c r="I413" s="12">
        <f t="shared" ca="1" si="79"/>
        <v>5</v>
      </c>
      <c r="J413" s="12">
        <f t="shared" ca="1" si="75"/>
        <v>4.666666666666667</v>
      </c>
      <c r="K413" s="12">
        <f t="shared" ca="1" si="76"/>
        <v>4.666666666666667</v>
      </c>
      <c r="L413" s="12">
        <f t="shared" ca="1" si="77"/>
        <v>0</v>
      </c>
      <c r="M413" s="12">
        <f t="shared" ca="1" si="78"/>
        <v>0</v>
      </c>
      <c r="N413" s="9">
        <f ca="1">MATCH(C413,INDEX('Task Durations - Poisson'!$B$2:$AZ$80,,5),1)</f>
        <v>5</v>
      </c>
      <c r="O413" s="9">
        <f ca="1">MIN(51,INT(SUMPRODUCT(B413:N413,'Task Durations - Table 1'!$A$3:$M$3)))</f>
        <v>11</v>
      </c>
      <c r="P413" s="9">
        <f ca="1">MATCH(100-C413,INDEX('Task Durations - Poisson'!$B$2:$AZ$80,,O413),1)</f>
        <v>14</v>
      </c>
    </row>
    <row r="414" spans="1:16" ht="20.100000000000001" customHeight="1">
      <c r="A414" s="10">
        <v>412</v>
      </c>
      <c r="B414" s="11">
        <f t="shared" si="71"/>
        <v>3.4641958018744852</v>
      </c>
      <c r="C414" s="12">
        <f t="shared" ca="1" si="47"/>
        <v>41</v>
      </c>
      <c r="D414" s="12">
        <f t="shared" ca="1" si="72"/>
        <v>0</v>
      </c>
      <c r="E414" s="12">
        <f t="shared" ca="1" si="73"/>
        <v>1</v>
      </c>
      <c r="F414" s="12">
        <f t="shared" ca="1" si="74"/>
        <v>0</v>
      </c>
      <c r="G414" s="12">
        <f t="shared" ca="1" si="79"/>
        <v>24</v>
      </c>
      <c r="H414" s="12">
        <f t="shared" ca="1" si="79"/>
        <v>24</v>
      </c>
      <c r="I414" s="12">
        <f t="shared" ca="1" si="79"/>
        <v>4</v>
      </c>
      <c r="J414" s="12">
        <f t="shared" ca="1" si="75"/>
        <v>17.333333333333332</v>
      </c>
      <c r="K414" s="12">
        <f t="shared" ca="1" si="76"/>
        <v>0</v>
      </c>
      <c r="L414" s="12">
        <f t="shared" ca="1" si="77"/>
        <v>17.333333333333332</v>
      </c>
      <c r="M414" s="12">
        <f t="shared" ca="1" si="78"/>
        <v>0</v>
      </c>
      <c r="N414" s="9">
        <f ca="1">MATCH(C414,INDEX('Task Durations - Poisson'!$B$2:$AZ$80,,5),1)</f>
        <v>5</v>
      </c>
      <c r="O414" s="9">
        <f ca="1">MIN(51,INT(SUMPRODUCT(B414:N414,'Task Durations - Table 1'!$A$3:$M$3)))</f>
        <v>18</v>
      </c>
      <c r="P414" s="9">
        <f ca="1">MATCH(100-C414,INDEX('Task Durations - Poisson'!$B$2:$AZ$80,,O414),1)</f>
        <v>20</v>
      </c>
    </row>
    <row r="415" spans="1:16" ht="20.100000000000001" customHeight="1">
      <c r="A415" s="10">
        <v>413</v>
      </c>
      <c r="B415" s="11">
        <f t="shared" si="71"/>
        <v>3.4688178102645022</v>
      </c>
      <c r="C415" s="12">
        <f t="shared" ca="1" si="47"/>
        <v>72</v>
      </c>
      <c r="D415" s="12">
        <f t="shared" ca="1" si="72"/>
        <v>0</v>
      </c>
      <c r="E415" s="12">
        <f t="shared" ca="1" si="73"/>
        <v>0</v>
      </c>
      <c r="F415" s="12">
        <f t="shared" ca="1" si="74"/>
        <v>1</v>
      </c>
      <c r="G415" s="12">
        <f t="shared" ca="1" si="79"/>
        <v>6</v>
      </c>
      <c r="H415" s="12">
        <f t="shared" ca="1" si="79"/>
        <v>8</v>
      </c>
      <c r="I415" s="12">
        <f t="shared" ca="1" si="79"/>
        <v>6</v>
      </c>
      <c r="J415" s="12">
        <f t="shared" ca="1" si="75"/>
        <v>6.666666666666667</v>
      </c>
      <c r="K415" s="12">
        <f t="shared" ca="1" si="76"/>
        <v>0</v>
      </c>
      <c r="L415" s="12">
        <f t="shared" ca="1" si="77"/>
        <v>0</v>
      </c>
      <c r="M415" s="12">
        <f t="shared" ca="1" si="78"/>
        <v>6.666666666666667</v>
      </c>
      <c r="N415" s="9">
        <f ca="1">MATCH(C415,INDEX('Task Durations - Poisson'!$B$2:$AZ$80,,5),1)</f>
        <v>7</v>
      </c>
      <c r="O415" s="9">
        <f ca="1">MIN(51,INT(SUMPRODUCT(B415:N415,'Task Durations - Table 1'!$A$3:$M$3)))</f>
        <v>15</v>
      </c>
      <c r="P415" s="9">
        <f ca="1">MATCH(100-C415,INDEX('Task Durations - Poisson'!$B$2:$AZ$80,,O415),1)</f>
        <v>14</v>
      </c>
    </row>
    <row r="416" spans="1:16" ht="20.100000000000001" customHeight="1">
      <c r="A416" s="10">
        <v>414</v>
      </c>
      <c r="B416" s="11">
        <f t="shared" si="71"/>
        <v>3.4734459854426518</v>
      </c>
      <c r="C416" s="12">
        <f t="shared" ca="1" si="47"/>
        <v>37</v>
      </c>
      <c r="D416" s="12">
        <f t="shared" ca="1" si="72"/>
        <v>0</v>
      </c>
      <c r="E416" s="12">
        <f t="shared" ca="1" si="73"/>
        <v>1</v>
      </c>
      <c r="F416" s="12">
        <f t="shared" ca="1" si="74"/>
        <v>0</v>
      </c>
      <c r="G416" s="12">
        <f t="shared" ca="1" si="79"/>
        <v>6</v>
      </c>
      <c r="H416" s="12">
        <f t="shared" ca="1" si="79"/>
        <v>6</v>
      </c>
      <c r="I416" s="12">
        <f t="shared" ca="1" si="79"/>
        <v>6</v>
      </c>
      <c r="J416" s="12">
        <f t="shared" ca="1" si="75"/>
        <v>6</v>
      </c>
      <c r="K416" s="12">
        <f t="shared" ca="1" si="76"/>
        <v>0</v>
      </c>
      <c r="L416" s="12">
        <f t="shared" ca="1" si="77"/>
        <v>6</v>
      </c>
      <c r="M416" s="12">
        <f t="shared" ca="1" si="78"/>
        <v>0</v>
      </c>
      <c r="N416" s="9">
        <f ca="1">MATCH(C416,INDEX('Task Durations - Poisson'!$B$2:$AZ$80,,5),1)</f>
        <v>5</v>
      </c>
      <c r="O416" s="9">
        <f ca="1">MIN(51,INT(SUMPRODUCT(B416:N416,'Task Durations - Table 1'!$A$3:$M$3)))</f>
        <v>10</v>
      </c>
      <c r="P416" s="9">
        <f ca="1">MATCH(100-C416,INDEX('Task Durations - Poisson'!$B$2:$AZ$80,,O416),1)</f>
        <v>12</v>
      </c>
    </row>
    <row r="417" spans="1:16" ht="20.100000000000001" customHeight="1">
      <c r="A417" s="10">
        <v>415</v>
      </c>
      <c r="B417" s="11">
        <f t="shared" si="71"/>
        <v>3.4780803356368009</v>
      </c>
      <c r="C417" s="12">
        <f t="shared" ca="1" si="47"/>
        <v>73</v>
      </c>
      <c r="D417" s="12">
        <f t="shared" ca="1" si="72"/>
        <v>0</v>
      </c>
      <c r="E417" s="12">
        <f t="shared" ca="1" si="73"/>
        <v>0</v>
      </c>
      <c r="F417" s="12">
        <f t="shared" ca="1" si="74"/>
        <v>1</v>
      </c>
      <c r="G417" s="12">
        <f t="shared" ca="1" si="79"/>
        <v>8</v>
      </c>
      <c r="H417" s="12">
        <f t="shared" ca="1" si="79"/>
        <v>11</v>
      </c>
      <c r="I417" s="12">
        <f t="shared" ca="1" si="79"/>
        <v>8</v>
      </c>
      <c r="J417" s="12">
        <f t="shared" ca="1" si="75"/>
        <v>9</v>
      </c>
      <c r="K417" s="12">
        <f t="shared" ca="1" si="76"/>
        <v>0</v>
      </c>
      <c r="L417" s="12">
        <f t="shared" ca="1" si="77"/>
        <v>0</v>
      </c>
      <c r="M417" s="12">
        <f t="shared" ca="1" si="78"/>
        <v>9</v>
      </c>
      <c r="N417" s="9">
        <f ca="1">MATCH(C417,INDEX('Task Durations - Poisson'!$B$2:$AZ$80,,5),1)</f>
        <v>7</v>
      </c>
      <c r="O417" s="9">
        <f ca="1">MIN(51,INT(SUMPRODUCT(B417:N417,'Task Durations - Table 1'!$A$3:$M$3)))</f>
        <v>17</v>
      </c>
      <c r="P417" s="9">
        <f ca="1">MATCH(100-C417,INDEX('Task Durations - Poisson'!$B$2:$AZ$80,,O417),1)</f>
        <v>15</v>
      </c>
    </row>
    <row r="418" spans="1:16" ht="20.100000000000001" customHeight="1">
      <c r="A418" s="10">
        <v>416</v>
      </c>
      <c r="B418" s="11">
        <f t="shared" si="71"/>
        <v>3.4827208690857958</v>
      </c>
      <c r="C418" s="12">
        <f t="shared" ca="1" si="47"/>
        <v>14</v>
      </c>
      <c r="D418" s="12">
        <f t="shared" ca="1" si="72"/>
        <v>1</v>
      </c>
      <c r="E418" s="12">
        <f t="shared" ca="1" si="73"/>
        <v>0</v>
      </c>
      <c r="F418" s="12">
        <f t="shared" ca="1" si="74"/>
        <v>0</v>
      </c>
      <c r="G418" s="12">
        <f t="shared" ca="1" si="79"/>
        <v>5</v>
      </c>
      <c r="H418" s="12">
        <f t="shared" ca="1" si="79"/>
        <v>4</v>
      </c>
      <c r="I418" s="12">
        <f t="shared" ca="1" si="79"/>
        <v>5</v>
      </c>
      <c r="J418" s="12">
        <f t="shared" ca="1" si="75"/>
        <v>4.666666666666667</v>
      </c>
      <c r="K418" s="12">
        <f t="shared" ca="1" si="76"/>
        <v>4.666666666666667</v>
      </c>
      <c r="L418" s="12">
        <f t="shared" ca="1" si="77"/>
        <v>0</v>
      </c>
      <c r="M418" s="12">
        <f t="shared" ca="1" si="78"/>
        <v>0</v>
      </c>
      <c r="N418" s="9">
        <f ca="1">MATCH(C418,INDEX('Task Durations - Poisson'!$B$2:$AZ$80,,5),1)</f>
        <v>4</v>
      </c>
      <c r="O418" s="9">
        <f ca="1">MIN(51,INT(SUMPRODUCT(B418:N418,'Task Durations - Table 1'!$A$3:$M$3)))</f>
        <v>11</v>
      </c>
      <c r="P418" s="9">
        <f ca="1">MATCH(100-C418,INDEX('Task Durations - Poisson'!$B$2:$AZ$80,,O418),1)</f>
        <v>16</v>
      </c>
    </row>
    <row r="419" spans="1:16" ht="20.100000000000001" customHeight="1">
      <c r="A419" s="10">
        <v>417</v>
      </c>
      <c r="B419" s="11">
        <f t="shared" si="71"/>
        <v>3.4873675940394762</v>
      </c>
      <c r="C419" s="12">
        <f t="shared" ca="1" si="47"/>
        <v>28</v>
      </c>
      <c r="D419" s="12">
        <f t="shared" ca="1" si="72"/>
        <v>1</v>
      </c>
      <c r="E419" s="12">
        <f t="shared" ca="1" si="73"/>
        <v>0</v>
      </c>
      <c r="F419" s="12">
        <f t="shared" ca="1" si="74"/>
        <v>0</v>
      </c>
      <c r="G419" s="12">
        <f t="shared" ca="1" si="79"/>
        <v>4</v>
      </c>
      <c r="H419" s="12">
        <f t="shared" ca="1" si="79"/>
        <v>5</v>
      </c>
      <c r="I419" s="12">
        <f t="shared" ca="1" si="79"/>
        <v>5</v>
      </c>
      <c r="J419" s="12">
        <f t="shared" ca="1" si="75"/>
        <v>4.666666666666667</v>
      </c>
      <c r="K419" s="12">
        <f t="shared" ca="1" si="76"/>
        <v>4.666666666666667</v>
      </c>
      <c r="L419" s="12">
        <f t="shared" ca="1" si="77"/>
        <v>0</v>
      </c>
      <c r="M419" s="12">
        <f t="shared" ca="1" si="78"/>
        <v>0</v>
      </c>
      <c r="N419" s="9">
        <f ca="1">MATCH(C419,INDEX('Task Durations - Poisson'!$B$2:$AZ$80,,5),1)</f>
        <v>5</v>
      </c>
      <c r="O419" s="9">
        <f ca="1">MIN(51,INT(SUMPRODUCT(B419:N419,'Task Durations - Table 1'!$A$3:$M$3)))</f>
        <v>11</v>
      </c>
      <c r="P419" s="9">
        <f ca="1">MATCH(100-C419,INDEX('Task Durations - Poisson'!$B$2:$AZ$80,,O419),1)</f>
        <v>14</v>
      </c>
    </row>
    <row r="420" spans="1:16" ht="20.100000000000001" customHeight="1">
      <c r="A420" s="10">
        <v>418</v>
      </c>
      <c r="B420" s="11">
        <f t="shared" si="71"/>
        <v>3.4920205187586859</v>
      </c>
      <c r="C420" s="12">
        <f t="shared" ca="1" si="47"/>
        <v>43</v>
      </c>
      <c r="D420" s="12">
        <f t="shared" ca="1" si="72"/>
        <v>0</v>
      </c>
      <c r="E420" s="12">
        <f t="shared" ca="1" si="73"/>
        <v>1</v>
      </c>
      <c r="F420" s="12">
        <f t="shared" ca="1" si="74"/>
        <v>0</v>
      </c>
      <c r="G420" s="12">
        <f t="shared" ca="1" si="79"/>
        <v>5</v>
      </c>
      <c r="H420" s="12">
        <f t="shared" ca="1" si="79"/>
        <v>6</v>
      </c>
      <c r="I420" s="12">
        <f t="shared" ca="1" si="79"/>
        <v>6</v>
      </c>
      <c r="J420" s="12">
        <f t="shared" ca="1" si="75"/>
        <v>5.666666666666667</v>
      </c>
      <c r="K420" s="12">
        <f t="shared" ca="1" si="76"/>
        <v>0</v>
      </c>
      <c r="L420" s="12">
        <f t="shared" ca="1" si="77"/>
        <v>5.666666666666667</v>
      </c>
      <c r="M420" s="12">
        <f t="shared" ca="1" si="78"/>
        <v>0</v>
      </c>
      <c r="N420" s="9">
        <f ca="1">MATCH(C420,INDEX('Task Durations - Poisson'!$B$2:$AZ$80,,5),1)</f>
        <v>5</v>
      </c>
      <c r="O420" s="9">
        <f ca="1">MIN(51,INT(SUMPRODUCT(B420:N420,'Task Durations - Table 1'!$A$3:$M$3)))</f>
        <v>10</v>
      </c>
      <c r="P420" s="9">
        <f ca="1">MATCH(100-C420,INDEX('Task Durations - Poisson'!$B$2:$AZ$80,,O420),1)</f>
        <v>11</v>
      </c>
    </row>
    <row r="421" spans="1:16" ht="20.100000000000001" customHeight="1">
      <c r="A421" s="10">
        <v>419</v>
      </c>
      <c r="B421" s="11">
        <f t="shared" si="71"/>
        <v>3.4966796515152931</v>
      </c>
      <c r="C421" s="12">
        <f t="shared" ca="1" si="47"/>
        <v>64</v>
      </c>
      <c r="D421" s="12">
        <f t="shared" ca="1" si="72"/>
        <v>0</v>
      </c>
      <c r="E421" s="12">
        <f t="shared" ca="1" si="73"/>
        <v>1</v>
      </c>
      <c r="F421" s="12">
        <f t="shared" ca="1" si="74"/>
        <v>0</v>
      </c>
      <c r="G421" s="12">
        <f t="shared" ca="1" si="79"/>
        <v>5</v>
      </c>
      <c r="H421" s="12">
        <f t="shared" ca="1" si="79"/>
        <v>6</v>
      </c>
      <c r="I421" s="12">
        <f t="shared" ca="1" si="79"/>
        <v>6</v>
      </c>
      <c r="J421" s="12">
        <f t="shared" ca="1" si="75"/>
        <v>5.666666666666667</v>
      </c>
      <c r="K421" s="12">
        <f t="shared" ca="1" si="76"/>
        <v>0</v>
      </c>
      <c r="L421" s="12">
        <f t="shared" ca="1" si="77"/>
        <v>5.666666666666667</v>
      </c>
      <c r="M421" s="12">
        <f t="shared" ca="1" si="78"/>
        <v>0</v>
      </c>
      <c r="N421" s="9">
        <f ca="1">MATCH(C421,INDEX('Task Durations - Poisson'!$B$2:$AZ$80,,5),1)</f>
        <v>7</v>
      </c>
      <c r="O421" s="9">
        <f ca="1">MIN(51,INT(SUMPRODUCT(B421:N421,'Task Durations - Table 1'!$A$3:$M$3)))</f>
        <v>11</v>
      </c>
      <c r="P421" s="9">
        <f ca="1">MATCH(100-C421,INDEX('Task Durations - Poisson'!$B$2:$AZ$80,,O421),1)</f>
        <v>11</v>
      </c>
    </row>
    <row r="422" spans="1:16" ht="20.100000000000001" customHeight="1">
      <c r="A422" s="10">
        <v>420</v>
      </c>
      <c r="B422" s="11">
        <f t="shared" si="71"/>
        <v>3.5013450005922024</v>
      </c>
      <c r="C422" s="12">
        <f t="shared" ca="1" si="47"/>
        <v>47</v>
      </c>
      <c r="D422" s="12">
        <f t="shared" ca="1" si="72"/>
        <v>0</v>
      </c>
      <c r="E422" s="12">
        <f t="shared" ca="1" si="73"/>
        <v>1</v>
      </c>
      <c r="F422" s="12">
        <f t="shared" ca="1" si="74"/>
        <v>0</v>
      </c>
      <c r="G422" s="12">
        <f t="shared" ca="1" si="79"/>
        <v>24</v>
      </c>
      <c r="H422" s="12">
        <f t="shared" ca="1" si="79"/>
        <v>24</v>
      </c>
      <c r="I422" s="12">
        <f t="shared" ca="1" si="79"/>
        <v>16</v>
      </c>
      <c r="J422" s="12">
        <f t="shared" ca="1" si="75"/>
        <v>21.333333333333332</v>
      </c>
      <c r="K422" s="12">
        <f t="shared" ca="1" si="76"/>
        <v>0</v>
      </c>
      <c r="L422" s="12">
        <f t="shared" ca="1" si="77"/>
        <v>21.333333333333332</v>
      </c>
      <c r="M422" s="12">
        <f t="shared" ca="1" si="78"/>
        <v>0</v>
      </c>
      <c r="N422" s="9">
        <f ca="1">MATCH(C422,INDEX('Task Durations - Poisson'!$B$2:$AZ$80,,5),1)</f>
        <v>6</v>
      </c>
      <c r="O422" s="9">
        <f ca="1">MIN(51,INT(SUMPRODUCT(B422:N422,'Task Durations - Table 1'!$A$3:$M$3)))</f>
        <v>22</v>
      </c>
      <c r="P422" s="9">
        <f ca="1">MATCH(100-C422,INDEX('Task Durations - Poisson'!$B$2:$AZ$80,,O422),1)</f>
        <v>23</v>
      </c>
    </row>
    <row r="423" spans="1:16" ht="20.100000000000001" customHeight="1">
      <c r="A423" s="10">
        <v>421</v>
      </c>
      <c r="B423" s="11">
        <f t="shared" si="71"/>
        <v>3.5060165742833678</v>
      </c>
      <c r="C423" s="12">
        <f t="shared" ca="1" si="47"/>
        <v>5</v>
      </c>
      <c r="D423" s="12">
        <f t="shared" ca="1" si="72"/>
        <v>1</v>
      </c>
      <c r="E423" s="12">
        <f t="shared" ca="1" si="73"/>
        <v>0</v>
      </c>
      <c r="F423" s="12">
        <f t="shared" ca="1" si="74"/>
        <v>0</v>
      </c>
      <c r="G423" s="12">
        <f t="shared" ca="1" si="79"/>
        <v>24</v>
      </c>
      <c r="H423" s="12">
        <f t="shared" ca="1" si="79"/>
        <v>16</v>
      </c>
      <c r="I423" s="12">
        <f t="shared" ca="1" si="79"/>
        <v>24</v>
      </c>
      <c r="J423" s="12">
        <f t="shared" ca="1" si="75"/>
        <v>21.333333333333332</v>
      </c>
      <c r="K423" s="12">
        <f t="shared" ca="1" si="76"/>
        <v>21.333333333333332</v>
      </c>
      <c r="L423" s="12">
        <f t="shared" ca="1" si="77"/>
        <v>0</v>
      </c>
      <c r="M423" s="12">
        <f t="shared" ca="1" si="78"/>
        <v>0</v>
      </c>
      <c r="N423" s="9">
        <f ca="1">MATCH(C423,INDEX('Task Durations - Poisson'!$B$2:$AZ$80,,5),1)</f>
        <v>3</v>
      </c>
      <c r="O423" s="9">
        <f ca="1">MIN(51,INT(SUMPRODUCT(B423:N423,'Task Durations - Table 1'!$A$3:$M$3)))</f>
        <v>30</v>
      </c>
      <c r="P423" s="9">
        <f ca="1">MATCH(100-C423,INDEX('Task Durations - Poisson'!$B$2:$AZ$80,,O423),1)</f>
        <v>40</v>
      </c>
    </row>
    <row r="424" spans="1:16" ht="20.100000000000001" customHeight="1">
      <c r="A424" s="10">
        <v>422</v>
      </c>
      <c r="B424" s="11">
        <f t="shared" si="71"/>
        <v>3.5106943808938107</v>
      </c>
      <c r="C424" s="12">
        <f t="shared" ca="1" si="47"/>
        <v>75</v>
      </c>
      <c r="D424" s="12">
        <f t="shared" ca="1" si="72"/>
        <v>0</v>
      </c>
      <c r="E424" s="12">
        <f t="shared" ca="1" si="73"/>
        <v>0</v>
      </c>
      <c r="F424" s="12">
        <f t="shared" ca="1" si="74"/>
        <v>1</v>
      </c>
      <c r="G424" s="12">
        <f t="shared" ref="G424:I443" ca="1" si="80">INT(CHOOSE(1+MOD($C424+RANDBETWEEN(0,1),7),1,2,3,5,8,13,21)+$B424)</f>
        <v>24</v>
      </c>
      <c r="H424" s="12">
        <f t="shared" ca="1" si="80"/>
        <v>24</v>
      </c>
      <c r="I424" s="12">
        <f t="shared" ca="1" si="80"/>
        <v>24</v>
      </c>
      <c r="J424" s="12">
        <f t="shared" ca="1" si="75"/>
        <v>24</v>
      </c>
      <c r="K424" s="12">
        <f t="shared" ca="1" si="76"/>
        <v>0</v>
      </c>
      <c r="L424" s="12">
        <f t="shared" ca="1" si="77"/>
        <v>0</v>
      </c>
      <c r="M424" s="12">
        <f t="shared" ca="1" si="78"/>
        <v>24</v>
      </c>
      <c r="N424" s="9">
        <f ca="1">MATCH(C424,INDEX('Task Durations - Poisson'!$B$2:$AZ$80,,5),1)</f>
        <v>7</v>
      </c>
      <c r="O424" s="9">
        <f ca="1">MIN(51,INT(SUMPRODUCT(B424:N424,'Task Durations - Table 1'!$A$3:$M$3)))</f>
        <v>32</v>
      </c>
      <c r="P424" s="9">
        <f ca="1">MATCH(100-C424,INDEX('Task Durations - Poisson'!$B$2:$AZ$80,,O424),1)</f>
        <v>29</v>
      </c>
    </row>
    <row r="425" spans="1:16" ht="20.100000000000001" customHeight="1">
      <c r="A425" s="10">
        <v>423</v>
      </c>
      <c r="B425" s="11">
        <f t="shared" si="71"/>
        <v>3.5153784287396332</v>
      </c>
      <c r="C425" s="12">
        <f t="shared" ca="1" si="47"/>
        <v>22</v>
      </c>
      <c r="D425" s="12">
        <f t="shared" ca="1" si="72"/>
        <v>1</v>
      </c>
      <c r="E425" s="12">
        <f t="shared" ca="1" si="73"/>
        <v>0</v>
      </c>
      <c r="F425" s="12">
        <f t="shared" ca="1" si="74"/>
        <v>0</v>
      </c>
      <c r="G425" s="12">
        <f t="shared" ca="1" si="80"/>
        <v>5</v>
      </c>
      <c r="H425" s="12">
        <f t="shared" ca="1" si="80"/>
        <v>5</v>
      </c>
      <c r="I425" s="12">
        <f t="shared" ca="1" si="80"/>
        <v>6</v>
      </c>
      <c r="J425" s="12">
        <f t="shared" ca="1" si="75"/>
        <v>5.333333333333333</v>
      </c>
      <c r="K425" s="12">
        <f t="shared" ca="1" si="76"/>
        <v>5.333333333333333</v>
      </c>
      <c r="L425" s="12">
        <f t="shared" ca="1" si="77"/>
        <v>0</v>
      </c>
      <c r="M425" s="12">
        <f t="shared" ca="1" si="78"/>
        <v>0</v>
      </c>
      <c r="N425" s="9">
        <f ca="1">MATCH(C425,INDEX('Task Durations - Poisson'!$B$2:$AZ$80,,5),1)</f>
        <v>4</v>
      </c>
      <c r="O425" s="9">
        <f ca="1">MIN(51,INT(SUMPRODUCT(B425:N425,'Task Durations - Table 1'!$A$3:$M$3)))</f>
        <v>12</v>
      </c>
      <c r="P425" s="9">
        <f ca="1">MATCH(100-C425,INDEX('Task Durations - Poisson'!$B$2:$AZ$80,,O425),1)</f>
        <v>16</v>
      </c>
    </row>
    <row r="426" spans="1:16" ht="20.100000000000001" customHeight="1">
      <c r="A426" s="10">
        <v>424</v>
      </c>
      <c r="B426" s="11">
        <f t="shared" si="71"/>
        <v>3.520068726148033</v>
      </c>
      <c r="C426" s="12">
        <f t="shared" ca="1" si="47"/>
        <v>70</v>
      </c>
      <c r="D426" s="12">
        <f t="shared" ca="1" si="72"/>
        <v>0</v>
      </c>
      <c r="E426" s="12">
        <f t="shared" ca="1" si="73"/>
        <v>0</v>
      </c>
      <c r="F426" s="12">
        <f t="shared" ca="1" si="74"/>
        <v>1</v>
      </c>
      <c r="G426" s="12">
        <f t="shared" ca="1" si="80"/>
        <v>4</v>
      </c>
      <c r="H426" s="12">
        <f t="shared" ca="1" si="80"/>
        <v>5</v>
      </c>
      <c r="I426" s="12">
        <f t="shared" ca="1" si="80"/>
        <v>4</v>
      </c>
      <c r="J426" s="12">
        <f t="shared" ca="1" si="75"/>
        <v>4.333333333333333</v>
      </c>
      <c r="K426" s="12">
        <f t="shared" ca="1" si="76"/>
        <v>0</v>
      </c>
      <c r="L426" s="12">
        <f t="shared" ca="1" si="77"/>
        <v>0</v>
      </c>
      <c r="M426" s="12">
        <f t="shared" ca="1" si="78"/>
        <v>4.333333333333333</v>
      </c>
      <c r="N426" s="9">
        <f ca="1">MATCH(C426,INDEX('Task Durations - Poisson'!$B$2:$AZ$80,,5),1)</f>
        <v>7</v>
      </c>
      <c r="O426" s="9">
        <f ca="1">MIN(51,INT(SUMPRODUCT(B426:N426,'Task Durations - Table 1'!$A$3:$M$3)))</f>
        <v>12</v>
      </c>
      <c r="P426" s="9">
        <f ca="1">MATCH(100-C426,INDEX('Task Durations - Poisson'!$B$2:$AZ$80,,O426),1)</f>
        <v>11</v>
      </c>
    </row>
    <row r="427" spans="1:16" ht="20.100000000000001" customHeight="1">
      <c r="A427" s="10">
        <v>425</v>
      </c>
      <c r="B427" s="11">
        <f t="shared" si="71"/>
        <v>3.5247652814573169</v>
      </c>
      <c r="C427" s="12">
        <f t="shared" ca="1" si="47"/>
        <v>48</v>
      </c>
      <c r="D427" s="12">
        <f t="shared" ca="1" si="72"/>
        <v>0</v>
      </c>
      <c r="E427" s="12">
        <f t="shared" ca="1" si="73"/>
        <v>1</v>
      </c>
      <c r="F427" s="12">
        <f t="shared" ca="1" si="74"/>
        <v>0</v>
      </c>
      <c r="G427" s="12">
        <f t="shared" ca="1" si="80"/>
        <v>4</v>
      </c>
      <c r="H427" s="12">
        <f t="shared" ca="1" si="80"/>
        <v>4</v>
      </c>
      <c r="I427" s="12">
        <f t="shared" ca="1" si="80"/>
        <v>24</v>
      </c>
      <c r="J427" s="12">
        <f t="shared" ca="1" si="75"/>
        <v>10.666666666666666</v>
      </c>
      <c r="K427" s="12">
        <f t="shared" ca="1" si="76"/>
        <v>0</v>
      </c>
      <c r="L427" s="12">
        <f t="shared" ca="1" si="77"/>
        <v>10.666666666666666</v>
      </c>
      <c r="M427" s="12">
        <f t="shared" ca="1" si="78"/>
        <v>0</v>
      </c>
      <c r="N427" s="9">
        <f ca="1">MATCH(C427,INDEX('Task Durations - Poisson'!$B$2:$AZ$80,,5),1)</f>
        <v>6</v>
      </c>
      <c r="O427" s="9">
        <f ca="1">MIN(51,INT(SUMPRODUCT(B427:N427,'Task Durations - Table 1'!$A$3:$M$3)))</f>
        <v>15</v>
      </c>
      <c r="P427" s="9">
        <f ca="1">MATCH(100-C427,INDEX('Task Durations - Poisson'!$B$2:$AZ$80,,O427),1)</f>
        <v>16</v>
      </c>
    </row>
    <row r="428" spans="1:16" ht="20.100000000000001" customHeight="1">
      <c r="A428" s="10">
        <v>426</v>
      </c>
      <c r="B428" s="11">
        <f t="shared" si="71"/>
        <v>3.529468103016919</v>
      </c>
      <c r="C428" s="12">
        <f t="shared" ca="1" si="47"/>
        <v>65</v>
      </c>
      <c r="D428" s="12">
        <f t="shared" ca="1" si="72"/>
        <v>0</v>
      </c>
      <c r="E428" s="12">
        <f t="shared" ca="1" si="73"/>
        <v>1</v>
      </c>
      <c r="F428" s="12">
        <f t="shared" ca="1" si="74"/>
        <v>0</v>
      </c>
      <c r="G428" s="12">
        <f t="shared" ca="1" si="80"/>
        <v>6</v>
      </c>
      <c r="H428" s="12">
        <f t="shared" ca="1" si="80"/>
        <v>6</v>
      </c>
      <c r="I428" s="12">
        <f t="shared" ca="1" si="80"/>
        <v>8</v>
      </c>
      <c r="J428" s="12">
        <f t="shared" ca="1" si="75"/>
        <v>6.666666666666667</v>
      </c>
      <c r="K428" s="12">
        <f t="shared" ca="1" si="76"/>
        <v>0</v>
      </c>
      <c r="L428" s="12">
        <f t="shared" ca="1" si="77"/>
        <v>6.666666666666667</v>
      </c>
      <c r="M428" s="12">
        <f t="shared" ca="1" si="78"/>
        <v>0</v>
      </c>
      <c r="N428" s="9">
        <f ca="1">MATCH(C428,INDEX('Task Durations - Poisson'!$B$2:$AZ$80,,5),1)</f>
        <v>7</v>
      </c>
      <c r="O428" s="9">
        <f ca="1">MIN(51,INT(SUMPRODUCT(B428:N428,'Task Durations - Table 1'!$A$3:$M$3)))</f>
        <v>12</v>
      </c>
      <c r="P428" s="9">
        <f ca="1">MATCH(100-C428,INDEX('Task Durations - Poisson'!$B$2:$AZ$80,,O428),1)</f>
        <v>12</v>
      </c>
    </row>
    <row r="429" spans="1:16" ht="20.100000000000001" customHeight="1">
      <c r="A429" s="10">
        <v>427</v>
      </c>
      <c r="B429" s="11">
        <f t="shared" si="71"/>
        <v>3.5341771991874116</v>
      </c>
      <c r="C429" s="12">
        <f t="shared" ca="1" si="47"/>
        <v>45</v>
      </c>
      <c r="D429" s="12">
        <f t="shared" ca="1" si="72"/>
        <v>0</v>
      </c>
      <c r="E429" s="12">
        <f t="shared" ca="1" si="73"/>
        <v>1</v>
      </c>
      <c r="F429" s="12">
        <f t="shared" ca="1" si="74"/>
        <v>0</v>
      </c>
      <c r="G429" s="12">
        <f t="shared" ca="1" si="80"/>
        <v>8</v>
      </c>
      <c r="H429" s="12">
        <f t="shared" ca="1" si="80"/>
        <v>8</v>
      </c>
      <c r="I429" s="12">
        <f t="shared" ca="1" si="80"/>
        <v>11</v>
      </c>
      <c r="J429" s="12">
        <f t="shared" ca="1" si="75"/>
        <v>9</v>
      </c>
      <c r="K429" s="12">
        <f t="shared" ca="1" si="76"/>
        <v>0</v>
      </c>
      <c r="L429" s="12">
        <f t="shared" ca="1" si="77"/>
        <v>9</v>
      </c>
      <c r="M429" s="12">
        <f t="shared" ca="1" si="78"/>
        <v>0</v>
      </c>
      <c r="N429" s="9">
        <f ca="1">MATCH(C429,INDEX('Task Durations - Poisson'!$B$2:$AZ$80,,5),1)</f>
        <v>6</v>
      </c>
      <c r="O429" s="9">
        <f ca="1">MIN(51,INT(SUMPRODUCT(B429:N429,'Task Durations - Table 1'!$A$3:$M$3)))</f>
        <v>13</v>
      </c>
      <c r="P429" s="9">
        <f ca="1">MATCH(100-C429,INDEX('Task Durations - Poisson'!$B$2:$AZ$80,,O429),1)</f>
        <v>14</v>
      </c>
    </row>
    <row r="430" spans="1:16" ht="20.100000000000001" customHeight="1">
      <c r="A430" s="10">
        <v>428</v>
      </c>
      <c r="B430" s="11">
        <f t="shared" si="71"/>
        <v>3.5388925783405218</v>
      </c>
      <c r="C430" s="12">
        <f t="shared" ca="1" si="47"/>
        <v>95</v>
      </c>
      <c r="D430" s="12">
        <f t="shared" ca="1" si="72"/>
        <v>0</v>
      </c>
      <c r="E430" s="12">
        <f t="shared" ca="1" si="73"/>
        <v>0</v>
      </c>
      <c r="F430" s="12">
        <f t="shared" ca="1" si="74"/>
        <v>1</v>
      </c>
      <c r="G430" s="12">
        <f t="shared" ca="1" si="80"/>
        <v>11</v>
      </c>
      <c r="H430" s="12">
        <f t="shared" ca="1" si="80"/>
        <v>16</v>
      </c>
      <c r="I430" s="12">
        <f t="shared" ca="1" si="80"/>
        <v>11</v>
      </c>
      <c r="J430" s="12">
        <f t="shared" ca="1" si="75"/>
        <v>12.666666666666666</v>
      </c>
      <c r="K430" s="12">
        <f t="shared" ca="1" si="76"/>
        <v>0</v>
      </c>
      <c r="L430" s="12">
        <f t="shared" ca="1" si="77"/>
        <v>0</v>
      </c>
      <c r="M430" s="12">
        <f t="shared" ca="1" si="78"/>
        <v>12.666666666666666</v>
      </c>
      <c r="N430" s="9">
        <f ca="1">MATCH(C430,INDEX('Task Durations - Poisson'!$B$2:$AZ$80,,5),1)</f>
        <v>10</v>
      </c>
      <c r="O430" s="9">
        <f ca="1">MIN(51,INT(SUMPRODUCT(B430:N430,'Task Durations - Table 1'!$A$3:$M$3)))</f>
        <v>22</v>
      </c>
      <c r="P430" s="9">
        <f ca="1">MATCH(100-C430,INDEX('Task Durations - Poisson'!$B$2:$AZ$80,,O430),1)</f>
        <v>16</v>
      </c>
    </row>
    <row r="431" spans="1:16" ht="20.100000000000001" customHeight="1">
      <c r="A431" s="10">
        <v>429</v>
      </c>
      <c r="B431" s="11">
        <f t="shared" si="71"/>
        <v>3.5436142488591482</v>
      </c>
      <c r="C431" s="12">
        <f t="shared" ca="1" si="47"/>
        <v>34</v>
      </c>
      <c r="D431" s="12">
        <f t="shared" ca="1" si="72"/>
        <v>0</v>
      </c>
      <c r="E431" s="12">
        <f t="shared" ca="1" si="73"/>
        <v>1</v>
      </c>
      <c r="F431" s="12">
        <f t="shared" ca="1" si="74"/>
        <v>0</v>
      </c>
      <c r="G431" s="12">
        <f t="shared" ca="1" si="80"/>
        <v>4</v>
      </c>
      <c r="H431" s="12">
        <f t="shared" ca="1" si="80"/>
        <v>24</v>
      </c>
      <c r="I431" s="12">
        <f t="shared" ca="1" si="80"/>
        <v>24</v>
      </c>
      <c r="J431" s="12">
        <f t="shared" ca="1" si="75"/>
        <v>17.333333333333332</v>
      </c>
      <c r="K431" s="12">
        <f t="shared" ca="1" si="76"/>
        <v>0</v>
      </c>
      <c r="L431" s="12">
        <f t="shared" ca="1" si="77"/>
        <v>17.333333333333332</v>
      </c>
      <c r="M431" s="12">
        <f t="shared" ca="1" si="78"/>
        <v>0</v>
      </c>
      <c r="N431" s="9">
        <f ca="1">MATCH(C431,INDEX('Task Durations - Poisson'!$B$2:$AZ$80,,5),1)</f>
        <v>5</v>
      </c>
      <c r="O431" s="9">
        <f ca="1">MIN(51,INT(SUMPRODUCT(B431:N431,'Task Durations - Table 1'!$A$3:$M$3)))</f>
        <v>19</v>
      </c>
      <c r="P431" s="9">
        <f ca="1">MATCH(100-C431,INDEX('Task Durations - Poisson'!$B$2:$AZ$80,,O431),1)</f>
        <v>22</v>
      </c>
    </row>
    <row r="432" spans="1:16" ht="20.100000000000001" customHeight="1">
      <c r="A432" s="10">
        <v>430</v>
      </c>
      <c r="B432" s="11">
        <f t="shared" si="71"/>
        <v>3.548342219137373</v>
      </c>
      <c r="C432" s="12">
        <f t="shared" ca="1" si="47"/>
        <v>78</v>
      </c>
      <c r="D432" s="12">
        <f t="shared" ca="1" si="72"/>
        <v>0</v>
      </c>
      <c r="E432" s="12">
        <f t="shared" ca="1" si="73"/>
        <v>0</v>
      </c>
      <c r="F432" s="12">
        <f t="shared" ca="1" si="74"/>
        <v>1</v>
      </c>
      <c r="G432" s="12">
        <f t="shared" ca="1" si="80"/>
        <v>5</v>
      </c>
      <c r="H432" s="12">
        <f t="shared" ca="1" si="80"/>
        <v>6</v>
      </c>
      <c r="I432" s="12">
        <f t="shared" ca="1" si="80"/>
        <v>5</v>
      </c>
      <c r="J432" s="12">
        <f t="shared" ca="1" si="75"/>
        <v>5.333333333333333</v>
      </c>
      <c r="K432" s="12">
        <f t="shared" ca="1" si="76"/>
        <v>0</v>
      </c>
      <c r="L432" s="12">
        <f t="shared" ca="1" si="77"/>
        <v>0</v>
      </c>
      <c r="M432" s="12">
        <f t="shared" ca="1" si="78"/>
        <v>5.333333333333333</v>
      </c>
      <c r="N432" s="9">
        <f ca="1">MATCH(C432,INDEX('Task Durations - Poisson'!$B$2:$AZ$80,,5),1)</f>
        <v>8</v>
      </c>
      <c r="O432" s="9">
        <f ca="1">MIN(51,INT(SUMPRODUCT(B432:N432,'Task Durations - Table 1'!$A$3:$M$3)))</f>
        <v>14</v>
      </c>
      <c r="P432" s="9">
        <f ca="1">MATCH(100-C432,INDEX('Task Durations - Poisson'!$B$2:$AZ$80,,O432),1)</f>
        <v>12</v>
      </c>
    </row>
    <row r="433" spans="1:16" ht="20.100000000000001" customHeight="1">
      <c r="A433" s="10">
        <v>431</v>
      </c>
      <c r="B433" s="11">
        <f t="shared" si="71"/>
        <v>3.5530764975804767</v>
      </c>
      <c r="C433" s="12">
        <f t="shared" ca="1" si="47"/>
        <v>11</v>
      </c>
      <c r="D433" s="12">
        <f t="shared" ca="1" si="72"/>
        <v>1</v>
      </c>
      <c r="E433" s="12">
        <f t="shared" ca="1" si="73"/>
        <v>0</v>
      </c>
      <c r="F433" s="12">
        <f t="shared" ca="1" si="74"/>
        <v>0</v>
      </c>
      <c r="G433" s="12">
        <f t="shared" ca="1" si="80"/>
        <v>11</v>
      </c>
      <c r="H433" s="12">
        <f t="shared" ca="1" si="80"/>
        <v>11</v>
      </c>
      <c r="I433" s="12">
        <f t="shared" ca="1" si="80"/>
        <v>11</v>
      </c>
      <c r="J433" s="12">
        <f t="shared" ca="1" si="75"/>
        <v>11</v>
      </c>
      <c r="K433" s="12">
        <f t="shared" ca="1" si="76"/>
        <v>11</v>
      </c>
      <c r="L433" s="12">
        <f t="shared" ca="1" si="77"/>
        <v>0</v>
      </c>
      <c r="M433" s="12">
        <f t="shared" ca="1" si="78"/>
        <v>0</v>
      </c>
      <c r="N433" s="9">
        <f ca="1">MATCH(C433,INDEX('Task Durations - Poisson'!$B$2:$AZ$80,,5),1)</f>
        <v>3</v>
      </c>
      <c r="O433" s="9">
        <f ca="1">MIN(51,INT(SUMPRODUCT(B433:N433,'Task Durations - Table 1'!$A$3:$M$3)))</f>
        <v>18</v>
      </c>
      <c r="P433" s="9">
        <f ca="1">MATCH(100-C433,INDEX('Task Durations - Poisson'!$B$2:$AZ$80,,O433),1)</f>
        <v>24</v>
      </c>
    </row>
    <row r="434" spans="1:16" ht="20.100000000000001" customHeight="1">
      <c r="A434" s="10">
        <v>432</v>
      </c>
      <c r="B434" s="11">
        <f t="shared" si="71"/>
        <v>3.5578170926049566</v>
      </c>
      <c r="C434" s="12">
        <f t="shared" ca="1" si="47"/>
        <v>0</v>
      </c>
      <c r="D434" s="12">
        <f t="shared" ca="1" si="72"/>
        <v>1</v>
      </c>
      <c r="E434" s="12">
        <f t="shared" ca="1" si="73"/>
        <v>0</v>
      </c>
      <c r="F434" s="12">
        <f t="shared" ca="1" si="74"/>
        <v>0</v>
      </c>
      <c r="G434" s="12">
        <f t="shared" ca="1" si="80"/>
        <v>5</v>
      </c>
      <c r="H434" s="12">
        <f t="shared" ca="1" si="80"/>
        <v>4</v>
      </c>
      <c r="I434" s="12">
        <f t="shared" ca="1" si="80"/>
        <v>5</v>
      </c>
      <c r="J434" s="12">
        <f t="shared" ca="1" si="75"/>
        <v>4.666666666666667</v>
      </c>
      <c r="K434" s="12">
        <f t="shared" ca="1" si="76"/>
        <v>4.666666666666667</v>
      </c>
      <c r="L434" s="12">
        <f t="shared" ca="1" si="77"/>
        <v>0</v>
      </c>
      <c r="M434" s="12">
        <f t="shared" ca="1" si="78"/>
        <v>0</v>
      </c>
      <c r="N434" s="9">
        <f ca="1">MATCH(C434,INDEX('Task Durations - Poisson'!$B$2:$AZ$80,,5),1)</f>
        <v>2</v>
      </c>
      <c r="O434" s="9">
        <f ca="1">MIN(51,INT(SUMPRODUCT(B434:N434,'Task Durations - Table 1'!$A$3:$M$3)))</f>
        <v>10</v>
      </c>
      <c r="P434" s="9">
        <f ca="1">MATCH(100-C434,INDEX('Task Durations - Poisson'!$B$2:$AZ$80,,O434),1)</f>
        <v>79</v>
      </c>
    </row>
    <row r="435" spans="1:16" ht="20.100000000000001" customHeight="1">
      <c r="A435" s="10">
        <v>433</v>
      </c>
      <c r="B435" s="11">
        <f t="shared" si="71"/>
        <v>3.5625640126385383</v>
      </c>
      <c r="C435" s="12">
        <f t="shared" ca="1" si="47"/>
        <v>87</v>
      </c>
      <c r="D435" s="12">
        <f t="shared" ca="1" si="72"/>
        <v>0</v>
      </c>
      <c r="E435" s="12">
        <f t="shared" ca="1" si="73"/>
        <v>0</v>
      </c>
      <c r="F435" s="12">
        <f t="shared" ca="1" si="74"/>
        <v>1</v>
      </c>
      <c r="G435" s="12">
        <f t="shared" ca="1" si="80"/>
        <v>8</v>
      </c>
      <c r="H435" s="12">
        <f t="shared" ca="1" si="80"/>
        <v>8</v>
      </c>
      <c r="I435" s="12">
        <f t="shared" ca="1" si="80"/>
        <v>11</v>
      </c>
      <c r="J435" s="12">
        <f t="shared" ca="1" si="75"/>
        <v>9</v>
      </c>
      <c r="K435" s="12">
        <f t="shared" ca="1" si="76"/>
        <v>0</v>
      </c>
      <c r="L435" s="12">
        <f t="shared" ca="1" si="77"/>
        <v>0</v>
      </c>
      <c r="M435" s="12">
        <f t="shared" ca="1" si="78"/>
        <v>9</v>
      </c>
      <c r="N435" s="9">
        <f ca="1">MATCH(C435,INDEX('Task Durations - Poisson'!$B$2:$AZ$80,,5),1)</f>
        <v>9</v>
      </c>
      <c r="O435" s="9">
        <f ca="1">MIN(51,INT(SUMPRODUCT(B435:N435,'Task Durations - Table 1'!$A$3:$M$3)))</f>
        <v>18</v>
      </c>
      <c r="P435" s="9">
        <f ca="1">MATCH(100-C435,INDEX('Task Durations - Poisson'!$B$2:$AZ$80,,O435),1)</f>
        <v>14</v>
      </c>
    </row>
    <row r="436" spans="1:16" ht="20.100000000000001" customHeight="1">
      <c r="A436" s="10">
        <v>434</v>
      </c>
      <c r="B436" s="11">
        <f t="shared" si="71"/>
        <v>3.5673172661201917</v>
      </c>
      <c r="C436" s="12">
        <f t="shared" ca="1" si="47"/>
        <v>45</v>
      </c>
      <c r="D436" s="12">
        <f t="shared" ca="1" si="72"/>
        <v>0</v>
      </c>
      <c r="E436" s="12">
        <f t="shared" ca="1" si="73"/>
        <v>1</v>
      </c>
      <c r="F436" s="12">
        <f t="shared" ca="1" si="74"/>
        <v>0</v>
      </c>
      <c r="G436" s="12">
        <f t="shared" ca="1" si="80"/>
        <v>8</v>
      </c>
      <c r="H436" s="12">
        <f t="shared" ca="1" si="80"/>
        <v>8</v>
      </c>
      <c r="I436" s="12">
        <f t="shared" ca="1" si="80"/>
        <v>11</v>
      </c>
      <c r="J436" s="12">
        <f t="shared" ca="1" si="75"/>
        <v>9</v>
      </c>
      <c r="K436" s="12">
        <f t="shared" ca="1" si="76"/>
        <v>0</v>
      </c>
      <c r="L436" s="12">
        <f t="shared" ca="1" si="77"/>
        <v>9</v>
      </c>
      <c r="M436" s="12">
        <f t="shared" ca="1" si="78"/>
        <v>0</v>
      </c>
      <c r="N436" s="9">
        <f ca="1">MATCH(C436,INDEX('Task Durations - Poisson'!$B$2:$AZ$80,,5),1)</f>
        <v>6</v>
      </c>
      <c r="O436" s="9">
        <f ca="1">MIN(51,INT(SUMPRODUCT(B436:N436,'Task Durations - Table 1'!$A$3:$M$3)))</f>
        <v>13</v>
      </c>
      <c r="P436" s="9">
        <f ca="1">MATCH(100-C436,INDEX('Task Durations - Poisson'!$B$2:$AZ$80,,O436),1)</f>
        <v>14</v>
      </c>
    </row>
    <row r="437" spans="1:16" ht="20.100000000000001" customHeight="1">
      <c r="A437" s="10">
        <v>435</v>
      </c>
      <c r="B437" s="11">
        <f t="shared" si="71"/>
        <v>3.5720768615001468</v>
      </c>
      <c r="C437" s="12">
        <f t="shared" ca="1" si="47"/>
        <v>30</v>
      </c>
      <c r="D437" s="12">
        <f t="shared" ca="1" si="72"/>
        <v>1</v>
      </c>
      <c r="E437" s="12">
        <f t="shared" ca="1" si="73"/>
        <v>0</v>
      </c>
      <c r="F437" s="12">
        <f t="shared" ca="1" si="74"/>
        <v>0</v>
      </c>
      <c r="G437" s="12">
        <f t="shared" ca="1" si="80"/>
        <v>8</v>
      </c>
      <c r="H437" s="12">
        <f t="shared" ca="1" si="80"/>
        <v>8</v>
      </c>
      <c r="I437" s="12">
        <f t="shared" ca="1" si="80"/>
        <v>8</v>
      </c>
      <c r="J437" s="12">
        <f t="shared" ca="1" si="75"/>
        <v>8</v>
      </c>
      <c r="K437" s="12">
        <f t="shared" ca="1" si="76"/>
        <v>8</v>
      </c>
      <c r="L437" s="12">
        <f t="shared" ca="1" si="77"/>
        <v>0</v>
      </c>
      <c r="M437" s="12">
        <f t="shared" ca="1" si="78"/>
        <v>0</v>
      </c>
      <c r="N437" s="9">
        <f ca="1">MATCH(C437,INDEX('Task Durations - Poisson'!$B$2:$AZ$80,,5),1)</f>
        <v>5</v>
      </c>
      <c r="O437" s="9">
        <f ca="1">MIN(51,INT(SUMPRODUCT(B437:N437,'Task Durations - Table 1'!$A$3:$M$3)))</f>
        <v>15</v>
      </c>
      <c r="P437" s="9">
        <f ca="1">MATCH(100-C437,INDEX('Task Durations - Poisson'!$B$2:$AZ$80,,O437),1)</f>
        <v>18</v>
      </c>
    </row>
    <row r="438" spans="1:16" ht="20.100000000000001" customHeight="1">
      <c r="A438" s="10">
        <v>436</v>
      </c>
      <c r="B438" s="11">
        <f t="shared" si="71"/>
        <v>3.5768428072399074</v>
      </c>
      <c r="C438" s="12">
        <f t="shared" ca="1" si="47"/>
        <v>79</v>
      </c>
      <c r="D438" s="12">
        <f t="shared" ca="1" si="72"/>
        <v>0</v>
      </c>
      <c r="E438" s="12">
        <f t="shared" ca="1" si="73"/>
        <v>0</v>
      </c>
      <c r="F438" s="12">
        <f t="shared" ca="1" si="74"/>
        <v>1</v>
      </c>
      <c r="G438" s="12">
        <f t="shared" ca="1" si="80"/>
        <v>8</v>
      </c>
      <c r="H438" s="12">
        <f t="shared" ca="1" si="80"/>
        <v>6</v>
      </c>
      <c r="I438" s="12">
        <f t="shared" ca="1" si="80"/>
        <v>6</v>
      </c>
      <c r="J438" s="12">
        <f t="shared" ca="1" si="75"/>
        <v>6.666666666666667</v>
      </c>
      <c r="K438" s="12">
        <f t="shared" ca="1" si="76"/>
        <v>0</v>
      </c>
      <c r="L438" s="12">
        <f t="shared" ca="1" si="77"/>
        <v>0</v>
      </c>
      <c r="M438" s="12">
        <f t="shared" ca="1" si="78"/>
        <v>6.666666666666667</v>
      </c>
      <c r="N438" s="9">
        <f ca="1">MATCH(C438,INDEX('Task Durations - Poisson'!$B$2:$AZ$80,,5),1)</f>
        <v>8</v>
      </c>
      <c r="O438" s="9">
        <f ca="1">MIN(51,INT(SUMPRODUCT(B438:N438,'Task Durations - Table 1'!$A$3:$M$3)))</f>
        <v>15</v>
      </c>
      <c r="P438" s="9">
        <f ca="1">MATCH(100-C438,INDEX('Task Durations - Poisson'!$B$2:$AZ$80,,O438),1)</f>
        <v>13</v>
      </c>
    </row>
    <row r="439" spans="1:16" ht="20.100000000000001" customHeight="1">
      <c r="A439" s="10">
        <v>437</v>
      </c>
      <c r="B439" s="11">
        <f t="shared" si="71"/>
        <v>3.5816151118122677</v>
      </c>
      <c r="C439" s="12">
        <f t="shared" ca="1" si="47"/>
        <v>6</v>
      </c>
      <c r="D439" s="12">
        <f t="shared" ca="1" si="72"/>
        <v>1</v>
      </c>
      <c r="E439" s="12">
        <f t="shared" ca="1" si="73"/>
        <v>0</v>
      </c>
      <c r="F439" s="12">
        <f t="shared" ca="1" si="74"/>
        <v>0</v>
      </c>
      <c r="G439" s="12">
        <f t="shared" ca="1" si="80"/>
        <v>4</v>
      </c>
      <c r="H439" s="12">
        <f t="shared" ca="1" si="80"/>
        <v>24</v>
      </c>
      <c r="I439" s="12">
        <f t="shared" ca="1" si="80"/>
        <v>24</v>
      </c>
      <c r="J439" s="12">
        <f t="shared" ca="1" si="75"/>
        <v>17.333333333333332</v>
      </c>
      <c r="K439" s="12">
        <f t="shared" ca="1" si="76"/>
        <v>17.333333333333332</v>
      </c>
      <c r="L439" s="12">
        <f t="shared" ca="1" si="77"/>
        <v>0</v>
      </c>
      <c r="M439" s="12">
        <f t="shared" ca="1" si="78"/>
        <v>0</v>
      </c>
      <c r="N439" s="9">
        <f ca="1">MATCH(C439,INDEX('Task Durations - Poisson'!$B$2:$AZ$80,,5),1)</f>
        <v>3</v>
      </c>
      <c r="O439" s="9">
        <f ca="1">MIN(51,INT(SUMPRODUCT(B439:N439,'Task Durations - Table 1'!$A$3:$M$3)))</f>
        <v>25</v>
      </c>
      <c r="P439" s="9">
        <f ca="1">MATCH(100-C439,INDEX('Task Durations - Poisson'!$B$2:$AZ$80,,O439),1)</f>
        <v>34</v>
      </c>
    </row>
    <row r="440" spans="1:16" ht="20.100000000000001" customHeight="1">
      <c r="A440" s="10">
        <v>438</v>
      </c>
      <c r="B440" s="11">
        <f t="shared" si="71"/>
        <v>3.5863937837013249</v>
      </c>
      <c r="C440" s="12">
        <f t="shared" ca="1" si="47"/>
        <v>8</v>
      </c>
      <c r="D440" s="12">
        <f t="shared" ca="1" si="72"/>
        <v>1</v>
      </c>
      <c r="E440" s="12">
        <f t="shared" ca="1" si="73"/>
        <v>0</v>
      </c>
      <c r="F440" s="12">
        <f t="shared" ca="1" si="74"/>
        <v>0</v>
      </c>
      <c r="G440" s="12">
        <f t="shared" ca="1" si="80"/>
        <v>5</v>
      </c>
      <c r="H440" s="12">
        <f t="shared" ca="1" si="80"/>
        <v>6</v>
      </c>
      <c r="I440" s="12">
        <f t="shared" ca="1" si="80"/>
        <v>5</v>
      </c>
      <c r="J440" s="12">
        <f t="shared" ca="1" si="75"/>
        <v>5.333333333333333</v>
      </c>
      <c r="K440" s="12">
        <f t="shared" ca="1" si="76"/>
        <v>5.333333333333333</v>
      </c>
      <c r="L440" s="12">
        <f t="shared" ca="1" si="77"/>
        <v>0</v>
      </c>
      <c r="M440" s="12">
        <f t="shared" ca="1" si="78"/>
        <v>0</v>
      </c>
      <c r="N440" s="9">
        <f ca="1">MATCH(C440,INDEX('Task Durations - Poisson'!$B$2:$AZ$80,,5),1)</f>
        <v>3</v>
      </c>
      <c r="O440" s="9">
        <f ca="1">MIN(51,INT(SUMPRODUCT(B440:N440,'Task Durations - Table 1'!$A$3:$M$3)))</f>
        <v>11</v>
      </c>
      <c r="P440" s="9">
        <f ca="1">MATCH(100-C440,INDEX('Task Durations - Poisson'!$B$2:$AZ$80,,O440),1)</f>
        <v>17</v>
      </c>
    </row>
    <row r="441" spans="1:16" ht="20.100000000000001" customHeight="1">
      <c r="A441" s="10">
        <v>439</v>
      </c>
      <c r="B441" s="11">
        <f t="shared" si="71"/>
        <v>3.5911788314024986</v>
      </c>
      <c r="C441" s="12">
        <f t="shared" ca="1" si="47"/>
        <v>61</v>
      </c>
      <c r="D441" s="12">
        <f t="shared" ca="1" si="72"/>
        <v>0</v>
      </c>
      <c r="E441" s="12">
        <f t="shared" ca="1" si="73"/>
        <v>1</v>
      </c>
      <c r="F441" s="12">
        <f t="shared" ca="1" si="74"/>
        <v>0</v>
      </c>
      <c r="G441" s="12">
        <f t="shared" ca="1" si="80"/>
        <v>24</v>
      </c>
      <c r="H441" s="12">
        <f t="shared" ca="1" si="80"/>
        <v>24</v>
      </c>
      <c r="I441" s="12">
        <f t="shared" ca="1" si="80"/>
        <v>16</v>
      </c>
      <c r="J441" s="12">
        <f t="shared" ca="1" si="75"/>
        <v>21.333333333333332</v>
      </c>
      <c r="K441" s="12">
        <f t="shared" ca="1" si="76"/>
        <v>0</v>
      </c>
      <c r="L441" s="12">
        <f t="shared" ca="1" si="77"/>
        <v>21.333333333333332</v>
      </c>
      <c r="M441" s="12">
        <f t="shared" ca="1" si="78"/>
        <v>0</v>
      </c>
      <c r="N441" s="9">
        <f ca="1">MATCH(C441,INDEX('Task Durations - Poisson'!$B$2:$AZ$80,,5),1)</f>
        <v>6</v>
      </c>
      <c r="O441" s="9">
        <f ca="1">MIN(51,INT(SUMPRODUCT(B441:N441,'Task Durations - Table 1'!$A$3:$M$3)))</f>
        <v>22</v>
      </c>
      <c r="P441" s="9">
        <f ca="1">MATCH(100-C441,INDEX('Task Durations - Poisson'!$B$2:$AZ$80,,O441),1)</f>
        <v>22</v>
      </c>
    </row>
    <row r="442" spans="1:16" ht="20.100000000000001" customHeight="1">
      <c r="A442" s="10">
        <v>440</v>
      </c>
      <c r="B442" s="11">
        <f t="shared" si="71"/>
        <v>3.5959702634225401</v>
      </c>
      <c r="C442" s="12">
        <f t="shared" ca="1" si="47"/>
        <v>67</v>
      </c>
      <c r="D442" s="12">
        <f t="shared" ca="1" si="72"/>
        <v>0</v>
      </c>
      <c r="E442" s="12">
        <f t="shared" ca="1" si="73"/>
        <v>0</v>
      </c>
      <c r="F442" s="12">
        <f t="shared" ca="1" si="74"/>
        <v>1</v>
      </c>
      <c r="G442" s="12">
        <f t="shared" ca="1" si="80"/>
        <v>16</v>
      </c>
      <c r="H442" s="12">
        <f t="shared" ca="1" si="80"/>
        <v>16</v>
      </c>
      <c r="I442" s="12">
        <f t="shared" ca="1" si="80"/>
        <v>16</v>
      </c>
      <c r="J442" s="12">
        <f t="shared" ca="1" si="75"/>
        <v>16</v>
      </c>
      <c r="K442" s="12">
        <f t="shared" ca="1" si="76"/>
        <v>0</v>
      </c>
      <c r="L442" s="12">
        <f t="shared" ca="1" si="77"/>
        <v>0</v>
      </c>
      <c r="M442" s="12">
        <f t="shared" ca="1" si="78"/>
        <v>16</v>
      </c>
      <c r="N442" s="9">
        <f ca="1">MATCH(C442,INDEX('Task Durations - Poisson'!$B$2:$AZ$80,,5),1)</f>
        <v>7</v>
      </c>
      <c r="O442" s="9">
        <f ca="1">MIN(51,INT(SUMPRODUCT(B442:N442,'Task Durations - Table 1'!$A$3:$M$3)))</f>
        <v>24</v>
      </c>
      <c r="P442" s="9">
        <f ca="1">MATCH(100-C442,INDEX('Task Durations - Poisson'!$B$2:$AZ$80,,O442),1)</f>
        <v>23</v>
      </c>
    </row>
    <row r="443" spans="1:16" ht="20.100000000000001" customHeight="1">
      <c r="A443" s="10">
        <v>441</v>
      </c>
      <c r="B443" s="11">
        <f t="shared" si="71"/>
        <v>3.6007680882795525</v>
      </c>
      <c r="C443" s="12">
        <f t="shared" ca="1" si="47"/>
        <v>98</v>
      </c>
      <c r="D443" s="12">
        <f t="shared" ca="1" si="72"/>
        <v>0</v>
      </c>
      <c r="E443" s="12">
        <f t="shared" ca="1" si="73"/>
        <v>0</v>
      </c>
      <c r="F443" s="12">
        <f t="shared" ca="1" si="74"/>
        <v>1</v>
      </c>
      <c r="G443" s="12">
        <f t="shared" ca="1" si="80"/>
        <v>5</v>
      </c>
      <c r="H443" s="12">
        <f t="shared" ca="1" si="80"/>
        <v>4</v>
      </c>
      <c r="I443" s="12">
        <f t="shared" ca="1" si="80"/>
        <v>4</v>
      </c>
      <c r="J443" s="12">
        <f t="shared" ca="1" si="75"/>
        <v>4.333333333333333</v>
      </c>
      <c r="K443" s="12">
        <f t="shared" ca="1" si="76"/>
        <v>0</v>
      </c>
      <c r="L443" s="12">
        <f t="shared" ca="1" si="77"/>
        <v>0</v>
      </c>
      <c r="M443" s="12">
        <f t="shared" ca="1" si="78"/>
        <v>4.333333333333333</v>
      </c>
      <c r="N443" s="9">
        <f ca="1">MATCH(C443,INDEX('Task Durations - Poisson'!$B$2:$AZ$80,,5),1)</f>
        <v>11</v>
      </c>
      <c r="O443" s="9">
        <f ca="1">MIN(51,INT(SUMPRODUCT(B443:N443,'Task Durations - Table 1'!$A$3:$M$3)))</f>
        <v>15</v>
      </c>
      <c r="P443" s="9">
        <f ca="1">MATCH(100-C443,INDEX('Task Durations - Poisson'!$B$2:$AZ$80,,O443),1)</f>
        <v>9</v>
      </c>
    </row>
    <row r="444" spans="1:16" ht="20.100000000000001" customHeight="1">
      <c r="A444" s="10">
        <v>442</v>
      </c>
      <c r="B444" s="11">
        <f t="shared" si="71"/>
        <v>3.6055723145030041</v>
      </c>
      <c r="C444" s="12">
        <f t="shared" ca="1" si="47"/>
        <v>40</v>
      </c>
      <c r="D444" s="12">
        <f t="shared" ca="1" si="72"/>
        <v>0</v>
      </c>
      <c r="E444" s="12">
        <f t="shared" ca="1" si="73"/>
        <v>1</v>
      </c>
      <c r="F444" s="12">
        <f t="shared" ca="1" si="74"/>
        <v>0</v>
      </c>
      <c r="G444" s="12">
        <f t="shared" ref="G444:I463" ca="1" si="81">INT(CHOOSE(1+MOD($C444+RANDBETWEEN(0,1),7),1,2,3,5,8,13,21)+$B444)</f>
        <v>24</v>
      </c>
      <c r="H444" s="12">
        <f t="shared" ca="1" si="81"/>
        <v>24</v>
      </c>
      <c r="I444" s="12">
        <f t="shared" ca="1" si="81"/>
        <v>24</v>
      </c>
      <c r="J444" s="12">
        <f t="shared" ca="1" si="75"/>
        <v>24</v>
      </c>
      <c r="K444" s="12">
        <f t="shared" ca="1" si="76"/>
        <v>0</v>
      </c>
      <c r="L444" s="12">
        <f t="shared" ca="1" si="77"/>
        <v>24</v>
      </c>
      <c r="M444" s="12">
        <f t="shared" ca="1" si="78"/>
        <v>0</v>
      </c>
      <c r="N444" s="9">
        <f ca="1">MATCH(C444,INDEX('Task Durations - Poisson'!$B$2:$AZ$80,,5),1)</f>
        <v>5</v>
      </c>
      <c r="O444" s="9">
        <f ca="1">MIN(51,INT(SUMPRODUCT(B444:N444,'Task Durations - Table 1'!$A$3:$M$3)))</f>
        <v>24</v>
      </c>
      <c r="P444" s="9">
        <f ca="1">MATCH(100-C444,INDEX('Task Durations - Poisson'!$B$2:$AZ$80,,O444),1)</f>
        <v>26</v>
      </c>
    </row>
    <row r="445" spans="1:16" ht="20.100000000000001" customHeight="1">
      <c r="A445" s="10">
        <v>443</v>
      </c>
      <c r="B445" s="11">
        <f t="shared" si="71"/>
        <v>3.6103829506337415</v>
      </c>
      <c r="C445" s="12">
        <f t="shared" ca="1" si="47"/>
        <v>97</v>
      </c>
      <c r="D445" s="12">
        <f t="shared" ca="1" si="72"/>
        <v>0</v>
      </c>
      <c r="E445" s="12">
        <f t="shared" ca="1" si="73"/>
        <v>0</v>
      </c>
      <c r="F445" s="12">
        <f t="shared" ca="1" si="74"/>
        <v>1</v>
      </c>
      <c r="G445" s="12">
        <f t="shared" ca="1" si="81"/>
        <v>4</v>
      </c>
      <c r="H445" s="12">
        <f t="shared" ca="1" si="81"/>
        <v>24</v>
      </c>
      <c r="I445" s="12">
        <f t="shared" ca="1" si="81"/>
        <v>4</v>
      </c>
      <c r="J445" s="12">
        <f t="shared" ca="1" si="75"/>
        <v>10.666666666666666</v>
      </c>
      <c r="K445" s="12">
        <f t="shared" ca="1" si="76"/>
        <v>0</v>
      </c>
      <c r="L445" s="12">
        <f t="shared" ca="1" si="77"/>
        <v>0</v>
      </c>
      <c r="M445" s="12">
        <f t="shared" ca="1" si="78"/>
        <v>10.666666666666666</v>
      </c>
      <c r="N445" s="9">
        <f ca="1">MATCH(C445,INDEX('Task Durations - Poisson'!$B$2:$AZ$80,,5),1)</f>
        <v>11</v>
      </c>
      <c r="O445" s="9">
        <f ca="1">MIN(51,INT(SUMPRODUCT(B445:N445,'Task Durations - Table 1'!$A$3:$M$3)))</f>
        <v>20</v>
      </c>
      <c r="P445" s="9">
        <f ca="1">MATCH(100-C445,INDEX('Task Durations - Poisson'!$B$2:$AZ$80,,O445),1)</f>
        <v>13</v>
      </c>
    </row>
    <row r="446" spans="1:16" ht="20.100000000000001" customHeight="1">
      <c r="A446" s="10">
        <v>444</v>
      </c>
      <c r="B446" s="11">
        <f t="shared" si="71"/>
        <v>3.615200005224009</v>
      </c>
      <c r="C446" s="12">
        <f t="shared" ca="1" si="47"/>
        <v>7</v>
      </c>
      <c r="D446" s="12">
        <f t="shared" ca="1" si="72"/>
        <v>1</v>
      </c>
      <c r="E446" s="12">
        <f t="shared" ca="1" si="73"/>
        <v>0</v>
      </c>
      <c r="F446" s="12">
        <f t="shared" ca="1" si="74"/>
        <v>0</v>
      </c>
      <c r="G446" s="12">
        <f t="shared" ca="1" si="81"/>
        <v>4</v>
      </c>
      <c r="H446" s="12">
        <f t="shared" ca="1" si="81"/>
        <v>4</v>
      </c>
      <c r="I446" s="12">
        <f t="shared" ca="1" si="81"/>
        <v>4</v>
      </c>
      <c r="J446" s="12">
        <f t="shared" ca="1" si="75"/>
        <v>4</v>
      </c>
      <c r="K446" s="12">
        <f t="shared" ca="1" si="76"/>
        <v>4</v>
      </c>
      <c r="L446" s="12">
        <f t="shared" ca="1" si="77"/>
        <v>0</v>
      </c>
      <c r="M446" s="12">
        <f t="shared" ca="1" si="78"/>
        <v>0</v>
      </c>
      <c r="N446" s="9">
        <f ca="1">MATCH(C446,INDEX('Task Durations - Poisson'!$B$2:$AZ$80,,5),1)</f>
        <v>3</v>
      </c>
      <c r="O446" s="9">
        <f ca="1">MIN(51,INT(SUMPRODUCT(B446:N446,'Task Durations - Table 1'!$A$3:$M$3)))</f>
        <v>10</v>
      </c>
      <c r="P446" s="9">
        <f ca="1">MATCH(100-C446,INDEX('Task Durations - Poisson'!$B$2:$AZ$80,,O446),1)</f>
        <v>16</v>
      </c>
    </row>
    <row r="447" spans="1:16" ht="20.100000000000001" customHeight="1">
      <c r="A447" s="10">
        <v>445</v>
      </c>
      <c r="B447" s="11">
        <f t="shared" si="71"/>
        <v>3.6200234868374603</v>
      </c>
      <c r="C447" s="12">
        <f t="shared" ca="1" si="47"/>
        <v>61</v>
      </c>
      <c r="D447" s="12">
        <f t="shared" ca="1" si="72"/>
        <v>0</v>
      </c>
      <c r="E447" s="12">
        <f t="shared" ca="1" si="73"/>
        <v>1</v>
      </c>
      <c r="F447" s="12">
        <f t="shared" ca="1" si="74"/>
        <v>0</v>
      </c>
      <c r="G447" s="12">
        <f t="shared" ca="1" si="81"/>
        <v>24</v>
      </c>
      <c r="H447" s="12">
        <f t="shared" ca="1" si="81"/>
        <v>24</v>
      </c>
      <c r="I447" s="12">
        <f t="shared" ca="1" si="81"/>
        <v>16</v>
      </c>
      <c r="J447" s="12">
        <f t="shared" ca="1" si="75"/>
        <v>21.333333333333332</v>
      </c>
      <c r="K447" s="12">
        <f t="shared" ca="1" si="76"/>
        <v>0</v>
      </c>
      <c r="L447" s="12">
        <f t="shared" ca="1" si="77"/>
        <v>21.333333333333332</v>
      </c>
      <c r="M447" s="12">
        <f t="shared" ca="1" si="78"/>
        <v>0</v>
      </c>
      <c r="N447" s="9">
        <f ca="1">MATCH(C447,INDEX('Task Durations - Poisson'!$B$2:$AZ$80,,5),1)</f>
        <v>6</v>
      </c>
      <c r="O447" s="9">
        <f ca="1">MIN(51,INT(SUMPRODUCT(B447:N447,'Task Durations - Table 1'!$A$3:$M$3)))</f>
        <v>22</v>
      </c>
      <c r="P447" s="9">
        <f ca="1">MATCH(100-C447,INDEX('Task Durations - Poisson'!$B$2:$AZ$80,,O447),1)</f>
        <v>22</v>
      </c>
    </row>
    <row r="448" spans="1:16" ht="20.100000000000001" customHeight="1">
      <c r="A448" s="10">
        <v>446</v>
      </c>
      <c r="B448" s="11">
        <f t="shared" si="71"/>
        <v>3.6248534040491744</v>
      </c>
      <c r="C448" s="12">
        <f t="shared" ca="1" si="47"/>
        <v>1</v>
      </c>
      <c r="D448" s="12">
        <f t="shared" ca="1" si="72"/>
        <v>1</v>
      </c>
      <c r="E448" s="12">
        <f t="shared" ca="1" si="73"/>
        <v>0</v>
      </c>
      <c r="F448" s="12">
        <f t="shared" ca="1" si="74"/>
        <v>0</v>
      </c>
      <c r="G448" s="12">
        <f t="shared" ca="1" si="81"/>
        <v>6</v>
      </c>
      <c r="H448" s="12">
        <f t="shared" ca="1" si="81"/>
        <v>6</v>
      </c>
      <c r="I448" s="12">
        <f t="shared" ca="1" si="81"/>
        <v>6</v>
      </c>
      <c r="J448" s="12">
        <f t="shared" ca="1" si="75"/>
        <v>6</v>
      </c>
      <c r="K448" s="12">
        <f t="shared" ca="1" si="76"/>
        <v>6</v>
      </c>
      <c r="L448" s="12">
        <f t="shared" ca="1" si="77"/>
        <v>0</v>
      </c>
      <c r="M448" s="12">
        <f t="shared" ca="1" si="78"/>
        <v>0</v>
      </c>
      <c r="N448" s="9">
        <f ca="1">MATCH(C448,INDEX('Task Durations - Poisson'!$B$2:$AZ$80,,5),1)</f>
        <v>2</v>
      </c>
      <c r="O448" s="9">
        <f ca="1">MIN(51,INT(SUMPRODUCT(B448:N448,'Task Durations - Table 1'!$A$3:$M$3)))</f>
        <v>11</v>
      </c>
      <c r="P448" s="9">
        <f ca="1">MATCH(100-C448,INDEX('Task Durations - Poisson'!$B$2:$AZ$80,,O448),1)</f>
        <v>20</v>
      </c>
    </row>
    <row r="449" spans="1:16" ht="20.100000000000001" customHeight="1">
      <c r="A449" s="10">
        <v>447</v>
      </c>
      <c r="B449" s="11">
        <f t="shared" si="71"/>
        <v>3.629689765445673</v>
      </c>
      <c r="C449" s="12">
        <f t="shared" ca="1" si="47"/>
        <v>53</v>
      </c>
      <c r="D449" s="12">
        <f t="shared" ca="1" si="72"/>
        <v>0</v>
      </c>
      <c r="E449" s="12">
        <f t="shared" ca="1" si="73"/>
        <v>1</v>
      </c>
      <c r="F449" s="12">
        <f t="shared" ca="1" si="74"/>
        <v>0</v>
      </c>
      <c r="G449" s="12">
        <f t="shared" ca="1" si="81"/>
        <v>16</v>
      </c>
      <c r="H449" s="12">
        <f t="shared" ca="1" si="81"/>
        <v>11</v>
      </c>
      <c r="I449" s="12">
        <f t="shared" ca="1" si="81"/>
        <v>16</v>
      </c>
      <c r="J449" s="12">
        <f t="shared" ca="1" si="75"/>
        <v>14.333333333333334</v>
      </c>
      <c r="K449" s="12">
        <f t="shared" ca="1" si="76"/>
        <v>0</v>
      </c>
      <c r="L449" s="12">
        <f t="shared" ca="1" si="77"/>
        <v>14.333333333333334</v>
      </c>
      <c r="M449" s="12">
        <f t="shared" ca="1" si="78"/>
        <v>0</v>
      </c>
      <c r="N449" s="9">
        <f ca="1">MATCH(C449,INDEX('Task Durations - Poisson'!$B$2:$AZ$80,,5),1)</f>
        <v>6</v>
      </c>
      <c r="O449" s="9">
        <f ca="1">MIN(51,INT(SUMPRODUCT(B449:N449,'Task Durations - Table 1'!$A$3:$M$3)))</f>
        <v>17</v>
      </c>
      <c r="P449" s="9">
        <f ca="1">MATCH(100-C449,INDEX('Task Durations - Poisson'!$B$2:$AZ$80,,O449),1)</f>
        <v>18</v>
      </c>
    </row>
    <row r="450" spans="1:16" ht="20.100000000000001" customHeight="1">
      <c r="A450" s="10">
        <v>448</v>
      </c>
      <c r="B450" s="11">
        <f t="shared" si="71"/>
        <v>3.634532579624933</v>
      </c>
      <c r="C450" s="12">
        <f t="shared" ca="1" si="47"/>
        <v>9</v>
      </c>
      <c r="D450" s="12">
        <f t="shared" ca="1" si="72"/>
        <v>1</v>
      </c>
      <c r="E450" s="12">
        <f t="shared" ca="1" si="73"/>
        <v>0</v>
      </c>
      <c r="F450" s="12">
        <f t="shared" ca="1" si="74"/>
        <v>0</v>
      </c>
      <c r="G450" s="12">
        <f t="shared" ca="1" si="81"/>
        <v>6</v>
      </c>
      <c r="H450" s="12">
        <f t="shared" ca="1" si="81"/>
        <v>6</v>
      </c>
      <c r="I450" s="12">
        <f t="shared" ca="1" si="81"/>
        <v>6</v>
      </c>
      <c r="J450" s="12">
        <f t="shared" ca="1" si="75"/>
        <v>6</v>
      </c>
      <c r="K450" s="12">
        <f t="shared" ca="1" si="76"/>
        <v>6</v>
      </c>
      <c r="L450" s="12">
        <f t="shared" ca="1" si="77"/>
        <v>0</v>
      </c>
      <c r="M450" s="12">
        <f t="shared" ca="1" si="78"/>
        <v>0</v>
      </c>
      <c r="N450" s="9">
        <f ca="1">MATCH(C450,INDEX('Task Durations - Poisson'!$B$2:$AZ$80,,5),1)</f>
        <v>3</v>
      </c>
      <c r="O450" s="9">
        <f ca="1">MIN(51,INT(SUMPRODUCT(B450:N450,'Task Durations - Table 1'!$A$3:$M$3)))</f>
        <v>12</v>
      </c>
      <c r="P450" s="9">
        <f ca="1">MATCH(100-C450,INDEX('Task Durations - Poisson'!$B$2:$AZ$80,,O450),1)</f>
        <v>18</v>
      </c>
    </row>
    <row r="451" spans="1:16" ht="20.100000000000001" customHeight="1">
      <c r="A451" s="10">
        <v>449</v>
      </c>
      <c r="B451" s="11">
        <f t="shared" ref="B451:B514" si="82">2*EXP(A451/750)</f>
        <v>3.6393818551964028</v>
      </c>
      <c r="C451" s="12">
        <f t="shared" ca="1" si="47"/>
        <v>64</v>
      </c>
      <c r="D451" s="12">
        <f t="shared" ref="D451:D514" ca="1" si="83">IF(C451&lt;33,1,0)</f>
        <v>0</v>
      </c>
      <c r="E451" s="12">
        <f t="shared" ref="E451:E514" ca="1" si="84">IF(AND(C451&gt;=33,C451&lt;66),1,0)</f>
        <v>1</v>
      </c>
      <c r="F451" s="12">
        <f t="shared" ref="F451:F514" ca="1" si="85">IF(D451+E451&gt;0,0,1)</f>
        <v>0</v>
      </c>
      <c r="G451" s="12">
        <f t="shared" ca="1" si="81"/>
        <v>6</v>
      </c>
      <c r="H451" s="12">
        <f t="shared" ca="1" si="81"/>
        <v>6</v>
      </c>
      <c r="I451" s="12">
        <f t="shared" ca="1" si="81"/>
        <v>5</v>
      </c>
      <c r="J451" s="12">
        <f t="shared" ref="J451:J514" ca="1" si="86">AVERAGE(G451:I451)</f>
        <v>5.666666666666667</v>
      </c>
      <c r="K451" s="12">
        <f t="shared" ref="K451:K514" ca="1" si="87">IF(OR(AND(D451,IF($C451&lt;80,1,0)),AND(E451,IF($C451&lt;20,1,0))),1,0)*$J451</f>
        <v>0</v>
      </c>
      <c r="L451" s="12">
        <f t="shared" ref="L451:L514" ca="1" si="88">IF(AND(K451=0,E451=1),1,0)*$J451</f>
        <v>5.666666666666667</v>
      </c>
      <c r="M451" s="12">
        <f t="shared" ref="M451:M514" ca="1" si="89">IF(K451+L451=0,1,0)*$J451</f>
        <v>0</v>
      </c>
      <c r="N451" s="9">
        <f ca="1">MATCH(C451,INDEX('Task Durations - Poisson'!$B$2:$AZ$80,,5),1)</f>
        <v>7</v>
      </c>
      <c r="O451" s="9">
        <f ca="1">MIN(51,INT(SUMPRODUCT(B451:N451,'Task Durations - Table 1'!$A$3:$M$3)))</f>
        <v>11</v>
      </c>
      <c r="P451" s="9">
        <f ca="1">MATCH(100-C451,INDEX('Task Durations - Poisson'!$B$2:$AZ$80,,O451),1)</f>
        <v>11</v>
      </c>
    </row>
    <row r="452" spans="1:16" ht="20.100000000000001" customHeight="1">
      <c r="A452" s="10">
        <v>450</v>
      </c>
      <c r="B452" s="11">
        <f t="shared" si="82"/>
        <v>3.6442376007810178</v>
      </c>
      <c r="C452" s="12">
        <f t="shared" ca="1" si="47"/>
        <v>25</v>
      </c>
      <c r="D452" s="12">
        <f t="shared" ca="1" si="83"/>
        <v>1</v>
      </c>
      <c r="E452" s="12">
        <f t="shared" ca="1" si="84"/>
        <v>0</v>
      </c>
      <c r="F452" s="12">
        <f t="shared" ca="1" si="85"/>
        <v>0</v>
      </c>
      <c r="G452" s="12">
        <f t="shared" ca="1" si="81"/>
        <v>11</v>
      </c>
      <c r="H452" s="12">
        <f t="shared" ca="1" si="81"/>
        <v>16</v>
      </c>
      <c r="I452" s="12">
        <f t="shared" ca="1" si="81"/>
        <v>16</v>
      </c>
      <c r="J452" s="12">
        <f t="shared" ca="1" si="86"/>
        <v>14.333333333333334</v>
      </c>
      <c r="K452" s="12">
        <f t="shared" ca="1" si="87"/>
        <v>14.333333333333334</v>
      </c>
      <c r="L452" s="12">
        <f t="shared" ca="1" si="88"/>
        <v>0</v>
      </c>
      <c r="M452" s="12">
        <f t="shared" ca="1" si="89"/>
        <v>0</v>
      </c>
      <c r="N452" s="9">
        <f ca="1">MATCH(C452,INDEX('Task Durations - Poisson'!$B$2:$AZ$80,,5),1)</f>
        <v>4</v>
      </c>
      <c r="O452" s="9">
        <f ca="1">MIN(51,INT(SUMPRODUCT(B452:N452,'Task Durations - Table 1'!$A$3:$M$3)))</f>
        <v>22</v>
      </c>
      <c r="P452" s="9">
        <f ca="1">MATCH(100-C452,INDEX('Task Durations - Poisson'!$B$2:$AZ$80,,O452),1)</f>
        <v>26</v>
      </c>
    </row>
    <row r="453" spans="1:16" ht="20.100000000000001" customHeight="1">
      <c r="A453" s="10">
        <v>451</v>
      </c>
      <c r="B453" s="11">
        <f t="shared" si="82"/>
        <v>3.6490998250112168</v>
      </c>
      <c r="C453" s="12">
        <f t="shared" ca="1" si="47"/>
        <v>80</v>
      </c>
      <c r="D453" s="12">
        <f t="shared" ca="1" si="83"/>
        <v>0</v>
      </c>
      <c r="E453" s="12">
        <f t="shared" ca="1" si="84"/>
        <v>0</v>
      </c>
      <c r="F453" s="12">
        <f t="shared" ca="1" si="85"/>
        <v>1</v>
      </c>
      <c r="G453" s="12">
        <f t="shared" ca="1" si="81"/>
        <v>8</v>
      </c>
      <c r="H453" s="12">
        <f t="shared" ca="1" si="81"/>
        <v>8</v>
      </c>
      <c r="I453" s="12">
        <f t="shared" ca="1" si="81"/>
        <v>8</v>
      </c>
      <c r="J453" s="12">
        <f t="shared" ca="1" si="86"/>
        <v>8</v>
      </c>
      <c r="K453" s="12">
        <f t="shared" ca="1" si="87"/>
        <v>0</v>
      </c>
      <c r="L453" s="12">
        <f t="shared" ca="1" si="88"/>
        <v>0</v>
      </c>
      <c r="M453" s="12">
        <f t="shared" ca="1" si="89"/>
        <v>8</v>
      </c>
      <c r="N453" s="9">
        <f ca="1">MATCH(C453,INDEX('Task Durations - Poisson'!$B$2:$AZ$80,,5),1)</f>
        <v>8</v>
      </c>
      <c r="O453" s="9">
        <f ca="1">MIN(51,INT(SUMPRODUCT(B453:N453,'Task Durations - Table 1'!$A$3:$M$3)))</f>
        <v>17</v>
      </c>
      <c r="P453" s="9">
        <f ca="1">MATCH(100-C453,INDEX('Task Durations - Poisson'!$B$2:$AZ$80,,O453),1)</f>
        <v>14</v>
      </c>
    </row>
    <row r="454" spans="1:16" ht="20.100000000000001" customHeight="1">
      <c r="A454" s="10">
        <v>452</v>
      </c>
      <c r="B454" s="11">
        <f t="shared" si="82"/>
        <v>3.6539685365309542</v>
      </c>
      <c r="C454" s="12">
        <f t="shared" ca="1" si="47"/>
        <v>72</v>
      </c>
      <c r="D454" s="12">
        <f t="shared" ca="1" si="83"/>
        <v>0</v>
      </c>
      <c r="E454" s="12">
        <f t="shared" ca="1" si="84"/>
        <v>0</v>
      </c>
      <c r="F454" s="12">
        <f t="shared" ca="1" si="85"/>
        <v>1</v>
      </c>
      <c r="G454" s="12">
        <f t="shared" ca="1" si="81"/>
        <v>6</v>
      </c>
      <c r="H454" s="12">
        <f t="shared" ca="1" si="81"/>
        <v>8</v>
      </c>
      <c r="I454" s="12">
        <f t="shared" ca="1" si="81"/>
        <v>8</v>
      </c>
      <c r="J454" s="12">
        <f t="shared" ca="1" si="86"/>
        <v>7.333333333333333</v>
      </c>
      <c r="K454" s="12">
        <f t="shared" ca="1" si="87"/>
        <v>0</v>
      </c>
      <c r="L454" s="12">
        <f t="shared" ca="1" si="88"/>
        <v>0</v>
      </c>
      <c r="M454" s="12">
        <f t="shared" ca="1" si="89"/>
        <v>7.333333333333333</v>
      </c>
      <c r="N454" s="9">
        <f ca="1">MATCH(C454,INDEX('Task Durations - Poisson'!$B$2:$AZ$80,,5),1)</f>
        <v>7</v>
      </c>
      <c r="O454" s="9">
        <f ca="1">MIN(51,INT(SUMPRODUCT(B454:N454,'Task Durations - Table 1'!$A$3:$M$3)))</f>
        <v>16</v>
      </c>
      <c r="P454" s="9">
        <f ca="1">MATCH(100-C454,INDEX('Task Durations - Poisson'!$B$2:$AZ$80,,O454),1)</f>
        <v>15</v>
      </c>
    </row>
    <row r="455" spans="1:16" ht="20.100000000000001" customHeight="1">
      <c r="A455" s="10">
        <v>453</v>
      </c>
      <c r="B455" s="11">
        <f t="shared" si="82"/>
        <v>3.6588437439957189</v>
      </c>
      <c r="C455" s="12">
        <f t="shared" ca="1" si="47"/>
        <v>40</v>
      </c>
      <c r="D455" s="12">
        <f t="shared" ca="1" si="83"/>
        <v>0</v>
      </c>
      <c r="E455" s="12">
        <f t="shared" ca="1" si="84"/>
        <v>1</v>
      </c>
      <c r="F455" s="12">
        <f t="shared" ca="1" si="85"/>
        <v>0</v>
      </c>
      <c r="G455" s="12">
        <f t="shared" ca="1" si="81"/>
        <v>24</v>
      </c>
      <c r="H455" s="12">
        <f t="shared" ca="1" si="81"/>
        <v>24</v>
      </c>
      <c r="I455" s="12">
        <f t="shared" ca="1" si="81"/>
        <v>24</v>
      </c>
      <c r="J455" s="12">
        <f t="shared" ca="1" si="86"/>
        <v>24</v>
      </c>
      <c r="K455" s="12">
        <f t="shared" ca="1" si="87"/>
        <v>0</v>
      </c>
      <c r="L455" s="12">
        <f t="shared" ca="1" si="88"/>
        <v>24</v>
      </c>
      <c r="M455" s="12">
        <f t="shared" ca="1" si="89"/>
        <v>0</v>
      </c>
      <c r="N455" s="9">
        <f ca="1">MATCH(C455,INDEX('Task Durations - Poisson'!$B$2:$AZ$80,,5),1)</f>
        <v>5</v>
      </c>
      <c r="O455" s="9">
        <f ca="1">MIN(51,INT(SUMPRODUCT(B455:N455,'Task Durations - Table 1'!$A$3:$M$3)))</f>
        <v>24</v>
      </c>
      <c r="P455" s="9">
        <f ca="1">MATCH(100-C455,INDEX('Task Durations - Poisson'!$B$2:$AZ$80,,O455),1)</f>
        <v>26</v>
      </c>
    </row>
    <row r="456" spans="1:16" ht="20.100000000000001" customHeight="1">
      <c r="A456" s="10">
        <v>454</v>
      </c>
      <c r="B456" s="11">
        <f t="shared" si="82"/>
        <v>3.6637254560725476</v>
      </c>
      <c r="C456" s="12">
        <f t="shared" ca="1" si="47"/>
        <v>50</v>
      </c>
      <c r="D456" s="12">
        <f t="shared" ca="1" si="83"/>
        <v>0</v>
      </c>
      <c r="E456" s="12">
        <f t="shared" ca="1" si="84"/>
        <v>1</v>
      </c>
      <c r="F456" s="12">
        <f t="shared" ca="1" si="85"/>
        <v>0</v>
      </c>
      <c r="G456" s="12">
        <f t="shared" ca="1" si="81"/>
        <v>6</v>
      </c>
      <c r="H456" s="12">
        <f t="shared" ca="1" si="81"/>
        <v>6</v>
      </c>
      <c r="I456" s="12">
        <f t="shared" ca="1" si="81"/>
        <v>6</v>
      </c>
      <c r="J456" s="12">
        <f t="shared" ca="1" si="86"/>
        <v>6</v>
      </c>
      <c r="K456" s="12">
        <f t="shared" ca="1" si="87"/>
        <v>0</v>
      </c>
      <c r="L456" s="12">
        <f t="shared" ca="1" si="88"/>
        <v>6</v>
      </c>
      <c r="M456" s="12">
        <f t="shared" ca="1" si="89"/>
        <v>0</v>
      </c>
      <c r="N456" s="9">
        <f ca="1">MATCH(C456,INDEX('Task Durations - Poisson'!$B$2:$AZ$80,,5),1)</f>
        <v>6</v>
      </c>
      <c r="O456" s="9">
        <f ca="1">MIN(51,INT(SUMPRODUCT(B456:N456,'Task Durations - Table 1'!$A$3:$M$3)))</f>
        <v>10</v>
      </c>
      <c r="P456" s="9">
        <f ca="1">MATCH(100-C456,INDEX('Task Durations - Poisson'!$B$2:$AZ$80,,O456),1)</f>
        <v>11</v>
      </c>
    </row>
    <row r="457" spans="1:16" ht="20.100000000000001" customHeight="1">
      <c r="A457" s="10">
        <v>455</v>
      </c>
      <c r="B457" s="11">
        <f t="shared" si="82"/>
        <v>3.6686136814400414</v>
      </c>
      <c r="C457" s="12">
        <f t="shared" ca="1" si="47"/>
        <v>98</v>
      </c>
      <c r="D457" s="12">
        <f t="shared" ca="1" si="83"/>
        <v>0</v>
      </c>
      <c r="E457" s="12">
        <f t="shared" ca="1" si="84"/>
        <v>0</v>
      </c>
      <c r="F457" s="12">
        <f t="shared" ca="1" si="85"/>
        <v>1</v>
      </c>
      <c r="G457" s="12">
        <f t="shared" ca="1" si="81"/>
        <v>4</v>
      </c>
      <c r="H457" s="12">
        <f t="shared" ca="1" si="81"/>
        <v>5</v>
      </c>
      <c r="I457" s="12">
        <f t="shared" ca="1" si="81"/>
        <v>4</v>
      </c>
      <c r="J457" s="12">
        <f t="shared" ca="1" si="86"/>
        <v>4.333333333333333</v>
      </c>
      <c r="K457" s="12">
        <f t="shared" ca="1" si="87"/>
        <v>0</v>
      </c>
      <c r="L457" s="12">
        <f t="shared" ca="1" si="88"/>
        <v>0</v>
      </c>
      <c r="M457" s="12">
        <f t="shared" ca="1" si="89"/>
        <v>4.333333333333333</v>
      </c>
      <c r="N457" s="9">
        <f ca="1">MATCH(C457,INDEX('Task Durations - Poisson'!$B$2:$AZ$80,,5),1)</f>
        <v>11</v>
      </c>
      <c r="O457" s="9">
        <f ca="1">MIN(51,INT(SUMPRODUCT(B457:N457,'Task Durations - Table 1'!$A$3:$M$3)))</f>
        <v>15</v>
      </c>
      <c r="P457" s="9">
        <f ca="1">MATCH(100-C457,INDEX('Task Durations - Poisson'!$B$2:$AZ$80,,O457),1)</f>
        <v>9</v>
      </c>
    </row>
    <row r="458" spans="1:16" ht="20.100000000000001" customHeight="1">
      <c r="A458" s="10">
        <v>456</v>
      </c>
      <c r="B458" s="11">
        <f t="shared" si="82"/>
        <v>3.6735084287883795</v>
      </c>
      <c r="C458" s="12">
        <f t="shared" ca="1" si="47"/>
        <v>88</v>
      </c>
      <c r="D458" s="12">
        <f t="shared" ca="1" si="83"/>
        <v>0</v>
      </c>
      <c r="E458" s="12">
        <f t="shared" ca="1" si="84"/>
        <v>0</v>
      </c>
      <c r="F458" s="12">
        <f t="shared" ca="1" si="85"/>
        <v>1</v>
      </c>
      <c r="G458" s="12">
        <f t="shared" ca="1" si="81"/>
        <v>16</v>
      </c>
      <c r="H458" s="12">
        <f t="shared" ca="1" si="81"/>
        <v>11</v>
      </c>
      <c r="I458" s="12">
        <f t="shared" ca="1" si="81"/>
        <v>16</v>
      </c>
      <c r="J458" s="12">
        <f t="shared" ca="1" si="86"/>
        <v>14.333333333333334</v>
      </c>
      <c r="K458" s="12">
        <f t="shared" ca="1" si="87"/>
        <v>0</v>
      </c>
      <c r="L458" s="12">
        <f t="shared" ca="1" si="88"/>
        <v>0</v>
      </c>
      <c r="M458" s="12">
        <f t="shared" ca="1" si="89"/>
        <v>14.333333333333334</v>
      </c>
      <c r="N458" s="9">
        <f ca="1">MATCH(C458,INDEX('Task Durations - Poisson'!$B$2:$AZ$80,,5),1)</f>
        <v>9</v>
      </c>
      <c r="O458" s="9">
        <f ca="1">MIN(51,INT(SUMPRODUCT(B458:N458,'Task Durations - Table 1'!$A$3:$M$3)))</f>
        <v>24</v>
      </c>
      <c r="P458" s="9">
        <f ca="1">MATCH(100-C458,INDEX('Task Durations - Poisson'!$B$2:$AZ$80,,O458),1)</f>
        <v>19</v>
      </c>
    </row>
    <row r="459" spans="1:16" ht="20.100000000000001" customHeight="1">
      <c r="A459" s="10">
        <v>457</v>
      </c>
      <c r="B459" s="11">
        <f t="shared" si="82"/>
        <v>3.6784097068193358</v>
      </c>
      <c r="C459" s="12">
        <f t="shared" ca="1" si="47"/>
        <v>14</v>
      </c>
      <c r="D459" s="12">
        <f t="shared" ca="1" si="83"/>
        <v>1</v>
      </c>
      <c r="E459" s="12">
        <f t="shared" ca="1" si="84"/>
        <v>0</v>
      </c>
      <c r="F459" s="12">
        <f t="shared" ca="1" si="85"/>
        <v>0</v>
      </c>
      <c r="G459" s="12">
        <f t="shared" ca="1" si="81"/>
        <v>4</v>
      </c>
      <c r="H459" s="12">
        <f t="shared" ca="1" si="81"/>
        <v>4</v>
      </c>
      <c r="I459" s="12">
        <f t="shared" ca="1" si="81"/>
        <v>5</v>
      </c>
      <c r="J459" s="12">
        <f t="shared" ca="1" si="86"/>
        <v>4.333333333333333</v>
      </c>
      <c r="K459" s="12">
        <f t="shared" ca="1" si="87"/>
        <v>4.333333333333333</v>
      </c>
      <c r="L459" s="12">
        <f t="shared" ca="1" si="88"/>
        <v>0</v>
      </c>
      <c r="M459" s="12">
        <f t="shared" ca="1" si="89"/>
        <v>0</v>
      </c>
      <c r="N459" s="9">
        <f ca="1">MATCH(C459,INDEX('Task Durations - Poisson'!$B$2:$AZ$80,,5),1)</f>
        <v>4</v>
      </c>
      <c r="O459" s="9">
        <f ca="1">MIN(51,INT(SUMPRODUCT(B459:N459,'Task Durations - Table 1'!$A$3:$M$3)))</f>
        <v>11</v>
      </c>
      <c r="P459" s="9">
        <f ca="1">MATCH(100-C459,INDEX('Task Durations - Poisson'!$B$2:$AZ$80,,O459),1)</f>
        <v>16</v>
      </c>
    </row>
    <row r="460" spans="1:16" ht="20.100000000000001" customHeight="1">
      <c r="A460" s="10">
        <v>458</v>
      </c>
      <c r="B460" s="11">
        <f t="shared" si="82"/>
        <v>3.6833175242462959</v>
      </c>
      <c r="C460" s="12">
        <f t="shared" ca="1" si="47"/>
        <v>74</v>
      </c>
      <c r="D460" s="12">
        <f t="shared" ca="1" si="83"/>
        <v>0</v>
      </c>
      <c r="E460" s="12">
        <f t="shared" ca="1" si="84"/>
        <v>0</v>
      </c>
      <c r="F460" s="12">
        <f t="shared" ca="1" si="85"/>
        <v>1</v>
      </c>
      <c r="G460" s="12">
        <f t="shared" ca="1" si="81"/>
        <v>11</v>
      </c>
      <c r="H460" s="12">
        <f t="shared" ca="1" si="81"/>
        <v>16</v>
      </c>
      <c r="I460" s="12">
        <f t="shared" ca="1" si="81"/>
        <v>11</v>
      </c>
      <c r="J460" s="12">
        <f t="shared" ca="1" si="86"/>
        <v>12.666666666666666</v>
      </c>
      <c r="K460" s="12">
        <f t="shared" ca="1" si="87"/>
        <v>0</v>
      </c>
      <c r="L460" s="12">
        <f t="shared" ca="1" si="88"/>
        <v>0</v>
      </c>
      <c r="M460" s="12">
        <f t="shared" ca="1" si="89"/>
        <v>12.666666666666666</v>
      </c>
      <c r="N460" s="9">
        <f ca="1">MATCH(C460,INDEX('Task Durations - Poisson'!$B$2:$AZ$80,,5),1)</f>
        <v>7</v>
      </c>
      <c r="O460" s="9">
        <f ca="1">MIN(51,INT(SUMPRODUCT(B460:N460,'Task Durations - Table 1'!$A$3:$M$3)))</f>
        <v>21</v>
      </c>
      <c r="P460" s="9">
        <f ca="1">MATCH(100-C460,INDEX('Task Durations - Poisson'!$B$2:$AZ$80,,O460),1)</f>
        <v>19</v>
      </c>
    </row>
    <row r="461" spans="1:16" ht="20.100000000000001" customHeight="1">
      <c r="A461" s="10">
        <v>459</v>
      </c>
      <c r="B461" s="11">
        <f t="shared" si="82"/>
        <v>3.6882318897942685</v>
      </c>
      <c r="C461" s="12">
        <f t="shared" ca="1" si="47"/>
        <v>95</v>
      </c>
      <c r="D461" s="12">
        <f t="shared" ca="1" si="83"/>
        <v>0</v>
      </c>
      <c r="E461" s="12">
        <f t="shared" ca="1" si="84"/>
        <v>0</v>
      </c>
      <c r="F461" s="12">
        <f t="shared" ca="1" si="85"/>
        <v>1</v>
      </c>
      <c r="G461" s="12">
        <f t="shared" ca="1" si="81"/>
        <v>11</v>
      </c>
      <c r="H461" s="12">
        <f t="shared" ca="1" si="81"/>
        <v>11</v>
      </c>
      <c r="I461" s="12">
        <f t="shared" ca="1" si="81"/>
        <v>11</v>
      </c>
      <c r="J461" s="12">
        <f t="shared" ca="1" si="86"/>
        <v>11</v>
      </c>
      <c r="K461" s="12">
        <f t="shared" ca="1" si="87"/>
        <v>0</v>
      </c>
      <c r="L461" s="12">
        <f t="shared" ca="1" si="88"/>
        <v>0</v>
      </c>
      <c r="M461" s="12">
        <f t="shared" ca="1" si="89"/>
        <v>11</v>
      </c>
      <c r="N461" s="9">
        <f ca="1">MATCH(C461,INDEX('Task Durations - Poisson'!$B$2:$AZ$80,,5),1)</f>
        <v>10</v>
      </c>
      <c r="O461" s="9">
        <f ca="1">MIN(51,INT(SUMPRODUCT(B461:N461,'Task Durations - Table 1'!$A$3:$M$3)))</f>
        <v>21</v>
      </c>
      <c r="P461" s="9">
        <f ca="1">MATCH(100-C461,INDEX('Task Durations - Poisson'!$B$2:$AZ$80,,O461),1)</f>
        <v>15</v>
      </c>
    </row>
    <row r="462" spans="1:16" ht="20.100000000000001" customHeight="1">
      <c r="A462" s="10">
        <v>460</v>
      </c>
      <c r="B462" s="11">
        <f t="shared" si="82"/>
        <v>3.6931528121999055</v>
      </c>
      <c r="C462" s="12">
        <f t="shared" ca="1" si="47"/>
        <v>77</v>
      </c>
      <c r="D462" s="12">
        <f t="shared" ca="1" si="83"/>
        <v>0</v>
      </c>
      <c r="E462" s="12">
        <f t="shared" ca="1" si="84"/>
        <v>0</v>
      </c>
      <c r="F462" s="12">
        <f t="shared" ca="1" si="85"/>
        <v>1</v>
      </c>
      <c r="G462" s="12">
        <f t="shared" ca="1" si="81"/>
        <v>4</v>
      </c>
      <c r="H462" s="12">
        <f t="shared" ca="1" si="81"/>
        <v>5</v>
      </c>
      <c r="I462" s="12">
        <f t="shared" ca="1" si="81"/>
        <v>5</v>
      </c>
      <c r="J462" s="12">
        <f t="shared" ca="1" si="86"/>
        <v>4.666666666666667</v>
      </c>
      <c r="K462" s="12">
        <f t="shared" ca="1" si="87"/>
        <v>0</v>
      </c>
      <c r="L462" s="12">
        <f t="shared" ca="1" si="88"/>
        <v>0</v>
      </c>
      <c r="M462" s="12">
        <f t="shared" ca="1" si="89"/>
        <v>4.666666666666667</v>
      </c>
      <c r="N462" s="9">
        <f ca="1">MATCH(C462,INDEX('Task Durations - Poisson'!$B$2:$AZ$80,,5),1)</f>
        <v>8</v>
      </c>
      <c r="O462" s="9">
        <f ca="1">MIN(51,INT(SUMPRODUCT(B462:N462,'Task Durations - Table 1'!$A$3:$M$3)))</f>
        <v>13</v>
      </c>
      <c r="P462" s="9">
        <f ca="1">MATCH(100-C462,INDEX('Task Durations - Poisson'!$B$2:$AZ$80,,O462),1)</f>
        <v>11</v>
      </c>
    </row>
    <row r="463" spans="1:16" ht="20.100000000000001" customHeight="1">
      <c r="A463" s="10">
        <v>461</v>
      </c>
      <c r="B463" s="11">
        <f t="shared" si="82"/>
        <v>3.6980803002115152</v>
      </c>
      <c r="C463" s="12">
        <f t="shared" ca="1" si="47"/>
        <v>36</v>
      </c>
      <c r="D463" s="12">
        <f t="shared" ca="1" si="83"/>
        <v>0</v>
      </c>
      <c r="E463" s="12">
        <f t="shared" ca="1" si="84"/>
        <v>1</v>
      </c>
      <c r="F463" s="12">
        <f t="shared" ca="1" si="85"/>
        <v>0</v>
      </c>
      <c r="G463" s="12">
        <f t="shared" ca="1" si="81"/>
        <v>5</v>
      </c>
      <c r="H463" s="12">
        <f t="shared" ca="1" si="81"/>
        <v>6</v>
      </c>
      <c r="I463" s="12">
        <f t="shared" ca="1" si="81"/>
        <v>6</v>
      </c>
      <c r="J463" s="12">
        <f t="shared" ca="1" si="86"/>
        <v>5.666666666666667</v>
      </c>
      <c r="K463" s="12">
        <f t="shared" ca="1" si="87"/>
        <v>0</v>
      </c>
      <c r="L463" s="12">
        <f t="shared" ca="1" si="88"/>
        <v>5.666666666666667</v>
      </c>
      <c r="M463" s="12">
        <f t="shared" ca="1" si="89"/>
        <v>0</v>
      </c>
      <c r="N463" s="9">
        <f ca="1">MATCH(C463,INDEX('Task Durations - Poisson'!$B$2:$AZ$80,,5),1)</f>
        <v>5</v>
      </c>
      <c r="O463" s="9">
        <f ca="1">MIN(51,INT(SUMPRODUCT(B463:N463,'Task Durations - Table 1'!$A$3:$M$3)))</f>
        <v>10</v>
      </c>
      <c r="P463" s="9">
        <f ca="1">MATCH(100-C463,INDEX('Task Durations - Poisson'!$B$2:$AZ$80,,O463),1)</f>
        <v>12</v>
      </c>
    </row>
    <row r="464" spans="1:16" ht="20.100000000000001" customHeight="1">
      <c r="A464" s="10">
        <v>462</v>
      </c>
      <c r="B464" s="11">
        <f t="shared" si="82"/>
        <v>3.7030143625890766</v>
      </c>
      <c r="C464" s="12">
        <f t="shared" ca="1" si="47"/>
        <v>29</v>
      </c>
      <c r="D464" s="12">
        <f t="shared" ca="1" si="83"/>
        <v>1</v>
      </c>
      <c r="E464" s="12">
        <f t="shared" ca="1" si="84"/>
        <v>0</v>
      </c>
      <c r="F464" s="12">
        <f t="shared" ca="1" si="85"/>
        <v>0</v>
      </c>
      <c r="G464" s="12">
        <f t="shared" ref="G464:I483" ca="1" si="90">INT(CHOOSE(1+MOD($C464+RANDBETWEEN(0,1),7),1,2,3,5,8,13,21)+$B464)</f>
        <v>5</v>
      </c>
      <c r="H464" s="12">
        <f t="shared" ca="1" si="90"/>
        <v>5</v>
      </c>
      <c r="I464" s="12">
        <f t="shared" ca="1" si="90"/>
        <v>6</v>
      </c>
      <c r="J464" s="12">
        <f t="shared" ca="1" si="86"/>
        <v>5.333333333333333</v>
      </c>
      <c r="K464" s="12">
        <f t="shared" ca="1" si="87"/>
        <v>5.333333333333333</v>
      </c>
      <c r="L464" s="12">
        <f t="shared" ca="1" si="88"/>
        <v>0</v>
      </c>
      <c r="M464" s="12">
        <f t="shared" ca="1" si="89"/>
        <v>0</v>
      </c>
      <c r="N464" s="9">
        <f ca="1">MATCH(C464,INDEX('Task Durations - Poisson'!$B$2:$AZ$80,,5),1)</f>
        <v>5</v>
      </c>
      <c r="O464" s="9">
        <f ca="1">MIN(51,INT(SUMPRODUCT(B464:N464,'Task Durations - Table 1'!$A$3:$M$3)))</f>
        <v>12</v>
      </c>
      <c r="P464" s="9">
        <f ca="1">MATCH(100-C464,INDEX('Task Durations - Poisson'!$B$2:$AZ$80,,O464),1)</f>
        <v>15</v>
      </c>
    </row>
    <row r="465" spans="1:16" ht="20.100000000000001" customHeight="1">
      <c r="A465" s="10">
        <v>463</v>
      </c>
      <c r="B465" s="11">
        <f t="shared" si="82"/>
        <v>3.7079550081042578</v>
      </c>
      <c r="C465" s="12">
        <f t="shared" ca="1" si="47"/>
        <v>72</v>
      </c>
      <c r="D465" s="12">
        <f t="shared" ca="1" si="83"/>
        <v>0</v>
      </c>
      <c r="E465" s="12">
        <f t="shared" ca="1" si="84"/>
        <v>0</v>
      </c>
      <c r="F465" s="12">
        <f t="shared" ca="1" si="85"/>
        <v>1</v>
      </c>
      <c r="G465" s="12">
        <f t="shared" ca="1" si="90"/>
        <v>8</v>
      </c>
      <c r="H465" s="12">
        <f t="shared" ca="1" si="90"/>
        <v>8</v>
      </c>
      <c r="I465" s="12">
        <f t="shared" ca="1" si="90"/>
        <v>6</v>
      </c>
      <c r="J465" s="12">
        <f t="shared" ca="1" si="86"/>
        <v>7.333333333333333</v>
      </c>
      <c r="K465" s="12">
        <f t="shared" ca="1" si="87"/>
        <v>0</v>
      </c>
      <c r="L465" s="12">
        <f t="shared" ca="1" si="88"/>
        <v>0</v>
      </c>
      <c r="M465" s="12">
        <f t="shared" ca="1" si="89"/>
        <v>7.333333333333333</v>
      </c>
      <c r="N465" s="9">
        <f ca="1">MATCH(C465,INDEX('Task Durations - Poisson'!$B$2:$AZ$80,,5),1)</f>
        <v>7</v>
      </c>
      <c r="O465" s="9">
        <f ca="1">MIN(51,INT(SUMPRODUCT(B465:N465,'Task Durations - Table 1'!$A$3:$M$3)))</f>
        <v>15</v>
      </c>
      <c r="P465" s="9">
        <f ca="1">MATCH(100-C465,INDEX('Task Durations - Poisson'!$B$2:$AZ$80,,O465),1)</f>
        <v>14</v>
      </c>
    </row>
    <row r="466" spans="1:16" ht="20.100000000000001" customHeight="1">
      <c r="A466" s="10">
        <v>464</v>
      </c>
      <c r="B466" s="11">
        <f t="shared" si="82"/>
        <v>3.7129022455404308</v>
      </c>
      <c r="C466" s="12">
        <f t="shared" ca="1" si="47"/>
        <v>32</v>
      </c>
      <c r="D466" s="12">
        <f t="shared" ca="1" si="83"/>
        <v>1</v>
      </c>
      <c r="E466" s="12">
        <f t="shared" ca="1" si="84"/>
        <v>0</v>
      </c>
      <c r="F466" s="12">
        <f t="shared" ca="1" si="85"/>
        <v>0</v>
      </c>
      <c r="G466" s="12">
        <f t="shared" ca="1" si="90"/>
        <v>11</v>
      </c>
      <c r="H466" s="12">
        <f t="shared" ca="1" si="90"/>
        <v>11</v>
      </c>
      <c r="I466" s="12">
        <f t="shared" ca="1" si="90"/>
        <v>16</v>
      </c>
      <c r="J466" s="12">
        <f t="shared" ca="1" si="86"/>
        <v>12.666666666666666</v>
      </c>
      <c r="K466" s="12">
        <f t="shared" ca="1" si="87"/>
        <v>12.666666666666666</v>
      </c>
      <c r="L466" s="12">
        <f t="shared" ca="1" si="88"/>
        <v>0</v>
      </c>
      <c r="M466" s="12">
        <f t="shared" ca="1" si="89"/>
        <v>0</v>
      </c>
      <c r="N466" s="9">
        <f ca="1">MATCH(C466,INDEX('Task Durations - Poisson'!$B$2:$AZ$80,,5),1)</f>
        <v>5</v>
      </c>
      <c r="O466" s="9">
        <f ca="1">MIN(51,INT(SUMPRODUCT(B466:N466,'Task Durations - Table 1'!$A$3:$M$3)))</f>
        <v>21</v>
      </c>
      <c r="P466" s="9">
        <f ca="1">MATCH(100-C466,INDEX('Task Durations - Poisson'!$B$2:$AZ$80,,O466),1)</f>
        <v>24</v>
      </c>
    </row>
    <row r="467" spans="1:16" ht="20.100000000000001" customHeight="1">
      <c r="A467" s="10">
        <v>465</v>
      </c>
      <c r="B467" s="11">
        <f t="shared" si="82"/>
        <v>3.7178560836926842</v>
      </c>
      <c r="C467" s="12">
        <f t="shared" ca="1" si="47"/>
        <v>73</v>
      </c>
      <c r="D467" s="12">
        <f t="shared" ca="1" si="83"/>
        <v>0</v>
      </c>
      <c r="E467" s="12">
        <f t="shared" ca="1" si="84"/>
        <v>0</v>
      </c>
      <c r="F467" s="12">
        <f t="shared" ca="1" si="85"/>
        <v>1</v>
      </c>
      <c r="G467" s="12">
        <f t="shared" ca="1" si="90"/>
        <v>8</v>
      </c>
      <c r="H467" s="12">
        <f t="shared" ca="1" si="90"/>
        <v>11</v>
      </c>
      <c r="I467" s="12">
        <f t="shared" ca="1" si="90"/>
        <v>8</v>
      </c>
      <c r="J467" s="12">
        <f t="shared" ca="1" si="86"/>
        <v>9</v>
      </c>
      <c r="K467" s="12">
        <f t="shared" ca="1" si="87"/>
        <v>0</v>
      </c>
      <c r="L467" s="12">
        <f t="shared" ca="1" si="88"/>
        <v>0</v>
      </c>
      <c r="M467" s="12">
        <f t="shared" ca="1" si="89"/>
        <v>9</v>
      </c>
      <c r="N467" s="9">
        <f ca="1">MATCH(C467,INDEX('Task Durations - Poisson'!$B$2:$AZ$80,,5),1)</f>
        <v>7</v>
      </c>
      <c r="O467" s="9">
        <f ca="1">MIN(51,INT(SUMPRODUCT(B467:N467,'Task Durations - Table 1'!$A$3:$M$3)))</f>
        <v>17</v>
      </c>
      <c r="P467" s="9">
        <f ca="1">MATCH(100-C467,INDEX('Task Durations - Poisson'!$B$2:$AZ$80,,O467),1)</f>
        <v>15</v>
      </c>
    </row>
    <row r="468" spans="1:16" ht="20.100000000000001" customHeight="1">
      <c r="A468" s="10">
        <v>466</v>
      </c>
      <c r="B468" s="11">
        <f t="shared" si="82"/>
        <v>3.722816531367843</v>
      </c>
      <c r="C468" s="12">
        <f t="shared" ca="1" si="47"/>
        <v>46</v>
      </c>
      <c r="D468" s="12">
        <f t="shared" ca="1" si="83"/>
        <v>0</v>
      </c>
      <c r="E468" s="12">
        <f t="shared" ca="1" si="84"/>
        <v>1</v>
      </c>
      <c r="F468" s="12">
        <f t="shared" ca="1" si="85"/>
        <v>0</v>
      </c>
      <c r="G468" s="12">
        <f t="shared" ca="1" si="90"/>
        <v>16</v>
      </c>
      <c r="H468" s="12">
        <f t="shared" ca="1" si="90"/>
        <v>16</v>
      </c>
      <c r="I468" s="12">
        <f t="shared" ca="1" si="90"/>
        <v>16</v>
      </c>
      <c r="J468" s="12">
        <f t="shared" ca="1" si="86"/>
        <v>16</v>
      </c>
      <c r="K468" s="12">
        <f t="shared" ca="1" si="87"/>
        <v>0</v>
      </c>
      <c r="L468" s="12">
        <f t="shared" ca="1" si="88"/>
        <v>16</v>
      </c>
      <c r="M468" s="12">
        <f t="shared" ca="1" si="89"/>
        <v>0</v>
      </c>
      <c r="N468" s="9">
        <f ca="1">MATCH(C468,INDEX('Task Durations - Poisson'!$B$2:$AZ$80,,5),1)</f>
        <v>6</v>
      </c>
      <c r="O468" s="9">
        <f ca="1">MIN(51,INT(SUMPRODUCT(B468:N468,'Task Durations - Table 1'!$A$3:$M$3)))</f>
        <v>18</v>
      </c>
      <c r="P468" s="9">
        <f ca="1">MATCH(100-C468,INDEX('Task Durations - Poisson'!$B$2:$AZ$80,,O468),1)</f>
        <v>19</v>
      </c>
    </row>
    <row r="469" spans="1:16" ht="20.100000000000001" customHeight="1">
      <c r="A469" s="10">
        <v>467</v>
      </c>
      <c r="B469" s="11">
        <f t="shared" si="82"/>
        <v>3.7277835973844833</v>
      </c>
      <c r="C469" s="12">
        <f t="shared" ca="1" si="47"/>
        <v>75</v>
      </c>
      <c r="D469" s="12">
        <f t="shared" ca="1" si="83"/>
        <v>0</v>
      </c>
      <c r="E469" s="12">
        <f t="shared" ca="1" si="84"/>
        <v>0</v>
      </c>
      <c r="F469" s="12">
        <f t="shared" ca="1" si="85"/>
        <v>1</v>
      </c>
      <c r="G469" s="12">
        <f t="shared" ca="1" si="90"/>
        <v>24</v>
      </c>
      <c r="H469" s="12">
        <f t="shared" ca="1" si="90"/>
        <v>24</v>
      </c>
      <c r="I469" s="12">
        <f t="shared" ca="1" si="90"/>
        <v>24</v>
      </c>
      <c r="J469" s="12">
        <f t="shared" ca="1" si="86"/>
        <v>24</v>
      </c>
      <c r="K469" s="12">
        <f t="shared" ca="1" si="87"/>
        <v>0</v>
      </c>
      <c r="L469" s="12">
        <f t="shared" ca="1" si="88"/>
        <v>0</v>
      </c>
      <c r="M469" s="12">
        <f t="shared" ca="1" si="89"/>
        <v>24</v>
      </c>
      <c r="N469" s="9">
        <f ca="1">MATCH(C469,INDEX('Task Durations - Poisson'!$B$2:$AZ$80,,5),1)</f>
        <v>7</v>
      </c>
      <c r="O469" s="9">
        <f ca="1">MIN(51,INT(SUMPRODUCT(B469:N469,'Task Durations - Table 1'!$A$3:$M$3)))</f>
        <v>32</v>
      </c>
      <c r="P469" s="9">
        <f ca="1">MATCH(100-C469,INDEX('Task Durations - Poisson'!$B$2:$AZ$80,,O469),1)</f>
        <v>29</v>
      </c>
    </row>
    <row r="470" spans="1:16" ht="20.100000000000001" customHeight="1">
      <c r="A470" s="10">
        <v>468</v>
      </c>
      <c r="B470" s="11">
        <f t="shared" si="82"/>
        <v>3.7327572905729447</v>
      </c>
      <c r="C470" s="12">
        <f t="shared" ca="1" si="47"/>
        <v>50</v>
      </c>
      <c r="D470" s="12">
        <f t="shared" ca="1" si="83"/>
        <v>0</v>
      </c>
      <c r="E470" s="12">
        <f t="shared" ca="1" si="84"/>
        <v>1</v>
      </c>
      <c r="F470" s="12">
        <f t="shared" ca="1" si="85"/>
        <v>0</v>
      </c>
      <c r="G470" s="12">
        <f t="shared" ca="1" si="90"/>
        <v>6</v>
      </c>
      <c r="H470" s="12">
        <f t="shared" ca="1" si="90"/>
        <v>6</v>
      </c>
      <c r="I470" s="12">
        <f t="shared" ca="1" si="90"/>
        <v>5</v>
      </c>
      <c r="J470" s="12">
        <f t="shared" ca="1" si="86"/>
        <v>5.666666666666667</v>
      </c>
      <c r="K470" s="12">
        <f t="shared" ca="1" si="87"/>
        <v>0</v>
      </c>
      <c r="L470" s="12">
        <f t="shared" ca="1" si="88"/>
        <v>5.666666666666667</v>
      </c>
      <c r="M470" s="12">
        <f t="shared" ca="1" si="89"/>
        <v>0</v>
      </c>
      <c r="N470" s="9">
        <f ca="1">MATCH(C470,INDEX('Task Durations - Poisson'!$B$2:$AZ$80,,5),1)</f>
        <v>6</v>
      </c>
      <c r="O470" s="9">
        <f ca="1">MIN(51,INT(SUMPRODUCT(B470:N470,'Task Durations - Table 1'!$A$3:$M$3)))</f>
        <v>10</v>
      </c>
      <c r="P470" s="9">
        <f ca="1">MATCH(100-C470,INDEX('Task Durations - Poisson'!$B$2:$AZ$80,,O470),1)</f>
        <v>11</v>
      </c>
    </row>
    <row r="471" spans="1:16" ht="20.100000000000001" customHeight="1">
      <c r="A471" s="10">
        <v>469</v>
      </c>
      <c r="B471" s="11">
        <f t="shared" si="82"/>
        <v>3.7377376197753502</v>
      </c>
      <c r="C471" s="12">
        <f t="shared" ca="1" si="47"/>
        <v>22</v>
      </c>
      <c r="D471" s="12">
        <f t="shared" ca="1" si="83"/>
        <v>1</v>
      </c>
      <c r="E471" s="12">
        <f t="shared" ca="1" si="84"/>
        <v>0</v>
      </c>
      <c r="F471" s="12">
        <f t="shared" ca="1" si="85"/>
        <v>0</v>
      </c>
      <c r="G471" s="12">
        <f t="shared" ca="1" si="90"/>
        <v>5</v>
      </c>
      <c r="H471" s="12">
        <f t="shared" ca="1" si="90"/>
        <v>6</v>
      </c>
      <c r="I471" s="12">
        <f t="shared" ca="1" si="90"/>
        <v>6</v>
      </c>
      <c r="J471" s="12">
        <f t="shared" ca="1" si="86"/>
        <v>5.666666666666667</v>
      </c>
      <c r="K471" s="12">
        <f t="shared" ca="1" si="87"/>
        <v>5.666666666666667</v>
      </c>
      <c r="L471" s="12">
        <f t="shared" ca="1" si="88"/>
        <v>0</v>
      </c>
      <c r="M471" s="12">
        <f t="shared" ca="1" si="89"/>
        <v>0</v>
      </c>
      <c r="N471" s="9">
        <f ca="1">MATCH(C471,INDEX('Task Durations - Poisson'!$B$2:$AZ$80,,5),1)</f>
        <v>4</v>
      </c>
      <c r="O471" s="9">
        <f ca="1">MIN(51,INT(SUMPRODUCT(B471:N471,'Task Durations - Table 1'!$A$3:$M$3)))</f>
        <v>12</v>
      </c>
      <c r="P471" s="9">
        <f ca="1">MATCH(100-C471,INDEX('Task Durations - Poisson'!$B$2:$AZ$80,,O471),1)</f>
        <v>16</v>
      </c>
    </row>
    <row r="472" spans="1:16" ht="20.100000000000001" customHeight="1">
      <c r="A472" s="10">
        <v>470</v>
      </c>
      <c r="B472" s="11">
        <f t="shared" si="82"/>
        <v>3.7427245938456202</v>
      </c>
      <c r="C472" s="12">
        <f t="shared" ca="1" si="47"/>
        <v>13</v>
      </c>
      <c r="D472" s="12">
        <f t="shared" ca="1" si="83"/>
        <v>1</v>
      </c>
      <c r="E472" s="12">
        <f t="shared" ca="1" si="84"/>
        <v>0</v>
      </c>
      <c r="F472" s="12">
        <f t="shared" ca="1" si="85"/>
        <v>0</v>
      </c>
      <c r="G472" s="12">
        <f t="shared" ca="1" si="90"/>
        <v>24</v>
      </c>
      <c r="H472" s="12">
        <f t="shared" ca="1" si="90"/>
        <v>24</v>
      </c>
      <c r="I472" s="12">
        <f t="shared" ca="1" si="90"/>
        <v>4</v>
      </c>
      <c r="J472" s="12">
        <f t="shared" ca="1" si="86"/>
        <v>17.333333333333332</v>
      </c>
      <c r="K472" s="12">
        <f t="shared" ca="1" si="87"/>
        <v>17.333333333333332</v>
      </c>
      <c r="L472" s="12">
        <f t="shared" ca="1" si="88"/>
        <v>0</v>
      </c>
      <c r="M472" s="12">
        <f t="shared" ca="1" si="89"/>
        <v>0</v>
      </c>
      <c r="N472" s="9">
        <f ca="1">MATCH(C472,INDEX('Task Durations - Poisson'!$B$2:$AZ$80,,5),1)</f>
        <v>4</v>
      </c>
      <c r="O472" s="9">
        <f ca="1">MIN(51,INT(SUMPRODUCT(B472:N472,'Task Durations - Table 1'!$A$3:$M$3)))</f>
        <v>25</v>
      </c>
      <c r="P472" s="9">
        <f ca="1">MATCH(100-C472,INDEX('Task Durations - Poisson'!$B$2:$AZ$80,,O472),1)</f>
        <v>32</v>
      </c>
    </row>
    <row r="473" spans="1:16" ht="20.100000000000001" customHeight="1">
      <c r="A473" s="10">
        <v>471</v>
      </c>
      <c r="B473" s="11">
        <f t="shared" si="82"/>
        <v>3.7477182216494871</v>
      </c>
      <c r="C473" s="12">
        <f t="shared" ca="1" si="47"/>
        <v>37</v>
      </c>
      <c r="D473" s="12">
        <f t="shared" ca="1" si="83"/>
        <v>0</v>
      </c>
      <c r="E473" s="12">
        <f t="shared" ca="1" si="84"/>
        <v>1</v>
      </c>
      <c r="F473" s="12">
        <f t="shared" ca="1" si="85"/>
        <v>0</v>
      </c>
      <c r="G473" s="12">
        <f t="shared" ca="1" si="90"/>
        <v>8</v>
      </c>
      <c r="H473" s="12">
        <f t="shared" ca="1" si="90"/>
        <v>6</v>
      </c>
      <c r="I473" s="12">
        <f t="shared" ca="1" si="90"/>
        <v>8</v>
      </c>
      <c r="J473" s="12">
        <f t="shared" ca="1" si="86"/>
        <v>7.333333333333333</v>
      </c>
      <c r="K473" s="12">
        <f t="shared" ca="1" si="87"/>
        <v>0</v>
      </c>
      <c r="L473" s="12">
        <f t="shared" ca="1" si="88"/>
        <v>7.333333333333333</v>
      </c>
      <c r="M473" s="12">
        <f t="shared" ca="1" si="89"/>
        <v>0</v>
      </c>
      <c r="N473" s="9">
        <f ca="1">MATCH(C473,INDEX('Task Durations - Poisson'!$B$2:$AZ$80,,5),1)</f>
        <v>5</v>
      </c>
      <c r="O473" s="9">
        <f ca="1">MIN(51,INT(SUMPRODUCT(B473:N473,'Task Durations - Table 1'!$A$3:$M$3)))</f>
        <v>11</v>
      </c>
      <c r="P473" s="9">
        <f ca="1">MATCH(100-C473,INDEX('Task Durations - Poisson'!$B$2:$AZ$80,,O473),1)</f>
        <v>13</v>
      </c>
    </row>
    <row r="474" spans="1:16" ht="20.100000000000001" customHeight="1">
      <c r="A474" s="10">
        <v>472</v>
      </c>
      <c r="B474" s="11">
        <f t="shared" si="82"/>
        <v>3.7527185120645123</v>
      </c>
      <c r="C474" s="12">
        <f t="shared" ca="1" si="47"/>
        <v>26</v>
      </c>
      <c r="D474" s="12">
        <f t="shared" ca="1" si="83"/>
        <v>1</v>
      </c>
      <c r="E474" s="12">
        <f t="shared" ca="1" si="84"/>
        <v>0</v>
      </c>
      <c r="F474" s="12">
        <f t="shared" ca="1" si="85"/>
        <v>0</v>
      </c>
      <c r="G474" s="12">
        <f t="shared" ca="1" si="90"/>
        <v>24</v>
      </c>
      <c r="H474" s="12">
        <f t="shared" ca="1" si="90"/>
        <v>24</v>
      </c>
      <c r="I474" s="12">
        <f t="shared" ca="1" si="90"/>
        <v>16</v>
      </c>
      <c r="J474" s="12">
        <f t="shared" ca="1" si="86"/>
        <v>21.333333333333332</v>
      </c>
      <c r="K474" s="12">
        <f t="shared" ca="1" si="87"/>
        <v>21.333333333333332</v>
      </c>
      <c r="L474" s="12">
        <f t="shared" ca="1" si="88"/>
        <v>0</v>
      </c>
      <c r="M474" s="12">
        <f t="shared" ca="1" si="89"/>
        <v>0</v>
      </c>
      <c r="N474" s="9">
        <f ca="1">MATCH(C474,INDEX('Task Durations - Poisson'!$B$2:$AZ$80,,5),1)</f>
        <v>4</v>
      </c>
      <c r="O474" s="9">
        <f ca="1">MIN(51,INT(SUMPRODUCT(B474:N474,'Task Durations - Table 1'!$A$3:$M$3)))</f>
        <v>30</v>
      </c>
      <c r="P474" s="9">
        <f ca="1">MATCH(100-C474,INDEX('Task Durations - Poisson'!$B$2:$AZ$80,,O474),1)</f>
        <v>34</v>
      </c>
    </row>
    <row r="475" spans="1:16" ht="20.100000000000001" customHeight="1">
      <c r="A475" s="10">
        <v>473</v>
      </c>
      <c r="B475" s="11">
        <f t="shared" si="82"/>
        <v>3.7577254739801038</v>
      </c>
      <c r="C475" s="12">
        <f t="shared" ca="1" si="47"/>
        <v>95</v>
      </c>
      <c r="D475" s="12">
        <f t="shared" ca="1" si="83"/>
        <v>0</v>
      </c>
      <c r="E475" s="12">
        <f t="shared" ca="1" si="84"/>
        <v>0</v>
      </c>
      <c r="F475" s="12">
        <f t="shared" ca="1" si="85"/>
        <v>1</v>
      </c>
      <c r="G475" s="12">
        <f t="shared" ca="1" si="90"/>
        <v>11</v>
      </c>
      <c r="H475" s="12">
        <f t="shared" ca="1" si="90"/>
        <v>16</v>
      </c>
      <c r="I475" s="12">
        <f t="shared" ca="1" si="90"/>
        <v>16</v>
      </c>
      <c r="J475" s="12">
        <f t="shared" ca="1" si="86"/>
        <v>14.333333333333334</v>
      </c>
      <c r="K475" s="12">
        <f t="shared" ca="1" si="87"/>
        <v>0</v>
      </c>
      <c r="L475" s="12">
        <f t="shared" ca="1" si="88"/>
        <v>0</v>
      </c>
      <c r="M475" s="12">
        <f t="shared" ca="1" si="89"/>
        <v>14.333333333333334</v>
      </c>
      <c r="N475" s="9">
        <f ca="1">MATCH(C475,INDEX('Task Durations - Poisson'!$B$2:$AZ$80,,5),1)</f>
        <v>10</v>
      </c>
      <c r="O475" s="9">
        <f ca="1">MIN(51,INT(SUMPRODUCT(B475:N475,'Task Durations - Table 1'!$A$3:$M$3)))</f>
        <v>24</v>
      </c>
      <c r="P475" s="9">
        <f ca="1">MATCH(100-C475,INDEX('Task Durations - Poisson'!$B$2:$AZ$80,,O475),1)</f>
        <v>17</v>
      </c>
    </row>
    <row r="476" spans="1:16" ht="20.100000000000001" customHeight="1">
      <c r="A476" s="10">
        <v>474</v>
      </c>
      <c r="B476" s="11">
        <f t="shared" si="82"/>
        <v>3.7627391162975266</v>
      </c>
      <c r="C476" s="12">
        <f t="shared" ca="1" si="47"/>
        <v>12</v>
      </c>
      <c r="D476" s="12">
        <f t="shared" ca="1" si="83"/>
        <v>1</v>
      </c>
      <c r="E476" s="12">
        <f t="shared" ca="1" si="84"/>
        <v>0</v>
      </c>
      <c r="F476" s="12">
        <f t="shared" ca="1" si="85"/>
        <v>0</v>
      </c>
      <c r="G476" s="12">
        <f t="shared" ca="1" si="90"/>
        <v>16</v>
      </c>
      <c r="H476" s="12">
        <f t="shared" ca="1" si="90"/>
        <v>16</v>
      </c>
      <c r="I476" s="12">
        <f t="shared" ca="1" si="90"/>
        <v>16</v>
      </c>
      <c r="J476" s="12">
        <f t="shared" ca="1" si="86"/>
        <v>16</v>
      </c>
      <c r="K476" s="12">
        <f t="shared" ca="1" si="87"/>
        <v>16</v>
      </c>
      <c r="L476" s="12">
        <f t="shared" ca="1" si="88"/>
        <v>0</v>
      </c>
      <c r="M476" s="12">
        <f t="shared" ca="1" si="89"/>
        <v>0</v>
      </c>
      <c r="N476" s="9">
        <f ca="1">MATCH(C476,INDEX('Task Durations - Poisson'!$B$2:$AZ$80,,5),1)</f>
        <v>3</v>
      </c>
      <c r="O476" s="9">
        <f ca="1">MIN(51,INT(SUMPRODUCT(B476:N476,'Task Durations - Table 1'!$A$3:$M$3)))</f>
        <v>23</v>
      </c>
      <c r="P476" s="9">
        <f ca="1">MATCH(100-C476,INDEX('Task Durations - Poisson'!$B$2:$AZ$80,,O476),1)</f>
        <v>30</v>
      </c>
    </row>
    <row r="477" spans="1:16" ht="20.100000000000001" customHeight="1">
      <c r="A477" s="10">
        <v>475</v>
      </c>
      <c r="B477" s="11">
        <f t="shared" si="82"/>
        <v>3.7677594479299255</v>
      </c>
      <c r="C477" s="12">
        <f t="shared" ca="1" si="47"/>
        <v>80</v>
      </c>
      <c r="D477" s="12">
        <f t="shared" ca="1" si="83"/>
        <v>0</v>
      </c>
      <c r="E477" s="12">
        <f t="shared" ca="1" si="84"/>
        <v>0</v>
      </c>
      <c r="F477" s="12">
        <f t="shared" ca="1" si="85"/>
        <v>1</v>
      </c>
      <c r="G477" s="12">
        <f t="shared" ca="1" si="90"/>
        <v>11</v>
      </c>
      <c r="H477" s="12">
        <f t="shared" ca="1" si="90"/>
        <v>8</v>
      </c>
      <c r="I477" s="12">
        <f t="shared" ca="1" si="90"/>
        <v>8</v>
      </c>
      <c r="J477" s="12">
        <f t="shared" ca="1" si="86"/>
        <v>9</v>
      </c>
      <c r="K477" s="12">
        <f t="shared" ca="1" si="87"/>
        <v>0</v>
      </c>
      <c r="L477" s="12">
        <f t="shared" ca="1" si="88"/>
        <v>0</v>
      </c>
      <c r="M477" s="12">
        <f t="shared" ca="1" si="89"/>
        <v>9</v>
      </c>
      <c r="N477" s="9">
        <f ca="1">MATCH(C477,INDEX('Task Durations - Poisson'!$B$2:$AZ$80,,5),1)</f>
        <v>8</v>
      </c>
      <c r="O477" s="9">
        <f ca="1">MIN(51,INT(SUMPRODUCT(B477:N477,'Task Durations - Table 1'!$A$3:$M$3)))</f>
        <v>18</v>
      </c>
      <c r="P477" s="9">
        <f ca="1">MATCH(100-C477,INDEX('Task Durations - Poisson'!$B$2:$AZ$80,,O477),1)</f>
        <v>15</v>
      </c>
    </row>
    <row r="478" spans="1:16" ht="20.100000000000001" customHeight="1">
      <c r="A478" s="10">
        <v>476</v>
      </c>
      <c r="B478" s="11">
        <f t="shared" si="82"/>
        <v>3.7727864778023354</v>
      </c>
      <c r="C478" s="12">
        <f t="shared" ca="1" si="47"/>
        <v>56</v>
      </c>
      <c r="D478" s="12">
        <f t="shared" ca="1" si="83"/>
        <v>0</v>
      </c>
      <c r="E478" s="12">
        <f t="shared" ca="1" si="84"/>
        <v>1</v>
      </c>
      <c r="F478" s="12">
        <f t="shared" ca="1" si="85"/>
        <v>0</v>
      </c>
      <c r="G478" s="12">
        <f t="shared" ca="1" si="90"/>
        <v>5</v>
      </c>
      <c r="H478" s="12">
        <f t="shared" ca="1" si="90"/>
        <v>5</v>
      </c>
      <c r="I478" s="12">
        <f t="shared" ca="1" si="90"/>
        <v>5</v>
      </c>
      <c r="J478" s="12">
        <f t="shared" ca="1" si="86"/>
        <v>5</v>
      </c>
      <c r="K478" s="12">
        <f t="shared" ca="1" si="87"/>
        <v>0</v>
      </c>
      <c r="L478" s="12">
        <f t="shared" ca="1" si="88"/>
        <v>5</v>
      </c>
      <c r="M478" s="12">
        <f t="shared" ca="1" si="89"/>
        <v>0</v>
      </c>
      <c r="N478" s="9">
        <f ca="1">MATCH(C478,INDEX('Task Durations - Poisson'!$B$2:$AZ$80,,5),1)</f>
        <v>6</v>
      </c>
      <c r="O478" s="9">
        <f ca="1">MIN(51,INT(SUMPRODUCT(B478:N478,'Task Durations - Table 1'!$A$3:$M$3)))</f>
        <v>10</v>
      </c>
      <c r="P478" s="9">
        <f ca="1">MATCH(100-C478,INDEX('Task Durations - Poisson'!$B$2:$AZ$80,,O478),1)</f>
        <v>10</v>
      </c>
    </row>
    <row r="479" spans="1:16" ht="20.100000000000001" customHeight="1">
      <c r="A479" s="10">
        <v>477</v>
      </c>
      <c r="B479" s="11">
        <f t="shared" si="82"/>
        <v>3.7778202148516993</v>
      </c>
      <c r="C479" s="12">
        <f t="shared" ca="1" si="47"/>
        <v>65</v>
      </c>
      <c r="D479" s="12">
        <f t="shared" ca="1" si="83"/>
        <v>0</v>
      </c>
      <c r="E479" s="12">
        <f t="shared" ca="1" si="84"/>
        <v>1</v>
      </c>
      <c r="F479" s="12">
        <f t="shared" ca="1" si="85"/>
        <v>0</v>
      </c>
      <c r="G479" s="12">
        <f t="shared" ca="1" si="90"/>
        <v>6</v>
      </c>
      <c r="H479" s="12">
        <f t="shared" ca="1" si="90"/>
        <v>6</v>
      </c>
      <c r="I479" s="12">
        <f t="shared" ca="1" si="90"/>
        <v>6</v>
      </c>
      <c r="J479" s="12">
        <f t="shared" ca="1" si="86"/>
        <v>6</v>
      </c>
      <c r="K479" s="12">
        <f t="shared" ca="1" si="87"/>
        <v>0</v>
      </c>
      <c r="L479" s="12">
        <f t="shared" ca="1" si="88"/>
        <v>6</v>
      </c>
      <c r="M479" s="12">
        <f t="shared" ca="1" si="89"/>
        <v>0</v>
      </c>
      <c r="N479" s="9">
        <f ca="1">MATCH(C479,INDEX('Task Durations - Poisson'!$B$2:$AZ$80,,5),1)</f>
        <v>7</v>
      </c>
      <c r="O479" s="9">
        <f ca="1">MIN(51,INT(SUMPRODUCT(B479:N479,'Task Durations - Table 1'!$A$3:$M$3)))</f>
        <v>11</v>
      </c>
      <c r="P479" s="9">
        <f ca="1">MATCH(100-C479,INDEX('Task Durations - Poisson'!$B$2:$AZ$80,,O479),1)</f>
        <v>11</v>
      </c>
    </row>
    <row r="480" spans="1:16" ht="20.100000000000001" customHeight="1">
      <c r="A480" s="10">
        <v>478</v>
      </c>
      <c r="B480" s="11">
        <f t="shared" si="82"/>
        <v>3.7828606680268844</v>
      </c>
      <c r="C480" s="12">
        <f t="shared" ca="1" si="47"/>
        <v>10</v>
      </c>
      <c r="D480" s="12">
        <f t="shared" ca="1" si="83"/>
        <v>1</v>
      </c>
      <c r="E480" s="12">
        <f t="shared" ca="1" si="84"/>
        <v>0</v>
      </c>
      <c r="F480" s="12">
        <f t="shared" ca="1" si="85"/>
        <v>0</v>
      </c>
      <c r="G480" s="12">
        <f t="shared" ca="1" si="90"/>
        <v>8</v>
      </c>
      <c r="H480" s="12">
        <f t="shared" ca="1" si="90"/>
        <v>8</v>
      </c>
      <c r="I480" s="12">
        <f t="shared" ca="1" si="90"/>
        <v>11</v>
      </c>
      <c r="J480" s="12">
        <f t="shared" ca="1" si="86"/>
        <v>9</v>
      </c>
      <c r="K480" s="12">
        <f t="shared" ca="1" si="87"/>
        <v>9</v>
      </c>
      <c r="L480" s="12">
        <f t="shared" ca="1" si="88"/>
        <v>0</v>
      </c>
      <c r="M480" s="12">
        <f t="shared" ca="1" si="89"/>
        <v>0</v>
      </c>
      <c r="N480" s="9">
        <f ca="1">MATCH(C480,INDEX('Task Durations - Poisson'!$B$2:$AZ$80,,5),1)</f>
        <v>3</v>
      </c>
      <c r="O480" s="9">
        <f ca="1">MIN(51,INT(SUMPRODUCT(B480:N480,'Task Durations - Table 1'!$A$3:$M$3)))</f>
        <v>16</v>
      </c>
      <c r="P480" s="9">
        <f ca="1">MATCH(100-C480,INDEX('Task Durations - Poisson'!$B$2:$AZ$80,,O480),1)</f>
        <v>22</v>
      </c>
    </row>
    <row r="481" spans="1:16" ht="20.100000000000001" customHeight="1">
      <c r="A481" s="10">
        <v>479</v>
      </c>
      <c r="B481" s="11">
        <f t="shared" si="82"/>
        <v>3.7879078462886984</v>
      </c>
      <c r="C481" s="12">
        <f t="shared" ca="1" si="47"/>
        <v>1</v>
      </c>
      <c r="D481" s="12">
        <f t="shared" ca="1" si="83"/>
        <v>1</v>
      </c>
      <c r="E481" s="12">
        <f t="shared" ca="1" si="84"/>
        <v>0</v>
      </c>
      <c r="F481" s="12">
        <f t="shared" ca="1" si="85"/>
        <v>0</v>
      </c>
      <c r="G481" s="12">
        <f t="shared" ca="1" si="90"/>
        <v>5</v>
      </c>
      <c r="H481" s="12">
        <f t="shared" ca="1" si="90"/>
        <v>5</v>
      </c>
      <c r="I481" s="12">
        <f t="shared" ca="1" si="90"/>
        <v>6</v>
      </c>
      <c r="J481" s="12">
        <f t="shared" ca="1" si="86"/>
        <v>5.333333333333333</v>
      </c>
      <c r="K481" s="12">
        <f t="shared" ca="1" si="87"/>
        <v>5.333333333333333</v>
      </c>
      <c r="L481" s="12">
        <f t="shared" ca="1" si="88"/>
        <v>0</v>
      </c>
      <c r="M481" s="12">
        <f t="shared" ca="1" si="89"/>
        <v>0</v>
      </c>
      <c r="N481" s="9">
        <f ca="1">MATCH(C481,INDEX('Task Durations - Poisson'!$B$2:$AZ$80,,5),1)</f>
        <v>2</v>
      </c>
      <c r="O481" s="9">
        <f ca="1">MIN(51,INT(SUMPRODUCT(B481:N481,'Task Durations - Table 1'!$A$3:$M$3)))</f>
        <v>11</v>
      </c>
      <c r="P481" s="9">
        <f ca="1">MATCH(100-C481,INDEX('Task Durations - Poisson'!$B$2:$AZ$80,,O481),1)</f>
        <v>20</v>
      </c>
    </row>
    <row r="482" spans="1:16" ht="20.100000000000001" customHeight="1">
      <c r="A482" s="10">
        <v>480</v>
      </c>
      <c r="B482" s="11">
        <f t="shared" si="82"/>
        <v>3.7929617586099029</v>
      </c>
      <c r="C482" s="12">
        <f t="shared" ca="1" si="47"/>
        <v>53</v>
      </c>
      <c r="D482" s="12">
        <f t="shared" ca="1" si="83"/>
        <v>0</v>
      </c>
      <c r="E482" s="12">
        <f t="shared" ca="1" si="84"/>
        <v>1</v>
      </c>
      <c r="F482" s="12">
        <f t="shared" ca="1" si="85"/>
        <v>0</v>
      </c>
      <c r="G482" s="12">
        <f t="shared" ca="1" si="90"/>
        <v>11</v>
      </c>
      <c r="H482" s="12">
        <f t="shared" ca="1" si="90"/>
        <v>11</v>
      </c>
      <c r="I482" s="12">
        <f t="shared" ca="1" si="90"/>
        <v>11</v>
      </c>
      <c r="J482" s="12">
        <f t="shared" ca="1" si="86"/>
        <v>11</v>
      </c>
      <c r="K482" s="12">
        <f t="shared" ca="1" si="87"/>
        <v>0</v>
      </c>
      <c r="L482" s="12">
        <f t="shared" ca="1" si="88"/>
        <v>11</v>
      </c>
      <c r="M482" s="12">
        <f t="shared" ca="1" si="89"/>
        <v>0</v>
      </c>
      <c r="N482" s="9">
        <f ca="1">MATCH(C482,INDEX('Task Durations - Poisson'!$B$2:$AZ$80,,5),1)</f>
        <v>6</v>
      </c>
      <c r="O482" s="9">
        <f ca="1">MIN(51,INT(SUMPRODUCT(B482:N482,'Task Durations - Table 1'!$A$3:$M$3)))</f>
        <v>14</v>
      </c>
      <c r="P482" s="9">
        <f ca="1">MATCH(100-C482,INDEX('Task Durations - Poisson'!$B$2:$AZ$80,,O482),1)</f>
        <v>15</v>
      </c>
    </row>
    <row r="483" spans="1:16" ht="20.100000000000001" customHeight="1">
      <c r="A483" s="10">
        <v>481</v>
      </c>
      <c r="B483" s="11">
        <f t="shared" si="82"/>
        <v>3.7980224139752328</v>
      </c>
      <c r="C483" s="12">
        <f t="shared" ca="1" si="47"/>
        <v>11</v>
      </c>
      <c r="D483" s="12">
        <f t="shared" ca="1" si="83"/>
        <v>1</v>
      </c>
      <c r="E483" s="12">
        <f t="shared" ca="1" si="84"/>
        <v>0</v>
      </c>
      <c r="F483" s="12">
        <f t="shared" ca="1" si="85"/>
        <v>0</v>
      </c>
      <c r="G483" s="12">
        <f t="shared" ca="1" si="90"/>
        <v>11</v>
      </c>
      <c r="H483" s="12">
        <f t="shared" ca="1" si="90"/>
        <v>11</v>
      </c>
      <c r="I483" s="12">
        <f t="shared" ca="1" si="90"/>
        <v>11</v>
      </c>
      <c r="J483" s="12">
        <f t="shared" ca="1" si="86"/>
        <v>11</v>
      </c>
      <c r="K483" s="12">
        <f t="shared" ca="1" si="87"/>
        <v>11</v>
      </c>
      <c r="L483" s="12">
        <f t="shared" ca="1" si="88"/>
        <v>0</v>
      </c>
      <c r="M483" s="12">
        <f t="shared" ca="1" si="89"/>
        <v>0</v>
      </c>
      <c r="N483" s="9">
        <f ca="1">MATCH(C483,INDEX('Task Durations - Poisson'!$B$2:$AZ$80,,5),1)</f>
        <v>3</v>
      </c>
      <c r="O483" s="9">
        <f ca="1">MIN(51,INT(SUMPRODUCT(B483:N483,'Task Durations - Table 1'!$A$3:$M$3)))</f>
        <v>18</v>
      </c>
      <c r="P483" s="9">
        <f ca="1">MATCH(100-C483,INDEX('Task Durations - Poisson'!$B$2:$AZ$80,,O483),1)</f>
        <v>24</v>
      </c>
    </row>
    <row r="484" spans="1:16" ht="20.100000000000001" customHeight="1">
      <c r="A484" s="10">
        <v>482</v>
      </c>
      <c r="B484" s="11">
        <f t="shared" si="82"/>
        <v>3.8030898213814104</v>
      </c>
      <c r="C484" s="12">
        <f t="shared" ca="1" si="47"/>
        <v>36</v>
      </c>
      <c r="D484" s="12">
        <f t="shared" ca="1" si="83"/>
        <v>0</v>
      </c>
      <c r="E484" s="12">
        <f t="shared" ca="1" si="84"/>
        <v>1</v>
      </c>
      <c r="F484" s="12">
        <f t="shared" ca="1" si="85"/>
        <v>0</v>
      </c>
      <c r="G484" s="12">
        <f t="shared" ref="G484:I503" ca="1" si="91">INT(CHOOSE(1+MOD($C484+RANDBETWEEN(0,1),7),1,2,3,5,8,13,21)+$B484)</f>
        <v>6</v>
      </c>
      <c r="H484" s="12">
        <f t="shared" ca="1" si="91"/>
        <v>6</v>
      </c>
      <c r="I484" s="12">
        <f t="shared" ca="1" si="91"/>
        <v>6</v>
      </c>
      <c r="J484" s="12">
        <f t="shared" ca="1" si="86"/>
        <v>6</v>
      </c>
      <c r="K484" s="12">
        <f t="shared" ca="1" si="87"/>
        <v>0</v>
      </c>
      <c r="L484" s="12">
        <f t="shared" ca="1" si="88"/>
        <v>6</v>
      </c>
      <c r="M484" s="12">
        <f t="shared" ca="1" si="89"/>
        <v>0</v>
      </c>
      <c r="N484" s="9">
        <f ca="1">MATCH(C484,INDEX('Task Durations - Poisson'!$B$2:$AZ$80,,5),1)</f>
        <v>5</v>
      </c>
      <c r="O484" s="9">
        <f ca="1">MIN(51,INT(SUMPRODUCT(B484:N484,'Task Durations - Table 1'!$A$3:$M$3)))</f>
        <v>10</v>
      </c>
      <c r="P484" s="9">
        <f ca="1">MATCH(100-C484,INDEX('Task Durations - Poisson'!$B$2:$AZ$80,,O484),1)</f>
        <v>12</v>
      </c>
    </row>
    <row r="485" spans="1:16" ht="20.100000000000001" customHeight="1">
      <c r="A485" s="10">
        <v>483</v>
      </c>
      <c r="B485" s="11">
        <f t="shared" si="82"/>
        <v>3.8081639898371606</v>
      </c>
      <c r="C485" s="12">
        <f t="shared" ca="1" si="47"/>
        <v>68</v>
      </c>
      <c r="D485" s="12">
        <f t="shared" ca="1" si="83"/>
        <v>0</v>
      </c>
      <c r="E485" s="12">
        <f t="shared" ca="1" si="84"/>
        <v>0</v>
      </c>
      <c r="F485" s="12">
        <f t="shared" ca="1" si="85"/>
        <v>1</v>
      </c>
      <c r="G485" s="12">
        <f t="shared" ca="1" si="91"/>
        <v>16</v>
      </c>
      <c r="H485" s="12">
        <f t="shared" ca="1" si="91"/>
        <v>16</v>
      </c>
      <c r="I485" s="12">
        <f t="shared" ca="1" si="91"/>
        <v>16</v>
      </c>
      <c r="J485" s="12">
        <f t="shared" ca="1" si="86"/>
        <v>16</v>
      </c>
      <c r="K485" s="12">
        <f t="shared" ca="1" si="87"/>
        <v>0</v>
      </c>
      <c r="L485" s="12">
        <f t="shared" ca="1" si="88"/>
        <v>0</v>
      </c>
      <c r="M485" s="12">
        <f t="shared" ca="1" si="89"/>
        <v>16</v>
      </c>
      <c r="N485" s="9">
        <f ca="1">MATCH(C485,INDEX('Task Durations - Poisson'!$B$2:$AZ$80,,5),1)</f>
        <v>7</v>
      </c>
      <c r="O485" s="9">
        <f ca="1">MIN(51,INT(SUMPRODUCT(B485:N485,'Task Durations - Table 1'!$A$3:$M$3)))</f>
        <v>24</v>
      </c>
      <c r="P485" s="9">
        <f ca="1">MATCH(100-C485,INDEX('Task Durations - Poisson'!$B$2:$AZ$80,,O485),1)</f>
        <v>23</v>
      </c>
    </row>
    <row r="486" spans="1:16" ht="20.100000000000001" customHeight="1">
      <c r="A486" s="10">
        <v>484</v>
      </c>
      <c r="B486" s="11">
        <f t="shared" si="82"/>
        <v>3.813244928363229</v>
      </c>
      <c r="C486" s="12">
        <f t="shared" ca="1" si="47"/>
        <v>70</v>
      </c>
      <c r="D486" s="12">
        <f t="shared" ca="1" si="83"/>
        <v>0</v>
      </c>
      <c r="E486" s="12">
        <f t="shared" ca="1" si="84"/>
        <v>0</v>
      </c>
      <c r="F486" s="12">
        <f t="shared" ca="1" si="85"/>
        <v>1</v>
      </c>
      <c r="G486" s="12">
        <f t="shared" ca="1" si="91"/>
        <v>4</v>
      </c>
      <c r="H486" s="12">
        <f t="shared" ca="1" si="91"/>
        <v>5</v>
      </c>
      <c r="I486" s="12">
        <f t="shared" ca="1" si="91"/>
        <v>5</v>
      </c>
      <c r="J486" s="12">
        <f t="shared" ca="1" si="86"/>
        <v>4.666666666666667</v>
      </c>
      <c r="K486" s="12">
        <f t="shared" ca="1" si="87"/>
        <v>0</v>
      </c>
      <c r="L486" s="12">
        <f t="shared" ca="1" si="88"/>
        <v>0</v>
      </c>
      <c r="M486" s="12">
        <f t="shared" ca="1" si="89"/>
        <v>4.666666666666667</v>
      </c>
      <c r="N486" s="9">
        <f ca="1">MATCH(C486,INDEX('Task Durations - Poisson'!$B$2:$AZ$80,,5),1)</f>
        <v>7</v>
      </c>
      <c r="O486" s="9">
        <f ca="1">MIN(51,INT(SUMPRODUCT(B486:N486,'Task Durations - Table 1'!$A$3:$M$3)))</f>
        <v>13</v>
      </c>
      <c r="P486" s="9">
        <f ca="1">MATCH(100-C486,INDEX('Task Durations - Poisson'!$B$2:$AZ$80,,O486),1)</f>
        <v>12</v>
      </c>
    </row>
    <row r="487" spans="1:16" ht="20.100000000000001" customHeight="1">
      <c r="A487" s="10">
        <v>485</v>
      </c>
      <c r="B487" s="11">
        <f t="shared" si="82"/>
        <v>3.8183326459923967</v>
      </c>
      <c r="C487" s="12">
        <f t="shared" ca="1" si="47"/>
        <v>71</v>
      </c>
      <c r="D487" s="12">
        <f t="shared" ca="1" si="83"/>
        <v>0</v>
      </c>
      <c r="E487" s="12">
        <f t="shared" ca="1" si="84"/>
        <v>0</v>
      </c>
      <c r="F487" s="12">
        <f t="shared" ca="1" si="85"/>
        <v>1</v>
      </c>
      <c r="G487" s="12">
        <f t="shared" ca="1" si="91"/>
        <v>6</v>
      </c>
      <c r="H487" s="12">
        <f t="shared" ca="1" si="91"/>
        <v>5</v>
      </c>
      <c r="I487" s="12">
        <f t="shared" ca="1" si="91"/>
        <v>5</v>
      </c>
      <c r="J487" s="12">
        <f t="shared" ca="1" si="86"/>
        <v>5.333333333333333</v>
      </c>
      <c r="K487" s="12">
        <f t="shared" ca="1" si="87"/>
        <v>0</v>
      </c>
      <c r="L487" s="12">
        <f t="shared" ca="1" si="88"/>
        <v>0</v>
      </c>
      <c r="M487" s="12">
        <f t="shared" ca="1" si="89"/>
        <v>5.333333333333333</v>
      </c>
      <c r="N487" s="9">
        <f ca="1">MATCH(C487,INDEX('Task Durations - Poisson'!$B$2:$AZ$80,,5),1)</f>
        <v>7</v>
      </c>
      <c r="O487" s="9">
        <f ca="1">MIN(51,INT(SUMPRODUCT(B487:N487,'Task Durations - Table 1'!$A$3:$M$3)))</f>
        <v>14</v>
      </c>
      <c r="P487" s="9">
        <f ca="1">MATCH(100-C487,INDEX('Task Durations - Poisson'!$B$2:$AZ$80,,O487),1)</f>
        <v>13</v>
      </c>
    </row>
    <row r="488" spans="1:16" ht="20.100000000000001" customHeight="1">
      <c r="A488" s="10">
        <v>486</v>
      </c>
      <c r="B488" s="11">
        <f t="shared" si="82"/>
        <v>3.8234271517694967</v>
      </c>
      <c r="C488" s="12">
        <f t="shared" ca="1" si="47"/>
        <v>27</v>
      </c>
      <c r="D488" s="12">
        <f t="shared" ca="1" si="83"/>
        <v>1</v>
      </c>
      <c r="E488" s="12">
        <f t="shared" ca="1" si="84"/>
        <v>0</v>
      </c>
      <c r="F488" s="12">
        <f t="shared" ca="1" si="85"/>
        <v>0</v>
      </c>
      <c r="G488" s="12">
        <f t="shared" ca="1" si="91"/>
        <v>4</v>
      </c>
      <c r="H488" s="12">
        <f t="shared" ca="1" si="91"/>
        <v>24</v>
      </c>
      <c r="I488" s="12">
        <f t="shared" ca="1" si="91"/>
        <v>4</v>
      </c>
      <c r="J488" s="12">
        <f t="shared" ca="1" si="86"/>
        <v>10.666666666666666</v>
      </c>
      <c r="K488" s="12">
        <f t="shared" ca="1" si="87"/>
        <v>10.666666666666666</v>
      </c>
      <c r="L488" s="12">
        <f t="shared" ca="1" si="88"/>
        <v>0</v>
      </c>
      <c r="M488" s="12">
        <f t="shared" ca="1" si="89"/>
        <v>0</v>
      </c>
      <c r="N488" s="9">
        <f ca="1">MATCH(C488,INDEX('Task Durations - Poisson'!$B$2:$AZ$80,,5),1)</f>
        <v>5</v>
      </c>
      <c r="O488" s="9">
        <f ca="1">MIN(51,INT(SUMPRODUCT(B488:N488,'Task Durations - Table 1'!$A$3:$M$3)))</f>
        <v>17</v>
      </c>
      <c r="P488" s="9">
        <f ca="1">MATCH(100-C488,INDEX('Task Durations - Poisson'!$B$2:$AZ$80,,O488),1)</f>
        <v>20</v>
      </c>
    </row>
    <row r="489" spans="1:16" ht="20.100000000000001" customHeight="1">
      <c r="A489" s="10">
        <v>487</v>
      </c>
      <c r="B489" s="11">
        <f t="shared" si="82"/>
        <v>3.8285284547514289</v>
      </c>
      <c r="C489" s="12">
        <f t="shared" ca="1" si="47"/>
        <v>10</v>
      </c>
      <c r="D489" s="12">
        <f t="shared" ca="1" si="83"/>
        <v>1</v>
      </c>
      <c r="E489" s="12">
        <f t="shared" ca="1" si="84"/>
        <v>0</v>
      </c>
      <c r="F489" s="12">
        <f t="shared" ca="1" si="85"/>
        <v>0</v>
      </c>
      <c r="G489" s="12">
        <f t="shared" ca="1" si="91"/>
        <v>11</v>
      </c>
      <c r="H489" s="12">
        <f t="shared" ca="1" si="91"/>
        <v>11</v>
      </c>
      <c r="I489" s="12">
        <f t="shared" ca="1" si="91"/>
        <v>11</v>
      </c>
      <c r="J489" s="12">
        <f t="shared" ca="1" si="86"/>
        <v>11</v>
      </c>
      <c r="K489" s="12">
        <f t="shared" ca="1" si="87"/>
        <v>11</v>
      </c>
      <c r="L489" s="12">
        <f t="shared" ca="1" si="88"/>
        <v>0</v>
      </c>
      <c r="M489" s="12">
        <f t="shared" ca="1" si="89"/>
        <v>0</v>
      </c>
      <c r="N489" s="9">
        <f ca="1">MATCH(C489,INDEX('Task Durations - Poisson'!$B$2:$AZ$80,,5),1)</f>
        <v>3</v>
      </c>
      <c r="O489" s="9">
        <f ca="1">MIN(51,INT(SUMPRODUCT(B489:N489,'Task Durations - Table 1'!$A$3:$M$3)))</f>
        <v>18</v>
      </c>
      <c r="P489" s="9">
        <f ca="1">MATCH(100-C489,INDEX('Task Durations - Poisson'!$B$2:$AZ$80,,O489),1)</f>
        <v>25</v>
      </c>
    </row>
    <row r="490" spans="1:16" ht="20.100000000000001" customHeight="1">
      <c r="A490" s="10">
        <v>488</v>
      </c>
      <c r="B490" s="11">
        <f t="shared" si="82"/>
        <v>3.8336365640071777</v>
      </c>
      <c r="C490" s="12">
        <f t="shared" ca="1" si="47"/>
        <v>10</v>
      </c>
      <c r="D490" s="12">
        <f t="shared" ca="1" si="83"/>
        <v>1</v>
      </c>
      <c r="E490" s="12">
        <f t="shared" ca="1" si="84"/>
        <v>0</v>
      </c>
      <c r="F490" s="12">
        <f t="shared" ca="1" si="85"/>
        <v>0</v>
      </c>
      <c r="G490" s="12">
        <f t="shared" ca="1" si="91"/>
        <v>11</v>
      </c>
      <c r="H490" s="12">
        <f t="shared" ca="1" si="91"/>
        <v>8</v>
      </c>
      <c r="I490" s="12">
        <f t="shared" ca="1" si="91"/>
        <v>11</v>
      </c>
      <c r="J490" s="12">
        <f t="shared" ca="1" si="86"/>
        <v>10</v>
      </c>
      <c r="K490" s="12">
        <f t="shared" ca="1" si="87"/>
        <v>10</v>
      </c>
      <c r="L490" s="12">
        <f t="shared" ca="1" si="88"/>
        <v>0</v>
      </c>
      <c r="M490" s="12">
        <f t="shared" ca="1" si="89"/>
        <v>0</v>
      </c>
      <c r="N490" s="9">
        <f ca="1">MATCH(C490,INDEX('Task Durations - Poisson'!$B$2:$AZ$80,,5),1)</f>
        <v>3</v>
      </c>
      <c r="O490" s="9">
        <f ca="1">MIN(51,INT(SUMPRODUCT(B490:N490,'Task Durations - Table 1'!$A$3:$M$3)))</f>
        <v>17</v>
      </c>
      <c r="P490" s="9">
        <f ca="1">MATCH(100-C490,INDEX('Task Durations - Poisson'!$B$2:$AZ$80,,O490),1)</f>
        <v>23</v>
      </c>
    </row>
    <row r="491" spans="1:16" ht="20.100000000000001" customHeight="1">
      <c r="A491" s="10">
        <v>489</v>
      </c>
      <c r="B491" s="11">
        <f t="shared" si="82"/>
        <v>3.8387514886178278</v>
      </c>
      <c r="C491" s="12">
        <f t="shared" ca="1" si="47"/>
        <v>62</v>
      </c>
      <c r="D491" s="12">
        <f t="shared" ca="1" si="83"/>
        <v>0</v>
      </c>
      <c r="E491" s="12">
        <f t="shared" ca="1" si="84"/>
        <v>1</v>
      </c>
      <c r="F491" s="12">
        <f t="shared" ca="1" si="85"/>
        <v>0</v>
      </c>
      <c r="G491" s="12">
        <f t="shared" ca="1" si="91"/>
        <v>4</v>
      </c>
      <c r="H491" s="12">
        <f t="shared" ca="1" si="91"/>
        <v>24</v>
      </c>
      <c r="I491" s="12">
        <f t="shared" ca="1" si="91"/>
        <v>4</v>
      </c>
      <c r="J491" s="12">
        <f t="shared" ca="1" si="86"/>
        <v>10.666666666666666</v>
      </c>
      <c r="K491" s="12">
        <f t="shared" ca="1" si="87"/>
        <v>0</v>
      </c>
      <c r="L491" s="12">
        <f t="shared" ca="1" si="88"/>
        <v>10.666666666666666</v>
      </c>
      <c r="M491" s="12">
        <f t="shared" ca="1" si="89"/>
        <v>0</v>
      </c>
      <c r="N491" s="9">
        <f ca="1">MATCH(C491,INDEX('Task Durations - Poisson'!$B$2:$AZ$80,,5),1)</f>
        <v>7</v>
      </c>
      <c r="O491" s="9">
        <f ca="1">MIN(51,INT(SUMPRODUCT(B491:N491,'Task Durations - Table 1'!$A$3:$M$3)))</f>
        <v>14</v>
      </c>
      <c r="P491" s="9">
        <f ca="1">MATCH(100-C491,INDEX('Task Durations - Poisson'!$B$2:$AZ$80,,O491),1)</f>
        <v>14</v>
      </c>
    </row>
    <row r="492" spans="1:16" ht="20.100000000000001" customHeight="1">
      <c r="A492" s="10">
        <v>490</v>
      </c>
      <c r="B492" s="11">
        <f t="shared" si="82"/>
        <v>3.8438732376765796</v>
      </c>
      <c r="C492" s="12">
        <f t="shared" ca="1" si="47"/>
        <v>28</v>
      </c>
      <c r="D492" s="12">
        <f t="shared" ca="1" si="83"/>
        <v>1</v>
      </c>
      <c r="E492" s="12">
        <f t="shared" ca="1" si="84"/>
        <v>0</v>
      </c>
      <c r="F492" s="12">
        <f t="shared" ca="1" si="85"/>
        <v>0</v>
      </c>
      <c r="G492" s="12">
        <f t="shared" ca="1" si="91"/>
        <v>4</v>
      </c>
      <c r="H492" s="12">
        <f t="shared" ca="1" si="91"/>
        <v>4</v>
      </c>
      <c r="I492" s="12">
        <f t="shared" ca="1" si="91"/>
        <v>5</v>
      </c>
      <c r="J492" s="12">
        <f t="shared" ca="1" si="86"/>
        <v>4.333333333333333</v>
      </c>
      <c r="K492" s="12">
        <f t="shared" ca="1" si="87"/>
        <v>4.333333333333333</v>
      </c>
      <c r="L492" s="12">
        <f t="shared" ca="1" si="88"/>
        <v>0</v>
      </c>
      <c r="M492" s="12">
        <f t="shared" ca="1" si="89"/>
        <v>0</v>
      </c>
      <c r="N492" s="9">
        <f ca="1">MATCH(C492,INDEX('Task Durations - Poisson'!$B$2:$AZ$80,,5),1)</f>
        <v>5</v>
      </c>
      <c r="O492" s="9">
        <f ca="1">MIN(51,INT(SUMPRODUCT(B492:N492,'Task Durations - Table 1'!$A$3:$M$3)))</f>
        <v>11</v>
      </c>
      <c r="P492" s="9">
        <f ca="1">MATCH(100-C492,INDEX('Task Durations - Poisson'!$B$2:$AZ$80,,O492),1)</f>
        <v>14</v>
      </c>
    </row>
    <row r="493" spans="1:16" ht="20.100000000000001" customHeight="1">
      <c r="A493" s="10">
        <v>491</v>
      </c>
      <c r="B493" s="11">
        <f t="shared" si="82"/>
        <v>3.8490018202887666</v>
      </c>
      <c r="C493" s="12">
        <f t="shared" ca="1" si="47"/>
        <v>96</v>
      </c>
      <c r="D493" s="12">
        <f t="shared" ca="1" si="83"/>
        <v>0</v>
      </c>
      <c r="E493" s="12">
        <f t="shared" ca="1" si="84"/>
        <v>0</v>
      </c>
      <c r="F493" s="12">
        <f t="shared" ca="1" si="85"/>
        <v>1</v>
      </c>
      <c r="G493" s="12">
        <f t="shared" ca="1" si="91"/>
        <v>16</v>
      </c>
      <c r="H493" s="12">
        <f t="shared" ca="1" si="91"/>
        <v>24</v>
      </c>
      <c r="I493" s="12">
        <f t="shared" ca="1" si="91"/>
        <v>24</v>
      </c>
      <c r="J493" s="12">
        <f t="shared" ca="1" si="86"/>
        <v>21.333333333333332</v>
      </c>
      <c r="K493" s="12">
        <f t="shared" ca="1" si="87"/>
        <v>0</v>
      </c>
      <c r="L493" s="12">
        <f t="shared" ca="1" si="88"/>
        <v>0</v>
      </c>
      <c r="M493" s="12">
        <f t="shared" ca="1" si="89"/>
        <v>21.333333333333332</v>
      </c>
      <c r="N493" s="9">
        <f ca="1">MATCH(C493,INDEX('Task Durations - Poisson'!$B$2:$AZ$80,,5),1)</f>
        <v>10</v>
      </c>
      <c r="O493" s="9">
        <f ca="1">MIN(51,INT(SUMPRODUCT(B493:N493,'Task Durations - Table 1'!$A$3:$M$3)))</f>
        <v>31</v>
      </c>
      <c r="P493" s="9">
        <f ca="1">MATCH(100-C493,INDEX('Task Durations - Poisson'!$B$2:$AZ$80,,O493),1)</f>
        <v>23</v>
      </c>
    </row>
    <row r="494" spans="1:16" ht="20.100000000000001" customHeight="1">
      <c r="A494" s="10">
        <v>492</v>
      </c>
      <c r="B494" s="11">
        <f t="shared" si="82"/>
        <v>3.8541372455718701</v>
      </c>
      <c r="C494" s="12">
        <f t="shared" ca="1" si="47"/>
        <v>67</v>
      </c>
      <c r="D494" s="12">
        <f t="shared" ca="1" si="83"/>
        <v>0</v>
      </c>
      <c r="E494" s="12">
        <f t="shared" ca="1" si="84"/>
        <v>0</v>
      </c>
      <c r="F494" s="12">
        <f t="shared" ca="1" si="85"/>
        <v>1</v>
      </c>
      <c r="G494" s="12">
        <f t="shared" ca="1" si="91"/>
        <v>16</v>
      </c>
      <c r="H494" s="12">
        <f t="shared" ca="1" si="91"/>
        <v>11</v>
      </c>
      <c r="I494" s="12">
        <f t="shared" ca="1" si="91"/>
        <v>16</v>
      </c>
      <c r="J494" s="12">
        <f t="shared" ca="1" si="86"/>
        <v>14.333333333333334</v>
      </c>
      <c r="K494" s="12">
        <f t="shared" ca="1" si="87"/>
        <v>0</v>
      </c>
      <c r="L494" s="12">
        <f t="shared" ca="1" si="88"/>
        <v>0</v>
      </c>
      <c r="M494" s="12">
        <f t="shared" ca="1" si="89"/>
        <v>14.333333333333334</v>
      </c>
      <c r="N494" s="9">
        <f ca="1">MATCH(C494,INDEX('Task Durations - Poisson'!$B$2:$AZ$80,,5),1)</f>
        <v>7</v>
      </c>
      <c r="O494" s="9">
        <f ca="1">MIN(51,INT(SUMPRODUCT(B494:N494,'Task Durations - Table 1'!$A$3:$M$3)))</f>
        <v>23</v>
      </c>
      <c r="P494" s="9">
        <f ca="1">MATCH(100-C494,INDEX('Task Durations - Poisson'!$B$2:$AZ$80,,O494),1)</f>
        <v>22</v>
      </c>
    </row>
    <row r="495" spans="1:16" ht="20.100000000000001" customHeight="1">
      <c r="A495" s="10">
        <v>493</v>
      </c>
      <c r="B495" s="11">
        <f t="shared" si="82"/>
        <v>3.8592795226555361</v>
      </c>
      <c r="C495" s="12">
        <f t="shared" ca="1" si="47"/>
        <v>69</v>
      </c>
      <c r="D495" s="12">
        <f t="shared" ca="1" si="83"/>
        <v>0</v>
      </c>
      <c r="E495" s="12">
        <f t="shared" ca="1" si="84"/>
        <v>0</v>
      </c>
      <c r="F495" s="12">
        <f t="shared" ca="1" si="85"/>
        <v>1</v>
      </c>
      <c r="G495" s="12">
        <f t="shared" ca="1" si="91"/>
        <v>24</v>
      </c>
      <c r="H495" s="12">
        <f t="shared" ca="1" si="91"/>
        <v>24</v>
      </c>
      <c r="I495" s="12">
        <f t="shared" ca="1" si="91"/>
        <v>4</v>
      </c>
      <c r="J495" s="12">
        <f t="shared" ca="1" si="86"/>
        <v>17.333333333333332</v>
      </c>
      <c r="K495" s="12">
        <f t="shared" ca="1" si="87"/>
        <v>0</v>
      </c>
      <c r="L495" s="12">
        <f t="shared" ca="1" si="88"/>
        <v>0</v>
      </c>
      <c r="M495" s="12">
        <f t="shared" ca="1" si="89"/>
        <v>17.333333333333332</v>
      </c>
      <c r="N495" s="9">
        <f ca="1">MATCH(C495,INDEX('Task Durations - Poisson'!$B$2:$AZ$80,,5),1)</f>
        <v>7</v>
      </c>
      <c r="O495" s="9">
        <f ca="1">MIN(51,INT(SUMPRODUCT(B495:N495,'Task Durations - Table 1'!$A$3:$M$3)))</f>
        <v>25</v>
      </c>
      <c r="P495" s="9">
        <f ca="1">MATCH(100-C495,INDEX('Task Durations - Poisson'!$B$2:$AZ$80,,O495),1)</f>
        <v>23</v>
      </c>
    </row>
    <row r="496" spans="1:16" ht="20.100000000000001" customHeight="1">
      <c r="A496" s="10">
        <v>494</v>
      </c>
      <c r="B496" s="11">
        <f t="shared" si="82"/>
        <v>3.8644286606815923</v>
      </c>
      <c r="C496" s="12">
        <f t="shared" ca="1" si="47"/>
        <v>64</v>
      </c>
      <c r="D496" s="12">
        <f t="shared" ca="1" si="83"/>
        <v>0</v>
      </c>
      <c r="E496" s="12">
        <f t="shared" ca="1" si="84"/>
        <v>1</v>
      </c>
      <c r="F496" s="12">
        <f t="shared" ca="1" si="85"/>
        <v>0</v>
      </c>
      <c r="G496" s="12">
        <f t="shared" ca="1" si="91"/>
        <v>5</v>
      </c>
      <c r="H496" s="12">
        <f t="shared" ca="1" si="91"/>
        <v>6</v>
      </c>
      <c r="I496" s="12">
        <f t="shared" ca="1" si="91"/>
        <v>6</v>
      </c>
      <c r="J496" s="12">
        <f t="shared" ca="1" si="86"/>
        <v>5.666666666666667</v>
      </c>
      <c r="K496" s="12">
        <f t="shared" ca="1" si="87"/>
        <v>0</v>
      </c>
      <c r="L496" s="12">
        <f t="shared" ca="1" si="88"/>
        <v>5.666666666666667</v>
      </c>
      <c r="M496" s="12">
        <f t="shared" ca="1" si="89"/>
        <v>0</v>
      </c>
      <c r="N496" s="9">
        <f ca="1">MATCH(C496,INDEX('Task Durations - Poisson'!$B$2:$AZ$80,,5),1)</f>
        <v>7</v>
      </c>
      <c r="O496" s="9">
        <f ca="1">MIN(51,INT(SUMPRODUCT(B496:N496,'Task Durations - Table 1'!$A$3:$M$3)))</f>
        <v>11</v>
      </c>
      <c r="P496" s="9">
        <f ca="1">MATCH(100-C496,INDEX('Task Durations - Poisson'!$B$2:$AZ$80,,O496),1)</f>
        <v>11</v>
      </c>
    </row>
    <row r="497" spans="1:16" ht="20.100000000000001" customHeight="1">
      <c r="A497" s="10">
        <v>495</v>
      </c>
      <c r="B497" s="11">
        <f t="shared" si="82"/>
        <v>3.8695846688040634</v>
      </c>
      <c r="C497" s="12">
        <f t="shared" ca="1" si="47"/>
        <v>71</v>
      </c>
      <c r="D497" s="12">
        <f t="shared" ca="1" si="83"/>
        <v>0</v>
      </c>
      <c r="E497" s="12">
        <f t="shared" ca="1" si="84"/>
        <v>0</v>
      </c>
      <c r="F497" s="12">
        <f t="shared" ca="1" si="85"/>
        <v>1</v>
      </c>
      <c r="G497" s="12">
        <f t="shared" ca="1" si="91"/>
        <v>6</v>
      </c>
      <c r="H497" s="12">
        <f t="shared" ca="1" si="91"/>
        <v>5</v>
      </c>
      <c r="I497" s="12">
        <f t="shared" ca="1" si="91"/>
        <v>5</v>
      </c>
      <c r="J497" s="12">
        <f t="shared" ca="1" si="86"/>
        <v>5.333333333333333</v>
      </c>
      <c r="K497" s="12">
        <f t="shared" ca="1" si="87"/>
        <v>0</v>
      </c>
      <c r="L497" s="12">
        <f t="shared" ca="1" si="88"/>
        <v>0</v>
      </c>
      <c r="M497" s="12">
        <f t="shared" ca="1" si="89"/>
        <v>5.333333333333333</v>
      </c>
      <c r="N497" s="9">
        <f ca="1">MATCH(C497,INDEX('Task Durations - Poisson'!$B$2:$AZ$80,,5),1)</f>
        <v>7</v>
      </c>
      <c r="O497" s="9">
        <f ca="1">MIN(51,INT(SUMPRODUCT(B497:N497,'Task Durations - Table 1'!$A$3:$M$3)))</f>
        <v>14</v>
      </c>
      <c r="P497" s="9">
        <f ca="1">MATCH(100-C497,INDEX('Task Durations - Poisson'!$B$2:$AZ$80,,O497),1)</f>
        <v>13</v>
      </c>
    </row>
    <row r="498" spans="1:16" ht="20.100000000000001" customHeight="1">
      <c r="A498" s="10">
        <v>496</v>
      </c>
      <c r="B498" s="11">
        <f t="shared" si="82"/>
        <v>3.8747475561891864</v>
      </c>
      <c r="C498" s="12">
        <f t="shared" ca="1" si="47"/>
        <v>52</v>
      </c>
      <c r="D498" s="12">
        <f t="shared" ca="1" si="83"/>
        <v>0</v>
      </c>
      <c r="E498" s="12">
        <f t="shared" ca="1" si="84"/>
        <v>1</v>
      </c>
      <c r="F498" s="12">
        <f t="shared" ca="1" si="85"/>
        <v>0</v>
      </c>
      <c r="G498" s="12">
        <f t="shared" ca="1" si="91"/>
        <v>8</v>
      </c>
      <c r="H498" s="12">
        <f t="shared" ca="1" si="91"/>
        <v>11</v>
      </c>
      <c r="I498" s="12">
        <f t="shared" ca="1" si="91"/>
        <v>11</v>
      </c>
      <c r="J498" s="12">
        <f t="shared" ca="1" si="86"/>
        <v>10</v>
      </c>
      <c r="K498" s="12">
        <f t="shared" ca="1" si="87"/>
        <v>0</v>
      </c>
      <c r="L498" s="12">
        <f t="shared" ca="1" si="88"/>
        <v>10</v>
      </c>
      <c r="M498" s="12">
        <f t="shared" ca="1" si="89"/>
        <v>0</v>
      </c>
      <c r="N498" s="9">
        <f ca="1">MATCH(C498,INDEX('Task Durations - Poisson'!$B$2:$AZ$80,,5),1)</f>
        <v>6</v>
      </c>
      <c r="O498" s="9">
        <f ca="1">MIN(51,INT(SUMPRODUCT(B498:N498,'Task Durations - Table 1'!$A$3:$M$3)))</f>
        <v>14</v>
      </c>
      <c r="P498" s="9">
        <f ca="1">MATCH(100-C498,INDEX('Task Durations - Poisson'!$B$2:$AZ$80,,O498),1)</f>
        <v>15</v>
      </c>
    </row>
    <row r="499" spans="1:16" ht="20.100000000000001" customHeight="1">
      <c r="A499" s="10">
        <v>497</v>
      </c>
      <c r="B499" s="11">
        <f t="shared" si="82"/>
        <v>3.8799173320154301</v>
      </c>
      <c r="C499" s="12">
        <f t="shared" ca="1" si="47"/>
        <v>20</v>
      </c>
      <c r="D499" s="12">
        <f t="shared" ca="1" si="83"/>
        <v>1</v>
      </c>
      <c r="E499" s="12">
        <f t="shared" ca="1" si="84"/>
        <v>0</v>
      </c>
      <c r="F499" s="12">
        <f t="shared" ca="1" si="85"/>
        <v>0</v>
      </c>
      <c r="G499" s="12">
        <f t="shared" ca="1" si="91"/>
        <v>4</v>
      </c>
      <c r="H499" s="12">
        <f t="shared" ca="1" si="91"/>
        <v>4</v>
      </c>
      <c r="I499" s="12">
        <f t="shared" ca="1" si="91"/>
        <v>4</v>
      </c>
      <c r="J499" s="12">
        <f t="shared" ca="1" si="86"/>
        <v>4</v>
      </c>
      <c r="K499" s="12">
        <f t="shared" ca="1" si="87"/>
        <v>4</v>
      </c>
      <c r="L499" s="12">
        <f t="shared" ca="1" si="88"/>
        <v>0</v>
      </c>
      <c r="M499" s="12">
        <f t="shared" ca="1" si="89"/>
        <v>0</v>
      </c>
      <c r="N499" s="9">
        <f ca="1">MATCH(C499,INDEX('Task Durations - Poisson'!$B$2:$AZ$80,,5),1)</f>
        <v>4</v>
      </c>
      <c r="O499" s="9">
        <f ca="1">MIN(51,INT(SUMPRODUCT(B499:N499,'Task Durations - Table 1'!$A$3:$M$3)))</f>
        <v>10</v>
      </c>
      <c r="P499" s="9">
        <f ca="1">MATCH(100-C499,INDEX('Task Durations - Poisson'!$B$2:$AZ$80,,O499),1)</f>
        <v>14</v>
      </c>
    </row>
    <row r="500" spans="1:16" ht="20.100000000000001" customHeight="1">
      <c r="A500" s="10">
        <v>498</v>
      </c>
      <c r="B500" s="11">
        <f t="shared" si="82"/>
        <v>3.8850940054735084</v>
      </c>
      <c r="C500" s="12">
        <f t="shared" ca="1" si="47"/>
        <v>38</v>
      </c>
      <c r="D500" s="12">
        <f t="shared" ca="1" si="83"/>
        <v>0</v>
      </c>
      <c r="E500" s="12">
        <f t="shared" ca="1" si="84"/>
        <v>1</v>
      </c>
      <c r="F500" s="12">
        <f t="shared" ca="1" si="85"/>
        <v>0</v>
      </c>
      <c r="G500" s="12">
        <f t="shared" ca="1" si="91"/>
        <v>11</v>
      </c>
      <c r="H500" s="12">
        <f t="shared" ca="1" si="91"/>
        <v>8</v>
      </c>
      <c r="I500" s="12">
        <f t="shared" ca="1" si="91"/>
        <v>11</v>
      </c>
      <c r="J500" s="12">
        <f t="shared" ca="1" si="86"/>
        <v>10</v>
      </c>
      <c r="K500" s="12">
        <f t="shared" ca="1" si="87"/>
        <v>0</v>
      </c>
      <c r="L500" s="12">
        <f t="shared" ca="1" si="88"/>
        <v>10</v>
      </c>
      <c r="M500" s="12">
        <f t="shared" ca="1" si="89"/>
        <v>0</v>
      </c>
      <c r="N500" s="9">
        <f ca="1">MATCH(C500,INDEX('Task Durations - Poisson'!$B$2:$AZ$80,,5),1)</f>
        <v>5</v>
      </c>
      <c r="O500" s="9">
        <f ca="1">MIN(51,INT(SUMPRODUCT(B500:N500,'Task Durations - Table 1'!$A$3:$M$3)))</f>
        <v>13</v>
      </c>
      <c r="P500" s="9">
        <f ca="1">MATCH(100-C500,INDEX('Task Durations - Poisson'!$B$2:$AZ$80,,O500),1)</f>
        <v>15</v>
      </c>
    </row>
    <row r="501" spans="1:16" ht="20.100000000000001" customHeight="1">
      <c r="A501" s="10">
        <v>499</v>
      </c>
      <c r="B501" s="11">
        <f t="shared" si="82"/>
        <v>3.8902775857663969</v>
      </c>
      <c r="C501" s="12">
        <f t="shared" ca="1" si="47"/>
        <v>57</v>
      </c>
      <c r="D501" s="12">
        <f t="shared" ca="1" si="83"/>
        <v>0</v>
      </c>
      <c r="E501" s="12">
        <f t="shared" ca="1" si="84"/>
        <v>1</v>
      </c>
      <c r="F501" s="12">
        <f t="shared" ca="1" si="85"/>
        <v>0</v>
      </c>
      <c r="G501" s="12">
        <f t="shared" ca="1" si="91"/>
        <v>5</v>
      </c>
      <c r="H501" s="12">
        <f t="shared" ca="1" si="91"/>
        <v>6</v>
      </c>
      <c r="I501" s="12">
        <f t="shared" ca="1" si="91"/>
        <v>5</v>
      </c>
      <c r="J501" s="12">
        <f t="shared" ca="1" si="86"/>
        <v>5.333333333333333</v>
      </c>
      <c r="K501" s="12">
        <f t="shared" ca="1" si="87"/>
        <v>0</v>
      </c>
      <c r="L501" s="12">
        <f t="shared" ca="1" si="88"/>
        <v>5.333333333333333</v>
      </c>
      <c r="M501" s="12">
        <f t="shared" ca="1" si="89"/>
        <v>0</v>
      </c>
      <c r="N501" s="9">
        <f ca="1">MATCH(C501,INDEX('Task Durations - Poisson'!$B$2:$AZ$80,,5),1)</f>
        <v>6</v>
      </c>
      <c r="O501" s="9">
        <f ca="1">MIN(51,INT(SUMPRODUCT(B501:N501,'Task Durations - Table 1'!$A$3:$M$3)))</f>
        <v>10</v>
      </c>
      <c r="P501" s="9">
        <f ca="1">MATCH(100-C501,INDEX('Task Durations - Poisson'!$B$2:$AZ$80,,O501),1)</f>
        <v>10</v>
      </c>
    </row>
    <row r="502" spans="1:16" ht="20.100000000000001" customHeight="1">
      <c r="A502" s="10">
        <v>500</v>
      </c>
      <c r="B502" s="11">
        <f t="shared" si="82"/>
        <v>3.8954680821093515</v>
      </c>
      <c r="C502" s="12">
        <f t="shared" ca="1" si="47"/>
        <v>68</v>
      </c>
      <c r="D502" s="12">
        <f t="shared" ca="1" si="83"/>
        <v>0</v>
      </c>
      <c r="E502" s="12">
        <f t="shared" ca="1" si="84"/>
        <v>0</v>
      </c>
      <c r="F502" s="12">
        <f t="shared" ca="1" si="85"/>
        <v>1</v>
      </c>
      <c r="G502" s="12">
        <f t="shared" ca="1" si="91"/>
        <v>24</v>
      </c>
      <c r="H502" s="12">
        <f t="shared" ca="1" si="91"/>
        <v>16</v>
      </c>
      <c r="I502" s="12">
        <f t="shared" ca="1" si="91"/>
        <v>24</v>
      </c>
      <c r="J502" s="12">
        <f t="shared" ca="1" si="86"/>
        <v>21.333333333333332</v>
      </c>
      <c r="K502" s="12">
        <f t="shared" ca="1" si="87"/>
        <v>0</v>
      </c>
      <c r="L502" s="12">
        <f t="shared" ca="1" si="88"/>
        <v>0</v>
      </c>
      <c r="M502" s="12">
        <f t="shared" ca="1" si="89"/>
        <v>21.333333333333332</v>
      </c>
      <c r="N502" s="9">
        <f ca="1">MATCH(C502,INDEX('Task Durations - Poisson'!$B$2:$AZ$80,,5),1)</f>
        <v>7</v>
      </c>
      <c r="O502" s="9">
        <f ca="1">MIN(51,INT(SUMPRODUCT(B502:N502,'Task Durations - Table 1'!$A$3:$M$3)))</f>
        <v>30</v>
      </c>
      <c r="P502" s="9">
        <f ca="1">MATCH(100-C502,INDEX('Task Durations - Poisson'!$B$2:$AZ$80,,O502),1)</f>
        <v>28</v>
      </c>
    </row>
    <row r="503" spans="1:16" ht="20.100000000000001" customHeight="1">
      <c r="A503" s="10">
        <v>501</v>
      </c>
      <c r="B503" s="11">
        <f t="shared" si="82"/>
        <v>3.9006655037299232</v>
      </c>
      <c r="C503" s="12">
        <f t="shared" ca="1" si="47"/>
        <v>21</v>
      </c>
      <c r="D503" s="12">
        <f t="shared" ca="1" si="83"/>
        <v>1</v>
      </c>
      <c r="E503" s="12">
        <f t="shared" ca="1" si="84"/>
        <v>0</v>
      </c>
      <c r="F503" s="12">
        <f t="shared" ca="1" si="85"/>
        <v>0</v>
      </c>
      <c r="G503" s="12">
        <f t="shared" ca="1" si="91"/>
        <v>5</v>
      </c>
      <c r="H503" s="12">
        <f t="shared" ca="1" si="91"/>
        <v>5</v>
      </c>
      <c r="I503" s="12">
        <f t="shared" ca="1" si="91"/>
        <v>4</v>
      </c>
      <c r="J503" s="12">
        <f t="shared" ca="1" si="86"/>
        <v>4.666666666666667</v>
      </c>
      <c r="K503" s="12">
        <f t="shared" ca="1" si="87"/>
        <v>4.666666666666667</v>
      </c>
      <c r="L503" s="12">
        <f t="shared" ca="1" si="88"/>
        <v>0</v>
      </c>
      <c r="M503" s="12">
        <f t="shared" ca="1" si="89"/>
        <v>0</v>
      </c>
      <c r="N503" s="9">
        <f ca="1">MATCH(C503,INDEX('Task Durations - Poisson'!$B$2:$AZ$80,,5),1)</f>
        <v>4</v>
      </c>
      <c r="O503" s="9">
        <f ca="1">MIN(51,INT(SUMPRODUCT(B503:N503,'Task Durations - Table 1'!$A$3:$M$3)))</f>
        <v>11</v>
      </c>
      <c r="P503" s="9">
        <f ca="1">MATCH(100-C503,INDEX('Task Durations - Poisson'!$B$2:$AZ$80,,O503),1)</f>
        <v>15</v>
      </c>
    </row>
    <row r="504" spans="1:16" ht="20.100000000000001" customHeight="1">
      <c r="A504" s="10">
        <v>502</v>
      </c>
      <c r="B504" s="11">
        <f t="shared" si="82"/>
        <v>3.9058698598679724</v>
      </c>
      <c r="C504" s="12">
        <f t="shared" ca="1" si="47"/>
        <v>62</v>
      </c>
      <c r="D504" s="12">
        <f t="shared" ca="1" si="83"/>
        <v>0</v>
      </c>
      <c r="E504" s="12">
        <f t="shared" ca="1" si="84"/>
        <v>1</v>
      </c>
      <c r="F504" s="12">
        <f t="shared" ca="1" si="85"/>
        <v>0</v>
      </c>
      <c r="G504" s="12">
        <f t="shared" ref="G504:I523" ca="1" si="92">INT(CHOOSE(1+MOD($C504+RANDBETWEEN(0,1),7),1,2,3,5,8,13,21)+$B504)</f>
        <v>4</v>
      </c>
      <c r="H504" s="12">
        <f t="shared" ca="1" si="92"/>
        <v>24</v>
      </c>
      <c r="I504" s="12">
        <f t="shared" ca="1" si="92"/>
        <v>4</v>
      </c>
      <c r="J504" s="12">
        <f t="shared" ca="1" si="86"/>
        <v>10.666666666666666</v>
      </c>
      <c r="K504" s="12">
        <f t="shared" ca="1" si="87"/>
        <v>0</v>
      </c>
      <c r="L504" s="12">
        <f t="shared" ca="1" si="88"/>
        <v>10.666666666666666</v>
      </c>
      <c r="M504" s="12">
        <f t="shared" ca="1" si="89"/>
        <v>0</v>
      </c>
      <c r="N504" s="9">
        <f ca="1">MATCH(C504,INDEX('Task Durations - Poisson'!$B$2:$AZ$80,,5),1)</f>
        <v>7</v>
      </c>
      <c r="O504" s="9">
        <f ca="1">MIN(51,INT(SUMPRODUCT(B504:N504,'Task Durations - Table 1'!$A$3:$M$3)))</f>
        <v>14</v>
      </c>
      <c r="P504" s="9">
        <f ca="1">MATCH(100-C504,INDEX('Task Durations - Poisson'!$B$2:$AZ$80,,O504),1)</f>
        <v>14</v>
      </c>
    </row>
    <row r="505" spans="1:16" ht="20.100000000000001" customHeight="1">
      <c r="A505" s="10">
        <v>503</v>
      </c>
      <c r="B505" s="11">
        <f t="shared" si="82"/>
        <v>3.9110811597756903</v>
      </c>
      <c r="C505" s="12">
        <f t="shared" ca="1" si="47"/>
        <v>84</v>
      </c>
      <c r="D505" s="12">
        <f t="shared" ca="1" si="83"/>
        <v>0</v>
      </c>
      <c r="E505" s="12">
        <f t="shared" ca="1" si="84"/>
        <v>0</v>
      </c>
      <c r="F505" s="12">
        <f t="shared" ca="1" si="85"/>
        <v>1</v>
      </c>
      <c r="G505" s="12">
        <f t="shared" ca="1" si="92"/>
        <v>5</v>
      </c>
      <c r="H505" s="12">
        <f t="shared" ca="1" si="92"/>
        <v>5</v>
      </c>
      <c r="I505" s="12">
        <f t="shared" ca="1" si="92"/>
        <v>4</v>
      </c>
      <c r="J505" s="12">
        <f t="shared" ca="1" si="86"/>
        <v>4.666666666666667</v>
      </c>
      <c r="K505" s="12">
        <f t="shared" ca="1" si="87"/>
        <v>0</v>
      </c>
      <c r="L505" s="12">
        <f t="shared" ca="1" si="88"/>
        <v>0</v>
      </c>
      <c r="M505" s="12">
        <f t="shared" ca="1" si="89"/>
        <v>4.666666666666667</v>
      </c>
      <c r="N505" s="9">
        <f ca="1">MATCH(C505,INDEX('Task Durations - Poisson'!$B$2:$AZ$80,,5),1)</f>
        <v>8</v>
      </c>
      <c r="O505" s="9">
        <f ca="1">MIN(51,INT(SUMPRODUCT(B505:N505,'Task Durations - Table 1'!$A$3:$M$3)))</f>
        <v>13</v>
      </c>
      <c r="P505" s="9">
        <f ca="1">MATCH(100-C505,INDEX('Task Durations - Poisson'!$B$2:$AZ$80,,O505),1)</f>
        <v>10</v>
      </c>
    </row>
    <row r="506" spans="1:16" ht="20.100000000000001" customHeight="1">
      <c r="A506" s="10">
        <v>504</v>
      </c>
      <c r="B506" s="11">
        <f t="shared" si="82"/>
        <v>3.9162994127176116</v>
      </c>
      <c r="C506" s="12">
        <f t="shared" ca="1" si="47"/>
        <v>40</v>
      </c>
      <c r="D506" s="12">
        <f t="shared" ca="1" si="83"/>
        <v>0</v>
      </c>
      <c r="E506" s="12">
        <f t="shared" ca="1" si="84"/>
        <v>1</v>
      </c>
      <c r="F506" s="12">
        <f t="shared" ca="1" si="85"/>
        <v>0</v>
      </c>
      <c r="G506" s="12">
        <f t="shared" ca="1" si="92"/>
        <v>24</v>
      </c>
      <c r="H506" s="12">
        <f t="shared" ca="1" si="92"/>
        <v>16</v>
      </c>
      <c r="I506" s="12">
        <f t="shared" ca="1" si="92"/>
        <v>24</v>
      </c>
      <c r="J506" s="12">
        <f t="shared" ca="1" si="86"/>
        <v>21.333333333333332</v>
      </c>
      <c r="K506" s="12">
        <f t="shared" ca="1" si="87"/>
        <v>0</v>
      </c>
      <c r="L506" s="12">
        <f t="shared" ca="1" si="88"/>
        <v>21.333333333333332</v>
      </c>
      <c r="M506" s="12">
        <f t="shared" ca="1" si="89"/>
        <v>0</v>
      </c>
      <c r="N506" s="9">
        <f ca="1">MATCH(C506,INDEX('Task Durations - Poisson'!$B$2:$AZ$80,,5),1)</f>
        <v>5</v>
      </c>
      <c r="O506" s="9">
        <f ca="1">MIN(51,INT(SUMPRODUCT(B506:N506,'Task Durations - Table 1'!$A$3:$M$3)))</f>
        <v>23</v>
      </c>
      <c r="P506" s="9">
        <f ca="1">MATCH(100-C506,INDEX('Task Durations - Poisson'!$B$2:$AZ$80,,O506),1)</f>
        <v>25</v>
      </c>
    </row>
    <row r="507" spans="1:16" ht="20.100000000000001" customHeight="1">
      <c r="A507" s="10">
        <v>505</v>
      </c>
      <c r="B507" s="11">
        <f t="shared" si="82"/>
        <v>3.9215246279706313</v>
      </c>
      <c r="C507" s="12">
        <f t="shared" ca="1" si="47"/>
        <v>77</v>
      </c>
      <c r="D507" s="12">
        <f t="shared" ca="1" si="83"/>
        <v>0</v>
      </c>
      <c r="E507" s="12">
        <f t="shared" ca="1" si="84"/>
        <v>0</v>
      </c>
      <c r="F507" s="12">
        <f t="shared" ca="1" si="85"/>
        <v>1</v>
      </c>
      <c r="G507" s="12">
        <f t="shared" ca="1" si="92"/>
        <v>4</v>
      </c>
      <c r="H507" s="12">
        <f t="shared" ca="1" si="92"/>
        <v>4</v>
      </c>
      <c r="I507" s="12">
        <f t="shared" ca="1" si="92"/>
        <v>4</v>
      </c>
      <c r="J507" s="12">
        <f t="shared" ca="1" si="86"/>
        <v>4</v>
      </c>
      <c r="K507" s="12">
        <f t="shared" ca="1" si="87"/>
        <v>0</v>
      </c>
      <c r="L507" s="12">
        <f t="shared" ca="1" si="88"/>
        <v>0</v>
      </c>
      <c r="M507" s="12">
        <f t="shared" ca="1" si="89"/>
        <v>4</v>
      </c>
      <c r="N507" s="9">
        <f ca="1">MATCH(C507,INDEX('Task Durations - Poisson'!$B$2:$AZ$80,,5),1)</f>
        <v>8</v>
      </c>
      <c r="O507" s="9">
        <f ca="1">MIN(51,INT(SUMPRODUCT(B507:N507,'Task Durations - Table 1'!$A$3:$M$3)))</f>
        <v>13</v>
      </c>
      <c r="P507" s="9">
        <f ca="1">MATCH(100-C507,INDEX('Task Durations - Poisson'!$B$2:$AZ$80,,O507),1)</f>
        <v>11</v>
      </c>
    </row>
    <row r="508" spans="1:16" ht="20.100000000000001" customHeight="1">
      <c r="A508" s="10">
        <v>506</v>
      </c>
      <c r="B508" s="11">
        <f t="shared" si="82"/>
        <v>3.9267568148240217</v>
      </c>
      <c r="C508" s="12">
        <f t="shared" ca="1" si="47"/>
        <v>3</v>
      </c>
      <c r="D508" s="12">
        <f t="shared" ca="1" si="83"/>
        <v>1</v>
      </c>
      <c r="E508" s="12">
        <f t="shared" ca="1" si="84"/>
        <v>0</v>
      </c>
      <c r="F508" s="12">
        <f t="shared" ca="1" si="85"/>
        <v>0</v>
      </c>
      <c r="G508" s="12">
        <f t="shared" ca="1" si="92"/>
        <v>8</v>
      </c>
      <c r="H508" s="12">
        <f t="shared" ca="1" si="92"/>
        <v>8</v>
      </c>
      <c r="I508" s="12">
        <f t="shared" ca="1" si="92"/>
        <v>8</v>
      </c>
      <c r="J508" s="12">
        <f t="shared" ca="1" si="86"/>
        <v>8</v>
      </c>
      <c r="K508" s="12">
        <f t="shared" ca="1" si="87"/>
        <v>8</v>
      </c>
      <c r="L508" s="12">
        <f t="shared" ca="1" si="88"/>
        <v>0</v>
      </c>
      <c r="M508" s="12">
        <f t="shared" ca="1" si="89"/>
        <v>0</v>
      </c>
      <c r="N508" s="9">
        <f ca="1">MATCH(C508,INDEX('Task Durations - Poisson'!$B$2:$AZ$80,,5),1)</f>
        <v>2</v>
      </c>
      <c r="O508" s="9">
        <f ca="1">MIN(51,INT(SUMPRODUCT(B508:N508,'Task Durations - Table 1'!$A$3:$M$3)))</f>
        <v>14</v>
      </c>
      <c r="P508" s="9">
        <f ca="1">MATCH(100-C508,INDEX('Task Durations - Poisson'!$B$2:$AZ$80,,O508),1)</f>
        <v>22</v>
      </c>
    </row>
    <row r="509" spans="1:16" ht="20.100000000000001" customHeight="1">
      <c r="A509" s="10">
        <v>507</v>
      </c>
      <c r="B509" s="11">
        <f t="shared" si="82"/>
        <v>3.9319959825794517</v>
      </c>
      <c r="C509" s="12">
        <f t="shared" ca="1" si="47"/>
        <v>29</v>
      </c>
      <c r="D509" s="12">
        <f t="shared" ca="1" si="83"/>
        <v>1</v>
      </c>
      <c r="E509" s="12">
        <f t="shared" ca="1" si="84"/>
        <v>0</v>
      </c>
      <c r="F509" s="12">
        <f t="shared" ca="1" si="85"/>
        <v>0</v>
      </c>
      <c r="G509" s="12">
        <f t="shared" ca="1" si="92"/>
        <v>6</v>
      </c>
      <c r="H509" s="12">
        <f t="shared" ca="1" si="92"/>
        <v>5</v>
      </c>
      <c r="I509" s="12">
        <f t="shared" ca="1" si="92"/>
        <v>5</v>
      </c>
      <c r="J509" s="12">
        <f t="shared" ca="1" si="86"/>
        <v>5.333333333333333</v>
      </c>
      <c r="K509" s="12">
        <f t="shared" ca="1" si="87"/>
        <v>5.333333333333333</v>
      </c>
      <c r="L509" s="12">
        <f t="shared" ca="1" si="88"/>
        <v>0</v>
      </c>
      <c r="M509" s="12">
        <f t="shared" ca="1" si="89"/>
        <v>0</v>
      </c>
      <c r="N509" s="9">
        <f ca="1">MATCH(C509,INDEX('Task Durations - Poisson'!$B$2:$AZ$80,,5),1)</f>
        <v>5</v>
      </c>
      <c r="O509" s="9">
        <f ca="1">MIN(51,INT(SUMPRODUCT(B509:N509,'Task Durations - Table 1'!$A$3:$M$3)))</f>
        <v>12</v>
      </c>
      <c r="P509" s="9">
        <f ca="1">MATCH(100-C509,INDEX('Task Durations - Poisson'!$B$2:$AZ$80,,O509),1)</f>
        <v>15</v>
      </c>
    </row>
    <row r="510" spans="1:16" ht="20.100000000000001" customHeight="1">
      <c r="A510" s="10">
        <v>508</v>
      </c>
      <c r="B510" s="11">
        <f t="shared" si="82"/>
        <v>3.9372421405509965</v>
      </c>
      <c r="C510" s="12">
        <f t="shared" ca="1" si="47"/>
        <v>47</v>
      </c>
      <c r="D510" s="12">
        <f t="shared" ca="1" si="83"/>
        <v>0</v>
      </c>
      <c r="E510" s="12">
        <f t="shared" ca="1" si="84"/>
        <v>1</v>
      </c>
      <c r="F510" s="12">
        <f t="shared" ca="1" si="85"/>
        <v>0</v>
      </c>
      <c r="G510" s="12">
        <f t="shared" ca="1" si="92"/>
        <v>24</v>
      </c>
      <c r="H510" s="12">
        <f t="shared" ca="1" si="92"/>
        <v>16</v>
      </c>
      <c r="I510" s="12">
        <f t="shared" ca="1" si="92"/>
        <v>24</v>
      </c>
      <c r="J510" s="12">
        <f t="shared" ca="1" si="86"/>
        <v>21.333333333333332</v>
      </c>
      <c r="K510" s="12">
        <f t="shared" ca="1" si="87"/>
        <v>0</v>
      </c>
      <c r="L510" s="12">
        <f t="shared" ca="1" si="88"/>
        <v>21.333333333333332</v>
      </c>
      <c r="M510" s="12">
        <f t="shared" ca="1" si="89"/>
        <v>0</v>
      </c>
      <c r="N510" s="9">
        <f ca="1">MATCH(C510,INDEX('Task Durations - Poisson'!$B$2:$AZ$80,,5),1)</f>
        <v>6</v>
      </c>
      <c r="O510" s="9">
        <f ca="1">MIN(51,INT(SUMPRODUCT(B510:N510,'Task Durations - Table 1'!$A$3:$M$3)))</f>
        <v>23</v>
      </c>
      <c r="P510" s="9">
        <f ca="1">MATCH(100-C510,INDEX('Task Durations - Poisson'!$B$2:$AZ$80,,O510),1)</f>
        <v>24</v>
      </c>
    </row>
    <row r="511" spans="1:16" ht="20.100000000000001" customHeight="1">
      <c r="A511" s="10">
        <v>509</v>
      </c>
      <c r="B511" s="11">
        <f t="shared" si="82"/>
        <v>3.9424952980651615</v>
      </c>
      <c r="C511" s="12">
        <f t="shared" ca="1" si="47"/>
        <v>92</v>
      </c>
      <c r="D511" s="12">
        <f t="shared" ca="1" si="83"/>
        <v>0</v>
      </c>
      <c r="E511" s="12">
        <f t="shared" ca="1" si="84"/>
        <v>0</v>
      </c>
      <c r="F511" s="12">
        <f t="shared" ca="1" si="85"/>
        <v>1</v>
      </c>
      <c r="G511" s="12">
        <f t="shared" ca="1" si="92"/>
        <v>5</v>
      </c>
      <c r="H511" s="12">
        <f t="shared" ca="1" si="92"/>
        <v>5</v>
      </c>
      <c r="I511" s="12">
        <f t="shared" ca="1" si="92"/>
        <v>6</v>
      </c>
      <c r="J511" s="12">
        <f t="shared" ca="1" si="86"/>
        <v>5.333333333333333</v>
      </c>
      <c r="K511" s="12">
        <f t="shared" ca="1" si="87"/>
        <v>0</v>
      </c>
      <c r="L511" s="12">
        <f t="shared" ca="1" si="88"/>
        <v>0</v>
      </c>
      <c r="M511" s="12">
        <f t="shared" ca="1" si="89"/>
        <v>5.333333333333333</v>
      </c>
      <c r="N511" s="9">
        <f ca="1">MATCH(C511,INDEX('Task Durations - Poisson'!$B$2:$AZ$80,,5),1)</f>
        <v>9</v>
      </c>
      <c r="O511" s="9">
        <f ca="1">MIN(51,INT(SUMPRODUCT(B511:N511,'Task Durations - Table 1'!$A$3:$M$3)))</f>
        <v>15</v>
      </c>
      <c r="P511" s="9">
        <f ca="1">MATCH(100-C511,INDEX('Task Durations - Poisson'!$B$2:$AZ$80,,O511),1)</f>
        <v>11</v>
      </c>
    </row>
    <row r="512" spans="1:16" ht="20.100000000000001" customHeight="1">
      <c r="A512" s="10">
        <v>510</v>
      </c>
      <c r="B512" s="11">
        <f t="shared" si="82"/>
        <v>3.9477554644608954</v>
      </c>
      <c r="C512" s="12">
        <f t="shared" ca="1" si="47"/>
        <v>2</v>
      </c>
      <c r="D512" s="12">
        <f t="shared" ca="1" si="83"/>
        <v>1</v>
      </c>
      <c r="E512" s="12">
        <f t="shared" ca="1" si="84"/>
        <v>0</v>
      </c>
      <c r="F512" s="12">
        <f t="shared" ca="1" si="85"/>
        <v>0</v>
      </c>
      <c r="G512" s="12">
        <f t="shared" ca="1" si="92"/>
        <v>8</v>
      </c>
      <c r="H512" s="12">
        <f t="shared" ca="1" si="92"/>
        <v>8</v>
      </c>
      <c r="I512" s="12">
        <f t="shared" ca="1" si="92"/>
        <v>8</v>
      </c>
      <c r="J512" s="12">
        <f t="shared" ca="1" si="86"/>
        <v>8</v>
      </c>
      <c r="K512" s="12">
        <f t="shared" ca="1" si="87"/>
        <v>8</v>
      </c>
      <c r="L512" s="12">
        <f t="shared" ca="1" si="88"/>
        <v>0</v>
      </c>
      <c r="M512" s="12">
        <f t="shared" ca="1" si="89"/>
        <v>0</v>
      </c>
      <c r="N512" s="9">
        <f ca="1">MATCH(C512,INDEX('Task Durations - Poisson'!$B$2:$AZ$80,,5),1)</f>
        <v>2</v>
      </c>
      <c r="O512" s="9">
        <f ca="1">MIN(51,INT(SUMPRODUCT(B512:N512,'Task Durations - Table 1'!$A$3:$M$3)))</f>
        <v>14</v>
      </c>
      <c r="P512" s="9">
        <f ca="1">MATCH(100-C512,INDEX('Task Durations - Poisson'!$B$2:$AZ$80,,O512),1)</f>
        <v>23</v>
      </c>
    </row>
    <row r="513" spans="1:16" ht="20.100000000000001" customHeight="1">
      <c r="A513" s="10">
        <v>511</v>
      </c>
      <c r="B513" s="11">
        <f t="shared" si="82"/>
        <v>3.9530226490896054</v>
      </c>
      <c r="C513" s="12">
        <f t="shared" ref="C513:C767" ca="1" si="93">RANDBETWEEN(0,100)</f>
        <v>5</v>
      </c>
      <c r="D513" s="12">
        <f t="shared" ca="1" si="83"/>
        <v>1</v>
      </c>
      <c r="E513" s="12">
        <f t="shared" ca="1" si="84"/>
        <v>0</v>
      </c>
      <c r="F513" s="12">
        <f t="shared" ca="1" si="85"/>
        <v>0</v>
      </c>
      <c r="G513" s="12">
        <f t="shared" ca="1" si="92"/>
        <v>16</v>
      </c>
      <c r="H513" s="12">
        <f t="shared" ca="1" si="92"/>
        <v>16</v>
      </c>
      <c r="I513" s="12">
        <f t="shared" ca="1" si="92"/>
        <v>24</v>
      </c>
      <c r="J513" s="12">
        <f t="shared" ca="1" si="86"/>
        <v>18.666666666666668</v>
      </c>
      <c r="K513" s="12">
        <f t="shared" ca="1" si="87"/>
        <v>18.666666666666668</v>
      </c>
      <c r="L513" s="12">
        <f t="shared" ca="1" si="88"/>
        <v>0</v>
      </c>
      <c r="M513" s="12">
        <f t="shared" ca="1" si="89"/>
        <v>0</v>
      </c>
      <c r="N513" s="9">
        <f ca="1">MATCH(C513,INDEX('Task Durations - Poisson'!$B$2:$AZ$80,,5),1)</f>
        <v>3</v>
      </c>
      <c r="O513" s="9">
        <f ca="1">MIN(51,INT(SUMPRODUCT(B513:N513,'Task Durations - Table 1'!$A$3:$M$3)))</f>
        <v>27</v>
      </c>
      <c r="P513" s="9">
        <f ca="1">MATCH(100-C513,INDEX('Task Durations - Poisson'!$B$2:$AZ$80,,O513),1)</f>
        <v>37</v>
      </c>
    </row>
    <row r="514" spans="1:16" ht="20.100000000000001" customHeight="1">
      <c r="A514" s="10">
        <v>512</v>
      </c>
      <c r="B514" s="11">
        <f t="shared" si="82"/>
        <v>3.9582968613151768</v>
      </c>
      <c r="C514" s="12">
        <f t="shared" ca="1" si="93"/>
        <v>47</v>
      </c>
      <c r="D514" s="12">
        <f t="shared" ca="1" si="83"/>
        <v>0</v>
      </c>
      <c r="E514" s="12">
        <f t="shared" ca="1" si="84"/>
        <v>1</v>
      </c>
      <c r="F514" s="12">
        <f t="shared" ca="1" si="85"/>
        <v>0</v>
      </c>
      <c r="G514" s="12">
        <f t="shared" ca="1" si="92"/>
        <v>16</v>
      </c>
      <c r="H514" s="12">
        <f t="shared" ca="1" si="92"/>
        <v>16</v>
      </c>
      <c r="I514" s="12">
        <f t="shared" ca="1" si="92"/>
        <v>24</v>
      </c>
      <c r="J514" s="12">
        <f t="shared" ca="1" si="86"/>
        <v>18.666666666666668</v>
      </c>
      <c r="K514" s="12">
        <f t="shared" ca="1" si="87"/>
        <v>0</v>
      </c>
      <c r="L514" s="12">
        <f t="shared" ca="1" si="88"/>
        <v>18.666666666666668</v>
      </c>
      <c r="M514" s="12">
        <f t="shared" ca="1" si="89"/>
        <v>0</v>
      </c>
      <c r="N514" s="9">
        <f ca="1">MATCH(C514,INDEX('Task Durations - Poisson'!$B$2:$AZ$80,,5),1)</f>
        <v>6</v>
      </c>
      <c r="O514" s="9">
        <f ca="1">MIN(51,INT(SUMPRODUCT(B514:N514,'Task Durations - Table 1'!$A$3:$M$3)))</f>
        <v>21</v>
      </c>
      <c r="P514" s="9">
        <f ca="1">MATCH(100-C514,INDEX('Task Durations - Poisson'!$B$2:$AZ$80,,O514),1)</f>
        <v>22</v>
      </c>
    </row>
    <row r="515" spans="1:16" ht="20.100000000000001" customHeight="1">
      <c r="A515" s="10">
        <v>513</v>
      </c>
      <c r="B515" s="11">
        <f t="shared" ref="B515:B578" si="94">2*EXP(A515/750)</f>
        <v>3.9635781105139896</v>
      </c>
      <c r="C515" s="12">
        <f t="shared" ca="1" si="93"/>
        <v>80</v>
      </c>
      <c r="D515" s="12">
        <f t="shared" ref="D515:D578" ca="1" si="95">IF(C515&lt;33,1,0)</f>
        <v>0</v>
      </c>
      <c r="E515" s="12">
        <f t="shared" ref="E515:E578" ca="1" si="96">IF(AND(C515&gt;=33,C515&lt;66),1,0)</f>
        <v>0</v>
      </c>
      <c r="F515" s="12">
        <f t="shared" ref="F515:F578" ca="1" si="97">IF(D515+E515&gt;0,0,1)</f>
        <v>1</v>
      </c>
      <c r="G515" s="12">
        <f t="shared" ca="1" si="92"/>
        <v>11</v>
      </c>
      <c r="H515" s="12">
        <f t="shared" ca="1" si="92"/>
        <v>11</v>
      </c>
      <c r="I515" s="12">
        <f t="shared" ca="1" si="92"/>
        <v>11</v>
      </c>
      <c r="J515" s="12">
        <f t="shared" ref="J515:J578" ca="1" si="98">AVERAGE(G515:I515)</f>
        <v>11</v>
      </c>
      <c r="K515" s="12">
        <f t="shared" ref="K515:K578" ca="1" si="99">IF(OR(AND(D515,IF($C515&lt;80,1,0)),AND(E515,IF($C515&lt;20,1,0))),1,0)*$J515</f>
        <v>0</v>
      </c>
      <c r="L515" s="12">
        <f t="shared" ref="L515:L578" ca="1" si="100">IF(AND(K515=0,E515=1),1,0)*$J515</f>
        <v>0</v>
      </c>
      <c r="M515" s="12">
        <f t="shared" ref="M515:M578" ca="1" si="101">IF(K515+L515=0,1,0)*$J515</f>
        <v>11</v>
      </c>
      <c r="N515" s="9">
        <f ca="1">MATCH(C515,INDEX('Task Durations - Poisson'!$B$2:$AZ$80,,5),1)</f>
        <v>8</v>
      </c>
      <c r="O515" s="9">
        <f ca="1">MIN(51,INT(SUMPRODUCT(B515:N515,'Task Durations - Table 1'!$A$3:$M$3)))</f>
        <v>20</v>
      </c>
      <c r="P515" s="9">
        <f ca="1">MATCH(100-C515,INDEX('Task Durations - Poisson'!$B$2:$AZ$80,,O515),1)</f>
        <v>17</v>
      </c>
    </row>
    <row r="516" spans="1:16" ht="20.100000000000001" customHeight="1">
      <c r="A516" s="10">
        <v>514</v>
      </c>
      <c r="B516" s="11">
        <f t="shared" si="94"/>
        <v>3.9688664060749308</v>
      </c>
      <c r="C516" s="12">
        <f t="shared" ca="1" si="93"/>
        <v>2</v>
      </c>
      <c r="D516" s="12">
        <f t="shared" ca="1" si="95"/>
        <v>1</v>
      </c>
      <c r="E516" s="12">
        <f t="shared" ca="1" si="96"/>
        <v>0</v>
      </c>
      <c r="F516" s="12">
        <f t="shared" ca="1" si="97"/>
        <v>0</v>
      </c>
      <c r="G516" s="12">
        <f t="shared" ca="1" si="92"/>
        <v>6</v>
      </c>
      <c r="H516" s="12">
        <f t="shared" ca="1" si="92"/>
        <v>8</v>
      </c>
      <c r="I516" s="12">
        <f t="shared" ca="1" si="92"/>
        <v>6</v>
      </c>
      <c r="J516" s="12">
        <f t="shared" ca="1" si="98"/>
        <v>6.666666666666667</v>
      </c>
      <c r="K516" s="12">
        <f t="shared" ca="1" si="99"/>
        <v>6.666666666666667</v>
      </c>
      <c r="L516" s="12">
        <f t="shared" ca="1" si="100"/>
        <v>0</v>
      </c>
      <c r="M516" s="12">
        <f t="shared" ca="1" si="101"/>
        <v>0</v>
      </c>
      <c r="N516" s="9">
        <f ca="1">MATCH(C516,INDEX('Task Durations - Poisson'!$B$2:$AZ$80,,5),1)</f>
        <v>2</v>
      </c>
      <c r="O516" s="9">
        <f ca="1">MIN(51,INT(SUMPRODUCT(B516:N516,'Task Durations - Table 1'!$A$3:$M$3)))</f>
        <v>12</v>
      </c>
      <c r="P516" s="9">
        <f ca="1">MATCH(100-C516,INDEX('Task Durations - Poisson'!$B$2:$AZ$80,,O516),1)</f>
        <v>21</v>
      </c>
    </row>
    <row r="517" spans="1:16" ht="20.100000000000001" customHeight="1">
      <c r="A517" s="10">
        <v>515</v>
      </c>
      <c r="B517" s="11">
        <f t="shared" si="94"/>
        <v>3.974161757399417</v>
      </c>
      <c r="C517" s="12">
        <f t="shared" ca="1" si="93"/>
        <v>60</v>
      </c>
      <c r="D517" s="12">
        <f t="shared" ca="1" si="95"/>
        <v>0</v>
      </c>
      <c r="E517" s="12">
        <f t="shared" ca="1" si="96"/>
        <v>1</v>
      </c>
      <c r="F517" s="12">
        <f t="shared" ca="1" si="97"/>
        <v>0</v>
      </c>
      <c r="G517" s="12">
        <f t="shared" ca="1" si="92"/>
        <v>16</v>
      </c>
      <c r="H517" s="12">
        <f t="shared" ca="1" si="92"/>
        <v>16</v>
      </c>
      <c r="I517" s="12">
        <f t="shared" ca="1" si="92"/>
        <v>16</v>
      </c>
      <c r="J517" s="12">
        <f t="shared" ca="1" si="98"/>
        <v>16</v>
      </c>
      <c r="K517" s="12">
        <f t="shared" ca="1" si="99"/>
        <v>0</v>
      </c>
      <c r="L517" s="12">
        <f t="shared" ca="1" si="100"/>
        <v>16</v>
      </c>
      <c r="M517" s="12">
        <f t="shared" ca="1" si="101"/>
        <v>0</v>
      </c>
      <c r="N517" s="9">
        <f ca="1">MATCH(C517,INDEX('Task Durations - Poisson'!$B$2:$AZ$80,,5),1)</f>
        <v>6</v>
      </c>
      <c r="O517" s="9">
        <f ca="1">MIN(51,INT(SUMPRODUCT(B517:N517,'Task Durations - Table 1'!$A$3:$M$3)))</f>
        <v>19</v>
      </c>
      <c r="P517" s="9">
        <f ca="1">MATCH(100-C517,INDEX('Task Durations - Poisson'!$B$2:$AZ$80,,O517),1)</f>
        <v>19</v>
      </c>
    </row>
    <row r="518" spans="1:16" ht="20.100000000000001" customHeight="1">
      <c r="A518" s="10">
        <v>516</v>
      </c>
      <c r="B518" s="11">
        <f t="shared" si="94"/>
        <v>3.9794641739014076</v>
      </c>
      <c r="C518" s="12">
        <f t="shared" ca="1" si="93"/>
        <v>13</v>
      </c>
      <c r="D518" s="12">
        <f t="shared" ca="1" si="95"/>
        <v>1</v>
      </c>
      <c r="E518" s="12">
        <f t="shared" ca="1" si="96"/>
        <v>0</v>
      </c>
      <c r="F518" s="12">
        <f t="shared" ca="1" si="97"/>
        <v>0</v>
      </c>
      <c r="G518" s="12">
        <f t="shared" ca="1" si="92"/>
        <v>4</v>
      </c>
      <c r="H518" s="12">
        <f t="shared" ca="1" si="92"/>
        <v>24</v>
      </c>
      <c r="I518" s="12">
        <f t="shared" ca="1" si="92"/>
        <v>24</v>
      </c>
      <c r="J518" s="12">
        <f t="shared" ca="1" si="98"/>
        <v>17.333333333333332</v>
      </c>
      <c r="K518" s="12">
        <f t="shared" ca="1" si="99"/>
        <v>17.333333333333332</v>
      </c>
      <c r="L518" s="12">
        <f t="shared" ca="1" si="100"/>
        <v>0</v>
      </c>
      <c r="M518" s="12">
        <f t="shared" ca="1" si="101"/>
        <v>0</v>
      </c>
      <c r="N518" s="9">
        <f ca="1">MATCH(C518,INDEX('Task Durations - Poisson'!$B$2:$AZ$80,,5),1)</f>
        <v>4</v>
      </c>
      <c r="O518" s="9">
        <f ca="1">MIN(51,INT(SUMPRODUCT(B518:N518,'Task Durations - Table 1'!$A$3:$M$3)))</f>
        <v>26</v>
      </c>
      <c r="P518" s="9">
        <f ca="1">MATCH(100-C518,INDEX('Task Durations - Poisson'!$B$2:$AZ$80,,O518),1)</f>
        <v>33</v>
      </c>
    </row>
    <row r="519" spans="1:16" ht="20.100000000000001" customHeight="1">
      <c r="A519" s="10">
        <v>517</v>
      </c>
      <c r="B519" s="11">
        <f t="shared" si="94"/>
        <v>3.9847736650074226</v>
      </c>
      <c r="C519" s="12">
        <f t="shared" ca="1" si="93"/>
        <v>47</v>
      </c>
      <c r="D519" s="12">
        <f t="shared" ca="1" si="95"/>
        <v>0</v>
      </c>
      <c r="E519" s="12">
        <f t="shared" ca="1" si="96"/>
        <v>1</v>
      </c>
      <c r="F519" s="12">
        <f t="shared" ca="1" si="97"/>
        <v>0</v>
      </c>
      <c r="G519" s="12">
        <f t="shared" ca="1" si="92"/>
        <v>24</v>
      </c>
      <c r="H519" s="12">
        <f t="shared" ca="1" si="92"/>
        <v>16</v>
      </c>
      <c r="I519" s="12">
        <f t="shared" ca="1" si="92"/>
        <v>16</v>
      </c>
      <c r="J519" s="12">
        <f t="shared" ca="1" si="98"/>
        <v>18.666666666666668</v>
      </c>
      <c r="K519" s="12">
        <f t="shared" ca="1" si="99"/>
        <v>0</v>
      </c>
      <c r="L519" s="12">
        <f t="shared" ca="1" si="100"/>
        <v>18.666666666666668</v>
      </c>
      <c r="M519" s="12">
        <f t="shared" ca="1" si="101"/>
        <v>0</v>
      </c>
      <c r="N519" s="9">
        <f ca="1">MATCH(C519,INDEX('Task Durations - Poisson'!$B$2:$AZ$80,,5),1)</f>
        <v>6</v>
      </c>
      <c r="O519" s="9">
        <f ca="1">MIN(51,INT(SUMPRODUCT(B519:N519,'Task Durations - Table 1'!$A$3:$M$3)))</f>
        <v>21</v>
      </c>
      <c r="P519" s="9">
        <f ca="1">MATCH(100-C519,INDEX('Task Durations - Poisson'!$B$2:$AZ$80,,O519),1)</f>
        <v>22</v>
      </c>
    </row>
    <row r="520" spans="1:16" ht="20.100000000000001" customHeight="1">
      <c r="A520" s="10">
        <v>518</v>
      </c>
      <c r="B520" s="11">
        <f t="shared" si="94"/>
        <v>3.9900902401565577</v>
      </c>
      <c r="C520" s="12">
        <f t="shared" ca="1" si="93"/>
        <v>0</v>
      </c>
      <c r="D520" s="12">
        <f t="shared" ca="1" si="95"/>
        <v>1</v>
      </c>
      <c r="E520" s="12">
        <f t="shared" ca="1" si="96"/>
        <v>0</v>
      </c>
      <c r="F520" s="12">
        <f t="shared" ca="1" si="97"/>
        <v>0</v>
      </c>
      <c r="G520" s="12">
        <f t="shared" ca="1" si="92"/>
        <v>4</v>
      </c>
      <c r="H520" s="12">
        <f t="shared" ca="1" si="92"/>
        <v>4</v>
      </c>
      <c r="I520" s="12">
        <f t="shared" ca="1" si="92"/>
        <v>4</v>
      </c>
      <c r="J520" s="12">
        <f t="shared" ca="1" si="98"/>
        <v>4</v>
      </c>
      <c r="K520" s="12">
        <f t="shared" ca="1" si="99"/>
        <v>4</v>
      </c>
      <c r="L520" s="12">
        <f t="shared" ca="1" si="100"/>
        <v>0</v>
      </c>
      <c r="M520" s="12">
        <f t="shared" ca="1" si="101"/>
        <v>0</v>
      </c>
      <c r="N520" s="9">
        <f ca="1">MATCH(C520,INDEX('Task Durations - Poisson'!$B$2:$AZ$80,,5),1)</f>
        <v>2</v>
      </c>
      <c r="O520" s="9">
        <f ca="1">MIN(51,INT(SUMPRODUCT(B520:N520,'Task Durations - Table 1'!$A$3:$M$3)))</f>
        <v>9</v>
      </c>
      <c r="P520" s="9">
        <f ca="1">MATCH(100-C520,INDEX('Task Durations - Poisson'!$B$2:$AZ$80,,O520),1)</f>
        <v>79</v>
      </c>
    </row>
    <row r="521" spans="1:16" ht="20.100000000000001" customHeight="1">
      <c r="A521" s="10">
        <v>519</v>
      </c>
      <c r="B521" s="11">
        <f t="shared" si="94"/>
        <v>3.9954139088005038</v>
      </c>
      <c r="C521" s="12">
        <f t="shared" ca="1" si="93"/>
        <v>60</v>
      </c>
      <c r="D521" s="12">
        <f t="shared" ca="1" si="95"/>
        <v>0</v>
      </c>
      <c r="E521" s="12">
        <f t="shared" ca="1" si="96"/>
        <v>1</v>
      </c>
      <c r="F521" s="12">
        <f t="shared" ca="1" si="97"/>
        <v>0</v>
      </c>
      <c r="G521" s="12">
        <f t="shared" ca="1" si="92"/>
        <v>11</v>
      </c>
      <c r="H521" s="12">
        <f t="shared" ca="1" si="92"/>
        <v>16</v>
      </c>
      <c r="I521" s="12">
        <f t="shared" ca="1" si="92"/>
        <v>11</v>
      </c>
      <c r="J521" s="12">
        <f t="shared" ca="1" si="98"/>
        <v>12.666666666666666</v>
      </c>
      <c r="K521" s="12">
        <f t="shared" ca="1" si="99"/>
        <v>0</v>
      </c>
      <c r="L521" s="12">
        <f t="shared" ca="1" si="100"/>
        <v>12.666666666666666</v>
      </c>
      <c r="M521" s="12">
        <f t="shared" ca="1" si="101"/>
        <v>0</v>
      </c>
      <c r="N521" s="9">
        <f ca="1">MATCH(C521,INDEX('Task Durations - Poisson'!$B$2:$AZ$80,,5),1)</f>
        <v>6</v>
      </c>
      <c r="O521" s="9">
        <f ca="1">MIN(51,INT(SUMPRODUCT(B521:N521,'Task Durations - Table 1'!$A$3:$M$3)))</f>
        <v>16</v>
      </c>
      <c r="P521" s="9">
        <f ca="1">MATCH(100-C521,INDEX('Task Durations - Poisson'!$B$2:$AZ$80,,O521),1)</f>
        <v>16</v>
      </c>
    </row>
    <row r="522" spans="1:16" ht="20.100000000000001" customHeight="1">
      <c r="A522" s="10">
        <v>520</v>
      </c>
      <c r="B522" s="11">
        <f t="shared" si="94"/>
        <v>4.0007446804035629</v>
      </c>
      <c r="C522" s="12">
        <f t="shared" ca="1" si="93"/>
        <v>16</v>
      </c>
      <c r="D522" s="12">
        <f t="shared" ca="1" si="95"/>
        <v>1</v>
      </c>
      <c r="E522" s="12">
        <f t="shared" ca="1" si="96"/>
        <v>0</v>
      </c>
      <c r="F522" s="12">
        <f t="shared" ca="1" si="97"/>
        <v>0</v>
      </c>
      <c r="G522" s="12">
        <f t="shared" ca="1" si="92"/>
        <v>7</v>
      </c>
      <c r="H522" s="12">
        <f t="shared" ca="1" si="92"/>
        <v>7</v>
      </c>
      <c r="I522" s="12">
        <f t="shared" ca="1" si="92"/>
        <v>7</v>
      </c>
      <c r="J522" s="12">
        <f t="shared" ca="1" si="98"/>
        <v>7</v>
      </c>
      <c r="K522" s="12">
        <f t="shared" ca="1" si="99"/>
        <v>7</v>
      </c>
      <c r="L522" s="12">
        <f t="shared" ca="1" si="100"/>
        <v>0</v>
      </c>
      <c r="M522" s="12">
        <f t="shared" ca="1" si="101"/>
        <v>0</v>
      </c>
      <c r="N522" s="9">
        <f ca="1">MATCH(C522,INDEX('Task Durations - Poisson'!$B$2:$AZ$80,,5),1)</f>
        <v>4</v>
      </c>
      <c r="O522" s="9">
        <f ca="1">MIN(51,INT(SUMPRODUCT(B522:N522,'Task Durations - Table 1'!$A$3:$M$3)))</f>
        <v>14</v>
      </c>
      <c r="P522" s="9">
        <f ca="1">MATCH(100-C522,INDEX('Task Durations - Poisson'!$B$2:$AZ$80,,O522),1)</f>
        <v>19</v>
      </c>
    </row>
    <row r="523" spans="1:16" ht="20.100000000000001" customHeight="1">
      <c r="A523" s="10">
        <v>521</v>
      </c>
      <c r="B523" s="11">
        <f t="shared" si="94"/>
        <v>4.0060825644426625</v>
      </c>
      <c r="C523" s="12">
        <f t="shared" ca="1" si="93"/>
        <v>94</v>
      </c>
      <c r="D523" s="12">
        <f t="shared" ca="1" si="95"/>
        <v>0</v>
      </c>
      <c r="E523" s="12">
        <f t="shared" ca="1" si="96"/>
        <v>0</v>
      </c>
      <c r="F523" s="12">
        <f t="shared" ca="1" si="97"/>
        <v>1</v>
      </c>
      <c r="G523" s="12">
        <f t="shared" ca="1" si="92"/>
        <v>12</v>
      </c>
      <c r="H523" s="12">
        <f t="shared" ca="1" si="92"/>
        <v>12</v>
      </c>
      <c r="I523" s="12">
        <f t="shared" ca="1" si="92"/>
        <v>9</v>
      </c>
      <c r="J523" s="12">
        <f t="shared" ca="1" si="98"/>
        <v>11</v>
      </c>
      <c r="K523" s="12">
        <f t="shared" ca="1" si="99"/>
        <v>0</v>
      </c>
      <c r="L523" s="12">
        <f t="shared" ca="1" si="100"/>
        <v>0</v>
      </c>
      <c r="M523" s="12">
        <f t="shared" ca="1" si="101"/>
        <v>11</v>
      </c>
      <c r="N523" s="9">
        <f ca="1">MATCH(C523,INDEX('Task Durations - Poisson'!$B$2:$AZ$80,,5),1)</f>
        <v>10</v>
      </c>
      <c r="O523" s="9">
        <f ca="1">MIN(51,INT(SUMPRODUCT(B523:N523,'Task Durations - Table 1'!$A$3:$M$3)))</f>
        <v>21</v>
      </c>
      <c r="P523" s="9">
        <f ca="1">MATCH(100-C523,INDEX('Task Durations - Poisson'!$B$2:$AZ$80,,O523),1)</f>
        <v>15</v>
      </c>
    </row>
    <row r="524" spans="1:16" ht="20.100000000000001" customHeight="1">
      <c r="A524" s="10">
        <v>522</v>
      </c>
      <c r="B524" s="11">
        <f t="shared" si="94"/>
        <v>4.0114275704073767</v>
      </c>
      <c r="C524" s="12">
        <f t="shared" ca="1" si="93"/>
        <v>13</v>
      </c>
      <c r="D524" s="12">
        <f t="shared" ca="1" si="95"/>
        <v>1</v>
      </c>
      <c r="E524" s="12">
        <f t="shared" ca="1" si="96"/>
        <v>0</v>
      </c>
      <c r="F524" s="12">
        <f t="shared" ca="1" si="97"/>
        <v>0</v>
      </c>
      <c r="G524" s="12">
        <f t="shared" ref="G524:I543" ca="1" si="102">INT(CHOOSE(1+MOD($C524+RANDBETWEEN(0,1),7),1,2,3,5,8,13,21)+$B524)</f>
        <v>25</v>
      </c>
      <c r="H524" s="12">
        <f t="shared" ca="1" si="102"/>
        <v>25</v>
      </c>
      <c r="I524" s="12">
        <f t="shared" ca="1" si="102"/>
        <v>25</v>
      </c>
      <c r="J524" s="12">
        <f t="shared" ca="1" si="98"/>
        <v>25</v>
      </c>
      <c r="K524" s="12">
        <f t="shared" ca="1" si="99"/>
        <v>25</v>
      </c>
      <c r="L524" s="12">
        <f t="shared" ca="1" si="100"/>
        <v>0</v>
      </c>
      <c r="M524" s="12">
        <f t="shared" ca="1" si="101"/>
        <v>0</v>
      </c>
      <c r="N524" s="9">
        <f ca="1">MATCH(C524,INDEX('Task Durations - Poisson'!$B$2:$AZ$80,,5),1)</f>
        <v>4</v>
      </c>
      <c r="O524" s="9">
        <f ca="1">MIN(51,INT(SUMPRODUCT(B524:N524,'Task Durations - Table 1'!$A$3:$M$3)))</f>
        <v>34</v>
      </c>
      <c r="P524" s="9">
        <f ca="1">MATCH(100-C524,INDEX('Task Durations - Poisson'!$B$2:$AZ$80,,O524),1)</f>
        <v>42</v>
      </c>
    </row>
    <row r="525" spans="1:16" ht="20.100000000000001" customHeight="1">
      <c r="A525" s="10">
        <v>523</v>
      </c>
      <c r="B525" s="11">
        <f t="shared" si="94"/>
        <v>4.0167797077999392</v>
      </c>
      <c r="C525" s="12">
        <f t="shared" ca="1" si="93"/>
        <v>67</v>
      </c>
      <c r="D525" s="12">
        <f t="shared" ca="1" si="95"/>
        <v>0</v>
      </c>
      <c r="E525" s="12">
        <f t="shared" ca="1" si="96"/>
        <v>0</v>
      </c>
      <c r="F525" s="12">
        <f t="shared" ca="1" si="97"/>
        <v>1</v>
      </c>
      <c r="G525" s="12">
        <f t="shared" ca="1" si="102"/>
        <v>17</v>
      </c>
      <c r="H525" s="12">
        <f t="shared" ca="1" si="102"/>
        <v>12</v>
      </c>
      <c r="I525" s="12">
        <f t="shared" ca="1" si="102"/>
        <v>17</v>
      </c>
      <c r="J525" s="12">
        <f t="shared" ca="1" si="98"/>
        <v>15.333333333333334</v>
      </c>
      <c r="K525" s="12">
        <f t="shared" ca="1" si="99"/>
        <v>0</v>
      </c>
      <c r="L525" s="12">
        <f t="shared" ca="1" si="100"/>
        <v>0</v>
      </c>
      <c r="M525" s="12">
        <f t="shared" ca="1" si="101"/>
        <v>15.333333333333334</v>
      </c>
      <c r="N525" s="9">
        <f ca="1">MATCH(C525,INDEX('Task Durations - Poisson'!$B$2:$AZ$80,,5),1)</f>
        <v>7</v>
      </c>
      <c r="O525" s="9">
        <f ca="1">MIN(51,INT(SUMPRODUCT(B525:N525,'Task Durations - Table 1'!$A$3:$M$3)))</f>
        <v>24</v>
      </c>
      <c r="P525" s="9">
        <f ca="1">MATCH(100-C525,INDEX('Task Durations - Poisson'!$B$2:$AZ$80,,O525),1)</f>
        <v>23</v>
      </c>
    </row>
    <row r="526" spans="1:16" ht="20.100000000000001" customHeight="1">
      <c r="A526" s="10">
        <v>524</v>
      </c>
      <c r="B526" s="11">
        <f t="shared" si="94"/>
        <v>4.0221389861352623</v>
      </c>
      <c r="C526" s="12">
        <f t="shared" ca="1" si="93"/>
        <v>8</v>
      </c>
      <c r="D526" s="12">
        <f t="shared" ca="1" si="95"/>
        <v>1</v>
      </c>
      <c r="E526" s="12">
        <f t="shared" ca="1" si="96"/>
        <v>0</v>
      </c>
      <c r="F526" s="12">
        <f t="shared" ca="1" si="97"/>
        <v>0</v>
      </c>
      <c r="G526" s="12">
        <f t="shared" ca="1" si="102"/>
        <v>6</v>
      </c>
      <c r="H526" s="12">
        <f t="shared" ca="1" si="102"/>
        <v>6</v>
      </c>
      <c r="I526" s="12">
        <f t="shared" ca="1" si="102"/>
        <v>7</v>
      </c>
      <c r="J526" s="12">
        <f t="shared" ca="1" si="98"/>
        <v>6.333333333333333</v>
      </c>
      <c r="K526" s="12">
        <f t="shared" ca="1" si="99"/>
        <v>6.333333333333333</v>
      </c>
      <c r="L526" s="12">
        <f t="shared" ca="1" si="100"/>
        <v>0</v>
      </c>
      <c r="M526" s="12">
        <f t="shared" ca="1" si="101"/>
        <v>0</v>
      </c>
      <c r="N526" s="9">
        <f ca="1">MATCH(C526,INDEX('Task Durations - Poisson'!$B$2:$AZ$80,,5),1)</f>
        <v>3</v>
      </c>
      <c r="O526" s="9">
        <f ca="1">MIN(51,INT(SUMPRODUCT(B526:N526,'Task Durations - Table 1'!$A$3:$M$3)))</f>
        <v>12</v>
      </c>
      <c r="P526" s="9">
        <f ca="1">MATCH(100-C526,INDEX('Task Durations - Poisson'!$B$2:$AZ$80,,O526),1)</f>
        <v>18</v>
      </c>
    </row>
    <row r="527" spans="1:16" ht="20.100000000000001" customHeight="1">
      <c r="A527" s="10">
        <v>525</v>
      </c>
      <c r="B527" s="11">
        <f t="shared" si="94"/>
        <v>4.0275054149409533</v>
      </c>
      <c r="C527" s="12">
        <f t="shared" ca="1" si="93"/>
        <v>49</v>
      </c>
      <c r="D527" s="12">
        <f t="shared" ca="1" si="95"/>
        <v>0</v>
      </c>
      <c r="E527" s="12">
        <f t="shared" ca="1" si="96"/>
        <v>1</v>
      </c>
      <c r="F527" s="12">
        <f t="shared" ca="1" si="97"/>
        <v>0</v>
      </c>
      <c r="G527" s="12">
        <f t="shared" ca="1" si="102"/>
        <v>5</v>
      </c>
      <c r="H527" s="12">
        <f t="shared" ca="1" si="102"/>
        <v>6</v>
      </c>
      <c r="I527" s="12">
        <f t="shared" ca="1" si="102"/>
        <v>6</v>
      </c>
      <c r="J527" s="12">
        <f t="shared" ca="1" si="98"/>
        <v>5.666666666666667</v>
      </c>
      <c r="K527" s="12">
        <f t="shared" ca="1" si="99"/>
        <v>0</v>
      </c>
      <c r="L527" s="12">
        <f t="shared" ca="1" si="100"/>
        <v>5.666666666666667</v>
      </c>
      <c r="M527" s="12">
        <f t="shared" ca="1" si="101"/>
        <v>0</v>
      </c>
      <c r="N527" s="9">
        <f ca="1">MATCH(C527,INDEX('Task Durations - Poisson'!$B$2:$AZ$80,,5),1)</f>
        <v>6</v>
      </c>
      <c r="O527" s="9">
        <f ca="1">MIN(51,INT(SUMPRODUCT(B527:N527,'Task Durations - Table 1'!$A$3:$M$3)))</f>
        <v>10</v>
      </c>
      <c r="P527" s="9">
        <f ca="1">MATCH(100-C527,INDEX('Task Durations - Poisson'!$B$2:$AZ$80,,O527),1)</f>
        <v>11</v>
      </c>
    </row>
    <row r="528" spans="1:16" ht="20.100000000000001" customHeight="1">
      <c r="A528" s="10">
        <v>526</v>
      </c>
      <c r="B528" s="11">
        <f t="shared" si="94"/>
        <v>4.0328790037573317</v>
      </c>
      <c r="C528" s="12">
        <f t="shared" ca="1" si="93"/>
        <v>11</v>
      </c>
      <c r="D528" s="12">
        <f t="shared" ca="1" si="95"/>
        <v>1</v>
      </c>
      <c r="E528" s="12">
        <f t="shared" ca="1" si="96"/>
        <v>0</v>
      </c>
      <c r="F528" s="12">
        <f t="shared" ca="1" si="97"/>
        <v>0</v>
      </c>
      <c r="G528" s="12">
        <f t="shared" ca="1" si="102"/>
        <v>12</v>
      </c>
      <c r="H528" s="12">
        <f t="shared" ca="1" si="102"/>
        <v>17</v>
      </c>
      <c r="I528" s="12">
        <f t="shared" ca="1" si="102"/>
        <v>17</v>
      </c>
      <c r="J528" s="12">
        <f t="shared" ca="1" si="98"/>
        <v>15.333333333333334</v>
      </c>
      <c r="K528" s="12">
        <f t="shared" ca="1" si="99"/>
        <v>15.333333333333334</v>
      </c>
      <c r="L528" s="12">
        <f t="shared" ca="1" si="100"/>
        <v>0</v>
      </c>
      <c r="M528" s="12">
        <f t="shared" ca="1" si="101"/>
        <v>0</v>
      </c>
      <c r="N528" s="9">
        <f ca="1">MATCH(C528,INDEX('Task Durations - Poisson'!$B$2:$AZ$80,,5),1)</f>
        <v>3</v>
      </c>
      <c r="O528" s="9">
        <f ca="1">MIN(51,INT(SUMPRODUCT(B528:N528,'Task Durations - Table 1'!$A$3:$M$3)))</f>
        <v>23</v>
      </c>
      <c r="P528" s="9">
        <f ca="1">MATCH(100-C528,INDEX('Task Durations - Poisson'!$B$2:$AZ$80,,O528),1)</f>
        <v>30</v>
      </c>
    </row>
    <row r="529" spans="1:16" ht="20.100000000000001" customHeight="1">
      <c r="A529" s="10">
        <v>527</v>
      </c>
      <c r="B529" s="11">
        <f t="shared" si="94"/>
        <v>4.0382597621374448</v>
      </c>
      <c r="C529" s="12">
        <f t="shared" ca="1" si="93"/>
        <v>82</v>
      </c>
      <c r="D529" s="12">
        <f t="shared" ca="1" si="95"/>
        <v>0</v>
      </c>
      <c r="E529" s="12">
        <f t="shared" ca="1" si="96"/>
        <v>0</v>
      </c>
      <c r="F529" s="12">
        <f t="shared" ca="1" si="97"/>
        <v>1</v>
      </c>
      <c r="G529" s="12">
        <f t="shared" ca="1" si="102"/>
        <v>25</v>
      </c>
      <c r="H529" s="12">
        <f t="shared" ca="1" si="102"/>
        <v>25</v>
      </c>
      <c r="I529" s="12">
        <f t="shared" ca="1" si="102"/>
        <v>17</v>
      </c>
      <c r="J529" s="12">
        <f t="shared" ca="1" si="98"/>
        <v>22.333333333333332</v>
      </c>
      <c r="K529" s="12">
        <f t="shared" ca="1" si="99"/>
        <v>0</v>
      </c>
      <c r="L529" s="12">
        <f t="shared" ca="1" si="100"/>
        <v>0</v>
      </c>
      <c r="M529" s="12">
        <f t="shared" ca="1" si="101"/>
        <v>22.333333333333332</v>
      </c>
      <c r="N529" s="9">
        <f ca="1">MATCH(C529,INDEX('Task Durations - Poisson'!$B$2:$AZ$80,,5),1)</f>
        <v>8</v>
      </c>
      <c r="O529" s="9">
        <f ca="1">MIN(51,INT(SUMPRODUCT(B529:N529,'Task Durations - Table 1'!$A$3:$M$3)))</f>
        <v>31</v>
      </c>
      <c r="P529" s="9">
        <f ca="1">MATCH(100-C529,INDEX('Task Durations - Poisson'!$B$2:$AZ$80,,O529),1)</f>
        <v>27</v>
      </c>
    </row>
    <row r="530" spans="1:16" ht="20.100000000000001" customHeight="1">
      <c r="A530" s="10">
        <v>528</v>
      </c>
      <c r="B530" s="11">
        <f t="shared" si="94"/>
        <v>4.0436476996470887</v>
      </c>
      <c r="C530" s="12">
        <f t="shared" ca="1" si="93"/>
        <v>36</v>
      </c>
      <c r="D530" s="12">
        <f t="shared" ca="1" si="95"/>
        <v>0</v>
      </c>
      <c r="E530" s="12">
        <f t="shared" ca="1" si="96"/>
        <v>1</v>
      </c>
      <c r="F530" s="12">
        <f t="shared" ca="1" si="97"/>
        <v>0</v>
      </c>
      <c r="G530" s="12">
        <f t="shared" ca="1" si="102"/>
        <v>6</v>
      </c>
      <c r="H530" s="12">
        <f t="shared" ca="1" si="102"/>
        <v>7</v>
      </c>
      <c r="I530" s="12">
        <f t="shared" ca="1" si="102"/>
        <v>7</v>
      </c>
      <c r="J530" s="12">
        <f t="shared" ca="1" si="98"/>
        <v>6.666666666666667</v>
      </c>
      <c r="K530" s="12">
        <f t="shared" ca="1" si="99"/>
        <v>0</v>
      </c>
      <c r="L530" s="12">
        <f t="shared" ca="1" si="100"/>
        <v>6.666666666666667</v>
      </c>
      <c r="M530" s="12">
        <f t="shared" ca="1" si="101"/>
        <v>0</v>
      </c>
      <c r="N530" s="9">
        <f ca="1">MATCH(C530,INDEX('Task Durations - Poisson'!$B$2:$AZ$80,,5),1)</f>
        <v>5</v>
      </c>
      <c r="O530" s="9">
        <f ca="1">MIN(51,INT(SUMPRODUCT(B530:N530,'Task Durations - Table 1'!$A$3:$M$3)))</f>
        <v>11</v>
      </c>
      <c r="P530" s="9">
        <f ca="1">MATCH(100-C530,INDEX('Task Durations - Poisson'!$B$2:$AZ$80,,O530),1)</f>
        <v>13</v>
      </c>
    </row>
    <row r="531" spans="1:16" ht="20.100000000000001" customHeight="1">
      <c r="A531" s="10">
        <v>529</v>
      </c>
      <c r="B531" s="11">
        <f t="shared" si="94"/>
        <v>4.0490428258648183</v>
      </c>
      <c r="C531" s="12">
        <f t="shared" ca="1" si="93"/>
        <v>21</v>
      </c>
      <c r="D531" s="12">
        <f t="shared" ca="1" si="95"/>
        <v>1</v>
      </c>
      <c r="E531" s="12">
        <f t="shared" ca="1" si="96"/>
        <v>0</v>
      </c>
      <c r="F531" s="12">
        <f t="shared" ca="1" si="97"/>
        <v>0</v>
      </c>
      <c r="G531" s="12">
        <f t="shared" ca="1" si="102"/>
        <v>5</v>
      </c>
      <c r="H531" s="12">
        <f t="shared" ca="1" si="102"/>
        <v>5</v>
      </c>
      <c r="I531" s="12">
        <f t="shared" ca="1" si="102"/>
        <v>6</v>
      </c>
      <c r="J531" s="12">
        <f t="shared" ca="1" si="98"/>
        <v>5.333333333333333</v>
      </c>
      <c r="K531" s="12">
        <f t="shared" ca="1" si="99"/>
        <v>5.333333333333333</v>
      </c>
      <c r="L531" s="12">
        <f t="shared" ca="1" si="100"/>
        <v>0</v>
      </c>
      <c r="M531" s="12">
        <f t="shared" ca="1" si="101"/>
        <v>0</v>
      </c>
      <c r="N531" s="9">
        <f ca="1">MATCH(C531,INDEX('Task Durations - Poisson'!$B$2:$AZ$80,,5),1)</f>
        <v>4</v>
      </c>
      <c r="O531" s="9">
        <f ca="1">MIN(51,INT(SUMPRODUCT(B531:N531,'Task Durations - Table 1'!$A$3:$M$3)))</f>
        <v>12</v>
      </c>
      <c r="P531" s="9">
        <f ca="1">MATCH(100-C531,INDEX('Task Durations - Poisson'!$B$2:$AZ$80,,O531),1)</f>
        <v>16</v>
      </c>
    </row>
    <row r="532" spans="1:16" ht="20.100000000000001" customHeight="1">
      <c r="A532" s="10">
        <v>530</v>
      </c>
      <c r="B532" s="11">
        <f t="shared" si="94"/>
        <v>4.0544451503819721</v>
      </c>
      <c r="C532" s="12">
        <f t="shared" ca="1" si="93"/>
        <v>28</v>
      </c>
      <c r="D532" s="12">
        <f t="shared" ca="1" si="95"/>
        <v>1</v>
      </c>
      <c r="E532" s="12">
        <f t="shared" ca="1" si="96"/>
        <v>0</v>
      </c>
      <c r="F532" s="12">
        <f t="shared" ca="1" si="97"/>
        <v>0</v>
      </c>
      <c r="G532" s="12">
        <f t="shared" ca="1" si="102"/>
        <v>6</v>
      </c>
      <c r="H532" s="12">
        <f t="shared" ca="1" si="102"/>
        <v>5</v>
      </c>
      <c r="I532" s="12">
        <f t="shared" ca="1" si="102"/>
        <v>5</v>
      </c>
      <c r="J532" s="12">
        <f t="shared" ca="1" si="98"/>
        <v>5.333333333333333</v>
      </c>
      <c r="K532" s="12">
        <f t="shared" ca="1" si="99"/>
        <v>5.333333333333333</v>
      </c>
      <c r="L532" s="12">
        <f t="shared" ca="1" si="100"/>
        <v>0</v>
      </c>
      <c r="M532" s="12">
        <f t="shared" ca="1" si="101"/>
        <v>0</v>
      </c>
      <c r="N532" s="9">
        <f ca="1">MATCH(C532,INDEX('Task Durations - Poisson'!$B$2:$AZ$80,,5),1)</f>
        <v>5</v>
      </c>
      <c r="O532" s="9">
        <f ca="1">MIN(51,INT(SUMPRODUCT(B532:N532,'Task Durations - Table 1'!$A$3:$M$3)))</f>
        <v>12</v>
      </c>
      <c r="P532" s="9">
        <f ca="1">MATCH(100-C532,INDEX('Task Durations - Poisson'!$B$2:$AZ$80,,O532),1)</f>
        <v>15</v>
      </c>
    </row>
    <row r="533" spans="1:16" ht="20.100000000000001" customHeight="1">
      <c r="A533" s="10">
        <v>531</v>
      </c>
      <c r="B533" s="11">
        <f t="shared" si="94"/>
        <v>4.0598546828026825</v>
      </c>
      <c r="C533" s="12">
        <f t="shared" ca="1" si="93"/>
        <v>88</v>
      </c>
      <c r="D533" s="12">
        <f t="shared" ca="1" si="95"/>
        <v>0</v>
      </c>
      <c r="E533" s="12">
        <f t="shared" ca="1" si="96"/>
        <v>0</v>
      </c>
      <c r="F533" s="12">
        <f t="shared" ca="1" si="97"/>
        <v>1</v>
      </c>
      <c r="G533" s="12">
        <f t="shared" ca="1" si="102"/>
        <v>17</v>
      </c>
      <c r="H533" s="12">
        <f t="shared" ca="1" si="102"/>
        <v>12</v>
      </c>
      <c r="I533" s="12">
        <f t="shared" ca="1" si="102"/>
        <v>17</v>
      </c>
      <c r="J533" s="12">
        <f t="shared" ca="1" si="98"/>
        <v>15.333333333333334</v>
      </c>
      <c r="K533" s="12">
        <f t="shared" ca="1" si="99"/>
        <v>0</v>
      </c>
      <c r="L533" s="12">
        <f t="shared" ca="1" si="100"/>
        <v>0</v>
      </c>
      <c r="M533" s="12">
        <f t="shared" ca="1" si="101"/>
        <v>15.333333333333334</v>
      </c>
      <c r="N533" s="9">
        <f ca="1">MATCH(C533,INDEX('Task Durations - Poisson'!$B$2:$AZ$80,,5),1)</f>
        <v>9</v>
      </c>
      <c r="O533" s="9">
        <f ca="1">MIN(51,INT(SUMPRODUCT(B533:N533,'Task Durations - Table 1'!$A$3:$M$3)))</f>
        <v>25</v>
      </c>
      <c r="P533" s="9">
        <f ca="1">MATCH(100-C533,INDEX('Task Durations - Poisson'!$B$2:$AZ$80,,O533),1)</f>
        <v>20</v>
      </c>
    </row>
    <row r="534" spans="1:16" ht="20.100000000000001" customHeight="1">
      <c r="A534" s="10">
        <v>532</v>
      </c>
      <c r="B534" s="11">
        <f t="shared" si="94"/>
        <v>4.0652714327438995</v>
      </c>
      <c r="C534" s="12">
        <f t="shared" ca="1" si="93"/>
        <v>39</v>
      </c>
      <c r="D534" s="12">
        <f t="shared" ca="1" si="95"/>
        <v>0</v>
      </c>
      <c r="E534" s="12">
        <f t="shared" ca="1" si="96"/>
        <v>1</v>
      </c>
      <c r="F534" s="12">
        <f t="shared" ca="1" si="97"/>
        <v>0</v>
      </c>
      <c r="G534" s="12">
        <f t="shared" ca="1" si="102"/>
        <v>12</v>
      </c>
      <c r="H534" s="12">
        <f t="shared" ca="1" si="102"/>
        <v>17</v>
      </c>
      <c r="I534" s="12">
        <f t="shared" ca="1" si="102"/>
        <v>12</v>
      </c>
      <c r="J534" s="12">
        <f t="shared" ca="1" si="98"/>
        <v>13.666666666666666</v>
      </c>
      <c r="K534" s="12">
        <f t="shared" ca="1" si="99"/>
        <v>0</v>
      </c>
      <c r="L534" s="12">
        <f t="shared" ca="1" si="100"/>
        <v>13.666666666666666</v>
      </c>
      <c r="M534" s="12">
        <f t="shared" ca="1" si="101"/>
        <v>0</v>
      </c>
      <c r="N534" s="9">
        <f ca="1">MATCH(C534,INDEX('Task Durations - Poisson'!$B$2:$AZ$80,,5),1)</f>
        <v>5</v>
      </c>
      <c r="O534" s="9">
        <f ca="1">MIN(51,INT(SUMPRODUCT(B534:N534,'Task Durations - Table 1'!$A$3:$M$3)))</f>
        <v>16</v>
      </c>
      <c r="P534" s="9">
        <f ca="1">MATCH(100-C534,INDEX('Task Durations - Poisson'!$B$2:$AZ$80,,O534),1)</f>
        <v>18</v>
      </c>
    </row>
    <row r="535" spans="1:16" ht="20.100000000000001" customHeight="1">
      <c r="A535" s="10">
        <v>533</v>
      </c>
      <c r="B535" s="11">
        <f t="shared" si="94"/>
        <v>4.0706954098354</v>
      </c>
      <c r="C535" s="12">
        <f t="shared" ca="1" si="93"/>
        <v>28</v>
      </c>
      <c r="D535" s="12">
        <f t="shared" ca="1" si="95"/>
        <v>1</v>
      </c>
      <c r="E535" s="12">
        <f t="shared" ca="1" si="96"/>
        <v>0</v>
      </c>
      <c r="F535" s="12">
        <f t="shared" ca="1" si="97"/>
        <v>0</v>
      </c>
      <c r="G535" s="12">
        <f t="shared" ca="1" si="102"/>
        <v>6</v>
      </c>
      <c r="H535" s="12">
        <f t="shared" ca="1" si="102"/>
        <v>6</v>
      </c>
      <c r="I535" s="12">
        <f t="shared" ca="1" si="102"/>
        <v>5</v>
      </c>
      <c r="J535" s="12">
        <f t="shared" ca="1" si="98"/>
        <v>5.666666666666667</v>
      </c>
      <c r="K535" s="12">
        <f t="shared" ca="1" si="99"/>
        <v>5.666666666666667</v>
      </c>
      <c r="L535" s="12">
        <f t="shared" ca="1" si="100"/>
        <v>0</v>
      </c>
      <c r="M535" s="12">
        <f t="shared" ca="1" si="101"/>
        <v>0</v>
      </c>
      <c r="N535" s="9">
        <f ca="1">MATCH(C535,INDEX('Task Durations - Poisson'!$B$2:$AZ$80,,5),1)</f>
        <v>5</v>
      </c>
      <c r="O535" s="9">
        <f ca="1">MIN(51,INT(SUMPRODUCT(B535:N535,'Task Durations - Table 1'!$A$3:$M$3)))</f>
        <v>13</v>
      </c>
      <c r="P535" s="9">
        <f ca="1">MATCH(100-C535,INDEX('Task Durations - Poisson'!$B$2:$AZ$80,,O535),1)</f>
        <v>16</v>
      </c>
    </row>
    <row r="536" spans="1:16" ht="20.100000000000001" customHeight="1">
      <c r="A536" s="10">
        <v>534</v>
      </c>
      <c r="B536" s="11">
        <f t="shared" si="94"/>
        <v>4.0761266237198122</v>
      </c>
      <c r="C536" s="12">
        <f t="shared" ca="1" si="93"/>
        <v>19</v>
      </c>
      <c r="D536" s="12">
        <f t="shared" ca="1" si="95"/>
        <v>1</v>
      </c>
      <c r="E536" s="12">
        <f t="shared" ca="1" si="96"/>
        <v>0</v>
      </c>
      <c r="F536" s="12">
        <f t="shared" ca="1" si="97"/>
        <v>0</v>
      </c>
      <c r="G536" s="12">
        <f t="shared" ca="1" si="102"/>
        <v>17</v>
      </c>
      <c r="H536" s="12">
        <f t="shared" ca="1" si="102"/>
        <v>25</v>
      </c>
      <c r="I536" s="12">
        <f t="shared" ca="1" si="102"/>
        <v>25</v>
      </c>
      <c r="J536" s="12">
        <f t="shared" ca="1" si="98"/>
        <v>22.333333333333332</v>
      </c>
      <c r="K536" s="12">
        <f t="shared" ca="1" si="99"/>
        <v>22.333333333333332</v>
      </c>
      <c r="L536" s="12">
        <f t="shared" ca="1" si="100"/>
        <v>0</v>
      </c>
      <c r="M536" s="12">
        <f t="shared" ca="1" si="101"/>
        <v>0</v>
      </c>
      <c r="N536" s="9">
        <f ca="1">MATCH(C536,INDEX('Task Durations - Poisson'!$B$2:$AZ$80,,5),1)</f>
        <v>4</v>
      </c>
      <c r="O536" s="9">
        <f ca="1">MIN(51,INT(SUMPRODUCT(B536:N536,'Task Durations - Table 1'!$A$3:$M$3)))</f>
        <v>31</v>
      </c>
      <c r="P536" s="9">
        <f ca="1">MATCH(100-C536,INDEX('Task Durations - Poisson'!$B$2:$AZ$80,,O536),1)</f>
        <v>37</v>
      </c>
    </row>
    <row r="537" spans="1:16" ht="20.100000000000001" customHeight="1">
      <c r="A537" s="10">
        <v>535</v>
      </c>
      <c r="B537" s="11">
        <f t="shared" si="94"/>
        <v>4.0815650840526301</v>
      </c>
      <c r="C537" s="12">
        <f t="shared" ca="1" si="93"/>
        <v>48</v>
      </c>
      <c r="D537" s="12">
        <f t="shared" ca="1" si="95"/>
        <v>0</v>
      </c>
      <c r="E537" s="12">
        <f t="shared" ca="1" si="96"/>
        <v>1</v>
      </c>
      <c r="F537" s="12">
        <f t="shared" ca="1" si="97"/>
        <v>0</v>
      </c>
      <c r="G537" s="12">
        <f t="shared" ca="1" si="102"/>
        <v>5</v>
      </c>
      <c r="H537" s="12">
        <f t="shared" ca="1" si="102"/>
        <v>5</v>
      </c>
      <c r="I537" s="12">
        <f t="shared" ca="1" si="102"/>
        <v>5</v>
      </c>
      <c r="J537" s="12">
        <f t="shared" ca="1" si="98"/>
        <v>5</v>
      </c>
      <c r="K537" s="12">
        <f t="shared" ca="1" si="99"/>
        <v>0</v>
      </c>
      <c r="L537" s="12">
        <f t="shared" ca="1" si="100"/>
        <v>5</v>
      </c>
      <c r="M537" s="12">
        <f t="shared" ca="1" si="101"/>
        <v>0</v>
      </c>
      <c r="N537" s="9">
        <f ca="1">MATCH(C537,INDEX('Task Durations - Poisson'!$B$2:$AZ$80,,5),1)</f>
        <v>6</v>
      </c>
      <c r="O537" s="9">
        <f ca="1">MIN(51,INT(SUMPRODUCT(B537:N537,'Task Durations - Table 1'!$A$3:$M$3)))</f>
        <v>10</v>
      </c>
      <c r="P537" s="9">
        <f ca="1">MATCH(100-C537,INDEX('Task Durations - Poisson'!$B$2:$AZ$80,,O537),1)</f>
        <v>11</v>
      </c>
    </row>
    <row r="538" spans="1:16" ht="20.100000000000001" customHeight="1">
      <c r="A538" s="10">
        <v>536</v>
      </c>
      <c r="B538" s="11">
        <f t="shared" si="94"/>
        <v>4.0870108005022265</v>
      </c>
      <c r="C538" s="12">
        <f t="shared" ca="1" si="93"/>
        <v>20</v>
      </c>
      <c r="D538" s="12">
        <f t="shared" ca="1" si="95"/>
        <v>1</v>
      </c>
      <c r="E538" s="12">
        <f t="shared" ca="1" si="96"/>
        <v>0</v>
      </c>
      <c r="F538" s="12">
        <f t="shared" ca="1" si="97"/>
        <v>0</v>
      </c>
      <c r="G538" s="12">
        <f t="shared" ca="1" si="102"/>
        <v>5</v>
      </c>
      <c r="H538" s="12">
        <f t="shared" ca="1" si="102"/>
        <v>5</v>
      </c>
      <c r="I538" s="12">
        <f t="shared" ca="1" si="102"/>
        <v>5</v>
      </c>
      <c r="J538" s="12">
        <f t="shared" ca="1" si="98"/>
        <v>5</v>
      </c>
      <c r="K538" s="12">
        <f t="shared" ca="1" si="99"/>
        <v>5</v>
      </c>
      <c r="L538" s="12">
        <f t="shared" ca="1" si="100"/>
        <v>0</v>
      </c>
      <c r="M538" s="12">
        <f t="shared" ca="1" si="101"/>
        <v>0</v>
      </c>
      <c r="N538" s="9">
        <f ca="1">MATCH(C538,INDEX('Task Durations - Poisson'!$B$2:$AZ$80,,5),1)</f>
        <v>4</v>
      </c>
      <c r="O538" s="9">
        <f ca="1">MIN(51,INT(SUMPRODUCT(B538:N538,'Task Durations - Table 1'!$A$3:$M$3)))</f>
        <v>11</v>
      </c>
      <c r="P538" s="9">
        <f ca="1">MATCH(100-C538,INDEX('Task Durations - Poisson'!$B$2:$AZ$80,,O538),1)</f>
        <v>15</v>
      </c>
    </row>
    <row r="539" spans="1:16" ht="20.100000000000001" customHeight="1">
      <c r="A539" s="10">
        <v>537</v>
      </c>
      <c r="B539" s="11">
        <f t="shared" si="94"/>
        <v>4.0924637827498787</v>
      </c>
      <c r="C539" s="12">
        <f t="shared" ca="1" si="93"/>
        <v>95</v>
      </c>
      <c r="D539" s="12">
        <f t="shared" ca="1" si="95"/>
        <v>0</v>
      </c>
      <c r="E539" s="12">
        <f t="shared" ca="1" si="96"/>
        <v>0</v>
      </c>
      <c r="F539" s="12">
        <f t="shared" ca="1" si="97"/>
        <v>1</v>
      </c>
      <c r="G539" s="12">
        <f t="shared" ca="1" si="102"/>
        <v>12</v>
      </c>
      <c r="H539" s="12">
        <f t="shared" ca="1" si="102"/>
        <v>12</v>
      </c>
      <c r="I539" s="12">
        <f t="shared" ca="1" si="102"/>
        <v>17</v>
      </c>
      <c r="J539" s="12">
        <f t="shared" ca="1" si="98"/>
        <v>13.666666666666666</v>
      </c>
      <c r="K539" s="12">
        <f t="shared" ca="1" si="99"/>
        <v>0</v>
      </c>
      <c r="L539" s="12">
        <f t="shared" ca="1" si="100"/>
        <v>0</v>
      </c>
      <c r="M539" s="12">
        <f t="shared" ca="1" si="101"/>
        <v>13.666666666666666</v>
      </c>
      <c r="N539" s="9">
        <f ca="1">MATCH(C539,INDEX('Task Durations - Poisson'!$B$2:$AZ$80,,5),1)</f>
        <v>10</v>
      </c>
      <c r="O539" s="9">
        <f ca="1">MIN(51,INT(SUMPRODUCT(B539:N539,'Task Durations - Table 1'!$A$3:$M$3)))</f>
        <v>24</v>
      </c>
      <c r="P539" s="9">
        <f ca="1">MATCH(100-C539,INDEX('Task Durations - Poisson'!$B$2:$AZ$80,,O539),1)</f>
        <v>17</v>
      </c>
    </row>
    <row r="540" spans="1:16" ht="20.100000000000001" customHeight="1">
      <c r="A540" s="10">
        <v>538</v>
      </c>
      <c r="B540" s="11">
        <f t="shared" si="94"/>
        <v>4.0979240404897785</v>
      </c>
      <c r="C540" s="12">
        <f t="shared" ca="1" si="93"/>
        <v>47</v>
      </c>
      <c r="D540" s="12">
        <f t="shared" ca="1" si="95"/>
        <v>0</v>
      </c>
      <c r="E540" s="12">
        <f t="shared" ca="1" si="96"/>
        <v>1</v>
      </c>
      <c r="F540" s="12">
        <f t="shared" ca="1" si="97"/>
        <v>0</v>
      </c>
      <c r="G540" s="12">
        <f t="shared" ca="1" si="102"/>
        <v>17</v>
      </c>
      <c r="H540" s="12">
        <f t="shared" ca="1" si="102"/>
        <v>17</v>
      </c>
      <c r="I540" s="12">
        <f t="shared" ca="1" si="102"/>
        <v>25</v>
      </c>
      <c r="J540" s="12">
        <f t="shared" ca="1" si="98"/>
        <v>19.666666666666668</v>
      </c>
      <c r="K540" s="12">
        <f t="shared" ca="1" si="99"/>
        <v>0</v>
      </c>
      <c r="L540" s="12">
        <f t="shared" ca="1" si="100"/>
        <v>19.666666666666668</v>
      </c>
      <c r="M540" s="12">
        <f t="shared" ca="1" si="101"/>
        <v>0</v>
      </c>
      <c r="N540" s="9">
        <f ca="1">MATCH(C540,INDEX('Task Durations - Poisson'!$B$2:$AZ$80,,5),1)</f>
        <v>6</v>
      </c>
      <c r="O540" s="9">
        <f ca="1">MIN(51,INT(SUMPRODUCT(B540:N540,'Task Durations - Table 1'!$A$3:$M$3)))</f>
        <v>22</v>
      </c>
      <c r="P540" s="9">
        <f ca="1">MATCH(100-C540,INDEX('Task Durations - Poisson'!$B$2:$AZ$80,,O540),1)</f>
        <v>23</v>
      </c>
    </row>
    <row r="541" spans="1:16" ht="20.100000000000001" customHeight="1">
      <c r="A541" s="10">
        <v>539</v>
      </c>
      <c r="B541" s="11">
        <f t="shared" si="94"/>
        <v>4.1033915834290511</v>
      </c>
      <c r="C541" s="12">
        <f t="shared" ca="1" si="93"/>
        <v>99</v>
      </c>
      <c r="D541" s="12">
        <f t="shared" ca="1" si="95"/>
        <v>0</v>
      </c>
      <c r="E541" s="12">
        <f t="shared" ca="1" si="96"/>
        <v>0</v>
      </c>
      <c r="F541" s="12">
        <f t="shared" ca="1" si="97"/>
        <v>1</v>
      </c>
      <c r="G541" s="12">
        <f t="shared" ca="1" si="102"/>
        <v>7</v>
      </c>
      <c r="H541" s="12">
        <f t="shared" ca="1" si="102"/>
        <v>6</v>
      </c>
      <c r="I541" s="12">
        <f t="shared" ca="1" si="102"/>
        <v>7</v>
      </c>
      <c r="J541" s="12">
        <f t="shared" ca="1" si="98"/>
        <v>6.666666666666667</v>
      </c>
      <c r="K541" s="12">
        <f t="shared" ca="1" si="99"/>
        <v>0</v>
      </c>
      <c r="L541" s="12">
        <f t="shared" ca="1" si="100"/>
        <v>0</v>
      </c>
      <c r="M541" s="12">
        <f t="shared" ca="1" si="101"/>
        <v>6.666666666666667</v>
      </c>
      <c r="N541" s="9">
        <f ca="1">MATCH(C541,INDEX('Task Durations - Poisson'!$B$2:$AZ$80,,5),1)</f>
        <v>12</v>
      </c>
      <c r="O541" s="9">
        <f ca="1">MIN(51,INT(SUMPRODUCT(B541:N541,'Task Durations - Table 1'!$A$3:$M$3)))</f>
        <v>18</v>
      </c>
      <c r="P541" s="9">
        <f ca="1">MATCH(100-C541,INDEX('Task Durations - Poisson'!$B$2:$AZ$80,,O541),1)</f>
        <v>10</v>
      </c>
    </row>
    <row r="542" spans="1:16" ht="20.100000000000001" customHeight="1">
      <c r="A542" s="10">
        <v>540</v>
      </c>
      <c r="B542" s="11">
        <f t="shared" si="94"/>
        <v>4.1088664212877752</v>
      </c>
      <c r="C542" s="12">
        <f t="shared" ca="1" si="93"/>
        <v>81</v>
      </c>
      <c r="D542" s="12">
        <f t="shared" ca="1" si="95"/>
        <v>0</v>
      </c>
      <c r="E542" s="12">
        <f t="shared" ca="1" si="96"/>
        <v>0</v>
      </c>
      <c r="F542" s="12">
        <f t="shared" ca="1" si="97"/>
        <v>1</v>
      </c>
      <c r="G542" s="12">
        <f t="shared" ca="1" si="102"/>
        <v>12</v>
      </c>
      <c r="H542" s="12">
        <f t="shared" ca="1" si="102"/>
        <v>12</v>
      </c>
      <c r="I542" s="12">
        <f t="shared" ca="1" si="102"/>
        <v>12</v>
      </c>
      <c r="J542" s="12">
        <f t="shared" ca="1" si="98"/>
        <v>12</v>
      </c>
      <c r="K542" s="12">
        <f t="shared" ca="1" si="99"/>
        <v>0</v>
      </c>
      <c r="L542" s="12">
        <f t="shared" ca="1" si="100"/>
        <v>0</v>
      </c>
      <c r="M542" s="12">
        <f t="shared" ca="1" si="101"/>
        <v>12</v>
      </c>
      <c r="N542" s="9">
        <f ca="1">MATCH(C542,INDEX('Task Durations - Poisson'!$B$2:$AZ$80,,5),1)</f>
        <v>8</v>
      </c>
      <c r="O542" s="9">
        <f ca="1">MIN(51,INT(SUMPRODUCT(B542:N542,'Task Durations - Table 1'!$A$3:$M$3)))</f>
        <v>21</v>
      </c>
      <c r="P542" s="9">
        <f ca="1">MATCH(100-C542,INDEX('Task Durations - Poisson'!$B$2:$AZ$80,,O542),1)</f>
        <v>18</v>
      </c>
    </row>
    <row r="543" spans="1:16" ht="20.100000000000001" customHeight="1">
      <c r="A543" s="10">
        <v>541</v>
      </c>
      <c r="B543" s="11">
        <f t="shared" si="94"/>
        <v>4.1143485637989974</v>
      </c>
      <c r="C543" s="12">
        <f t="shared" ca="1" si="93"/>
        <v>34</v>
      </c>
      <c r="D543" s="12">
        <f t="shared" ca="1" si="95"/>
        <v>0</v>
      </c>
      <c r="E543" s="12">
        <f t="shared" ca="1" si="96"/>
        <v>1</v>
      </c>
      <c r="F543" s="12">
        <f t="shared" ca="1" si="97"/>
        <v>0</v>
      </c>
      <c r="G543" s="12">
        <f t="shared" ca="1" si="102"/>
        <v>5</v>
      </c>
      <c r="H543" s="12">
        <f t="shared" ca="1" si="102"/>
        <v>5</v>
      </c>
      <c r="I543" s="12">
        <f t="shared" ca="1" si="102"/>
        <v>5</v>
      </c>
      <c r="J543" s="12">
        <f t="shared" ca="1" si="98"/>
        <v>5</v>
      </c>
      <c r="K543" s="12">
        <f t="shared" ca="1" si="99"/>
        <v>0</v>
      </c>
      <c r="L543" s="12">
        <f t="shared" ca="1" si="100"/>
        <v>5</v>
      </c>
      <c r="M543" s="12">
        <f t="shared" ca="1" si="101"/>
        <v>0</v>
      </c>
      <c r="N543" s="9">
        <f ca="1">MATCH(C543,INDEX('Task Durations - Poisson'!$B$2:$AZ$80,,5),1)</f>
        <v>5</v>
      </c>
      <c r="O543" s="9">
        <f ca="1">MIN(51,INT(SUMPRODUCT(B543:N543,'Task Durations - Table 1'!$A$3:$M$3)))</f>
        <v>9</v>
      </c>
      <c r="P543" s="9">
        <f ca="1">MATCH(100-C543,INDEX('Task Durations - Poisson'!$B$2:$AZ$80,,O543),1)</f>
        <v>11</v>
      </c>
    </row>
    <row r="544" spans="1:16" ht="20.100000000000001" customHeight="1">
      <c r="A544" s="10">
        <v>542</v>
      </c>
      <c r="B544" s="11">
        <f t="shared" si="94"/>
        <v>4.1198380207087499</v>
      </c>
      <c r="C544" s="12">
        <f t="shared" ca="1" si="93"/>
        <v>57</v>
      </c>
      <c r="D544" s="12">
        <f t="shared" ca="1" si="95"/>
        <v>0</v>
      </c>
      <c r="E544" s="12">
        <f t="shared" ca="1" si="96"/>
        <v>1</v>
      </c>
      <c r="F544" s="12">
        <f t="shared" ca="1" si="97"/>
        <v>0</v>
      </c>
      <c r="G544" s="12">
        <f t="shared" ref="G544:I563" ca="1" si="103">INT(CHOOSE(1+MOD($C544+RANDBETWEEN(0,1),7),1,2,3,5,8,13,21)+$B544)</f>
        <v>7</v>
      </c>
      <c r="H544" s="12">
        <f t="shared" ca="1" si="103"/>
        <v>6</v>
      </c>
      <c r="I544" s="12">
        <f t="shared" ca="1" si="103"/>
        <v>6</v>
      </c>
      <c r="J544" s="12">
        <f t="shared" ca="1" si="98"/>
        <v>6.333333333333333</v>
      </c>
      <c r="K544" s="12">
        <f t="shared" ca="1" si="99"/>
        <v>0</v>
      </c>
      <c r="L544" s="12">
        <f t="shared" ca="1" si="100"/>
        <v>6.333333333333333</v>
      </c>
      <c r="M544" s="12">
        <f t="shared" ca="1" si="101"/>
        <v>0</v>
      </c>
      <c r="N544" s="9">
        <f ca="1">MATCH(C544,INDEX('Task Durations - Poisson'!$B$2:$AZ$80,,5),1)</f>
        <v>6</v>
      </c>
      <c r="O544" s="9">
        <f ca="1">MIN(51,INT(SUMPRODUCT(B544:N544,'Task Durations - Table 1'!$A$3:$M$3)))</f>
        <v>11</v>
      </c>
      <c r="P544" s="9">
        <f ca="1">MATCH(100-C544,INDEX('Task Durations - Poisson'!$B$2:$AZ$80,,O544),1)</f>
        <v>11</v>
      </c>
    </row>
    <row r="545" spans="1:16" ht="20.100000000000001" customHeight="1">
      <c r="A545" s="10">
        <v>543</v>
      </c>
      <c r="B545" s="11">
        <f t="shared" si="94"/>
        <v>4.1253348017760683</v>
      </c>
      <c r="C545" s="12">
        <f t="shared" ca="1" si="93"/>
        <v>96</v>
      </c>
      <c r="D545" s="12">
        <f t="shared" ca="1" si="95"/>
        <v>0</v>
      </c>
      <c r="E545" s="12">
        <f t="shared" ca="1" si="96"/>
        <v>0</v>
      </c>
      <c r="F545" s="12">
        <f t="shared" ca="1" si="97"/>
        <v>1</v>
      </c>
      <c r="G545" s="12">
        <f t="shared" ca="1" si="103"/>
        <v>17</v>
      </c>
      <c r="H545" s="12">
        <f t="shared" ca="1" si="103"/>
        <v>17</v>
      </c>
      <c r="I545" s="12">
        <f t="shared" ca="1" si="103"/>
        <v>17</v>
      </c>
      <c r="J545" s="12">
        <f t="shared" ca="1" si="98"/>
        <v>17</v>
      </c>
      <c r="K545" s="12">
        <f t="shared" ca="1" si="99"/>
        <v>0</v>
      </c>
      <c r="L545" s="12">
        <f t="shared" ca="1" si="100"/>
        <v>0</v>
      </c>
      <c r="M545" s="12">
        <f t="shared" ca="1" si="101"/>
        <v>17</v>
      </c>
      <c r="N545" s="9">
        <f ca="1">MATCH(C545,INDEX('Task Durations - Poisson'!$B$2:$AZ$80,,5),1)</f>
        <v>10</v>
      </c>
      <c r="O545" s="9">
        <f ca="1">MIN(51,INT(SUMPRODUCT(B545:N545,'Task Durations - Table 1'!$A$3:$M$3)))</f>
        <v>27</v>
      </c>
      <c r="P545" s="9">
        <f ca="1">MATCH(100-C545,INDEX('Task Durations - Poisson'!$B$2:$AZ$80,,O545),1)</f>
        <v>19</v>
      </c>
    </row>
    <row r="546" spans="1:16" ht="20.100000000000001" customHeight="1">
      <c r="A546" s="10">
        <v>544</v>
      </c>
      <c r="B546" s="11">
        <f t="shared" si="94"/>
        <v>4.1308389167730102</v>
      </c>
      <c r="C546" s="12">
        <f t="shared" ca="1" si="93"/>
        <v>43</v>
      </c>
      <c r="D546" s="12">
        <f t="shared" ca="1" si="95"/>
        <v>0</v>
      </c>
      <c r="E546" s="12">
        <f t="shared" ca="1" si="96"/>
        <v>1</v>
      </c>
      <c r="F546" s="12">
        <f t="shared" ca="1" si="97"/>
        <v>0</v>
      </c>
      <c r="G546" s="12">
        <f t="shared" ca="1" si="103"/>
        <v>6</v>
      </c>
      <c r="H546" s="12">
        <f t="shared" ca="1" si="103"/>
        <v>6</v>
      </c>
      <c r="I546" s="12">
        <f t="shared" ca="1" si="103"/>
        <v>6</v>
      </c>
      <c r="J546" s="12">
        <f t="shared" ca="1" si="98"/>
        <v>6</v>
      </c>
      <c r="K546" s="12">
        <f t="shared" ca="1" si="99"/>
        <v>0</v>
      </c>
      <c r="L546" s="12">
        <f t="shared" ca="1" si="100"/>
        <v>6</v>
      </c>
      <c r="M546" s="12">
        <f t="shared" ca="1" si="101"/>
        <v>0</v>
      </c>
      <c r="N546" s="9">
        <f ca="1">MATCH(C546,INDEX('Task Durations - Poisson'!$B$2:$AZ$80,,5),1)</f>
        <v>5</v>
      </c>
      <c r="O546" s="9">
        <f ca="1">MIN(51,INT(SUMPRODUCT(B546:N546,'Task Durations - Table 1'!$A$3:$M$3)))</f>
        <v>10</v>
      </c>
      <c r="P546" s="9">
        <f ca="1">MATCH(100-C546,INDEX('Task Durations - Poisson'!$B$2:$AZ$80,,O546),1)</f>
        <v>11</v>
      </c>
    </row>
    <row r="547" spans="1:16" ht="20.100000000000001" customHeight="1">
      <c r="A547" s="10">
        <v>545</v>
      </c>
      <c r="B547" s="11">
        <f t="shared" si="94"/>
        <v>4.1363503754846693</v>
      </c>
      <c r="C547" s="12">
        <f t="shared" ca="1" si="93"/>
        <v>97</v>
      </c>
      <c r="D547" s="12">
        <f t="shared" ca="1" si="95"/>
        <v>0</v>
      </c>
      <c r="E547" s="12">
        <f t="shared" ca="1" si="96"/>
        <v>0</v>
      </c>
      <c r="F547" s="12">
        <f t="shared" ca="1" si="97"/>
        <v>1</v>
      </c>
      <c r="G547" s="12">
        <f t="shared" ca="1" si="103"/>
        <v>25</v>
      </c>
      <c r="H547" s="12">
        <f t="shared" ca="1" si="103"/>
        <v>25</v>
      </c>
      <c r="I547" s="12">
        <f t="shared" ca="1" si="103"/>
        <v>25</v>
      </c>
      <c r="J547" s="12">
        <f t="shared" ca="1" si="98"/>
        <v>25</v>
      </c>
      <c r="K547" s="12">
        <f t="shared" ca="1" si="99"/>
        <v>0</v>
      </c>
      <c r="L547" s="12">
        <f t="shared" ca="1" si="100"/>
        <v>0</v>
      </c>
      <c r="M547" s="12">
        <f t="shared" ca="1" si="101"/>
        <v>25</v>
      </c>
      <c r="N547" s="9">
        <f ca="1">MATCH(C547,INDEX('Task Durations - Poisson'!$B$2:$AZ$80,,5),1)</f>
        <v>11</v>
      </c>
      <c r="O547" s="9">
        <f ca="1">MIN(51,INT(SUMPRODUCT(B547:N547,'Task Durations - Table 1'!$A$3:$M$3)))</f>
        <v>36</v>
      </c>
      <c r="P547" s="9">
        <f ca="1">MATCH(100-C547,INDEX('Task Durations - Poisson'!$B$2:$AZ$80,,O547),1)</f>
        <v>26</v>
      </c>
    </row>
    <row r="548" spans="1:16" ht="20.100000000000001" customHeight="1">
      <c r="A548" s="10">
        <v>546</v>
      </c>
      <c r="B548" s="11">
        <f t="shared" si="94"/>
        <v>4.1418691877091964</v>
      </c>
      <c r="C548" s="12">
        <f t="shared" ca="1" si="93"/>
        <v>76</v>
      </c>
      <c r="D548" s="12">
        <f t="shared" ca="1" si="95"/>
        <v>0</v>
      </c>
      <c r="E548" s="12">
        <f t="shared" ca="1" si="96"/>
        <v>0</v>
      </c>
      <c r="F548" s="12">
        <f t="shared" ca="1" si="97"/>
        <v>1</v>
      </c>
      <c r="G548" s="12">
        <f t="shared" ca="1" si="103"/>
        <v>5</v>
      </c>
      <c r="H548" s="12">
        <f t="shared" ca="1" si="103"/>
        <v>5</v>
      </c>
      <c r="I548" s="12">
        <f t="shared" ca="1" si="103"/>
        <v>5</v>
      </c>
      <c r="J548" s="12">
        <f t="shared" ca="1" si="98"/>
        <v>5</v>
      </c>
      <c r="K548" s="12">
        <f t="shared" ca="1" si="99"/>
        <v>0</v>
      </c>
      <c r="L548" s="12">
        <f t="shared" ca="1" si="100"/>
        <v>0</v>
      </c>
      <c r="M548" s="12">
        <f t="shared" ca="1" si="101"/>
        <v>5</v>
      </c>
      <c r="N548" s="9">
        <f ca="1">MATCH(C548,INDEX('Task Durations - Poisson'!$B$2:$AZ$80,,5),1)</f>
        <v>7</v>
      </c>
      <c r="O548" s="9">
        <f ca="1">MIN(51,INT(SUMPRODUCT(B548:N548,'Task Durations - Table 1'!$A$3:$M$3)))</f>
        <v>13</v>
      </c>
      <c r="P548" s="9">
        <f ca="1">MATCH(100-C548,INDEX('Task Durations - Poisson'!$B$2:$AZ$80,,O548),1)</f>
        <v>11</v>
      </c>
    </row>
    <row r="549" spans="1:16" ht="20.100000000000001" customHeight="1">
      <c r="A549" s="10">
        <v>547</v>
      </c>
      <c r="B549" s="11">
        <f t="shared" si="94"/>
        <v>4.1473953632578153</v>
      </c>
      <c r="C549" s="12">
        <f t="shared" ca="1" si="93"/>
        <v>72</v>
      </c>
      <c r="D549" s="12">
        <f t="shared" ca="1" si="95"/>
        <v>0</v>
      </c>
      <c r="E549" s="12">
        <f t="shared" ca="1" si="96"/>
        <v>0</v>
      </c>
      <c r="F549" s="12">
        <f t="shared" ca="1" si="97"/>
        <v>1</v>
      </c>
      <c r="G549" s="12">
        <f t="shared" ca="1" si="103"/>
        <v>9</v>
      </c>
      <c r="H549" s="12">
        <f t="shared" ca="1" si="103"/>
        <v>9</v>
      </c>
      <c r="I549" s="12">
        <f t="shared" ca="1" si="103"/>
        <v>7</v>
      </c>
      <c r="J549" s="12">
        <f t="shared" ca="1" si="98"/>
        <v>8.3333333333333339</v>
      </c>
      <c r="K549" s="12">
        <f t="shared" ca="1" si="99"/>
        <v>0</v>
      </c>
      <c r="L549" s="12">
        <f t="shared" ca="1" si="100"/>
        <v>0</v>
      </c>
      <c r="M549" s="12">
        <f t="shared" ca="1" si="101"/>
        <v>8.3333333333333339</v>
      </c>
      <c r="N549" s="9">
        <f ca="1">MATCH(C549,INDEX('Task Durations - Poisson'!$B$2:$AZ$80,,5),1)</f>
        <v>7</v>
      </c>
      <c r="O549" s="9">
        <f ca="1">MIN(51,INT(SUMPRODUCT(B549:N549,'Task Durations - Table 1'!$A$3:$M$3)))</f>
        <v>17</v>
      </c>
      <c r="P549" s="9">
        <f ca="1">MATCH(100-C549,INDEX('Task Durations - Poisson'!$B$2:$AZ$80,,O549),1)</f>
        <v>15</v>
      </c>
    </row>
    <row r="550" spans="1:16" ht="20.100000000000001" customHeight="1">
      <c r="A550" s="10">
        <v>548</v>
      </c>
      <c r="B550" s="11">
        <f t="shared" si="94"/>
        <v>4.1529289119548389</v>
      </c>
      <c r="C550" s="12">
        <f t="shared" ca="1" si="93"/>
        <v>40</v>
      </c>
      <c r="D550" s="12">
        <f t="shared" ca="1" si="95"/>
        <v>0</v>
      </c>
      <c r="E550" s="12">
        <f t="shared" ca="1" si="96"/>
        <v>1</v>
      </c>
      <c r="F550" s="12">
        <f t="shared" ca="1" si="97"/>
        <v>0</v>
      </c>
      <c r="G550" s="12">
        <f t="shared" ca="1" si="103"/>
        <v>17</v>
      </c>
      <c r="H550" s="12">
        <f t="shared" ca="1" si="103"/>
        <v>17</v>
      </c>
      <c r="I550" s="12">
        <f t="shared" ca="1" si="103"/>
        <v>25</v>
      </c>
      <c r="J550" s="12">
        <f t="shared" ca="1" si="98"/>
        <v>19.666666666666668</v>
      </c>
      <c r="K550" s="12">
        <f t="shared" ca="1" si="99"/>
        <v>0</v>
      </c>
      <c r="L550" s="12">
        <f t="shared" ca="1" si="100"/>
        <v>19.666666666666668</v>
      </c>
      <c r="M550" s="12">
        <f t="shared" ca="1" si="101"/>
        <v>0</v>
      </c>
      <c r="N550" s="9">
        <f ca="1">MATCH(C550,INDEX('Task Durations - Poisson'!$B$2:$AZ$80,,5),1)</f>
        <v>5</v>
      </c>
      <c r="O550" s="9">
        <f ca="1">MIN(51,INT(SUMPRODUCT(B550:N550,'Task Durations - Table 1'!$A$3:$M$3)))</f>
        <v>21</v>
      </c>
      <c r="P550" s="9">
        <f ca="1">MATCH(100-C550,INDEX('Task Durations - Poisson'!$B$2:$AZ$80,,O550),1)</f>
        <v>23</v>
      </c>
    </row>
    <row r="551" spans="1:16" ht="20.100000000000001" customHeight="1">
      <c r="A551" s="10">
        <v>549</v>
      </c>
      <c r="B551" s="11">
        <f t="shared" si="94"/>
        <v>4.1584698436376888</v>
      </c>
      <c r="C551" s="12">
        <f t="shared" ca="1" si="93"/>
        <v>85</v>
      </c>
      <c r="D551" s="12">
        <f t="shared" ca="1" si="95"/>
        <v>0</v>
      </c>
      <c r="E551" s="12">
        <f t="shared" ca="1" si="96"/>
        <v>0</v>
      </c>
      <c r="F551" s="12">
        <f t="shared" ca="1" si="97"/>
        <v>1</v>
      </c>
      <c r="G551" s="12">
        <f t="shared" ca="1" si="103"/>
        <v>6</v>
      </c>
      <c r="H551" s="12">
        <f t="shared" ca="1" si="103"/>
        <v>6</v>
      </c>
      <c r="I551" s="12">
        <f t="shared" ca="1" si="103"/>
        <v>7</v>
      </c>
      <c r="J551" s="12">
        <f t="shared" ca="1" si="98"/>
        <v>6.333333333333333</v>
      </c>
      <c r="K551" s="12">
        <f t="shared" ca="1" si="99"/>
        <v>0</v>
      </c>
      <c r="L551" s="12">
        <f t="shared" ca="1" si="100"/>
        <v>0</v>
      </c>
      <c r="M551" s="12">
        <f t="shared" ca="1" si="101"/>
        <v>6.333333333333333</v>
      </c>
      <c r="N551" s="9">
        <f ca="1">MATCH(C551,INDEX('Task Durations - Poisson'!$B$2:$AZ$80,,5),1)</f>
        <v>8</v>
      </c>
      <c r="O551" s="9">
        <f ca="1">MIN(51,INT(SUMPRODUCT(B551:N551,'Task Durations - Table 1'!$A$3:$M$3)))</f>
        <v>15</v>
      </c>
      <c r="P551" s="9">
        <f ca="1">MATCH(100-C551,INDEX('Task Durations - Poisson'!$B$2:$AZ$80,,O551),1)</f>
        <v>12</v>
      </c>
    </row>
    <row r="552" spans="1:16" ht="20.100000000000001" customHeight="1">
      <c r="A552" s="10">
        <v>550</v>
      </c>
      <c r="B552" s="11">
        <f t="shared" si="94"/>
        <v>4.1640181681569111</v>
      </c>
      <c r="C552" s="12">
        <f t="shared" ca="1" si="93"/>
        <v>41</v>
      </c>
      <c r="D552" s="12">
        <f t="shared" ca="1" si="95"/>
        <v>0</v>
      </c>
      <c r="E552" s="12">
        <f t="shared" ca="1" si="96"/>
        <v>1</v>
      </c>
      <c r="F552" s="12">
        <f t="shared" ca="1" si="97"/>
        <v>0</v>
      </c>
      <c r="G552" s="12">
        <f t="shared" ca="1" si="103"/>
        <v>5</v>
      </c>
      <c r="H552" s="12">
        <f t="shared" ca="1" si="103"/>
        <v>5</v>
      </c>
      <c r="I552" s="12">
        <f t="shared" ca="1" si="103"/>
        <v>5</v>
      </c>
      <c r="J552" s="12">
        <f t="shared" ca="1" si="98"/>
        <v>5</v>
      </c>
      <c r="K552" s="12">
        <f t="shared" ca="1" si="99"/>
        <v>0</v>
      </c>
      <c r="L552" s="12">
        <f t="shared" ca="1" si="100"/>
        <v>5</v>
      </c>
      <c r="M552" s="12">
        <f t="shared" ca="1" si="101"/>
        <v>0</v>
      </c>
      <c r="N552" s="9">
        <f ca="1">MATCH(C552,INDEX('Task Durations - Poisson'!$B$2:$AZ$80,,5),1)</f>
        <v>5</v>
      </c>
      <c r="O552" s="9">
        <f ca="1">MIN(51,INT(SUMPRODUCT(B552:N552,'Task Durations - Table 1'!$A$3:$M$3)))</f>
        <v>9</v>
      </c>
      <c r="P552" s="9">
        <f ca="1">MATCH(100-C552,INDEX('Task Durations - Poisson'!$B$2:$AZ$80,,O552),1)</f>
        <v>11</v>
      </c>
    </row>
    <row r="553" spans="1:16" ht="20.100000000000001" customHeight="1">
      <c r="A553" s="10">
        <v>551</v>
      </c>
      <c r="B553" s="11">
        <f t="shared" si="94"/>
        <v>4.169573895376196</v>
      </c>
      <c r="C553" s="12">
        <f t="shared" ca="1" si="93"/>
        <v>26</v>
      </c>
      <c r="D553" s="12">
        <f t="shared" ca="1" si="95"/>
        <v>1</v>
      </c>
      <c r="E553" s="12">
        <f t="shared" ca="1" si="96"/>
        <v>0</v>
      </c>
      <c r="F553" s="12">
        <f t="shared" ca="1" si="97"/>
        <v>0</v>
      </c>
      <c r="G553" s="12">
        <f t="shared" ca="1" si="103"/>
        <v>25</v>
      </c>
      <c r="H553" s="12">
        <f t="shared" ca="1" si="103"/>
        <v>17</v>
      </c>
      <c r="I553" s="12">
        <f t="shared" ca="1" si="103"/>
        <v>17</v>
      </c>
      <c r="J553" s="12">
        <f t="shared" ca="1" si="98"/>
        <v>19.666666666666668</v>
      </c>
      <c r="K553" s="12">
        <f t="shared" ca="1" si="99"/>
        <v>19.666666666666668</v>
      </c>
      <c r="L553" s="12">
        <f t="shared" ca="1" si="100"/>
        <v>0</v>
      </c>
      <c r="M553" s="12">
        <f t="shared" ca="1" si="101"/>
        <v>0</v>
      </c>
      <c r="N553" s="9">
        <f ca="1">MATCH(C553,INDEX('Task Durations - Poisson'!$B$2:$AZ$80,,5),1)</f>
        <v>4</v>
      </c>
      <c r="O553" s="9">
        <f ca="1">MIN(51,INT(SUMPRODUCT(B553:N553,'Task Durations - Table 1'!$A$3:$M$3)))</f>
        <v>28</v>
      </c>
      <c r="P553" s="9">
        <f ca="1">MATCH(100-C553,INDEX('Task Durations - Poisson'!$B$2:$AZ$80,,O553),1)</f>
        <v>32</v>
      </c>
    </row>
    <row r="554" spans="1:16" ht="20.100000000000001" customHeight="1">
      <c r="A554" s="10">
        <v>552</v>
      </c>
      <c r="B554" s="11">
        <f t="shared" si="94"/>
        <v>4.1751370351723924</v>
      </c>
      <c r="C554" s="12">
        <f t="shared" ca="1" si="93"/>
        <v>92</v>
      </c>
      <c r="D554" s="12">
        <f t="shared" ca="1" si="95"/>
        <v>0</v>
      </c>
      <c r="E554" s="12">
        <f t="shared" ca="1" si="96"/>
        <v>0</v>
      </c>
      <c r="F554" s="12">
        <f t="shared" ca="1" si="97"/>
        <v>1</v>
      </c>
      <c r="G554" s="12">
        <f t="shared" ca="1" si="103"/>
        <v>7</v>
      </c>
      <c r="H554" s="12">
        <f t="shared" ca="1" si="103"/>
        <v>7</v>
      </c>
      <c r="I554" s="12">
        <f t="shared" ca="1" si="103"/>
        <v>6</v>
      </c>
      <c r="J554" s="12">
        <f t="shared" ca="1" si="98"/>
        <v>6.666666666666667</v>
      </c>
      <c r="K554" s="12">
        <f t="shared" ca="1" si="99"/>
        <v>0</v>
      </c>
      <c r="L554" s="12">
        <f t="shared" ca="1" si="100"/>
        <v>0</v>
      </c>
      <c r="M554" s="12">
        <f t="shared" ca="1" si="101"/>
        <v>6.666666666666667</v>
      </c>
      <c r="N554" s="9">
        <f ca="1">MATCH(C554,INDEX('Task Durations - Poisson'!$B$2:$AZ$80,,5),1)</f>
        <v>9</v>
      </c>
      <c r="O554" s="9">
        <f ca="1">MIN(51,INT(SUMPRODUCT(B554:N554,'Task Durations - Table 1'!$A$3:$M$3)))</f>
        <v>16</v>
      </c>
      <c r="P554" s="9">
        <f ca="1">MATCH(100-C554,INDEX('Task Durations - Poisson'!$B$2:$AZ$80,,O554),1)</f>
        <v>12</v>
      </c>
    </row>
    <row r="555" spans="1:16" ht="20.100000000000001" customHeight="1">
      <c r="A555" s="10">
        <v>553</v>
      </c>
      <c r="B555" s="11">
        <f t="shared" si="94"/>
        <v>4.1807075974355294</v>
      </c>
      <c r="C555" s="12">
        <f t="shared" ca="1" si="93"/>
        <v>30</v>
      </c>
      <c r="D555" s="12">
        <f t="shared" ca="1" si="95"/>
        <v>1</v>
      </c>
      <c r="E555" s="12">
        <f t="shared" ca="1" si="96"/>
        <v>0</v>
      </c>
      <c r="F555" s="12">
        <f t="shared" ca="1" si="97"/>
        <v>0</v>
      </c>
      <c r="G555" s="12">
        <f t="shared" ca="1" si="103"/>
        <v>9</v>
      </c>
      <c r="H555" s="12">
        <f t="shared" ca="1" si="103"/>
        <v>9</v>
      </c>
      <c r="I555" s="12">
        <f t="shared" ca="1" si="103"/>
        <v>7</v>
      </c>
      <c r="J555" s="12">
        <f t="shared" ca="1" si="98"/>
        <v>8.3333333333333339</v>
      </c>
      <c r="K555" s="12">
        <f t="shared" ca="1" si="99"/>
        <v>8.3333333333333339</v>
      </c>
      <c r="L555" s="12">
        <f t="shared" ca="1" si="100"/>
        <v>0</v>
      </c>
      <c r="M555" s="12">
        <f t="shared" ca="1" si="101"/>
        <v>0</v>
      </c>
      <c r="N555" s="9">
        <f ca="1">MATCH(C555,INDEX('Task Durations - Poisson'!$B$2:$AZ$80,,5),1)</f>
        <v>5</v>
      </c>
      <c r="O555" s="9">
        <f ca="1">MIN(51,INT(SUMPRODUCT(B555:N555,'Task Durations - Table 1'!$A$3:$M$3)))</f>
        <v>16</v>
      </c>
      <c r="P555" s="9">
        <f ca="1">MATCH(100-C555,INDEX('Task Durations - Poisson'!$B$2:$AZ$80,,O555),1)</f>
        <v>19</v>
      </c>
    </row>
    <row r="556" spans="1:16" ht="20.100000000000001" customHeight="1">
      <c r="A556" s="10">
        <v>554</v>
      </c>
      <c r="B556" s="11">
        <f t="shared" si="94"/>
        <v>4.1862855920688293</v>
      </c>
      <c r="C556" s="12">
        <f t="shared" ca="1" si="93"/>
        <v>42</v>
      </c>
      <c r="D556" s="12">
        <f t="shared" ca="1" si="95"/>
        <v>0</v>
      </c>
      <c r="E556" s="12">
        <f t="shared" ca="1" si="96"/>
        <v>1</v>
      </c>
      <c r="F556" s="12">
        <f t="shared" ca="1" si="97"/>
        <v>0</v>
      </c>
      <c r="G556" s="12">
        <f t="shared" ca="1" si="103"/>
        <v>5</v>
      </c>
      <c r="H556" s="12">
        <f t="shared" ca="1" si="103"/>
        <v>5</v>
      </c>
      <c r="I556" s="12">
        <f t="shared" ca="1" si="103"/>
        <v>6</v>
      </c>
      <c r="J556" s="12">
        <f t="shared" ca="1" si="98"/>
        <v>5.333333333333333</v>
      </c>
      <c r="K556" s="12">
        <f t="shared" ca="1" si="99"/>
        <v>0</v>
      </c>
      <c r="L556" s="12">
        <f t="shared" ca="1" si="100"/>
        <v>5.333333333333333</v>
      </c>
      <c r="M556" s="12">
        <f t="shared" ca="1" si="101"/>
        <v>0</v>
      </c>
      <c r="N556" s="9">
        <f ca="1">MATCH(C556,INDEX('Task Durations - Poisson'!$B$2:$AZ$80,,5),1)</f>
        <v>5</v>
      </c>
      <c r="O556" s="9">
        <f ca="1">MIN(51,INT(SUMPRODUCT(B556:N556,'Task Durations - Table 1'!$A$3:$M$3)))</f>
        <v>10</v>
      </c>
      <c r="P556" s="9">
        <f ca="1">MATCH(100-C556,INDEX('Task Durations - Poisson'!$B$2:$AZ$80,,O556),1)</f>
        <v>11</v>
      </c>
    </row>
    <row r="557" spans="1:16" ht="20.100000000000001" customHeight="1">
      <c r="A557" s="10">
        <v>555</v>
      </c>
      <c r="B557" s="11">
        <f t="shared" si="94"/>
        <v>4.1918710289887287</v>
      </c>
      <c r="C557" s="12">
        <f t="shared" ca="1" si="93"/>
        <v>12</v>
      </c>
      <c r="D557" s="12">
        <f t="shared" ca="1" si="95"/>
        <v>1</v>
      </c>
      <c r="E557" s="12">
        <f t="shared" ca="1" si="96"/>
        <v>0</v>
      </c>
      <c r="F557" s="12">
        <f t="shared" ca="1" si="97"/>
        <v>0</v>
      </c>
      <c r="G557" s="12">
        <f t="shared" ca="1" si="103"/>
        <v>17</v>
      </c>
      <c r="H557" s="12">
        <f t="shared" ca="1" si="103"/>
        <v>17</v>
      </c>
      <c r="I557" s="12">
        <f t="shared" ca="1" si="103"/>
        <v>17</v>
      </c>
      <c r="J557" s="12">
        <f t="shared" ca="1" si="98"/>
        <v>17</v>
      </c>
      <c r="K557" s="12">
        <f t="shared" ca="1" si="99"/>
        <v>17</v>
      </c>
      <c r="L557" s="12">
        <f t="shared" ca="1" si="100"/>
        <v>0</v>
      </c>
      <c r="M557" s="12">
        <f t="shared" ca="1" si="101"/>
        <v>0</v>
      </c>
      <c r="N557" s="9">
        <f ca="1">MATCH(C557,INDEX('Task Durations - Poisson'!$B$2:$AZ$80,,5),1)</f>
        <v>3</v>
      </c>
      <c r="O557" s="9">
        <f ca="1">MIN(51,INT(SUMPRODUCT(B557:N557,'Task Durations - Table 1'!$A$3:$M$3)))</f>
        <v>25</v>
      </c>
      <c r="P557" s="9">
        <f ca="1">MATCH(100-C557,INDEX('Task Durations - Poisson'!$B$2:$AZ$80,,O557),1)</f>
        <v>32</v>
      </c>
    </row>
    <row r="558" spans="1:16" ht="20.100000000000001" customHeight="1">
      <c r="A558" s="10">
        <v>556</v>
      </c>
      <c r="B558" s="11">
        <f t="shared" si="94"/>
        <v>4.1974639181248952</v>
      </c>
      <c r="C558" s="12">
        <f t="shared" ca="1" si="93"/>
        <v>86</v>
      </c>
      <c r="D558" s="12">
        <f t="shared" ca="1" si="95"/>
        <v>0</v>
      </c>
      <c r="E558" s="12">
        <f t="shared" ca="1" si="96"/>
        <v>0</v>
      </c>
      <c r="F558" s="12">
        <f t="shared" ca="1" si="97"/>
        <v>1</v>
      </c>
      <c r="G558" s="12">
        <f t="shared" ca="1" si="103"/>
        <v>9</v>
      </c>
      <c r="H558" s="12">
        <f t="shared" ca="1" si="103"/>
        <v>7</v>
      </c>
      <c r="I558" s="12">
        <f t="shared" ca="1" si="103"/>
        <v>7</v>
      </c>
      <c r="J558" s="12">
        <f t="shared" ca="1" si="98"/>
        <v>7.666666666666667</v>
      </c>
      <c r="K558" s="12">
        <f t="shared" ca="1" si="99"/>
        <v>0</v>
      </c>
      <c r="L558" s="12">
        <f t="shared" ca="1" si="100"/>
        <v>0</v>
      </c>
      <c r="M558" s="12">
        <f t="shared" ca="1" si="101"/>
        <v>7.666666666666667</v>
      </c>
      <c r="N558" s="9">
        <f ca="1">MATCH(C558,INDEX('Task Durations - Poisson'!$B$2:$AZ$80,,5),1)</f>
        <v>8</v>
      </c>
      <c r="O558" s="9">
        <f ca="1">MIN(51,INT(SUMPRODUCT(B558:N558,'Task Durations - Table 1'!$A$3:$M$3)))</f>
        <v>17</v>
      </c>
      <c r="P558" s="9">
        <f ca="1">MATCH(100-C558,INDEX('Task Durations - Poisson'!$B$2:$AZ$80,,O558),1)</f>
        <v>14</v>
      </c>
    </row>
    <row r="559" spans="1:16" ht="20.100000000000001" customHeight="1">
      <c r="A559" s="10">
        <v>557</v>
      </c>
      <c r="B559" s="11">
        <f t="shared" si="94"/>
        <v>4.2030642694202438</v>
      </c>
      <c r="C559" s="12">
        <f t="shared" ca="1" si="93"/>
        <v>52</v>
      </c>
      <c r="D559" s="12">
        <f t="shared" ca="1" si="95"/>
        <v>0</v>
      </c>
      <c r="E559" s="12">
        <f t="shared" ca="1" si="96"/>
        <v>1</v>
      </c>
      <c r="F559" s="12">
        <f t="shared" ca="1" si="97"/>
        <v>0</v>
      </c>
      <c r="G559" s="12">
        <f t="shared" ca="1" si="103"/>
        <v>9</v>
      </c>
      <c r="H559" s="12">
        <f t="shared" ca="1" si="103"/>
        <v>12</v>
      </c>
      <c r="I559" s="12">
        <f t="shared" ca="1" si="103"/>
        <v>9</v>
      </c>
      <c r="J559" s="12">
        <f t="shared" ca="1" si="98"/>
        <v>10</v>
      </c>
      <c r="K559" s="12">
        <f t="shared" ca="1" si="99"/>
        <v>0</v>
      </c>
      <c r="L559" s="12">
        <f t="shared" ca="1" si="100"/>
        <v>10</v>
      </c>
      <c r="M559" s="12">
        <f t="shared" ca="1" si="101"/>
        <v>0</v>
      </c>
      <c r="N559" s="9">
        <f ca="1">MATCH(C559,INDEX('Task Durations - Poisson'!$B$2:$AZ$80,,5),1)</f>
        <v>6</v>
      </c>
      <c r="O559" s="9">
        <f ca="1">MIN(51,INT(SUMPRODUCT(B559:N559,'Task Durations - Table 1'!$A$3:$M$3)))</f>
        <v>14</v>
      </c>
      <c r="P559" s="9">
        <f ca="1">MATCH(100-C559,INDEX('Task Durations - Poisson'!$B$2:$AZ$80,,O559),1)</f>
        <v>15</v>
      </c>
    </row>
    <row r="560" spans="1:16" ht="20.100000000000001" customHeight="1">
      <c r="A560" s="10">
        <v>558</v>
      </c>
      <c r="B560" s="11">
        <f t="shared" si="94"/>
        <v>4.2086720928309562</v>
      </c>
      <c r="C560" s="12">
        <f t="shared" ca="1" si="93"/>
        <v>61</v>
      </c>
      <c r="D560" s="12">
        <f t="shared" ca="1" si="95"/>
        <v>0</v>
      </c>
      <c r="E560" s="12">
        <f t="shared" ca="1" si="96"/>
        <v>1</v>
      </c>
      <c r="F560" s="12">
        <f t="shared" ca="1" si="97"/>
        <v>0</v>
      </c>
      <c r="G560" s="12">
        <f t="shared" ca="1" si="103"/>
        <v>17</v>
      </c>
      <c r="H560" s="12">
        <f t="shared" ca="1" si="103"/>
        <v>17</v>
      </c>
      <c r="I560" s="12">
        <f t="shared" ca="1" si="103"/>
        <v>17</v>
      </c>
      <c r="J560" s="12">
        <f t="shared" ca="1" si="98"/>
        <v>17</v>
      </c>
      <c r="K560" s="12">
        <f t="shared" ca="1" si="99"/>
        <v>0</v>
      </c>
      <c r="L560" s="12">
        <f t="shared" ca="1" si="100"/>
        <v>17</v>
      </c>
      <c r="M560" s="12">
        <f t="shared" ca="1" si="101"/>
        <v>0</v>
      </c>
      <c r="N560" s="9">
        <f ca="1">MATCH(C560,INDEX('Task Durations - Poisson'!$B$2:$AZ$80,,5),1)</f>
        <v>6</v>
      </c>
      <c r="O560" s="9">
        <f ca="1">MIN(51,INT(SUMPRODUCT(B560:N560,'Task Durations - Table 1'!$A$3:$M$3)))</f>
        <v>20</v>
      </c>
      <c r="P560" s="9">
        <f ca="1">MATCH(100-C560,INDEX('Task Durations - Poisson'!$B$2:$AZ$80,,O560),1)</f>
        <v>20</v>
      </c>
    </row>
    <row r="561" spans="1:16" ht="20.100000000000001" customHeight="1">
      <c r="A561" s="10">
        <v>559</v>
      </c>
      <c r="B561" s="11">
        <f t="shared" si="94"/>
        <v>4.2142873983264968</v>
      </c>
      <c r="C561" s="12">
        <f t="shared" ca="1" si="93"/>
        <v>59</v>
      </c>
      <c r="D561" s="12">
        <f t="shared" ca="1" si="95"/>
        <v>0</v>
      </c>
      <c r="E561" s="12">
        <f t="shared" ca="1" si="96"/>
        <v>1</v>
      </c>
      <c r="F561" s="12">
        <f t="shared" ca="1" si="97"/>
        <v>0</v>
      </c>
      <c r="G561" s="12">
        <f t="shared" ca="1" si="103"/>
        <v>12</v>
      </c>
      <c r="H561" s="12">
        <f t="shared" ca="1" si="103"/>
        <v>12</v>
      </c>
      <c r="I561" s="12">
        <f t="shared" ca="1" si="103"/>
        <v>9</v>
      </c>
      <c r="J561" s="12">
        <f t="shared" ca="1" si="98"/>
        <v>11</v>
      </c>
      <c r="K561" s="12">
        <f t="shared" ca="1" si="99"/>
        <v>0</v>
      </c>
      <c r="L561" s="12">
        <f t="shared" ca="1" si="100"/>
        <v>11</v>
      </c>
      <c r="M561" s="12">
        <f t="shared" ca="1" si="101"/>
        <v>0</v>
      </c>
      <c r="N561" s="9">
        <f ca="1">MATCH(C561,INDEX('Task Durations - Poisson'!$B$2:$AZ$80,,5),1)</f>
        <v>6</v>
      </c>
      <c r="O561" s="9">
        <f ca="1">MIN(51,INT(SUMPRODUCT(B561:N561,'Task Durations - Table 1'!$A$3:$M$3)))</f>
        <v>15</v>
      </c>
      <c r="P561" s="9">
        <f ca="1">MATCH(100-C561,INDEX('Task Durations - Poisson'!$B$2:$AZ$80,,O561),1)</f>
        <v>15</v>
      </c>
    </row>
    <row r="562" spans="1:16" ht="20.100000000000001" customHeight="1">
      <c r="A562" s="10">
        <v>560</v>
      </c>
      <c r="B562" s="11">
        <f t="shared" si="94"/>
        <v>4.2199101958896348</v>
      </c>
      <c r="C562" s="12">
        <f t="shared" ca="1" si="93"/>
        <v>19</v>
      </c>
      <c r="D562" s="12">
        <f t="shared" ca="1" si="95"/>
        <v>1</v>
      </c>
      <c r="E562" s="12">
        <f t="shared" ca="1" si="96"/>
        <v>0</v>
      </c>
      <c r="F562" s="12">
        <f t="shared" ca="1" si="97"/>
        <v>0</v>
      </c>
      <c r="G562" s="12">
        <f t="shared" ca="1" si="103"/>
        <v>17</v>
      </c>
      <c r="H562" s="12">
        <f t="shared" ca="1" si="103"/>
        <v>17</v>
      </c>
      <c r="I562" s="12">
        <f t="shared" ca="1" si="103"/>
        <v>25</v>
      </c>
      <c r="J562" s="12">
        <f t="shared" ca="1" si="98"/>
        <v>19.666666666666668</v>
      </c>
      <c r="K562" s="12">
        <f t="shared" ca="1" si="99"/>
        <v>19.666666666666668</v>
      </c>
      <c r="L562" s="12">
        <f t="shared" ca="1" si="100"/>
        <v>0</v>
      </c>
      <c r="M562" s="12">
        <f t="shared" ca="1" si="101"/>
        <v>0</v>
      </c>
      <c r="N562" s="9">
        <f ca="1">MATCH(C562,INDEX('Task Durations - Poisson'!$B$2:$AZ$80,,5),1)</f>
        <v>4</v>
      </c>
      <c r="O562" s="9">
        <f ca="1">MIN(51,INT(SUMPRODUCT(B562:N562,'Task Durations - Table 1'!$A$3:$M$3)))</f>
        <v>29</v>
      </c>
      <c r="P562" s="9">
        <f ca="1">MATCH(100-C562,INDEX('Task Durations - Poisson'!$B$2:$AZ$80,,O562),1)</f>
        <v>35</v>
      </c>
    </row>
    <row r="563" spans="1:16" ht="20.100000000000001" customHeight="1">
      <c r="A563" s="10">
        <v>561</v>
      </c>
      <c r="B563" s="11">
        <f t="shared" si="94"/>
        <v>4.2255404955164533</v>
      </c>
      <c r="C563" s="12">
        <f t="shared" ca="1" si="93"/>
        <v>36</v>
      </c>
      <c r="D563" s="12">
        <f t="shared" ca="1" si="95"/>
        <v>0</v>
      </c>
      <c r="E563" s="12">
        <f t="shared" ca="1" si="96"/>
        <v>1</v>
      </c>
      <c r="F563" s="12">
        <f t="shared" ca="1" si="97"/>
        <v>0</v>
      </c>
      <c r="G563" s="12">
        <f t="shared" ca="1" si="103"/>
        <v>6</v>
      </c>
      <c r="H563" s="12">
        <f t="shared" ca="1" si="103"/>
        <v>7</v>
      </c>
      <c r="I563" s="12">
        <f t="shared" ca="1" si="103"/>
        <v>7</v>
      </c>
      <c r="J563" s="12">
        <f t="shared" ca="1" si="98"/>
        <v>6.666666666666667</v>
      </c>
      <c r="K563" s="12">
        <f t="shared" ca="1" si="99"/>
        <v>0</v>
      </c>
      <c r="L563" s="12">
        <f t="shared" ca="1" si="100"/>
        <v>6.666666666666667</v>
      </c>
      <c r="M563" s="12">
        <f t="shared" ca="1" si="101"/>
        <v>0</v>
      </c>
      <c r="N563" s="9">
        <f ca="1">MATCH(C563,INDEX('Task Durations - Poisson'!$B$2:$AZ$80,,5),1)</f>
        <v>5</v>
      </c>
      <c r="O563" s="9">
        <f ca="1">MIN(51,INT(SUMPRODUCT(B563:N563,'Task Durations - Table 1'!$A$3:$M$3)))</f>
        <v>11</v>
      </c>
      <c r="P563" s="9">
        <f ca="1">MATCH(100-C563,INDEX('Task Durations - Poisson'!$B$2:$AZ$80,,O563),1)</f>
        <v>13</v>
      </c>
    </row>
    <row r="564" spans="1:16" ht="20.100000000000001" customHeight="1">
      <c r="A564" s="10">
        <v>562</v>
      </c>
      <c r="B564" s="11">
        <f t="shared" si="94"/>
        <v>4.2311783072163767</v>
      </c>
      <c r="C564" s="12">
        <f t="shared" ca="1" si="93"/>
        <v>49</v>
      </c>
      <c r="D564" s="12">
        <f t="shared" ca="1" si="95"/>
        <v>0</v>
      </c>
      <c r="E564" s="12">
        <f t="shared" ca="1" si="96"/>
        <v>1</v>
      </c>
      <c r="F564" s="12">
        <f t="shared" ca="1" si="97"/>
        <v>0</v>
      </c>
      <c r="G564" s="12">
        <f t="shared" ref="G564:I583" ca="1" si="104">INT(CHOOSE(1+MOD($C564+RANDBETWEEN(0,1),7),1,2,3,5,8,13,21)+$B564)</f>
        <v>6</v>
      </c>
      <c r="H564" s="12">
        <f t="shared" ca="1" si="104"/>
        <v>6</v>
      </c>
      <c r="I564" s="12">
        <f t="shared" ca="1" si="104"/>
        <v>6</v>
      </c>
      <c r="J564" s="12">
        <f t="shared" ca="1" si="98"/>
        <v>6</v>
      </c>
      <c r="K564" s="12">
        <f t="shared" ca="1" si="99"/>
        <v>0</v>
      </c>
      <c r="L564" s="12">
        <f t="shared" ca="1" si="100"/>
        <v>6</v>
      </c>
      <c r="M564" s="12">
        <f t="shared" ca="1" si="101"/>
        <v>0</v>
      </c>
      <c r="N564" s="9">
        <f ca="1">MATCH(C564,INDEX('Task Durations - Poisson'!$B$2:$AZ$80,,5),1)</f>
        <v>6</v>
      </c>
      <c r="O564" s="9">
        <f ca="1">MIN(51,INT(SUMPRODUCT(B564:N564,'Task Durations - Table 1'!$A$3:$M$3)))</f>
        <v>11</v>
      </c>
      <c r="P564" s="9">
        <f ca="1">MATCH(100-C564,INDEX('Task Durations - Poisson'!$B$2:$AZ$80,,O564),1)</f>
        <v>12</v>
      </c>
    </row>
    <row r="565" spans="1:16" ht="20.100000000000001" customHeight="1">
      <c r="A565" s="10">
        <v>563</v>
      </c>
      <c r="B565" s="11">
        <f t="shared" si="94"/>
        <v>4.236823641012184</v>
      </c>
      <c r="C565" s="12">
        <f t="shared" ca="1" si="93"/>
        <v>80</v>
      </c>
      <c r="D565" s="12">
        <f t="shared" ca="1" si="95"/>
        <v>0</v>
      </c>
      <c r="E565" s="12">
        <f t="shared" ca="1" si="96"/>
        <v>0</v>
      </c>
      <c r="F565" s="12">
        <f t="shared" ca="1" si="97"/>
        <v>1</v>
      </c>
      <c r="G565" s="12">
        <f t="shared" ca="1" si="104"/>
        <v>9</v>
      </c>
      <c r="H565" s="12">
        <f t="shared" ca="1" si="104"/>
        <v>9</v>
      </c>
      <c r="I565" s="12">
        <f t="shared" ca="1" si="104"/>
        <v>12</v>
      </c>
      <c r="J565" s="12">
        <f t="shared" ca="1" si="98"/>
        <v>10</v>
      </c>
      <c r="K565" s="12">
        <f t="shared" ca="1" si="99"/>
        <v>0</v>
      </c>
      <c r="L565" s="12">
        <f t="shared" ca="1" si="100"/>
        <v>0</v>
      </c>
      <c r="M565" s="12">
        <f t="shared" ca="1" si="101"/>
        <v>10</v>
      </c>
      <c r="N565" s="9">
        <f ca="1">MATCH(C565,INDEX('Task Durations - Poisson'!$B$2:$AZ$80,,5),1)</f>
        <v>8</v>
      </c>
      <c r="O565" s="9">
        <f ca="1">MIN(51,INT(SUMPRODUCT(B565:N565,'Task Durations - Table 1'!$A$3:$M$3)))</f>
        <v>19</v>
      </c>
      <c r="P565" s="9">
        <f ca="1">MATCH(100-C565,INDEX('Task Durations - Poisson'!$B$2:$AZ$80,,O565),1)</f>
        <v>16</v>
      </c>
    </row>
    <row r="566" spans="1:16" ht="20.100000000000001" customHeight="1">
      <c r="A566" s="10">
        <v>564</v>
      </c>
      <c r="B566" s="11">
        <f t="shared" si="94"/>
        <v>4.2424765069400241</v>
      </c>
      <c r="C566" s="12">
        <f t="shared" ca="1" si="93"/>
        <v>46</v>
      </c>
      <c r="D566" s="12">
        <f t="shared" ca="1" si="95"/>
        <v>0</v>
      </c>
      <c r="E566" s="12">
        <f t="shared" ca="1" si="96"/>
        <v>1</v>
      </c>
      <c r="F566" s="12">
        <f t="shared" ca="1" si="97"/>
        <v>0</v>
      </c>
      <c r="G566" s="12">
        <f t="shared" ca="1" si="104"/>
        <v>17</v>
      </c>
      <c r="H566" s="12">
        <f t="shared" ca="1" si="104"/>
        <v>12</v>
      </c>
      <c r="I566" s="12">
        <f t="shared" ca="1" si="104"/>
        <v>17</v>
      </c>
      <c r="J566" s="12">
        <f t="shared" ca="1" si="98"/>
        <v>15.333333333333334</v>
      </c>
      <c r="K566" s="12">
        <f t="shared" ca="1" si="99"/>
        <v>0</v>
      </c>
      <c r="L566" s="12">
        <f t="shared" ca="1" si="100"/>
        <v>15.333333333333334</v>
      </c>
      <c r="M566" s="12">
        <f t="shared" ca="1" si="101"/>
        <v>0</v>
      </c>
      <c r="N566" s="9">
        <f ca="1">MATCH(C566,INDEX('Task Durations - Poisson'!$B$2:$AZ$80,,5),1)</f>
        <v>6</v>
      </c>
      <c r="O566" s="9">
        <f ca="1">MIN(51,INT(SUMPRODUCT(B566:N566,'Task Durations - Table 1'!$A$3:$M$3)))</f>
        <v>18</v>
      </c>
      <c r="P566" s="9">
        <f ca="1">MATCH(100-C566,INDEX('Task Durations - Poisson'!$B$2:$AZ$80,,O566),1)</f>
        <v>19</v>
      </c>
    </row>
    <row r="567" spans="1:16" ht="20.100000000000001" customHeight="1">
      <c r="A567" s="10">
        <v>565</v>
      </c>
      <c r="B567" s="11">
        <f t="shared" si="94"/>
        <v>4.2481369150494377</v>
      </c>
      <c r="C567" s="12">
        <f t="shared" ca="1" si="93"/>
        <v>83</v>
      </c>
      <c r="D567" s="12">
        <f t="shared" ca="1" si="95"/>
        <v>0</v>
      </c>
      <c r="E567" s="12">
        <f t="shared" ca="1" si="96"/>
        <v>0</v>
      </c>
      <c r="F567" s="12">
        <f t="shared" ca="1" si="97"/>
        <v>1</v>
      </c>
      <c r="G567" s="12">
        <f t="shared" ca="1" si="104"/>
        <v>5</v>
      </c>
      <c r="H567" s="12">
        <f t="shared" ca="1" si="104"/>
        <v>5</v>
      </c>
      <c r="I567" s="12">
        <f t="shared" ca="1" si="104"/>
        <v>25</v>
      </c>
      <c r="J567" s="12">
        <f t="shared" ca="1" si="98"/>
        <v>11.666666666666666</v>
      </c>
      <c r="K567" s="12">
        <f t="shared" ca="1" si="99"/>
        <v>0</v>
      </c>
      <c r="L567" s="12">
        <f t="shared" ca="1" si="100"/>
        <v>0</v>
      </c>
      <c r="M567" s="12">
        <f t="shared" ca="1" si="101"/>
        <v>11.666666666666666</v>
      </c>
      <c r="N567" s="9">
        <f ca="1">MATCH(C567,INDEX('Task Durations - Poisson'!$B$2:$AZ$80,,5),1)</f>
        <v>8</v>
      </c>
      <c r="O567" s="9">
        <f ca="1">MIN(51,INT(SUMPRODUCT(B567:N567,'Task Durations - Table 1'!$A$3:$M$3)))</f>
        <v>22</v>
      </c>
      <c r="P567" s="9">
        <f ca="1">MATCH(100-C567,INDEX('Task Durations - Poisson'!$B$2:$AZ$80,,O567),1)</f>
        <v>19</v>
      </c>
    </row>
    <row r="568" spans="1:16" ht="20.100000000000001" customHeight="1">
      <c r="A568" s="10">
        <v>566</v>
      </c>
      <c r="B568" s="11">
        <f t="shared" si="94"/>
        <v>4.2538048754033753</v>
      </c>
      <c r="C568" s="12">
        <f t="shared" ca="1" si="93"/>
        <v>90</v>
      </c>
      <c r="D568" s="12">
        <f t="shared" ca="1" si="95"/>
        <v>0</v>
      </c>
      <c r="E568" s="12">
        <f t="shared" ca="1" si="96"/>
        <v>0</v>
      </c>
      <c r="F568" s="12">
        <f t="shared" ca="1" si="97"/>
        <v>1</v>
      </c>
      <c r="G568" s="12">
        <f t="shared" ca="1" si="104"/>
        <v>25</v>
      </c>
      <c r="H568" s="12">
        <f t="shared" ca="1" si="104"/>
        <v>25</v>
      </c>
      <c r="I568" s="12">
        <f t="shared" ca="1" si="104"/>
        <v>25</v>
      </c>
      <c r="J568" s="12">
        <f t="shared" ca="1" si="98"/>
        <v>25</v>
      </c>
      <c r="K568" s="12">
        <f t="shared" ca="1" si="99"/>
        <v>0</v>
      </c>
      <c r="L568" s="12">
        <f t="shared" ca="1" si="100"/>
        <v>0</v>
      </c>
      <c r="M568" s="12">
        <f t="shared" ca="1" si="101"/>
        <v>25</v>
      </c>
      <c r="N568" s="9">
        <f ca="1">MATCH(C568,INDEX('Task Durations - Poisson'!$B$2:$AZ$80,,5),1)</f>
        <v>9</v>
      </c>
      <c r="O568" s="9">
        <f ca="1">MIN(51,INT(SUMPRODUCT(B568:N568,'Task Durations - Table 1'!$A$3:$M$3)))</f>
        <v>35</v>
      </c>
      <c r="P568" s="9">
        <f ca="1">MATCH(100-C568,INDEX('Task Durations - Poisson'!$B$2:$AZ$80,,O568),1)</f>
        <v>29</v>
      </c>
    </row>
    <row r="569" spans="1:16" ht="20.100000000000001" customHeight="1">
      <c r="A569" s="10">
        <v>567</v>
      </c>
      <c r="B569" s="11">
        <f t="shared" si="94"/>
        <v>4.2594803980782112</v>
      </c>
      <c r="C569" s="12">
        <f t="shared" ca="1" si="93"/>
        <v>68</v>
      </c>
      <c r="D569" s="12">
        <f t="shared" ca="1" si="95"/>
        <v>0</v>
      </c>
      <c r="E569" s="12">
        <f t="shared" ca="1" si="96"/>
        <v>0</v>
      </c>
      <c r="F569" s="12">
        <f t="shared" ca="1" si="97"/>
        <v>1</v>
      </c>
      <c r="G569" s="12">
        <f t="shared" ca="1" si="104"/>
        <v>25</v>
      </c>
      <c r="H569" s="12">
        <f t="shared" ca="1" si="104"/>
        <v>17</v>
      </c>
      <c r="I569" s="12">
        <f t="shared" ca="1" si="104"/>
        <v>17</v>
      </c>
      <c r="J569" s="12">
        <f t="shared" ca="1" si="98"/>
        <v>19.666666666666668</v>
      </c>
      <c r="K569" s="12">
        <f t="shared" ca="1" si="99"/>
        <v>0</v>
      </c>
      <c r="L569" s="12">
        <f t="shared" ca="1" si="100"/>
        <v>0</v>
      </c>
      <c r="M569" s="12">
        <f t="shared" ca="1" si="101"/>
        <v>19.666666666666668</v>
      </c>
      <c r="N569" s="9">
        <f ca="1">MATCH(C569,INDEX('Task Durations - Poisson'!$B$2:$AZ$80,,5),1)</f>
        <v>7</v>
      </c>
      <c r="O569" s="9">
        <f ca="1">MIN(51,INT(SUMPRODUCT(B569:N569,'Task Durations - Table 1'!$A$3:$M$3)))</f>
        <v>28</v>
      </c>
      <c r="P569" s="9">
        <f ca="1">MATCH(100-C569,INDEX('Task Durations - Poisson'!$B$2:$AZ$80,,O569),1)</f>
        <v>26</v>
      </c>
    </row>
    <row r="570" spans="1:16" ht="20.100000000000001" customHeight="1">
      <c r="A570" s="10">
        <v>568</v>
      </c>
      <c r="B570" s="11">
        <f t="shared" si="94"/>
        <v>4.2651634931637661</v>
      </c>
      <c r="C570" s="12">
        <f t="shared" ca="1" si="93"/>
        <v>78</v>
      </c>
      <c r="D570" s="12">
        <f t="shared" ca="1" si="95"/>
        <v>0</v>
      </c>
      <c r="E570" s="12">
        <f t="shared" ca="1" si="96"/>
        <v>0</v>
      </c>
      <c r="F570" s="12">
        <f t="shared" ca="1" si="97"/>
        <v>1</v>
      </c>
      <c r="G570" s="12">
        <f t="shared" ca="1" si="104"/>
        <v>7</v>
      </c>
      <c r="H570" s="12">
        <f t="shared" ca="1" si="104"/>
        <v>6</v>
      </c>
      <c r="I570" s="12">
        <f t="shared" ca="1" si="104"/>
        <v>6</v>
      </c>
      <c r="J570" s="12">
        <f t="shared" ca="1" si="98"/>
        <v>6.333333333333333</v>
      </c>
      <c r="K570" s="12">
        <f t="shared" ca="1" si="99"/>
        <v>0</v>
      </c>
      <c r="L570" s="12">
        <f t="shared" ca="1" si="100"/>
        <v>0</v>
      </c>
      <c r="M570" s="12">
        <f t="shared" ca="1" si="101"/>
        <v>6.333333333333333</v>
      </c>
      <c r="N570" s="9">
        <f ca="1">MATCH(C570,INDEX('Task Durations - Poisson'!$B$2:$AZ$80,,5),1)</f>
        <v>8</v>
      </c>
      <c r="O570" s="9">
        <f ca="1">MIN(51,INT(SUMPRODUCT(B570:N570,'Task Durations - Table 1'!$A$3:$M$3)))</f>
        <v>15</v>
      </c>
      <c r="P570" s="9">
        <f ca="1">MATCH(100-C570,INDEX('Task Durations - Poisson'!$B$2:$AZ$80,,O570),1)</f>
        <v>13</v>
      </c>
    </row>
    <row r="571" spans="1:16" ht="20.100000000000001" customHeight="1">
      <c r="A571" s="10">
        <v>569</v>
      </c>
      <c r="B571" s="11">
        <f t="shared" si="94"/>
        <v>4.2708541707633207</v>
      </c>
      <c r="C571" s="12">
        <f t="shared" ca="1" si="93"/>
        <v>41</v>
      </c>
      <c r="D571" s="12">
        <f t="shared" ca="1" si="95"/>
        <v>0</v>
      </c>
      <c r="E571" s="12">
        <f t="shared" ca="1" si="96"/>
        <v>1</v>
      </c>
      <c r="F571" s="12">
        <f t="shared" ca="1" si="97"/>
        <v>0</v>
      </c>
      <c r="G571" s="12">
        <f t="shared" ca="1" si="104"/>
        <v>25</v>
      </c>
      <c r="H571" s="12">
        <f t="shared" ca="1" si="104"/>
        <v>5</v>
      </c>
      <c r="I571" s="12">
        <f t="shared" ca="1" si="104"/>
        <v>25</v>
      </c>
      <c r="J571" s="12">
        <f t="shared" ca="1" si="98"/>
        <v>18.333333333333332</v>
      </c>
      <c r="K571" s="12">
        <f t="shared" ca="1" si="99"/>
        <v>0</v>
      </c>
      <c r="L571" s="12">
        <f t="shared" ca="1" si="100"/>
        <v>18.333333333333332</v>
      </c>
      <c r="M571" s="12">
        <f t="shared" ca="1" si="101"/>
        <v>0</v>
      </c>
      <c r="N571" s="9">
        <f ca="1">MATCH(C571,INDEX('Task Durations - Poisson'!$B$2:$AZ$80,,5),1)</f>
        <v>5</v>
      </c>
      <c r="O571" s="9">
        <f ca="1">MIN(51,INT(SUMPRODUCT(B571:N571,'Task Durations - Table 1'!$A$3:$M$3)))</f>
        <v>21</v>
      </c>
      <c r="P571" s="9">
        <f ca="1">MATCH(100-C571,INDEX('Task Durations - Poisson'!$B$2:$AZ$80,,O571),1)</f>
        <v>23</v>
      </c>
    </row>
    <row r="572" spans="1:16" ht="20.100000000000001" customHeight="1">
      <c r="A572" s="10">
        <v>570</v>
      </c>
      <c r="B572" s="11">
        <f t="shared" si="94"/>
        <v>4.2765524409936368</v>
      </c>
      <c r="C572" s="12">
        <f t="shared" ca="1" si="93"/>
        <v>47</v>
      </c>
      <c r="D572" s="12">
        <f t="shared" ca="1" si="95"/>
        <v>0</v>
      </c>
      <c r="E572" s="12">
        <f t="shared" ca="1" si="96"/>
        <v>1</v>
      </c>
      <c r="F572" s="12">
        <f t="shared" ca="1" si="97"/>
        <v>0</v>
      </c>
      <c r="G572" s="12">
        <f t="shared" ca="1" si="104"/>
        <v>17</v>
      </c>
      <c r="H572" s="12">
        <f t="shared" ca="1" si="104"/>
        <v>17</v>
      </c>
      <c r="I572" s="12">
        <f t="shared" ca="1" si="104"/>
        <v>25</v>
      </c>
      <c r="J572" s="12">
        <f t="shared" ca="1" si="98"/>
        <v>19.666666666666668</v>
      </c>
      <c r="K572" s="12">
        <f t="shared" ca="1" si="99"/>
        <v>0</v>
      </c>
      <c r="L572" s="12">
        <f t="shared" ca="1" si="100"/>
        <v>19.666666666666668</v>
      </c>
      <c r="M572" s="12">
        <f t="shared" ca="1" si="101"/>
        <v>0</v>
      </c>
      <c r="N572" s="9">
        <f ca="1">MATCH(C572,INDEX('Task Durations - Poisson'!$B$2:$AZ$80,,5),1)</f>
        <v>6</v>
      </c>
      <c r="O572" s="9">
        <f ca="1">MIN(51,INT(SUMPRODUCT(B572:N572,'Task Durations - Table 1'!$A$3:$M$3)))</f>
        <v>22</v>
      </c>
      <c r="P572" s="9">
        <f ca="1">MATCH(100-C572,INDEX('Task Durations - Poisson'!$B$2:$AZ$80,,O572),1)</f>
        <v>23</v>
      </c>
    </row>
    <row r="573" spans="1:16" ht="20.100000000000001" customHeight="1">
      <c r="A573" s="10">
        <v>571</v>
      </c>
      <c r="B573" s="11">
        <f t="shared" si="94"/>
        <v>4.2822583139849746</v>
      </c>
      <c r="C573" s="12">
        <f t="shared" ca="1" si="93"/>
        <v>35</v>
      </c>
      <c r="D573" s="12">
        <f t="shared" ca="1" si="95"/>
        <v>0</v>
      </c>
      <c r="E573" s="12">
        <f t="shared" ca="1" si="96"/>
        <v>1</v>
      </c>
      <c r="F573" s="12">
        <f t="shared" ca="1" si="97"/>
        <v>0</v>
      </c>
      <c r="G573" s="12">
        <f t="shared" ca="1" si="104"/>
        <v>5</v>
      </c>
      <c r="H573" s="12">
        <f t="shared" ca="1" si="104"/>
        <v>6</v>
      </c>
      <c r="I573" s="12">
        <f t="shared" ca="1" si="104"/>
        <v>5</v>
      </c>
      <c r="J573" s="12">
        <f t="shared" ca="1" si="98"/>
        <v>5.333333333333333</v>
      </c>
      <c r="K573" s="12">
        <f t="shared" ca="1" si="99"/>
        <v>0</v>
      </c>
      <c r="L573" s="12">
        <f t="shared" ca="1" si="100"/>
        <v>5.333333333333333</v>
      </c>
      <c r="M573" s="12">
        <f t="shared" ca="1" si="101"/>
        <v>0</v>
      </c>
      <c r="N573" s="9">
        <f ca="1">MATCH(C573,INDEX('Task Durations - Poisson'!$B$2:$AZ$80,,5),1)</f>
        <v>5</v>
      </c>
      <c r="O573" s="9">
        <f ca="1">MIN(51,INT(SUMPRODUCT(B573:N573,'Task Durations - Table 1'!$A$3:$M$3)))</f>
        <v>10</v>
      </c>
      <c r="P573" s="9">
        <f ca="1">MATCH(100-C573,INDEX('Task Durations - Poisson'!$B$2:$AZ$80,,O573),1)</f>
        <v>12</v>
      </c>
    </row>
    <row r="574" spans="1:16" ht="20.100000000000001" customHeight="1">
      <c r="A574" s="10">
        <v>572</v>
      </c>
      <c r="B574" s="11">
        <f t="shared" si="94"/>
        <v>4.2879717998811104</v>
      </c>
      <c r="C574" s="12">
        <f t="shared" ca="1" si="93"/>
        <v>82</v>
      </c>
      <c r="D574" s="12">
        <f t="shared" ca="1" si="95"/>
        <v>0</v>
      </c>
      <c r="E574" s="12">
        <f t="shared" ca="1" si="96"/>
        <v>0</v>
      </c>
      <c r="F574" s="12">
        <f t="shared" ca="1" si="97"/>
        <v>1</v>
      </c>
      <c r="G574" s="12">
        <f t="shared" ca="1" si="104"/>
        <v>25</v>
      </c>
      <c r="H574" s="12">
        <f t="shared" ca="1" si="104"/>
        <v>25</v>
      </c>
      <c r="I574" s="12">
        <f t="shared" ca="1" si="104"/>
        <v>25</v>
      </c>
      <c r="J574" s="12">
        <f t="shared" ca="1" si="98"/>
        <v>25</v>
      </c>
      <c r="K574" s="12">
        <f t="shared" ca="1" si="99"/>
        <v>0</v>
      </c>
      <c r="L574" s="12">
        <f t="shared" ca="1" si="100"/>
        <v>0</v>
      </c>
      <c r="M574" s="12">
        <f t="shared" ca="1" si="101"/>
        <v>25</v>
      </c>
      <c r="N574" s="9">
        <f ca="1">MATCH(C574,INDEX('Task Durations - Poisson'!$B$2:$AZ$80,,5),1)</f>
        <v>8</v>
      </c>
      <c r="O574" s="9">
        <f ca="1">MIN(51,INT(SUMPRODUCT(B574:N574,'Task Durations - Table 1'!$A$3:$M$3)))</f>
        <v>34</v>
      </c>
      <c r="P574" s="9">
        <f ca="1">MATCH(100-C574,INDEX('Task Durations - Poisson'!$B$2:$AZ$80,,O574),1)</f>
        <v>30</v>
      </c>
    </row>
    <row r="575" spans="1:16" ht="20.100000000000001" customHeight="1">
      <c r="A575" s="10">
        <v>573</v>
      </c>
      <c r="B575" s="11">
        <f t="shared" si="94"/>
        <v>4.2936929088393523</v>
      </c>
      <c r="C575" s="12">
        <f t="shared" ca="1" si="93"/>
        <v>7</v>
      </c>
      <c r="D575" s="12">
        <f t="shared" ca="1" si="95"/>
        <v>1</v>
      </c>
      <c r="E575" s="12">
        <f t="shared" ca="1" si="96"/>
        <v>0</v>
      </c>
      <c r="F575" s="12">
        <f t="shared" ca="1" si="97"/>
        <v>0</v>
      </c>
      <c r="G575" s="12">
        <f t="shared" ca="1" si="104"/>
        <v>6</v>
      </c>
      <c r="H575" s="12">
        <f t="shared" ca="1" si="104"/>
        <v>6</v>
      </c>
      <c r="I575" s="12">
        <f t="shared" ca="1" si="104"/>
        <v>5</v>
      </c>
      <c r="J575" s="12">
        <f t="shared" ca="1" si="98"/>
        <v>5.666666666666667</v>
      </c>
      <c r="K575" s="12">
        <f t="shared" ca="1" si="99"/>
        <v>5.666666666666667</v>
      </c>
      <c r="L575" s="12">
        <f t="shared" ca="1" si="100"/>
        <v>0</v>
      </c>
      <c r="M575" s="12">
        <f t="shared" ca="1" si="101"/>
        <v>0</v>
      </c>
      <c r="N575" s="9">
        <f ca="1">MATCH(C575,INDEX('Task Durations - Poisson'!$B$2:$AZ$80,,5),1)</f>
        <v>3</v>
      </c>
      <c r="O575" s="9">
        <f ca="1">MIN(51,INT(SUMPRODUCT(B575:N575,'Task Durations - Table 1'!$A$3:$M$3)))</f>
        <v>12</v>
      </c>
      <c r="P575" s="9">
        <f ca="1">MATCH(100-C575,INDEX('Task Durations - Poisson'!$B$2:$AZ$80,,O575),1)</f>
        <v>18</v>
      </c>
    </row>
    <row r="576" spans="1:16" ht="20.100000000000001" customHeight="1">
      <c r="A576" s="10">
        <v>574</v>
      </c>
      <c r="B576" s="11">
        <f t="shared" si="94"/>
        <v>4.2994216510305625</v>
      </c>
      <c r="C576" s="12">
        <f t="shared" ca="1" si="93"/>
        <v>57</v>
      </c>
      <c r="D576" s="12">
        <f t="shared" ca="1" si="95"/>
        <v>0</v>
      </c>
      <c r="E576" s="12">
        <f t="shared" ca="1" si="96"/>
        <v>1</v>
      </c>
      <c r="F576" s="12">
        <f t="shared" ca="1" si="97"/>
        <v>0</v>
      </c>
      <c r="G576" s="12">
        <f t="shared" ca="1" si="104"/>
        <v>7</v>
      </c>
      <c r="H576" s="12">
        <f t="shared" ca="1" si="104"/>
        <v>6</v>
      </c>
      <c r="I576" s="12">
        <f t="shared" ca="1" si="104"/>
        <v>7</v>
      </c>
      <c r="J576" s="12">
        <f t="shared" ca="1" si="98"/>
        <v>6.666666666666667</v>
      </c>
      <c r="K576" s="12">
        <f t="shared" ca="1" si="99"/>
        <v>0</v>
      </c>
      <c r="L576" s="12">
        <f t="shared" ca="1" si="100"/>
        <v>6.666666666666667</v>
      </c>
      <c r="M576" s="12">
        <f t="shared" ca="1" si="101"/>
        <v>0</v>
      </c>
      <c r="N576" s="9">
        <f ca="1">MATCH(C576,INDEX('Task Durations - Poisson'!$B$2:$AZ$80,,5),1)</f>
        <v>6</v>
      </c>
      <c r="O576" s="9">
        <f ca="1">MIN(51,INT(SUMPRODUCT(B576:N576,'Task Durations - Table 1'!$A$3:$M$3)))</f>
        <v>11</v>
      </c>
      <c r="P576" s="9">
        <f ca="1">MATCH(100-C576,INDEX('Task Durations - Poisson'!$B$2:$AZ$80,,O576),1)</f>
        <v>11</v>
      </c>
    </row>
    <row r="577" spans="1:16" ht="20.100000000000001" customHeight="1">
      <c r="A577" s="10">
        <v>575</v>
      </c>
      <c r="B577" s="11">
        <f t="shared" si="94"/>
        <v>4.3051580366391748</v>
      </c>
      <c r="C577" s="12">
        <f t="shared" ca="1" si="93"/>
        <v>58</v>
      </c>
      <c r="D577" s="12">
        <f t="shared" ca="1" si="95"/>
        <v>0</v>
      </c>
      <c r="E577" s="12">
        <f t="shared" ca="1" si="96"/>
        <v>1</v>
      </c>
      <c r="F577" s="12">
        <f t="shared" ca="1" si="97"/>
        <v>0</v>
      </c>
      <c r="G577" s="12">
        <f t="shared" ca="1" si="104"/>
        <v>9</v>
      </c>
      <c r="H577" s="12">
        <f t="shared" ca="1" si="104"/>
        <v>9</v>
      </c>
      <c r="I577" s="12">
        <f t="shared" ca="1" si="104"/>
        <v>9</v>
      </c>
      <c r="J577" s="12">
        <f t="shared" ca="1" si="98"/>
        <v>9</v>
      </c>
      <c r="K577" s="12">
        <f t="shared" ca="1" si="99"/>
        <v>0</v>
      </c>
      <c r="L577" s="12">
        <f t="shared" ca="1" si="100"/>
        <v>9</v>
      </c>
      <c r="M577" s="12">
        <f t="shared" ca="1" si="101"/>
        <v>0</v>
      </c>
      <c r="N577" s="9">
        <f ca="1">MATCH(C577,INDEX('Task Durations - Poisson'!$B$2:$AZ$80,,5),1)</f>
        <v>6</v>
      </c>
      <c r="O577" s="9">
        <f ca="1">MIN(51,INT(SUMPRODUCT(B577:N577,'Task Durations - Table 1'!$A$3:$M$3)))</f>
        <v>13</v>
      </c>
      <c r="P577" s="9">
        <f ca="1">MATCH(100-C577,INDEX('Task Durations - Poisson'!$B$2:$AZ$80,,O577),1)</f>
        <v>13</v>
      </c>
    </row>
    <row r="578" spans="1:16" ht="20.100000000000001" customHeight="1">
      <c r="A578" s="10">
        <v>576</v>
      </c>
      <c r="B578" s="11">
        <f t="shared" si="94"/>
        <v>4.3109020758632077</v>
      </c>
      <c r="C578" s="12">
        <f t="shared" ca="1" si="93"/>
        <v>7</v>
      </c>
      <c r="D578" s="12">
        <f t="shared" ca="1" si="95"/>
        <v>1</v>
      </c>
      <c r="E578" s="12">
        <f t="shared" ca="1" si="96"/>
        <v>0</v>
      </c>
      <c r="F578" s="12">
        <f t="shared" ca="1" si="97"/>
        <v>0</v>
      </c>
      <c r="G578" s="12">
        <f t="shared" ca="1" si="104"/>
        <v>5</v>
      </c>
      <c r="H578" s="12">
        <f t="shared" ca="1" si="104"/>
        <v>6</v>
      </c>
      <c r="I578" s="12">
        <f t="shared" ca="1" si="104"/>
        <v>6</v>
      </c>
      <c r="J578" s="12">
        <f t="shared" ca="1" si="98"/>
        <v>5.666666666666667</v>
      </c>
      <c r="K578" s="12">
        <f t="shared" ca="1" si="99"/>
        <v>5.666666666666667</v>
      </c>
      <c r="L578" s="12">
        <f t="shared" ca="1" si="100"/>
        <v>0</v>
      </c>
      <c r="M578" s="12">
        <f t="shared" ca="1" si="101"/>
        <v>0</v>
      </c>
      <c r="N578" s="9">
        <f ca="1">MATCH(C578,INDEX('Task Durations - Poisson'!$B$2:$AZ$80,,5),1)</f>
        <v>3</v>
      </c>
      <c r="O578" s="9">
        <f ca="1">MIN(51,INT(SUMPRODUCT(B578:N578,'Task Durations - Table 1'!$A$3:$M$3)))</f>
        <v>12</v>
      </c>
      <c r="P578" s="9">
        <f ca="1">MATCH(100-C578,INDEX('Task Durations - Poisson'!$B$2:$AZ$80,,O578),1)</f>
        <v>18</v>
      </c>
    </row>
    <row r="579" spans="1:16" ht="20.100000000000001" customHeight="1">
      <c r="A579" s="10">
        <v>577</v>
      </c>
      <c r="B579" s="11">
        <f t="shared" ref="B579:B642" si="105">2*EXP(A579/750)</f>
        <v>4.3166537789142883</v>
      </c>
      <c r="C579" s="12">
        <f t="shared" ca="1" si="93"/>
        <v>2</v>
      </c>
      <c r="D579" s="12">
        <f t="shared" ref="D579:D642" ca="1" si="106">IF(C579&lt;33,1,0)</f>
        <v>1</v>
      </c>
      <c r="E579" s="12">
        <f t="shared" ref="E579:E642" ca="1" si="107">IF(AND(C579&gt;=33,C579&lt;66),1,0)</f>
        <v>0</v>
      </c>
      <c r="F579" s="12">
        <f t="shared" ref="F579:F642" ca="1" si="108">IF(D579+E579&gt;0,0,1)</f>
        <v>0</v>
      </c>
      <c r="G579" s="12">
        <f t="shared" ca="1" si="104"/>
        <v>9</v>
      </c>
      <c r="H579" s="12">
        <f t="shared" ca="1" si="104"/>
        <v>7</v>
      </c>
      <c r="I579" s="12">
        <f t="shared" ca="1" si="104"/>
        <v>9</v>
      </c>
      <c r="J579" s="12">
        <f t="shared" ref="J579:J642" ca="1" si="109">AVERAGE(G579:I579)</f>
        <v>8.3333333333333339</v>
      </c>
      <c r="K579" s="12">
        <f t="shared" ref="K579:K642" ca="1" si="110">IF(OR(AND(D579,IF($C579&lt;80,1,0)),AND(E579,IF($C579&lt;20,1,0))),1,0)*$J579</f>
        <v>8.3333333333333339</v>
      </c>
      <c r="L579" s="12">
        <f t="shared" ref="L579:L642" ca="1" si="111">IF(AND(K579=0,E579=1),1,0)*$J579</f>
        <v>0</v>
      </c>
      <c r="M579" s="12">
        <f t="shared" ref="M579:M642" ca="1" si="112">IF(K579+L579=0,1,0)*$J579</f>
        <v>0</v>
      </c>
      <c r="N579" s="9">
        <f ca="1">MATCH(C579,INDEX('Task Durations - Poisson'!$B$2:$AZ$80,,5),1)</f>
        <v>2</v>
      </c>
      <c r="O579" s="9">
        <f ca="1">MIN(51,INT(SUMPRODUCT(B579:N579,'Task Durations - Table 1'!$A$3:$M$3)))</f>
        <v>14</v>
      </c>
      <c r="P579" s="9">
        <f ca="1">MATCH(100-C579,INDEX('Task Durations - Poisson'!$B$2:$AZ$80,,O579),1)</f>
        <v>23</v>
      </c>
    </row>
    <row r="580" spans="1:16" ht="20.100000000000001" customHeight="1">
      <c r="A580" s="10">
        <v>578</v>
      </c>
      <c r="B580" s="11">
        <f t="shared" si="105"/>
        <v>4.3224131560176691</v>
      </c>
      <c r="C580" s="12">
        <f t="shared" ca="1" si="93"/>
        <v>12</v>
      </c>
      <c r="D580" s="12">
        <f t="shared" ca="1" si="106"/>
        <v>1</v>
      </c>
      <c r="E580" s="12">
        <f t="shared" ca="1" si="107"/>
        <v>0</v>
      </c>
      <c r="F580" s="12">
        <f t="shared" ca="1" si="108"/>
        <v>0</v>
      </c>
      <c r="G580" s="12">
        <f t="shared" ca="1" si="104"/>
        <v>25</v>
      </c>
      <c r="H580" s="12">
        <f t="shared" ca="1" si="104"/>
        <v>25</v>
      </c>
      <c r="I580" s="12">
        <f t="shared" ca="1" si="104"/>
        <v>17</v>
      </c>
      <c r="J580" s="12">
        <f t="shared" ca="1" si="109"/>
        <v>22.333333333333332</v>
      </c>
      <c r="K580" s="12">
        <f t="shared" ca="1" si="110"/>
        <v>22.333333333333332</v>
      </c>
      <c r="L580" s="12">
        <f t="shared" ca="1" si="111"/>
        <v>0</v>
      </c>
      <c r="M580" s="12">
        <f t="shared" ca="1" si="112"/>
        <v>0</v>
      </c>
      <c r="N580" s="9">
        <f ca="1">MATCH(C580,INDEX('Task Durations - Poisson'!$B$2:$AZ$80,,5),1)</f>
        <v>3</v>
      </c>
      <c r="O580" s="9">
        <f ca="1">MIN(51,INT(SUMPRODUCT(B580:N580,'Task Durations - Table 1'!$A$3:$M$3)))</f>
        <v>31</v>
      </c>
      <c r="P580" s="9">
        <f ca="1">MATCH(100-C580,INDEX('Task Durations - Poisson'!$B$2:$AZ$80,,O580),1)</f>
        <v>39</v>
      </c>
    </row>
    <row r="581" spans="1:16" ht="20.100000000000001" customHeight="1">
      <c r="A581" s="10">
        <v>579</v>
      </c>
      <c r="B581" s="11">
        <f t="shared" si="105"/>
        <v>4.3281802174122426</v>
      </c>
      <c r="C581" s="12">
        <f t="shared" ca="1" si="93"/>
        <v>82</v>
      </c>
      <c r="D581" s="12">
        <f t="shared" ca="1" si="106"/>
        <v>0</v>
      </c>
      <c r="E581" s="12">
        <f t="shared" ca="1" si="107"/>
        <v>0</v>
      </c>
      <c r="F581" s="12">
        <f t="shared" ca="1" si="108"/>
        <v>1</v>
      </c>
      <c r="G581" s="12">
        <f t="shared" ca="1" si="104"/>
        <v>25</v>
      </c>
      <c r="H581" s="12">
        <f t="shared" ca="1" si="104"/>
        <v>25</v>
      </c>
      <c r="I581" s="12">
        <f t="shared" ca="1" si="104"/>
        <v>25</v>
      </c>
      <c r="J581" s="12">
        <f t="shared" ca="1" si="109"/>
        <v>25</v>
      </c>
      <c r="K581" s="12">
        <f t="shared" ca="1" si="110"/>
        <v>0</v>
      </c>
      <c r="L581" s="12">
        <f t="shared" ca="1" si="111"/>
        <v>0</v>
      </c>
      <c r="M581" s="12">
        <f t="shared" ca="1" si="112"/>
        <v>25</v>
      </c>
      <c r="N581" s="9">
        <f ca="1">MATCH(C581,INDEX('Task Durations - Poisson'!$B$2:$AZ$80,,5),1)</f>
        <v>8</v>
      </c>
      <c r="O581" s="9">
        <f ca="1">MIN(51,INT(SUMPRODUCT(B581:N581,'Task Durations - Table 1'!$A$3:$M$3)))</f>
        <v>34</v>
      </c>
      <c r="P581" s="9">
        <f ca="1">MATCH(100-C581,INDEX('Task Durations - Poisson'!$B$2:$AZ$80,,O581),1)</f>
        <v>30</v>
      </c>
    </row>
    <row r="582" spans="1:16" ht="20.100000000000001" customHeight="1">
      <c r="A582" s="10">
        <v>580</v>
      </c>
      <c r="B582" s="11">
        <f t="shared" si="105"/>
        <v>4.3339549733505649</v>
      </c>
      <c r="C582" s="12">
        <f t="shared" ca="1" si="93"/>
        <v>55</v>
      </c>
      <c r="D582" s="12">
        <f t="shared" ca="1" si="106"/>
        <v>0</v>
      </c>
      <c r="E582" s="12">
        <f t="shared" ca="1" si="107"/>
        <v>1</v>
      </c>
      <c r="F582" s="12">
        <f t="shared" ca="1" si="108"/>
        <v>0</v>
      </c>
      <c r="G582" s="12">
        <f t="shared" ca="1" si="104"/>
        <v>25</v>
      </c>
      <c r="H582" s="12">
        <f t="shared" ca="1" si="104"/>
        <v>25</v>
      </c>
      <c r="I582" s="12">
        <f t="shared" ca="1" si="104"/>
        <v>5</v>
      </c>
      <c r="J582" s="12">
        <f t="shared" ca="1" si="109"/>
        <v>18.333333333333332</v>
      </c>
      <c r="K582" s="12">
        <f t="shared" ca="1" si="110"/>
        <v>0</v>
      </c>
      <c r="L582" s="12">
        <f t="shared" ca="1" si="111"/>
        <v>18.333333333333332</v>
      </c>
      <c r="M582" s="12">
        <f t="shared" ca="1" si="112"/>
        <v>0</v>
      </c>
      <c r="N582" s="9">
        <f ca="1">MATCH(C582,INDEX('Task Durations - Poisson'!$B$2:$AZ$80,,5),1)</f>
        <v>6</v>
      </c>
      <c r="O582" s="9">
        <f ca="1">MIN(51,INT(SUMPRODUCT(B582:N582,'Task Durations - Table 1'!$A$3:$M$3)))</f>
        <v>20</v>
      </c>
      <c r="P582" s="9">
        <f ca="1">MATCH(100-C582,INDEX('Task Durations - Poisson'!$B$2:$AZ$80,,O582),1)</f>
        <v>20</v>
      </c>
    </row>
    <row r="583" spans="1:16" ht="20.100000000000001" customHeight="1">
      <c r="A583" s="10">
        <v>581</v>
      </c>
      <c r="B583" s="11">
        <f t="shared" si="105"/>
        <v>4.3397374340988701</v>
      </c>
      <c r="C583" s="12">
        <f t="shared" ca="1" si="93"/>
        <v>35</v>
      </c>
      <c r="D583" s="12">
        <f t="shared" ca="1" si="106"/>
        <v>0</v>
      </c>
      <c r="E583" s="12">
        <f t="shared" ca="1" si="107"/>
        <v>1</v>
      </c>
      <c r="F583" s="12">
        <f t="shared" ca="1" si="108"/>
        <v>0</v>
      </c>
      <c r="G583" s="12">
        <f t="shared" ca="1" si="104"/>
        <v>6</v>
      </c>
      <c r="H583" s="12">
        <f t="shared" ca="1" si="104"/>
        <v>6</v>
      </c>
      <c r="I583" s="12">
        <f t="shared" ca="1" si="104"/>
        <v>5</v>
      </c>
      <c r="J583" s="12">
        <f t="shared" ca="1" si="109"/>
        <v>5.666666666666667</v>
      </c>
      <c r="K583" s="12">
        <f t="shared" ca="1" si="110"/>
        <v>0</v>
      </c>
      <c r="L583" s="12">
        <f t="shared" ca="1" si="111"/>
        <v>5.666666666666667</v>
      </c>
      <c r="M583" s="12">
        <f t="shared" ca="1" si="112"/>
        <v>0</v>
      </c>
      <c r="N583" s="9">
        <f ca="1">MATCH(C583,INDEX('Task Durations - Poisson'!$B$2:$AZ$80,,5),1)</f>
        <v>5</v>
      </c>
      <c r="O583" s="9">
        <f ca="1">MIN(51,INT(SUMPRODUCT(B583:N583,'Task Durations - Table 1'!$A$3:$M$3)))</f>
        <v>10</v>
      </c>
      <c r="P583" s="9">
        <f ca="1">MATCH(100-C583,INDEX('Task Durations - Poisson'!$B$2:$AZ$80,,O583),1)</f>
        <v>12</v>
      </c>
    </row>
    <row r="584" spans="1:16" ht="20.100000000000001" customHeight="1">
      <c r="A584" s="10">
        <v>582</v>
      </c>
      <c r="B584" s="11">
        <f t="shared" si="105"/>
        <v>4.3455276099370908</v>
      </c>
      <c r="C584" s="12">
        <f t="shared" ca="1" si="93"/>
        <v>39</v>
      </c>
      <c r="D584" s="12">
        <f t="shared" ca="1" si="106"/>
        <v>0</v>
      </c>
      <c r="E584" s="12">
        <f t="shared" ca="1" si="107"/>
        <v>1</v>
      </c>
      <c r="F584" s="12">
        <f t="shared" ca="1" si="108"/>
        <v>0</v>
      </c>
      <c r="G584" s="12">
        <f t="shared" ref="G584:I603" ca="1" si="113">INT(CHOOSE(1+MOD($C584+RANDBETWEEN(0,1),7),1,2,3,5,8,13,21)+$B584)</f>
        <v>12</v>
      </c>
      <c r="H584" s="12">
        <f t="shared" ca="1" si="113"/>
        <v>12</v>
      </c>
      <c r="I584" s="12">
        <f t="shared" ca="1" si="113"/>
        <v>12</v>
      </c>
      <c r="J584" s="12">
        <f t="shared" ca="1" si="109"/>
        <v>12</v>
      </c>
      <c r="K584" s="12">
        <f t="shared" ca="1" si="110"/>
        <v>0</v>
      </c>
      <c r="L584" s="12">
        <f t="shared" ca="1" si="111"/>
        <v>12</v>
      </c>
      <c r="M584" s="12">
        <f t="shared" ca="1" si="112"/>
        <v>0</v>
      </c>
      <c r="N584" s="9">
        <f ca="1">MATCH(C584,INDEX('Task Durations - Poisson'!$B$2:$AZ$80,,5),1)</f>
        <v>5</v>
      </c>
      <c r="O584" s="9">
        <f ca="1">MIN(51,INT(SUMPRODUCT(B584:N584,'Task Durations - Table 1'!$A$3:$M$3)))</f>
        <v>15</v>
      </c>
      <c r="P584" s="9">
        <f ca="1">MATCH(100-C584,INDEX('Task Durations - Poisson'!$B$2:$AZ$80,,O584),1)</f>
        <v>17</v>
      </c>
    </row>
    <row r="585" spans="1:16" ht="20.100000000000001" customHeight="1">
      <c r="A585" s="10">
        <v>583</v>
      </c>
      <c r="B585" s="11">
        <f t="shared" si="105"/>
        <v>4.3513255111588727</v>
      </c>
      <c r="C585" s="12">
        <f t="shared" ca="1" si="93"/>
        <v>4</v>
      </c>
      <c r="D585" s="12">
        <f t="shared" ca="1" si="106"/>
        <v>1</v>
      </c>
      <c r="E585" s="12">
        <f t="shared" ca="1" si="107"/>
        <v>0</v>
      </c>
      <c r="F585" s="12">
        <f t="shared" ca="1" si="108"/>
        <v>0</v>
      </c>
      <c r="G585" s="12">
        <f t="shared" ca="1" si="113"/>
        <v>12</v>
      </c>
      <c r="H585" s="12">
        <f t="shared" ca="1" si="113"/>
        <v>12</v>
      </c>
      <c r="I585" s="12">
        <f t="shared" ca="1" si="113"/>
        <v>17</v>
      </c>
      <c r="J585" s="12">
        <f t="shared" ca="1" si="109"/>
        <v>13.666666666666666</v>
      </c>
      <c r="K585" s="12">
        <f t="shared" ca="1" si="110"/>
        <v>13.666666666666666</v>
      </c>
      <c r="L585" s="12">
        <f t="shared" ca="1" si="111"/>
        <v>0</v>
      </c>
      <c r="M585" s="12">
        <f t="shared" ca="1" si="112"/>
        <v>0</v>
      </c>
      <c r="N585" s="9">
        <f ca="1">MATCH(C585,INDEX('Task Durations - Poisson'!$B$2:$AZ$80,,5),1)</f>
        <v>2</v>
      </c>
      <c r="O585" s="9">
        <f ca="1">MIN(51,INT(SUMPRODUCT(B585:N585,'Task Durations - Table 1'!$A$3:$M$3)))</f>
        <v>21</v>
      </c>
      <c r="P585" s="9">
        <f ca="1">MATCH(100-C585,INDEX('Task Durations - Poisson'!$B$2:$AZ$80,,O585),1)</f>
        <v>30</v>
      </c>
    </row>
    <row r="586" spans="1:16" ht="20.100000000000001" customHeight="1">
      <c r="A586" s="10">
        <v>584</v>
      </c>
      <c r="B586" s="11">
        <f t="shared" si="105"/>
        <v>4.3571311480715984</v>
      </c>
      <c r="C586" s="12">
        <f t="shared" ca="1" si="93"/>
        <v>89</v>
      </c>
      <c r="D586" s="12">
        <f t="shared" ca="1" si="106"/>
        <v>0</v>
      </c>
      <c r="E586" s="12">
        <f t="shared" ca="1" si="107"/>
        <v>0</v>
      </c>
      <c r="F586" s="12">
        <f t="shared" ca="1" si="108"/>
        <v>1</v>
      </c>
      <c r="G586" s="12">
        <f t="shared" ca="1" si="113"/>
        <v>25</v>
      </c>
      <c r="H586" s="12">
        <f t="shared" ca="1" si="113"/>
        <v>25</v>
      </c>
      <c r="I586" s="12">
        <f t="shared" ca="1" si="113"/>
        <v>17</v>
      </c>
      <c r="J586" s="12">
        <f t="shared" ca="1" si="109"/>
        <v>22.333333333333332</v>
      </c>
      <c r="K586" s="12">
        <f t="shared" ca="1" si="110"/>
        <v>0</v>
      </c>
      <c r="L586" s="12">
        <f t="shared" ca="1" si="111"/>
        <v>0</v>
      </c>
      <c r="M586" s="12">
        <f t="shared" ca="1" si="112"/>
        <v>22.333333333333332</v>
      </c>
      <c r="N586" s="9">
        <f ca="1">MATCH(C586,INDEX('Task Durations - Poisson'!$B$2:$AZ$80,,5),1)</f>
        <v>9</v>
      </c>
      <c r="O586" s="9">
        <f ca="1">MIN(51,INT(SUMPRODUCT(B586:N586,'Task Durations - Table 1'!$A$3:$M$3)))</f>
        <v>32</v>
      </c>
      <c r="P586" s="9">
        <f ca="1">MATCH(100-C586,INDEX('Task Durations - Poisson'!$B$2:$AZ$80,,O586),1)</f>
        <v>26</v>
      </c>
    </row>
    <row r="587" spans="1:16" ht="20.100000000000001" customHeight="1">
      <c r="A587" s="10">
        <v>585</v>
      </c>
      <c r="B587" s="11">
        <f t="shared" si="105"/>
        <v>4.3629445309964021</v>
      </c>
      <c r="C587" s="12">
        <f t="shared" ca="1" si="93"/>
        <v>4</v>
      </c>
      <c r="D587" s="12">
        <f t="shared" ca="1" si="106"/>
        <v>1</v>
      </c>
      <c r="E587" s="12">
        <f t="shared" ca="1" si="107"/>
        <v>0</v>
      </c>
      <c r="F587" s="12">
        <f t="shared" ca="1" si="108"/>
        <v>0</v>
      </c>
      <c r="G587" s="12">
        <f t="shared" ca="1" si="113"/>
        <v>17</v>
      </c>
      <c r="H587" s="12">
        <f t="shared" ca="1" si="113"/>
        <v>17</v>
      </c>
      <c r="I587" s="12">
        <f t="shared" ca="1" si="113"/>
        <v>17</v>
      </c>
      <c r="J587" s="12">
        <f t="shared" ca="1" si="109"/>
        <v>17</v>
      </c>
      <c r="K587" s="12">
        <f t="shared" ca="1" si="110"/>
        <v>17</v>
      </c>
      <c r="L587" s="12">
        <f t="shared" ca="1" si="111"/>
        <v>0</v>
      </c>
      <c r="M587" s="12">
        <f t="shared" ca="1" si="112"/>
        <v>0</v>
      </c>
      <c r="N587" s="9">
        <f ca="1">MATCH(C587,INDEX('Task Durations - Poisson'!$B$2:$AZ$80,,5),1)</f>
        <v>2</v>
      </c>
      <c r="O587" s="9">
        <f ca="1">MIN(51,INT(SUMPRODUCT(B587:N587,'Task Durations - Table 1'!$A$3:$M$3)))</f>
        <v>24</v>
      </c>
      <c r="P587" s="9">
        <f ca="1">MATCH(100-C587,INDEX('Task Durations - Poisson'!$B$2:$AZ$80,,O587),1)</f>
        <v>34</v>
      </c>
    </row>
    <row r="588" spans="1:16" ht="20.100000000000001" customHeight="1">
      <c r="A588" s="10">
        <v>586</v>
      </c>
      <c r="B588" s="11">
        <f t="shared" si="105"/>
        <v>4.3687656702681874</v>
      </c>
      <c r="C588" s="12">
        <f t="shared" ca="1" si="93"/>
        <v>40</v>
      </c>
      <c r="D588" s="12">
        <f t="shared" ca="1" si="106"/>
        <v>0</v>
      </c>
      <c r="E588" s="12">
        <f t="shared" ca="1" si="107"/>
        <v>1</v>
      </c>
      <c r="F588" s="12">
        <f t="shared" ca="1" si="108"/>
        <v>0</v>
      </c>
      <c r="G588" s="12">
        <f t="shared" ca="1" si="113"/>
        <v>25</v>
      </c>
      <c r="H588" s="12">
        <f t="shared" ca="1" si="113"/>
        <v>17</v>
      </c>
      <c r="I588" s="12">
        <f t="shared" ca="1" si="113"/>
        <v>25</v>
      </c>
      <c r="J588" s="12">
        <f t="shared" ca="1" si="109"/>
        <v>22.333333333333332</v>
      </c>
      <c r="K588" s="12">
        <f t="shared" ca="1" si="110"/>
        <v>0</v>
      </c>
      <c r="L588" s="12">
        <f t="shared" ca="1" si="111"/>
        <v>22.333333333333332</v>
      </c>
      <c r="M588" s="12">
        <f t="shared" ca="1" si="112"/>
        <v>0</v>
      </c>
      <c r="N588" s="9">
        <f ca="1">MATCH(C588,INDEX('Task Durations - Poisson'!$B$2:$AZ$80,,5),1)</f>
        <v>5</v>
      </c>
      <c r="O588" s="9">
        <f ca="1">MIN(51,INT(SUMPRODUCT(B588:N588,'Task Durations - Table 1'!$A$3:$M$3)))</f>
        <v>24</v>
      </c>
      <c r="P588" s="9">
        <f ca="1">MATCH(100-C588,INDEX('Task Durations - Poisson'!$B$2:$AZ$80,,O588),1)</f>
        <v>26</v>
      </c>
    </row>
    <row r="589" spans="1:16" ht="20.100000000000001" customHeight="1">
      <c r="A589" s="10">
        <v>587</v>
      </c>
      <c r="B589" s="11">
        <f t="shared" si="105"/>
        <v>4.3745945762356486</v>
      </c>
      <c r="C589" s="12">
        <f t="shared" ca="1" si="93"/>
        <v>53</v>
      </c>
      <c r="D589" s="12">
        <f t="shared" ca="1" si="106"/>
        <v>0</v>
      </c>
      <c r="E589" s="12">
        <f t="shared" ca="1" si="107"/>
        <v>1</v>
      </c>
      <c r="F589" s="12">
        <f t="shared" ca="1" si="108"/>
        <v>0</v>
      </c>
      <c r="G589" s="12">
        <f t="shared" ca="1" si="113"/>
        <v>12</v>
      </c>
      <c r="H589" s="12">
        <f t="shared" ca="1" si="113"/>
        <v>17</v>
      </c>
      <c r="I589" s="12">
        <f t="shared" ca="1" si="113"/>
        <v>12</v>
      </c>
      <c r="J589" s="12">
        <f t="shared" ca="1" si="109"/>
        <v>13.666666666666666</v>
      </c>
      <c r="K589" s="12">
        <f t="shared" ca="1" si="110"/>
        <v>0</v>
      </c>
      <c r="L589" s="12">
        <f t="shared" ca="1" si="111"/>
        <v>13.666666666666666</v>
      </c>
      <c r="M589" s="12">
        <f t="shared" ca="1" si="112"/>
        <v>0</v>
      </c>
      <c r="N589" s="9">
        <f ca="1">MATCH(C589,INDEX('Task Durations - Poisson'!$B$2:$AZ$80,,5),1)</f>
        <v>6</v>
      </c>
      <c r="O589" s="9">
        <f ca="1">MIN(51,INT(SUMPRODUCT(B589:N589,'Task Durations - Table 1'!$A$3:$M$3)))</f>
        <v>17</v>
      </c>
      <c r="P589" s="9">
        <f ca="1">MATCH(100-C589,INDEX('Task Durations - Poisson'!$B$2:$AZ$80,,O589),1)</f>
        <v>18</v>
      </c>
    </row>
    <row r="590" spans="1:16" ht="20.100000000000001" customHeight="1">
      <c r="A590" s="10">
        <v>588</v>
      </c>
      <c r="B590" s="11">
        <f t="shared" si="105"/>
        <v>4.380431259261286</v>
      </c>
      <c r="C590" s="12">
        <f t="shared" ca="1" si="93"/>
        <v>28</v>
      </c>
      <c r="D590" s="12">
        <f t="shared" ca="1" si="106"/>
        <v>1</v>
      </c>
      <c r="E590" s="12">
        <f t="shared" ca="1" si="107"/>
        <v>0</v>
      </c>
      <c r="F590" s="12">
        <f t="shared" ca="1" si="108"/>
        <v>0</v>
      </c>
      <c r="G590" s="12">
        <f t="shared" ca="1" si="113"/>
        <v>6</v>
      </c>
      <c r="H590" s="12">
        <f t="shared" ca="1" si="113"/>
        <v>6</v>
      </c>
      <c r="I590" s="12">
        <f t="shared" ca="1" si="113"/>
        <v>6</v>
      </c>
      <c r="J590" s="12">
        <f t="shared" ca="1" si="109"/>
        <v>6</v>
      </c>
      <c r="K590" s="12">
        <f t="shared" ca="1" si="110"/>
        <v>6</v>
      </c>
      <c r="L590" s="12">
        <f t="shared" ca="1" si="111"/>
        <v>0</v>
      </c>
      <c r="M590" s="12">
        <f t="shared" ca="1" si="112"/>
        <v>0</v>
      </c>
      <c r="N590" s="9">
        <f ca="1">MATCH(C590,INDEX('Task Durations - Poisson'!$B$2:$AZ$80,,5),1)</f>
        <v>5</v>
      </c>
      <c r="O590" s="9">
        <f ca="1">MIN(51,INT(SUMPRODUCT(B590:N590,'Task Durations - Table 1'!$A$3:$M$3)))</f>
        <v>13</v>
      </c>
      <c r="P590" s="9">
        <f ca="1">MATCH(100-C590,INDEX('Task Durations - Poisson'!$B$2:$AZ$80,,O590),1)</f>
        <v>16</v>
      </c>
    </row>
    <row r="591" spans="1:16" ht="20.100000000000001" customHeight="1">
      <c r="A591" s="10">
        <v>589</v>
      </c>
      <c r="B591" s="11">
        <f t="shared" si="105"/>
        <v>4.3862757297214268</v>
      </c>
      <c r="C591" s="12">
        <f t="shared" ca="1" si="93"/>
        <v>79</v>
      </c>
      <c r="D591" s="12">
        <f t="shared" ca="1" si="106"/>
        <v>0</v>
      </c>
      <c r="E591" s="12">
        <f t="shared" ca="1" si="107"/>
        <v>0</v>
      </c>
      <c r="F591" s="12">
        <f t="shared" ca="1" si="108"/>
        <v>1</v>
      </c>
      <c r="G591" s="12">
        <f t="shared" ca="1" si="113"/>
        <v>7</v>
      </c>
      <c r="H591" s="12">
        <f t="shared" ca="1" si="113"/>
        <v>9</v>
      </c>
      <c r="I591" s="12">
        <f t="shared" ca="1" si="113"/>
        <v>7</v>
      </c>
      <c r="J591" s="12">
        <f t="shared" ca="1" si="109"/>
        <v>7.666666666666667</v>
      </c>
      <c r="K591" s="12">
        <f t="shared" ca="1" si="110"/>
        <v>0</v>
      </c>
      <c r="L591" s="12">
        <f t="shared" ca="1" si="111"/>
        <v>0</v>
      </c>
      <c r="M591" s="12">
        <f t="shared" ca="1" si="112"/>
        <v>7.666666666666667</v>
      </c>
      <c r="N591" s="9">
        <f ca="1">MATCH(C591,INDEX('Task Durations - Poisson'!$B$2:$AZ$80,,5),1)</f>
        <v>8</v>
      </c>
      <c r="O591" s="9">
        <f ca="1">MIN(51,INT(SUMPRODUCT(B591:N591,'Task Durations - Table 1'!$A$3:$M$3)))</f>
        <v>17</v>
      </c>
      <c r="P591" s="9">
        <f ca="1">MATCH(100-C591,INDEX('Task Durations - Poisson'!$B$2:$AZ$80,,O591),1)</f>
        <v>15</v>
      </c>
    </row>
    <row r="592" spans="1:16" ht="20.100000000000001" customHeight="1">
      <c r="A592" s="10">
        <v>590</v>
      </c>
      <c r="B592" s="11">
        <f t="shared" si="105"/>
        <v>4.3921279980062424</v>
      </c>
      <c r="C592" s="12">
        <f t="shared" ca="1" si="93"/>
        <v>9</v>
      </c>
      <c r="D592" s="12">
        <f t="shared" ca="1" si="106"/>
        <v>1</v>
      </c>
      <c r="E592" s="12">
        <f t="shared" ca="1" si="107"/>
        <v>0</v>
      </c>
      <c r="F592" s="12">
        <f t="shared" ca="1" si="108"/>
        <v>0</v>
      </c>
      <c r="G592" s="12">
        <f t="shared" ca="1" si="113"/>
        <v>7</v>
      </c>
      <c r="H592" s="12">
        <f t="shared" ca="1" si="113"/>
        <v>7</v>
      </c>
      <c r="I592" s="12">
        <f t="shared" ca="1" si="113"/>
        <v>7</v>
      </c>
      <c r="J592" s="12">
        <f t="shared" ca="1" si="109"/>
        <v>7</v>
      </c>
      <c r="K592" s="12">
        <f t="shared" ca="1" si="110"/>
        <v>7</v>
      </c>
      <c r="L592" s="12">
        <f t="shared" ca="1" si="111"/>
        <v>0</v>
      </c>
      <c r="M592" s="12">
        <f t="shared" ca="1" si="112"/>
        <v>0</v>
      </c>
      <c r="N592" s="9">
        <f ca="1">MATCH(C592,INDEX('Task Durations - Poisson'!$B$2:$AZ$80,,5),1)</f>
        <v>3</v>
      </c>
      <c r="O592" s="9">
        <f ca="1">MIN(51,INT(SUMPRODUCT(B592:N592,'Task Durations - Table 1'!$A$3:$M$3)))</f>
        <v>13</v>
      </c>
      <c r="P592" s="9">
        <f ca="1">MATCH(100-C592,INDEX('Task Durations - Poisson'!$B$2:$AZ$80,,O592),1)</f>
        <v>19</v>
      </c>
    </row>
    <row r="593" spans="1:16" ht="20.100000000000001" customHeight="1">
      <c r="A593" s="10">
        <v>591</v>
      </c>
      <c r="B593" s="11">
        <f t="shared" si="105"/>
        <v>4.3979880745197679</v>
      </c>
      <c r="C593" s="12">
        <f t="shared" ca="1" si="93"/>
        <v>10</v>
      </c>
      <c r="D593" s="12">
        <f t="shared" ca="1" si="106"/>
        <v>1</v>
      </c>
      <c r="E593" s="12">
        <f t="shared" ca="1" si="107"/>
        <v>0</v>
      </c>
      <c r="F593" s="12">
        <f t="shared" ca="1" si="108"/>
        <v>0</v>
      </c>
      <c r="G593" s="12">
        <f t="shared" ca="1" si="113"/>
        <v>12</v>
      </c>
      <c r="H593" s="12">
        <f t="shared" ca="1" si="113"/>
        <v>9</v>
      </c>
      <c r="I593" s="12">
        <f t="shared" ca="1" si="113"/>
        <v>9</v>
      </c>
      <c r="J593" s="12">
        <f t="shared" ca="1" si="109"/>
        <v>10</v>
      </c>
      <c r="K593" s="12">
        <f t="shared" ca="1" si="110"/>
        <v>10</v>
      </c>
      <c r="L593" s="12">
        <f t="shared" ca="1" si="111"/>
        <v>0</v>
      </c>
      <c r="M593" s="12">
        <f t="shared" ca="1" si="112"/>
        <v>0</v>
      </c>
      <c r="N593" s="9">
        <f ca="1">MATCH(C593,INDEX('Task Durations - Poisson'!$B$2:$AZ$80,,5),1)</f>
        <v>3</v>
      </c>
      <c r="O593" s="9">
        <f ca="1">MIN(51,INT(SUMPRODUCT(B593:N593,'Task Durations - Table 1'!$A$3:$M$3)))</f>
        <v>17</v>
      </c>
      <c r="P593" s="9">
        <f ca="1">MATCH(100-C593,INDEX('Task Durations - Poisson'!$B$2:$AZ$80,,O593),1)</f>
        <v>23</v>
      </c>
    </row>
    <row r="594" spans="1:16" ht="20.100000000000001" customHeight="1">
      <c r="A594" s="10">
        <v>592</v>
      </c>
      <c r="B594" s="11">
        <f t="shared" si="105"/>
        <v>4.403855969679916</v>
      </c>
      <c r="C594" s="12">
        <f t="shared" ca="1" si="93"/>
        <v>40</v>
      </c>
      <c r="D594" s="12">
        <f t="shared" ca="1" si="106"/>
        <v>0</v>
      </c>
      <c r="E594" s="12">
        <f t="shared" ca="1" si="107"/>
        <v>1</v>
      </c>
      <c r="F594" s="12">
        <f t="shared" ca="1" si="108"/>
        <v>0</v>
      </c>
      <c r="G594" s="12">
        <f t="shared" ca="1" si="113"/>
        <v>25</v>
      </c>
      <c r="H594" s="12">
        <f t="shared" ca="1" si="113"/>
        <v>25</v>
      </c>
      <c r="I594" s="12">
        <f t="shared" ca="1" si="113"/>
        <v>17</v>
      </c>
      <c r="J594" s="12">
        <f t="shared" ca="1" si="109"/>
        <v>22.333333333333332</v>
      </c>
      <c r="K594" s="12">
        <f t="shared" ca="1" si="110"/>
        <v>0</v>
      </c>
      <c r="L594" s="12">
        <f t="shared" ca="1" si="111"/>
        <v>22.333333333333332</v>
      </c>
      <c r="M594" s="12">
        <f t="shared" ca="1" si="112"/>
        <v>0</v>
      </c>
      <c r="N594" s="9">
        <f ca="1">MATCH(C594,INDEX('Task Durations - Poisson'!$B$2:$AZ$80,,5),1)</f>
        <v>5</v>
      </c>
      <c r="O594" s="9">
        <f ca="1">MIN(51,INT(SUMPRODUCT(B594:N594,'Task Durations - Table 1'!$A$3:$M$3)))</f>
        <v>23</v>
      </c>
      <c r="P594" s="9">
        <f ca="1">MATCH(100-C594,INDEX('Task Durations - Poisson'!$B$2:$AZ$80,,O594),1)</f>
        <v>25</v>
      </c>
    </row>
    <row r="595" spans="1:16" ht="20.100000000000001" customHeight="1">
      <c r="A595" s="10">
        <v>593</v>
      </c>
      <c r="B595" s="11">
        <f t="shared" si="105"/>
        <v>4.4097316939185038</v>
      </c>
      <c r="C595" s="12">
        <f t="shared" ca="1" si="93"/>
        <v>95</v>
      </c>
      <c r="D595" s="12">
        <f t="shared" ca="1" si="106"/>
        <v>0</v>
      </c>
      <c r="E595" s="12">
        <f t="shared" ca="1" si="107"/>
        <v>0</v>
      </c>
      <c r="F595" s="12">
        <f t="shared" ca="1" si="108"/>
        <v>1</v>
      </c>
      <c r="G595" s="12">
        <f t="shared" ca="1" si="113"/>
        <v>17</v>
      </c>
      <c r="H595" s="12">
        <f t="shared" ca="1" si="113"/>
        <v>12</v>
      </c>
      <c r="I595" s="12">
        <f t="shared" ca="1" si="113"/>
        <v>17</v>
      </c>
      <c r="J595" s="12">
        <f t="shared" ca="1" si="109"/>
        <v>15.333333333333334</v>
      </c>
      <c r="K595" s="12">
        <f t="shared" ca="1" si="110"/>
        <v>0</v>
      </c>
      <c r="L595" s="12">
        <f t="shared" ca="1" si="111"/>
        <v>0</v>
      </c>
      <c r="M595" s="12">
        <f t="shared" ca="1" si="112"/>
        <v>15.333333333333334</v>
      </c>
      <c r="N595" s="9">
        <f ca="1">MATCH(C595,INDEX('Task Durations - Poisson'!$B$2:$AZ$80,,5),1)</f>
        <v>10</v>
      </c>
      <c r="O595" s="9">
        <f ca="1">MIN(51,INT(SUMPRODUCT(B595:N595,'Task Durations - Table 1'!$A$3:$M$3)))</f>
        <v>26</v>
      </c>
      <c r="P595" s="9">
        <f ca="1">MATCH(100-C595,INDEX('Task Durations - Poisson'!$B$2:$AZ$80,,O595),1)</f>
        <v>19</v>
      </c>
    </row>
    <row r="596" spans="1:16" ht="20.100000000000001" customHeight="1">
      <c r="A596" s="10">
        <v>594</v>
      </c>
      <c r="B596" s="11">
        <f t="shared" si="105"/>
        <v>4.4156152576812655</v>
      </c>
      <c r="C596" s="12">
        <f t="shared" ca="1" si="93"/>
        <v>29</v>
      </c>
      <c r="D596" s="12">
        <f t="shared" ca="1" si="106"/>
        <v>1</v>
      </c>
      <c r="E596" s="12">
        <f t="shared" ca="1" si="107"/>
        <v>0</v>
      </c>
      <c r="F596" s="12">
        <f t="shared" ca="1" si="108"/>
        <v>0</v>
      </c>
      <c r="G596" s="12">
        <f t="shared" ca="1" si="113"/>
        <v>7</v>
      </c>
      <c r="H596" s="12">
        <f t="shared" ca="1" si="113"/>
        <v>7</v>
      </c>
      <c r="I596" s="12">
        <f t="shared" ca="1" si="113"/>
        <v>7</v>
      </c>
      <c r="J596" s="12">
        <f t="shared" ca="1" si="109"/>
        <v>7</v>
      </c>
      <c r="K596" s="12">
        <f t="shared" ca="1" si="110"/>
        <v>7</v>
      </c>
      <c r="L596" s="12">
        <f t="shared" ca="1" si="111"/>
        <v>0</v>
      </c>
      <c r="M596" s="12">
        <f t="shared" ca="1" si="112"/>
        <v>0</v>
      </c>
      <c r="N596" s="9">
        <f ca="1">MATCH(C596,INDEX('Task Durations - Poisson'!$B$2:$AZ$80,,5),1)</f>
        <v>5</v>
      </c>
      <c r="O596" s="9">
        <f ca="1">MIN(51,INT(SUMPRODUCT(B596:N596,'Task Durations - Table 1'!$A$3:$M$3)))</f>
        <v>15</v>
      </c>
      <c r="P596" s="9">
        <f ca="1">MATCH(100-C596,INDEX('Task Durations - Poisson'!$B$2:$AZ$80,,O596),1)</f>
        <v>18</v>
      </c>
    </row>
    <row r="597" spans="1:16" ht="20.100000000000001" customHeight="1">
      <c r="A597" s="10">
        <v>595</v>
      </c>
      <c r="B597" s="11">
        <f t="shared" si="105"/>
        <v>4.4215066714278688</v>
      </c>
      <c r="C597" s="12">
        <f t="shared" ca="1" si="93"/>
        <v>27</v>
      </c>
      <c r="D597" s="12">
        <f t="shared" ca="1" si="106"/>
        <v>1</v>
      </c>
      <c r="E597" s="12">
        <f t="shared" ca="1" si="107"/>
        <v>0</v>
      </c>
      <c r="F597" s="12">
        <f t="shared" ca="1" si="108"/>
        <v>0</v>
      </c>
      <c r="G597" s="12">
        <f t="shared" ca="1" si="113"/>
        <v>25</v>
      </c>
      <c r="H597" s="12">
        <f t="shared" ca="1" si="113"/>
        <v>25</v>
      </c>
      <c r="I597" s="12">
        <f t="shared" ca="1" si="113"/>
        <v>25</v>
      </c>
      <c r="J597" s="12">
        <f t="shared" ca="1" si="109"/>
        <v>25</v>
      </c>
      <c r="K597" s="12">
        <f t="shared" ca="1" si="110"/>
        <v>25</v>
      </c>
      <c r="L597" s="12">
        <f t="shared" ca="1" si="111"/>
        <v>0</v>
      </c>
      <c r="M597" s="12">
        <f t="shared" ca="1" si="112"/>
        <v>0</v>
      </c>
      <c r="N597" s="9">
        <f ca="1">MATCH(C597,INDEX('Task Durations - Poisson'!$B$2:$AZ$80,,5),1)</f>
        <v>5</v>
      </c>
      <c r="O597" s="9">
        <f ca="1">MIN(51,INT(SUMPRODUCT(B597:N597,'Task Durations - Table 1'!$A$3:$M$3)))</f>
        <v>35</v>
      </c>
      <c r="P597" s="9">
        <f ca="1">MATCH(100-C597,INDEX('Task Durations - Poisson'!$B$2:$AZ$80,,O597),1)</f>
        <v>40</v>
      </c>
    </row>
    <row r="598" spans="1:16" ht="20.100000000000001" customHeight="1">
      <c r="A598" s="10">
        <v>596</v>
      </c>
      <c r="B598" s="11">
        <f t="shared" si="105"/>
        <v>4.4274059456319419</v>
      </c>
      <c r="C598" s="12">
        <f t="shared" ca="1" si="93"/>
        <v>83</v>
      </c>
      <c r="D598" s="12">
        <f t="shared" ca="1" si="106"/>
        <v>0</v>
      </c>
      <c r="E598" s="12">
        <f t="shared" ca="1" si="107"/>
        <v>0</v>
      </c>
      <c r="F598" s="12">
        <f t="shared" ca="1" si="108"/>
        <v>1</v>
      </c>
      <c r="G598" s="12">
        <f t="shared" ca="1" si="113"/>
        <v>5</v>
      </c>
      <c r="H598" s="12">
        <f t="shared" ca="1" si="113"/>
        <v>5</v>
      </c>
      <c r="I598" s="12">
        <f t="shared" ca="1" si="113"/>
        <v>5</v>
      </c>
      <c r="J598" s="12">
        <f t="shared" ca="1" si="109"/>
        <v>5</v>
      </c>
      <c r="K598" s="12">
        <f t="shared" ca="1" si="110"/>
        <v>0</v>
      </c>
      <c r="L598" s="12">
        <f t="shared" ca="1" si="111"/>
        <v>0</v>
      </c>
      <c r="M598" s="12">
        <f t="shared" ca="1" si="112"/>
        <v>5</v>
      </c>
      <c r="N598" s="9">
        <f ca="1">MATCH(C598,INDEX('Task Durations - Poisson'!$B$2:$AZ$80,,5),1)</f>
        <v>8</v>
      </c>
      <c r="O598" s="9">
        <f ca="1">MIN(51,INT(SUMPRODUCT(B598:N598,'Task Durations - Table 1'!$A$3:$M$3)))</f>
        <v>14</v>
      </c>
      <c r="P598" s="9">
        <f ca="1">MATCH(100-C598,INDEX('Task Durations - Poisson'!$B$2:$AZ$80,,O598),1)</f>
        <v>11</v>
      </c>
    </row>
    <row r="599" spans="1:16" ht="20.100000000000001" customHeight="1">
      <c r="A599" s="10">
        <v>597</v>
      </c>
      <c r="B599" s="11">
        <f t="shared" si="105"/>
        <v>4.4333130907810849</v>
      </c>
      <c r="C599" s="12">
        <f t="shared" ca="1" si="93"/>
        <v>92</v>
      </c>
      <c r="D599" s="12">
        <f t="shared" ca="1" si="106"/>
        <v>0</v>
      </c>
      <c r="E599" s="12">
        <f t="shared" ca="1" si="107"/>
        <v>0</v>
      </c>
      <c r="F599" s="12">
        <f t="shared" ca="1" si="108"/>
        <v>1</v>
      </c>
      <c r="G599" s="12">
        <f t="shared" ca="1" si="113"/>
        <v>7</v>
      </c>
      <c r="H599" s="12">
        <f t="shared" ca="1" si="113"/>
        <v>7</v>
      </c>
      <c r="I599" s="12">
        <f t="shared" ca="1" si="113"/>
        <v>7</v>
      </c>
      <c r="J599" s="12">
        <f t="shared" ca="1" si="109"/>
        <v>7</v>
      </c>
      <c r="K599" s="12">
        <f t="shared" ca="1" si="110"/>
        <v>0</v>
      </c>
      <c r="L599" s="12">
        <f t="shared" ca="1" si="111"/>
        <v>0</v>
      </c>
      <c r="M599" s="12">
        <f t="shared" ca="1" si="112"/>
        <v>7</v>
      </c>
      <c r="N599" s="9">
        <f ca="1">MATCH(C599,INDEX('Task Durations - Poisson'!$B$2:$AZ$80,,5),1)</f>
        <v>9</v>
      </c>
      <c r="O599" s="9">
        <f ca="1">MIN(51,INT(SUMPRODUCT(B599:N599,'Task Durations - Table 1'!$A$3:$M$3)))</f>
        <v>17</v>
      </c>
      <c r="P599" s="9">
        <f ca="1">MATCH(100-C599,INDEX('Task Durations - Poisson'!$B$2:$AZ$80,,O599),1)</f>
        <v>12</v>
      </c>
    </row>
    <row r="600" spans="1:16" ht="20.100000000000001" customHeight="1">
      <c r="A600" s="10">
        <v>598</v>
      </c>
      <c r="B600" s="11">
        <f t="shared" si="105"/>
        <v>4.4392281173768904</v>
      </c>
      <c r="C600" s="12">
        <f t="shared" ca="1" si="93"/>
        <v>45</v>
      </c>
      <c r="D600" s="12">
        <f t="shared" ca="1" si="106"/>
        <v>0</v>
      </c>
      <c r="E600" s="12">
        <f t="shared" ca="1" si="107"/>
        <v>1</v>
      </c>
      <c r="F600" s="12">
        <f t="shared" ca="1" si="108"/>
        <v>0</v>
      </c>
      <c r="G600" s="12">
        <f t="shared" ca="1" si="113"/>
        <v>9</v>
      </c>
      <c r="H600" s="12">
        <f t="shared" ca="1" si="113"/>
        <v>12</v>
      </c>
      <c r="I600" s="12">
        <f t="shared" ca="1" si="113"/>
        <v>9</v>
      </c>
      <c r="J600" s="12">
        <f t="shared" ca="1" si="109"/>
        <v>10</v>
      </c>
      <c r="K600" s="12">
        <f t="shared" ca="1" si="110"/>
        <v>0</v>
      </c>
      <c r="L600" s="12">
        <f t="shared" ca="1" si="111"/>
        <v>10</v>
      </c>
      <c r="M600" s="12">
        <f t="shared" ca="1" si="112"/>
        <v>0</v>
      </c>
      <c r="N600" s="9">
        <f ca="1">MATCH(C600,INDEX('Task Durations - Poisson'!$B$2:$AZ$80,,5),1)</f>
        <v>6</v>
      </c>
      <c r="O600" s="9">
        <f ca="1">MIN(51,INT(SUMPRODUCT(B600:N600,'Task Durations - Table 1'!$A$3:$M$3)))</f>
        <v>14</v>
      </c>
      <c r="P600" s="9">
        <f ca="1">MATCH(100-C600,INDEX('Task Durations - Poisson'!$B$2:$AZ$80,,O600),1)</f>
        <v>15</v>
      </c>
    </row>
    <row r="601" spans="1:16" ht="20.100000000000001" customHeight="1">
      <c r="A601" s="10">
        <v>599</v>
      </c>
      <c r="B601" s="11">
        <f t="shared" si="105"/>
        <v>4.4451510359349617</v>
      </c>
      <c r="C601" s="12">
        <f t="shared" ca="1" si="93"/>
        <v>36</v>
      </c>
      <c r="D601" s="12">
        <f t="shared" ca="1" si="106"/>
        <v>0</v>
      </c>
      <c r="E601" s="12">
        <f t="shared" ca="1" si="107"/>
        <v>1</v>
      </c>
      <c r="F601" s="12">
        <f t="shared" ca="1" si="108"/>
        <v>0</v>
      </c>
      <c r="G601" s="12">
        <f t="shared" ca="1" si="113"/>
        <v>7</v>
      </c>
      <c r="H601" s="12">
        <f t="shared" ca="1" si="113"/>
        <v>6</v>
      </c>
      <c r="I601" s="12">
        <f t="shared" ca="1" si="113"/>
        <v>7</v>
      </c>
      <c r="J601" s="12">
        <f t="shared" ca="1" si="109"/>
        <v>6.666666666666667</v>
      </c>
      <c r="K601" s="12">
        <f t="shared" ca="1" si="110"/>
        <v>0</v>
      </c>
      <c r="L601" s="12">
        <f t="shared" ca="1" si="111"/>
        <v>6.666666666666667</v>
      </c>
      <c r="M601" s="12">
        <f t="shared" ca="1" si="112"/>
        <v>0</v>
      </c>
      <c r="N601" s="9">
        <f ca="1">MATCH(C601,INDEX('Task Durations - Poisson'!$B$2:$AZ$80,,5),1)</f>
        <v>5</v>
      </c>
      <c r="O601" s="9">
        <f ca="1">MIN(51,INT(SUMPRODUCT(B601:N601,'Task Durations - Table 1'!$A$3:$M$3)))</f>
        <v>11</v>
      </c>
      <c r="P601" s="9">
        <f ca="1">MATCH(100-C601,INDEX('Task Durations - Poisson'!$B$2:$AZ$80,,O601),1)</f>
        <v>13</v>
      </c>
    </row>
    <row r="602" spans="1:16" ht="20.100000000000001" customHeight="1">
      <c r="A602" s="10">
        <v>600</v>
      </c>
      <c r="B602" s="11">
        <f t="shared" si="105"/>
        <v>4.4510818569849357</v>
      </c>
      <c r="C602" s="12">
        <f t="shared" ca="1" si="93"/>
        <v>79</v>
      </c>
      <c r="D602" s="12">
        <f t="shared" ca="1" si="106"/>
        <v>0</v>
      </c>
      <c r="E602" s="12">
        <f t="shared" ca="1" si="107"/>
        <v>0</v>
      </c>
      <c r="F602" s="12">
        <f t="shared" ca="1" si="108"/>
        <v>1</v>
      </c>
      <c r="G602" s="12">
        <f t="shared" ca="1" si="113"/>
        <v>9</v>
      </c>
      <c r="H602" s="12">
        <f t="shared" ca="1" si="113"/>
        <v>9</v>
      </c>
      <c r="I602" s="12">
        <f t="shared" ca="1" si="113"/>
        <v>7</v>
      </c>
      <c r="J602" s="12">
        <f t="shared" ca="1" si="109"/>
        <v>8.3333333333333339</v>
      </c>
      <c r="K602" s="12">
        <f t="shared" ca="1" si="110"/>
        <v>0</v>
      </c>
      <c r="L602" s="12">
        <f t="shared" ca="1" si="111"/>
        <v>0</v>
      </c>
      <c r="M602" s="12">
        <f t="shared" ca="1" si="112"/>
        <v>8.3333333333333339</v>
      </c>
      <c r="N602" s="9">
        <f ca="1">MATCH(C602,INDEX('Task Durations - Poisson'!$B$2:$AZ$80,,5),1)</f>
        <v>8</v>
      </c>
      <c r="O602" s="9">
        <f ca="1">MIN(51,INT(SUMPRODUCT(B602:N602,'Task Durations - Table 1'!$A$3:$M$3)))</f>
        <v>17</v>
      </c>
      <c r="P602" s="9">
        <f ca="1">MATCH(100-C602,INDEX('Task Durations - Poisson'!$B$2:$AZ$80,,O602),1)</f>
        <v>15</v>
      </c>
    </row>
    <row r="603" spans="1:16" ht="20.100000000000001" customHeight="1">
      <c r="A603" s="10">
        <v>601</v>
      </c>
      <c r="B603" s="11">
        <f t="shared" si="105"/>
        <v>4.457020591070493</v>
      </c>
      <c r="C603" s="12">
        <f t="shared" ca="1" si="93"/>
        <v>36</v>
      </c>
      <c r="D603" s="12">
        <f t="shared" ca="1" si="106"/>
        <v>0</v>
      </c>
      <c r="E603" s="12">
        <f t="shared" ca="1" si="107"/>
        <v>1</v>
      </c>
      <c r="F603" s="12">
        <f t="shared" ca="1" si="108"/>
        <v>0</v>
      </c>
      <c r="G603" s="12">
        <f t="shared" ca="1" si="113"/>
        <v>7</v>
      </c>
      <c r="H603" s="12">
        <f t="shared" ca="1" si="113"/>
        <v>7</v>
      </c>
      <c r="I603" s="12">
        <f t="shared" ca="1" si="113"/>
        <v>6</v>
      </c>
      <c r="J603" s="12">
        <f t="shared" ca="1" si="109"/>
        <v>6.666666666666667</v>
      </c>
      <c r="K603" s="12">
        <f t="shared" ca="1" si="110"/>
        <v>0</v>
      </c>
      <c r="L603" s="12">
        <f t="shared" ca="1" si="111"/>
        <v>6.666666666666667</v>
      </c>
      <c r="M603" s="12">
        <f t="shared" ca="1" si="112"/>
        <v>0</v>
      </c>
      <c r="N603" s="9">
        <f ca="1">MATCH(C603,INDEX('Task Durations - Poisson'!$B$2:$AZ$80,,5),1)</f>
        <v>5</v>
      </c>
      <c r="O603" s="9">
        <f ca="1">MIN(51,INT(SUMPRODUCT(B603:N603,'Task Durations - Table 1'!$A$3:$M$3)))</f>
        <v>11</v>
      </c>
      <c r="P603" s="9">
        <f ca="1">MATCH(100-C603,INDEX('Task Durations - Poisson'!$B$2:$AZ$80,,O603),1)</f>
        <v>13</v>
      </c>
    </row>
    <row r="604" spans="1:16" ht="20.100000000000001" customHeight="1">
      <c r="A604" s="10">
        <v>602</v>
      </c>
      <c r="B604" s="11">
        <f t="shared" si="105"/>
        <v>4.4629672487493863</v>
      </c>
      <c r="C604" s="12">
        <f t="shared" ca="1" si="93"/>
        <v>10</v>
      </c>
      <c r="D604" s="12">
        <f t="shared" ca="1" si="106"/>
        <v>1</v>
      </c>
      <c r="E604" s="12">
        <f t="shared" ca="1" si="107"/>
        <v>0</v>
      </c>
      <c r="F604" s="12">
        <f t="shared" ca="1" si="108"/>
        <v>0</v>
      </c>
      <c r="G604" s="12">
        <f t="shared" ref="G604:I623" ca="1" si="114">INT(CHOOSE(1+MOD($C604+RANDBETWEEN(0,1),7),1,2,3,5,8,13,21)+$B604)</f>
        <v>12</v>
      </c>
      <c r="H604" s="12">
        <f t="shared" ca="1" si="114"/>
        <v>9</v>
      </c>
      <c r="I604" s="12">
        <f t="shared" ca="1" si="114"/>
        <v>12</v>
      </c>
      <c r="J604" s="12">
        <f t="shared" ca="1" si="109"/>
        <v>11</v>
      </c>
      <c r="K604" s="12">
        <f t="shared" ca="1" si="110"/>
        <v>11</v>
      </c>
      <c r="L604" s="12">
        <f t="shared" ca="1" si="111"/>
        <v>0</v>
      </c>
      <c r="M604" s="12">
        <f t="shared" ca="1" si="112"/>
        <v>0</v>
      </c>
      <c r="N604" s="9">
        <f ca="1">MATCH(C604,INDEX('Task Durations - Poisson'!$B$2:$AZ$80,,5),1)</f>
        <v>3</v>
      </c>
      <c r="O604" s="9">
        <f ca="1">MIN(51,INT(SUMPRODUCT(B604:N604,'Task Durations - Table 1'!$A$3:$M$3)))</f>
        <v>18</v>
      </c>
      <c r="P604" s="9">
        <f ca="1">MATCH(100-C604,INDEX('Task Durations - Poisson'!$B$2:$AZ$80,,O604),1)</f>
        <v>25</v>
      </c>
    </row>
    <row r="605" spans="1:16" ht="20.100000000000001" customHeight="1">
      <c r="A605" s="10">
        <v>603</v>
      </c>
      <c r="B605" s="11">
        <f t="shared" si="105"/>
        <v>4.4689218405934534</v>
      </c>
      <c r="C605" s="12">
        <f t="shared" ca="1" si="93"/>
        <v>51</v>
      </c>
      <c r="D605" s="12">
        <f t="shared" ca="1" si="106"/>
        <v>0</v>
      </c>
      <c r="E605" s="12">
        <f t="shared" ca="1" si="107"/>
        <v>1</v>
      </c>
      <c r="F605" s="12">
        <f t="shared" ca="1" si="108"/>
        <v>0</v>
      </c>
      <c r="G605" s="12">
        <f t="shared" ca="1" si="114"/>
        <v>9</v>
      </c>
      <c r="H605" s="12">
        <f t="shared" ca="1" si="114"/>
        <v>7</v>
      </c>
      <c r="I605" s="12">
        <f t="shared" ca="1" si="114"/>
        <v>9</v>
      </c>
      <c r="J605" s="12">
        <f t="shared" ca="1" si="109"/>
        <v>8.3333333333333339</v>
      </c>
      <c r="K605" s="12">
        <f t="shared" ca="1" si="110"/>
        <v>0</v>
      </c>
      <c r="L605" s="12">
        <f t="shared" ca="1" si="111"/>
        <v>8.3333333333333339</v>
      </c>
      <c r="M605" s="12">
        <f t="shared" ca="1" si="112"/>
        <v>0</v>
      </c>
      <c r="N605" s="9">
        <f ca="1">MATCH(C605,INDEX('Task Durations - Poisson'!$B$2:$AZ$80,,5),1)</f>
        <v>6</v>
      </c>
      <c r="O605" s="9">
        <f ca="1">MIN(51,INT(SUMPRODUCT(B605:N605,'Task Durations - Table 1'!$A$3:$M$3)))</f>
        <v>13</v>
      </c>
      <c r="P605" s="9">
        <f ca="1">MATCH(100-C605,INDEX('Task Durations - Poisson'!$B$2:$AZ$80,,O605),1)</f>
        <v>14</v>
      </c>
    </row>
    <row r="606" spans="1:16" ht="20.100000000000001" customHeight="1">
      <c r="A606" s="10">
        <v>604</v>
      </c>
      <c r="B606" s="11">
        <f t="shared" si="105"/>
        <v>4.4748843771886362</v>
      </c>
      <c r="C606" s="12">
        <f t="shared" ca="1" si="93"/>
        <v>84</v>
      </c>
      <c r="D606" s="12">
        <f t="shared" ca="1" si="106"/>
        <v>0</v>
      </c>
      <c r="E606" s="12">
        <f t="shared" ca="1" si="107"/>
        <v>0</v>
      </c>
      <c r="F606" s="12">
        <f t="shared" ca="1" si="108"/>
        <v>1</v>
      </c>
      <c r="G606" s="12">
        <f t="shared" ca="1" si="114"/>
        <v>6</v>
      </c>
      <c r="H606" s="12">
        <f t="shared" ca="1" si="114"/>
        <v>5</v>
      </c>
      <c r="I606" s="12">
        <f t="shared" ca="1" si="114"/>
        <v>6</v>
      </c>
      <c r="J606" s="12">
        <f t="shared" ca="1" si="109"/>
        <v>5.666666666666667</v>
      </c>
      <c r="K606" s="12">
        <f t="shared" ca="1" si="110"/>
        <v>0</v>
      </c>
      <c r="L606" s="12">
        <f t="shared" ca="1" si="111"/>
        <v>0</v>
      </c>
      <c r="M606" s="12">
        <f t="shared" ca="1" si="112"/>
        <v>5.666666666666667</v>
      </c>
      <c r="N606" s="9">
        <f ca="1">MATCH(C606,INDEX('Task Durations - Poisson'!$B$2:$AZ$80,,5),1)</f>
        <v>8</v>
      </c>
      <c r="O606" s="9">
        <f ca="1">MIN(51,INT(SUMPRODUCT(B606:N606,'Task Durations - Table 1'!$A$3:$M$3)))</f>
        <v>15</v>
      </c>
      <c r="P606" s="9">
        <f ca="1">MATCH(100-C606,INDEX('Task Durations - Poisson'!$B$2:$AZ$80,,O606),1)</f>
        <v>12</v>
      </c>
    </row>
    <row r="607" spans="1:16" ht="20.100000000000001" customHeight="1">
      <c r="A607" s="10">
        <v>605</v>
      </c>
      <c r="B607" s="11">
        <f t="shared" si="105"/>
        <v>4.4808548691350012</v>
      </c>
      <c r="C607" s="12">
        <f t="shared" ca="1" si="93"/>
        <v>38</v>
      </c>
      <c r="D607" s="12">
        <f t="shared" ca="1" si="106"/>
        <v>0</v>
      </c>
      <c r="E607" s="12">
        <f t="shared" ca="1" si="107"/>
        <v>1</v>
      </c>
      <c r="F607" s="12">
        <f t="shared" ca="1" si="108"/>
        <v>0</v>
      </c>
      <c r="G607" s="12">
        <f t="shared" ca="1" si="114"/>
        <v>9</v>
      </c>
      <c r="H607" s="12">
        <f t="shared" ca="1" si="114"/>
        <v>12</v>
      </c>
      <c r="I607" s="12">
        <f t="shared" ca="1" si="114"/>
        <v>9</v>
      </c>
      <c r="J607" s="12">
        <f t="shared" ca="1" si="109"/>
        <v>10</v>
      </c>
      <c r="K607" s="12">
        <f t="shared" ca="1" si="110"/>
        <v>0</v>
      </c>
      <c r="L607" s="12">
        <f t="shared" ca="1" si="111"/>
        <v>10</v>
      </c>
      <c r="M607" s="12">
        <f t="shared" ca="1" si="112"/>
        <v>0</v>
      </c>
      <c r="N607" s="9">
        <f ca="1">MATCH(C607,INDEX('Task Durations - Poisson'!$B$2:$AZ$80,,5),1)</f>
        <v>5</v>
      </c>
      <c r="O607" s="9">
        <f ca="1">MIN(51,INT(SUMPRODUCT(B607:N607,'Task Durations - Table 1'!$A$3:$M$3)))</f>
        <v>13</v>
      </c>
      <c r="P607" s="9">
        <f ca="1">MATCH(100-C607,INDEX('Task Durations - Poisson'!$B$2:$AZ$80,,O607),1)</f>
        <v>15</v>
      </c>
    </row>
    <row r="608" spans="1:16" ht="20.100000000000001" customHeight="1">
      <c r="A608" s="10">
        <v>606</v>
      </c>
      <c r="B608" s="11">
        <f t="shared" si="105"/>
        <v>4.4868333270467584</v>
      </c>
      <c r="C608" s="12">
        <f t="shared" ca="1" si="93"/>
        <v>21</v>
      </c>
      <c r="D608" s="12">
        <f t="shared" ca="1" si="106"/>
        <v>1</v>
      </c>
      <c r="E608" s="12">
        <f t="shared" ca="1" si="107"/>
        <v>0</v>
      </c>
      <c r="F608" s="12">
        <f t="shared" ca="1" si="108"/>
        <v>0</v>
      </c>
      <c r="G608" s="12">
        <f t="shared" ca="1" si="114"/>
        <v>6</v>
      </c>
      <c r="H608" s="12">
        <f t="shared" ca="1" si="114"/>
        <v>6</v>
      </c>
      <c r="I608" s="12">
        <f t="shared" ca="1" si="114"/>
        <v>5</v>
      </c>
      <c r="J608" s="12">
        <f t="shared" ca="1" si="109"/>
        <v>5.666666666666667</v>
      </c>
      <c r="K608" s="12">
        <f t="shared" ca="1" si="110"/>
        <v>5.666666666666667</v>
      </c>
      <c r="L608" s="12">
        <f t="shared" ca="1" si="111"/>
        <v>0</v>
      </c>
      <c r="M608" s="12">
        <f t="shared" ca="1" si="112"/>
        <v>0</v>
      </c>
      <c r="N608" s="9">
        <f ca="1">MATCH(C608,INDEX('Task Durations - Poisson'!$B$2:$AZ$80,,5),1)</f>
        <v>4</v>
      </c>
      <c r="O608" s="9">
        <f ca="1">MIN(51,INT(SUMPRODUCT(B608:N608,'Task Durations - Table 1'!$A$3:$M$3)))</f>
        <v>12</v>
      </c>
      <c r="P608" s="9">
        <f ca="1">MATCH(100-C608,INDEX('Task Durations - Poisson'!$B$2:$AZ$80,,O608),1)</f>
        <v>16</v>
      </c>
    </row>
    <row r="609" spans="1:16" ht="20.100000000000001" customHeight="1">
      <c r="A609" s="10">
        <v>607</v>
      </c>
      <c r="B609" s="11">
        <f t="shared" si="105"/>
        <v>4.4928197615522789</v>
      </c>
      <c r="C609" s="12">
        <f t="shared" ca="1" si="93"/>
        <v>16</v>
      </c>
      <c r="D609" s="12">
        <f t="shared" ca="1" si="106"/>
        <v>1</v>
      </c>
      <c r="E609" s="12">
        <f t="shared" ca="1" si="107"/>
        <v>0</v>
      </c>
      <c r="F609" s="12">
        <f t="shared" ca="1" si="108"/>
        <v>0</v>
      </c>
      <c r="G609" s="12">
        <f t="shared" ca="1" si="114"/>
        <v>9</v>
      </c>
      <c r="H609" s="12">
        <f t="shared" ca="1" si="114"/>
        <v>9</v>
      </c>
      <c r="I609" s="12">
        <f t="shared" ca="1" si="114"/>
        <v>7</v>
      </c>
      <c r="J609" s="12">
        <f t="shared" ca="1" si="109"/>
        <v>8.3333333333333339</v>
      </c>
      <c r="K609" s="12">
        <f t="shared" ca="1" si="110"/>
        <v>8.3333333333333339</v>
      </c>
      <c r="L609" s="12">
        <f t="shared" ca="1" si="111"/>
        <v>0</v>
      </c>
      <c r="M609" s="12">
        <f t="shared" ca="1" si="112"/>
        <v>0</v>
      </c>
      <c r="N609" s="9">
        <f ca="1">MATCH(C609,INDEX('Task Durations - Poisson'!$B$2:$AZ$80,,5),1)</f>
        <v>4</v>
      </c>
      <c r="O609" s="9">
        <f ca="1">MIN(51,INT(SUMPRODUCT(B609:N609,'Task Durations - Table 1'!$A$3:$M$3)))</f>
        <v>15</v>
      </c>
      <c r="P609" s="9">
        <f ca="1">MATCH(100-C609,INDEX('Task Durations - Poisson'!$B$2:$AZ$80,,O609),1)</f>
        <v>20</v>
      </c>
    </row>
    <row r="610" spans="1:16" ht="20.100000000000001" customHeight="1">
      <c r="A610" s="10">
        <v>608</v>
      </c>
      <c r="B610" s="11">
        <f t="shared" si="105"/>
        <v>4.4988141832941135</v>
      </c>
      <c r="C610" s="12">
        <f t="shared" ca="1" si="93"/>
        <v>80</v>
      </c>
      <c r="D610" s="12">
        <f t="shared" ca="1" si="106"/>
        <v>0</v>
      </c>
      <c r="E610" s="12">
        <f t="shared" ca="1" si="107"/>
        <v>0</v>
      </c>
      <c r="F610" s="12">
        <f t="shared" ca="1" si="108"/>
        <v>1</v>
      </c>
      <c r="G610" s="12">
        <f t="shared" ca="1" si="114"/>
        <v>9</v>
      </c>
      <c r="H610" s="12">
        <f t="shared" ca="1" si="114"/>
        <v>12</v>
      </c>
      <c r="I610" s="12">
        <f t="shared" ca="1" si="114"/>
        <v>9</v>
      </c>
      <c r="J610" s="12">
        <f t="shared" ca="1" si="109"/>
        <v>10</v>
      </c>
      <c r="K610" s="12">
        <f t="shared" ca="1" si="110"/>
        <v>0</v>
      </c>
      <c r="L610" s="12">
        <f t="shared" ca="1" si="111"/>
        <v>0</v>
      </c>
      <c r="M610" s="12">
        <f t="shared" ca="1" si="112"/>
        <v>10</v>
      </c>
      <c r="N610" s="9">
        <f ca="1">MATCH(C610,INDEX('Task Durations - Poisson'!$B$2:$AZ$80,,5),1)</f>
        <v>8</v>
      </c>
      <c r="O610" s="9">
        <f ca="1">MIN(51,INT(SUMPRODUCT(B610:N610,'Task Durations - Table 1'!$A$3:$M$3)))</f>
        <v>19</v>
      </c>
      <c r="P610" s="9">
        <f ca="1">MATCH(100-C610,INDEX('Task Durations - Poisson'!$B$2:$AZ$80,,O610),1)</f>
        <v>16</v>
      </c>
    </row>
    <row r="611" spans="1:16" ht="20.100000000000001" customHeight="1">
      <c r="A611" s="10">
        <v>609</v>
      </c>
      <c r="B611" s="11">
        <f t="shared" si="105"/>
        <v>4.5048166029290151</v>
      </c>
      <c r="C611" s="12">
        <f t="shared" ca="1" si="93"/>
        <v>51</v>
      </c>
      <c r="D611" s="12">
        <f t="shared" ca="1" si="106"/>
        <v>0</v>
      </c>
      <c r="E611" s="12">
        <f t="shared" ca="1" si="107"/>
        <v>1</v>
      </c>
      <c r="F611" s="12">
        <f t="shared" ca="1" si="108"/>
        <v>0</v>
      </c>
      <c r="G611" s="12">
        <f t="shared" ca="1" si="114"/>
        <v>9</v>
      </c>
      <c r="H611" s="12">
        <f t="shared" ca="1" si="114"/>
        <v>9</v>
      </c>
      <c r="I611" s="12">
        <f t="shared" ca="1" si="114"/>
        <v>7</v>
      </c>
      <c r="J611" s="12">
        <f t="shared" ca="1" si="109"/>
        <v>8.3333333333333339</v>
      </c>
      <c r="K611" s="12">
        <f t="shared" ca="1" si="110"/>
        <v>0</v>
      </c>
      <c r="L611" s="12">
        <f t="shared" ca="1" si="111"/>
        <v>8.3333333333333339</v>
      </c>
      <c r="M611" s="12">
        <f t="shared" ca="1" si="112"/>
        <v>0</v>
      </c>
      <c r="N611" s="9">
        <f ca="1">MATCH(C611,INDEX('Task Durations - Poisson'!$B$2:$AZ$80,,5),1)</f>
        <v>6</v>
      </c>
      <c r="O611" s="9">
        <f ca="1">MIN(51,INT(SUMPRODUCT(B611:N611,'Task Durations - Table 1'!$A$3:$M$3)))</f>
        <v>13</v>
      </c>
      <c r="P611" s="9">
        <f ca="1">MATCH(100-C611,INDEX('Task Durations - Poisson'!$B$2:$AZ$80,,O611),1)</f>
        <v>14</v>
      </c>
    </row>
    <row r="612" spans="1:16" ht="20.100000000000001" customHeight="1">
      <c r="A612" s="10">
        <v>610</v>
      </c>
      <c r="B612" s="11">
        <f t="shared" si="105"/>
        <v>4.5108270311279526</v>
      </c>
      <c r="C612" s="12">
        <f t="shared" ca="1" si="93"/>
        <v>79</v>
      </c>
      <c r="D612" s="12">
        <f t="shared" ca="1" si="106"/>
        <v>0</v>
      </c>
      <c r="E612" s="12">
        <f t="shared" ca="1" si="107"/>
        <v>0</v>
      </c>
      <c r="F612" s="12">
        <f t="shared" ca="1" si="108"/>
        <v>1</v>
      </c>
      <c r="G612" s="12">
        <f t="shared" ca="1" si="114"/>
        <v>7</v>
      </c>
      <c r="H612" s="12">
        <f t="shared" ca="1" si="114"/>
        <v>7</v>
      </c>
      <c r="I612" s="12">
        <f t="shared" ca="1" si="114"/>
        <v>7</v>
      </c>
      <c r="J612" s="12">
        <f t="shared" ca="1" si="109"/>
        <v>7</v>
      </c>
      <c r="K612" s="12">
        <f t="shared" ca="1" si="110"/>
        <v>0</v>
      </c>
      <c r="L612" s="12">
        <f t="shared" ca="1" si="111"/>
        <v>0</v>
      </c>
      <c r="M612" s="12">
        <f t="shared" ca="1" si="112"/>
        <v>7</v>
      </c>
      <c r="N612" s="9">
        <f ca="1">MATCH(C612,INDEX('Task Durations - Poisson'!$B$2:$AZ$80,,5),1)</f>
        <v>8</v>
      </c>
      <c r="O612" s="9">
        <f ca="1">MIN(51,INT(SUMPRODUCT(B612:N612,'Task Durations - Table 1'!$A$3:$M$3)))</f>
        <v>16</v>
      </c>
      <c r="P612" s="9">
        <f ca="1">MATCH(100-C612,INDEX('Task Durations - Poisson'!$B$2:$AZ$80,,O612),1)</f>
        <v>14</v>
      </c>
    </row>
    <row r="613" spans="1:16" ht="20.100000000000001" customHeight="1">
      <c r="A613" s="10">
        <v>611</v>
      </c>
      <c r="B613" s="11">
        <f t="shared" si="105"/>
        <v>4.5168454785761334</v>
      </c>
      <c r="C613" s="12">
        <f t="shared" ca="1" si="93"/>
        <v>35</v>
      </c>
      <c r="D613" s="12">
        <f t="shared" ca="1" si="106"/>
        <v>0</v>
      </c>
      <c r="E613" s="12">
        <f t="shared" ca="1" si="107"/>
        <v>1</v>
      </c>
      <c r="F613" s="12">
        <f t="shared" ca="1" si="108"/>
        <v>0</v>
      </c>
      <c r="G613" s="12">
        <f t="shared" ca="1" si="114"/>
        <v>6</v>
      </c>
      <c r="H613" s="12">
        <f t="shared" ca="1" si="114"/>
        <v>5</v>
      </c>
      <c r="I613" s="12">
        <f t="shared" ca="1" si="114"/>
        <v>6</v>
      </c>
      <c r="J613" s="12">
        <f t="shared" ca="1" si="109"/>
        <v>5.666666666666667</v>
      </c>
      <c r="K613" s="12">
        <f t="shared" ca="1" si="110"/>
        <v>0</v>
      </c>
      <c r="L613" s="12">
        <f t="shared" ca="1" si="111"/>
        <v>5.666666666666667</v>
      </c>
      <c r="M613" s="12">
        <f t="shared" ca="1" si="112"/>
        <v>0</v>
      </c>
      <c r="N613" s="9">
        <f ca="1">MATCH(C613,INDEX('Task Durations - Poisson'!$B$2:$AZ$80,,5),1)</f>
        <v>5</v>
      </c>
      <c r="O613" s="9">
        <f ca="1">MIN(51,INT(SUMPRODUCT(B613:N613,'Task Durations - Table 1'!$A$3:$M$3)))</f>
        <v>10</v>
      </c>
      <c r="P613" s="9">
        <f ca="1">MATCH(100-C613,INDEX('Task Durations - Poisson'!$B$2:$AZ$80,,O613),1)</f>
        <v>12</v>
      </c>
    </row>
    <row r="614" spans="1:16" ht="20.100000000000001" customHeight="1">
      <c r="A614" s="10">
        <v>612</v>
      </c>
      <c r="B614" s="11">
        <f t="shared" si="105"/>
        <v>4.5228719559730211</v>
      </c>
      <c r="C614" s="12">
        <f t="shared" ca="1" si="93"/>
        <v>1</v>
      </c>
      <c r="D614" s="12">
        <f t="shared" ca="1" si="106"/>
        <v>1</v>
      </c>
      <c r="E614" s="12">
        <f t="shared" ca="1" si="107"/>
        <v>0</v>
      </c>
      <c r="F614" s="12">
        <f t="shared" ca="1" si="108"/>
        <v>0</v>
      </c>
      <c r="G614" s="12">
        <f t="shared" ca="1" si="114"/>
        <v>6</v>
      </c>
      <c r="H614" s="12">
        <f t="shared" ca="1" si="114"/>
        <v>7</v>
      </c>
      <c r="I614" s="12">
        <f t="shared" ca="1" si="114"/>
        <v>6</v>
      </c>
      <c r="J614" s="12">
        <f t="shared" ca="1" si="109"/>
        <v>6.333333333333333</v>
      </c>
      <c r="K614" s="12">
        <f t="shared" ca="1" si="110"/>
        <v>6.333333333333333</v>
      </c>
      <c r="L614" s="12">
        <f t="shared" ca="1" si="111"/>
        <v>0</v>
      </c>
      <c r="M614" s="12">
        <f t="shared" ca="1" si="112"/>
        <v>0</v>
      </c>
      <c r="N614" s="9">
        <f ca="1">MATCH(C614,INDEX('Task Durations - Poisson'!$B$2:$AZ$80,,5),1)</f>
        <v>2</v>
      </c>
      <c r="O614" s="9">
        <f ca="1">MIN(51,INT(SUMPRODUCT(B614:N614,'Task Durations - Table 1'!$A$3:$M$3)))</f>
        <v>12</v>
      </c>
      <c r="P614" s="9">
        <f ca="1">MATCH(100-C614,INDEX('Task Durations - Poisson'!$B$2:$AZ$80,,O614),1)</f>
        <v>22</v>
      </c>
    </row>
    <row r="615" spans="1:16" ht="20.100000000000001" customHeight="1">
      <c r="A615" s="10">
        <v>613</v>
      </c>
      <c r="B615" s="11">
        <f t="shared" si="105"/>
        <v>4.5289064740323557</v>
      </c>
      <c r="C615" s="12">
        <f t="shared" ca="1" si="93"/>
        <v>36</v>
      </c>
      <c r="D615" s="12">
        <f t="shared" ca="1" si="106"/>
        <v>0</v>
      </c>
      <c r="E615" s="12">
        <f t="shared" ca="1" si="107"/>
        <v>1</v>
      </c>
      <c r="F615" s="12">
        <f t="shared" ca="1" si="108"/>
        <v>0</v>
      </c>
      <c r="G615" s="12">
        <f t="shared" ca="1" si="114"/>
        <v>7</v>
      </c>
      <c r="H615" s="12">
        <f t="shared" ca="1" si="114"/>
        <v>7</v>
      </c>
      <c r="I615" s="12">
        <f t="shared" ca="1" si="114"/>
        <v>6</v>
      </c>
      <c r="J615" s="12">
        <f t="shared" ca="1" si="109"/>
        <v>6.666666666666667</v>
      </c>
      <c r="K615" s="12">
        <f t="shared" ca="1" si="110"/>
        <v>0</v>
      </c>
      <c r="L615" s="12">
        <f t="shared" ca="1" si="111"/>
        <v>6.666666666666667</v>
      </c>
      <c r="M615" s="12">
        <f t="shared" ca="1" si="112"/>
        <v>0</v>
      </c>
      <c r="N615" s="9">
        <f ca="1">MATCH(C615,INDEX('Task Durations - Poisson'!$B$2:$AZ$80,,5),1)</f>
        <v>5</v>
      </c>
      <c r="O615" s="9">
        <f ca="1">MIN(51,INT(SUMPRODUCT(B615:N615,'Task Durations - Table 1'!$A$3:$M$3)))</f>
        <v>11</v>
      </c>
      <c r="P615" s="9">
        <f ca="1">MATCH(100-C615,INDEX('Task Durations - Poisson'!$B$2:$AZ$80,,O615),1)</f>
        <v>13</v>
      </c>
    </row>
    <row r="616" spans="1:16" ht="20.100000000000001" customHeight="1">
      <c r="A616" s="10">
        <v>614</v>
      </c>
      <c r="B616" s="11">
        <f t="shared" si="105"/>
        <v>4.53494904348217</v>
      </c>
      <c r="C616" s="12">
        <f t="shared" ca="1" si="93"/>
        <v>29</v>
      </c>
      <c r="D616" s="12">
        <f t="shared" ca="1" si="106"/>
        <v>1</v>
      </c>
      <c r="E616" s="12">
        <f t="shared" ca="1" si="107"/>
        <v>0</v>
      </c>
      <c r="F616" s="12">
        <f t="shared" ca="1" si="108"/>
        <v>0</v>
      </c>
      <c r="G616" s="12">
        <f t="shared" ca="1" si="114"/>
        <v>7</v>
      </c>
      <c r="H616" s="12">
        <f t="shared" ca="1" si="114"/>
        <v>7</v>
      </c>
      <c r="I616" s="12">
        <f t="shared" ca="1" si="114"/>
        <v>6</v>
      </c>
      <c r="J616" s="12">
        <f t="shared" ca="1" si="109"/>
        <v>6.666666666666667</v>
      </c>
      <c r="K616" s="12">
        <f t="shared" ca="1" si="110"/>
        <v>6.666666666666667</v>
      </c>
      <c r="L616" s="12">
        <f t="shared" ca="1" si="111"/>
        <v>0</v>
      </c>
      <c r="M616" s="12">
        <f t="shared" ca="1" si="112"/>
        <v>0</v>
      </c>
      <c r="N616" s="9">
        <f ca="1">MATCH(C616,INDEX('Task Durations - Poisson'!$B$2:$AZ$80,,5),1)</f>
        <v>5</v>
      </c>
      <c r="O616" s="9">
        <f ca="1">MIN(51,INT(SUMPRODUCT(B616:N616,'Task Durations - Table 1'!$A$3:$M$3)))</f>
        <v>14</v>
      </c>
      <c r="P616" s="9">
        <f ca="1">MATCH(100-C616,INDEX('Task Durations - Poisson'!$B$2:$AZ$80,,O616),1)</f>
        <v>17</v>
      </c>
    </row>
    <row r="617" spans="1:16" ht="20.100000000000001" customHeight="1">
      <c r="A617" s="10">
        <v>615</v>
      </c>
      <c r="B617" s="11">
        <f t="shared" si="105"/>
        <v>4.5409996750648114</v>
      </c>
      <c r="C617" s="12">
        <f t="shared" ca="1" si="93"/>
        <v>65</v>
      </c>
      <c r="D617" s="12">
        <f t="shared" ca="1" si="106"/>
        <v>0</v>
      </c>
      <c r="E617" s="12">
        <f t="shared" ca="1" si="107"/>
        <v>1</v>
      </c>
      <c r="F617" s="12">
        <f t="shared" ca="1" si="108"/>
        <v>0</v>
      </c>
      <c r="G617" s="12">
        <f t="shared" ca="1" si="114"/>
        <v>9</v>
      </c>
      <c r="H617" s="12">
        <f t="shared" ca="1" si="114"/>
        <v>7</v>
      </c>
      <c r="I617" s="12">
        <f t="shared" ca="1" si="114"/>
        <v>7</v>
      </c>
      <c r="J617" s="12">
        <f t="shared" ca="1" si="109"/>
        <v>7.666666666666667</v>
      </c>
      <c r="K617" s="12">
        <f t="shared" ca="1" si="110"/>
        <v>0</v>
      </c>
      <c r="L617" s="12">
        <f t="shared" ca="1" si="111"/>
        <v>7.666666666666667</v>
      </c>
      <c r="M617" s="12">
        <f t="shared" ca="1" si="112"/>
        <v>0</v>
      </c>
      <c r="N617" s="9">
        <f ca="1">MATCH(C617,INDEX('Task Durations - Poisson'!$B$2:$AZ$80,,5),1)</f>
        <v>7</v>
      </c>
      <c r="O617" s="9">
        <f ca="1">MIN(51,INT(SUMPRODUCT(B617:N617,'Task Durations - Table 1'!$A$3:$M$3)))</f>
        <v>13</v>
      </c>
      <c r="P617" s="9">
        <f ca="1">MATCH(100-C617,INDEX('Task Durations - Poisson'!$B$2:$AZ$80,,O617),1)</f>
        <v>12</v>
      </c>
    </row>
    <row r="618" spans="1:16" ht="20.100000000000001" customHeight="1">
      <c r="A618" s="10">
        <v>616</v>
      </c>
      <c r="B618" s="11">
        <f t="shared" si="105"/>
        <v>4.5470583795369608</v>
      </c>
      <c r="C618" s="12">
        <f t="shared" ca="1" si="93"/>
        <v>99</v>
      </c>
      <c r="D618" s="12">
        <f t="shared" ca="1" si="106"/>
        <v>0</v>
      </c>
      <c r="E618" s="12">
        <f t="shared" ca="1" si="107"/>
        <v>0</v>
      </c>
      <c r="F618" s="12">
        <f t="shared" ca="1" si="108"/>
        <v>1</v>
      </c>
      <c r="G618" s="12">
        <f t="shared" ca="1" si="114"/>
        <v>6</v>
      </c>
      <c r="H618" s="12">
        <f t="shared" ca="1" si="114"/>
        <v>6</v>
      </c>
      <c r="I618" s="12">
        <f t="shared" ca="1" si="114"/>
        <v>7</v>
      </c>
      <c r="J618" s="12">
        <f t="shared" ca="1" si="109"/>
        <v>6.333333333333333</v>
      </c>
      <c r="K618" s="12">
        <f t="shared" ca="1" si="110"/>
        <v>0</v>
      </c>
      <c r="L618" s="12">
        <f t="shared" ca="1" si="111"/>
        <v>0</v>
      </c>
      <c r="M618" s="12">
        <f t="shared" ca="1" si="112"/>
        <v>6.333333333333333</v>
      </c>
      <c r="N618" s="9">
        <f ca="1">MATCH(C618,INDEX('Task Durations - Poisson'!$B$2:$AZ$80,,5),1)</f>
        <v>12</v>
      </c>
      <c r="O618" s="9">
        <f ca="1">MIN(51,INT(SUMPRODUCT(B618:N618,'Task Durations - Table 1'!$A$3:$M$3)))</f>
        <v>18</v>
      </c>
      <c r="P618" s="9">
        <f ca="1">MATCH(100-C618,INDEX('Task Durations - Poisson'!$B$2:$AZ$80,,O618),1)</f>
        <v>10</v>
      </c>
    </row>
    <row r="619" spans="1:16" ht="20.100000000000001" customHeight="1">
      <c r="A619" s="10">
        <v>617</v>
      </c>
      <c r="B619" s="11">
        <f t="shared" si="105"/>
        <v>4.5531251676696476</v>
      </c>
      <c r="C619" s="12">
        <f t="shared" ca="1" si="93"/>
        <v>52</v>
      </c>
      <c r="D619" s="12">
        <f t="shared" ca="1" si="106"/>
        <v>0</v>
      </c>
      <c r="E619" s="12">
        <f t="shared" ca="1" si="107"/>
        <v>1</v>
      </c>
      <c r="F619" s="12">
        <f t="shared" ca="1" si="108"/>
        <v>0</v>
      </c>
      <c r="G619" s="12">
        <f t="shared" ca="1" si="114"/>
        <v>12</v>
      </c>
      <c r="H619" s="12">
        <f t="shared" ca="1" si="114"/>
        <v>12</v>
      </c>
      <c r="I619" s="12">
        <f t="shared" ca="1" si="114"/>
        <v>9</v>
      </c>
      <c r="J619" s="12">
        <f t="shared" ca="1" si="109"/>
        <v>11</v>
      </c>
      <c r="K619" s="12">
        <f t="shared" ca="1" si="110"/>
        <v>0</v>
      </c>
      <c r="L619" s="12">
        <f t="shared" ca="1" si="111"/>
        <v>11</v>
      </c>
      <c r="M619" s="12">
        <f t="shared" ca="1" si="112"/>
        <v>0</v>
      </c>
      <c r="N619" s="9">
        <f ca="1">MATCH(C619,INDEX('Task Durations - Poisson'!$B$2:$AZ$80,,5),1)</f>
        <v>6</v>
      </c>
      <c r="O619" s="9">
        <f ca="1">MIN(51,INT(SUMPRODUCT(B619:N619,'Task Durations - Table 1'!$A$3:$M$3)))</f>
        <v>15</v>
      </c>
      <c r="P619" s="9">
        <f ca="1">MATCH(100-C619,INDEX('Task Durations - Poisson'!$B$2:$AZ$80,,O619),1)</f>
        <v>16</v>
      </c>
    </row>
    <row r="620" spans="1:16" ht="20.100000000000001" customHeight="1">
      <c r="A620" s="10">
        <v>618</v>
      </c>
      <c r="B620" s="11">
        <f t="shared" si="105"/>
        <v>4.5592000502482772</v>
      </c>
      <c r="C620" s="12">
        <f t="shared" ca="1" si="93"/>
        <v>97</v>
      </c>
      <c r="D620" s="12">
        <f t="shared" ca="1" si="106"/>
        <v>0</v>
      </c>
      <c r="E620" s="12">
        <f t="shared" ca="1" si="107"/>
        <v>0</v>
      </c>
      <c r="F620" s="12">
        <f t="shared" ca="1" si="108"/>
        <v>1</v>
      </c>
      <c r="G620" s="12">
        <f t="shared" ca="1" si="114"/>
        <v>25</v>
      </c>
      <c r="H620" s="12">
        <f t="shared" ca="1" si="114"/>
        <v>5</v>
      </c>
      <c r="I620" s="12">
        <f t="shared" ca="1" si="114"/>
        <v>25</v>
      </c>
      <c r="J620" s="12">
        <f t="shared" ca="1" si="109"/>
        <v>18.333333333333332</v>
      </c>
      <c r="K620" s="12">
        <f t="shared" ca="1" si="110"/>
        <v>0</v>
      </c>
      <c r="L620" s="12">
        <f t="shared" ca="1" si="111"/>
        <v>0</v>
      </c>
      <c r="M620" s="12">
        <f t="shared" ca="1" si="112"/>
        <v>18.333333333333332</v>
      </c>
      <c r="N620" s="9">
        <f ca="1">MATCH(C620,INDEX('Task Durations - Poisson'!$B$2:$AZ$80,,5),1)</f>
        <v>11</v>
      </c>
      <c r="O620" s="9">
        <f ca="1">MIN(51,INT(SUMPRODUCT(B620:N620,'Task Durations - Table 1'!$A$3:$M$3)))</f>
        <v>30</v>
      </c>
      <c r="P620" s="9">
        <f ca="1">MATCH(100-C620,INDEX('Task Durations - Poisson'!$B$2:$AZ$80,,O620),1)</f>
        <v>21</v>
      </c>
    </row>
    <row r="621" spans="1:16" ht="20.100000000000001" customHeight="1">
      <c r="A621" s="10">
        <v>619</v>
      </c>
      <c r="B621" s="11">
        <f t="shared" si="105"/>
        <v>4.565283038072641</v>
      </c>
      <c r="C621" s="12">
        <f t="shared" ca="1" si="93"/>
        <v>46</v>
      </c>
      <c r="D621" s="12">
        <f t="shared" ca="1" si="106"/>
        <v>0</v>
      </c>
      <c r="E621" s="12">
        <f t="shared" ca="1" si="107"/>
        <v>1</v>
      </c>
      <c r="F621" s="12">
        <f t="shared" ca="1" si="108"/>
        <v>0</v>
      </c>
      <c r="G621" s="12">
        <f t="shared" ca="1" si="114"/>
        <v>17</v>
      </c>
      <c r="H621" s="12">
        <f t="shared" ca="1" si="114"/>
        <v>12</v>
      </c>
      <c r="I621" s="12">
        <f t="shared" ca="1" si="114"/>
        <v>12</v>
      </c>
      <c r="J621" s="12">
        <f t="shared" ca="1" si="109"/>
        <v>13.666666666666666</v>
      </c>
      <c r="K621" s="12">
        <f t="shared" ca="1" si="110"/>
        <v>0</v>
      </c>
      <c r="L621" s="12">
        <f t="shared" ca="1" si="111"/>
        <v>13.666666666666666</v>
      </c>
      <c r="M621" s="12">
        <f t="shared" ca="1" si="112"/>
        <v>0</v>
      </c>
      <c r="N621" s="9">
        <f ca="1">MATCH(C621,INDEX('Task Durations - Poisson'!$B$2:$AZ$80,,5),1)</f>
        <v>6</v>
      </c>
      <c r="O621" s="9">
        <f ca="1">MIN(51,INT(SUMPRODUCT(B621:N621,'Task Durations - Table 1'!$A$3:$M$3)))</f>
        <v>17</v>
      </c>
      <c r="P621" s="9">
        <f ca="1">MATCH(100-C621,INDEX('Task Durations - Poisson'!$B$2:$AZ$80,,O621),1)</f>
        <v>18</v>
      </c>
    </row>
    <row r="622" spans="1:16" ht="20.100000000000001" customHeight="1">
      <c r="A622" s="10">
        <v>620</v>
      </c>
      <c r="B622" s="11">
        <f t="shared" si="105"/>
        <v>4.5713741419569418</v>
      </c>
      <c r="C622" s="12">
        <f t="shared" ca="1" si="93"/>
        <v>79</v>
      </c>
      <c r="D622" s="12">
        <f t="shared" ca="1" si="106"/>
        <v>0</v>
      </c>
      <c r="E622" s="12">
        <f t="shared" ca="1" si="107"/>
        <v>0</v>
      </c>
      <c r="F622" s="12">
        <f t="shared" ca="1" si="108"/>
        <v>1</v>
      </c>
      <c r="G622" s="12">
        <f t="shared" ca="1" si="114"/>
        <v>9</v>
      </c>
      <c r="H622" s="12">
        <f t="shared" ca="1" si="114"/>
        <v>9</v>
      </c>
      <c r="I622" s="12">
        <f t="shared" ca="1" si="114"/>
        <v>9</v>
      </c>
      <c r="J622" s="12">
        <f t="shared" ca="1" si="109"/>
        <v>9</v>
      </c>
      <c r="K622" s="12">
        <f t="shared" ca="1" si="110"/>
        <v>0</v>
      </c>
      <c r="L622" s="12">
        <f t="shared" ca="1" si="111"/>
        <v>0</v>
      </c>
      <c r="M622" s="12">
        <f t="shared" ca="1" si="112"/>
        <v>9</v>
      </c>
      <c r="N622" s="9">
        <f ca="1">MATCH(C622,INDEX('Task Durations - Poisson'!$B$2:$AZ$80,,5),1)</f>
        <v>8</v>
      </c>
      <c r="O622" s="9">
        <f ca="1">MIN(51,INT(SUMPRODUCT(B622:N622,'Task Durations - Table 1'!$A$3:$M$3)))</f>
        <v>18</v>
      </c>
      <c r="P622" s="9">
        <f ca="1">MATCH(100-C622,INDEX('Task Durations - Poisson'!$B$2:$AZ$80,,O622),1)</f>
        <v>16</v>
      </c>
    </row>
    <row r="623" spans="1:16" ht="20.100000000000001" customHeight="1">
      <c r="A623" s="10">
        <v>621</v>
      </c>
      <c r="B623" s="11">
        <f t="shared" si="105"/>
        <v>4.57747337272981</v>
      </c>
      <c r="C623" s="12">
        <f t="shared" ca="1" si="93"/>
        <v>40</v>
      </c>
      <c r="D623" s="12">
        <f t="shared" ca="1" si="106"/>
        <v>0</v>
      </c>
      <c r="E623" s="12">
        <f t="shared" ca="1" si="107"/>
        <v>1</v>
      </c>
      <c r="F623" s="12">
        <f t="shared" ca="1" si="108"/>
        <v>0</v>
      </c>
      <c r="G623" s="12">
        <f t="shared" ca="1" si="114"/>
        <v>17</v>
      </c>
      <c r="H623" s="12">
        <f t="shared" ca="1" si="114"/>
        <v>17</v>
      </c>
      <c r="I623" s="12">
        <f t="shared" ca="1" si="114"/>
        <v>25</v>
      </c>
      <c r="J623" s="12">
        <f t="shared" ca="1" si="109"/>
        <v>19.666666666666668</v>
      </c>
      <c r="K623" s="12">
        <f t="shared" ca="1" si="110"/>
        <v>0</v>
      </c>
      <c r="L623" s="12">
        <f t="shared" ca="1" si="111"/>
        <v>19.666666666666668</v>
      </c>
      <c r="M623" s="12">
        <f t="shared" ca="1" si="112"/>
        <v>0</v>
      </c>
      <c r="N623" s="9">
        <f ca="1">MATCH(C623,INDEX('Task Durations - Poisson'!$B$2:$AZ$80,,5),1)</f>
        <v>5</v>
      </c>
      <c r="O623" s="9">
        <f ca="1">MIN(51,INT(SUMPRODUCT(B623:N623,'Task Durations - Table 1'!$A$3:$M$3)))</f>
        <v>22</v>
      </c>
      <c r="P623" s="9">
        <f ca="1">MATCH(100-C623,INDEX('Task Durations - Poisson'!$B$2:$AZ$80,,O623),1)</f>
        <v>24</v>
      </c>
    </row>
    <row r="624" spans="1:16" ht="20.100000000000001" customHeight="1">
      <c r="A624" s="10">
        <v>622</v>
      </c>
      <c r="B624" s="11">
        <f t="shared" si="105"/>
        <v>4.5835807412343241</v>
      </c>
      <c r="C624" s="12">
        <f t="shared" ca="1" si="93"/>
        <v>100</v>
      </c>
      <c r="D624" s="12">
        <f t="shared" ca="1" si="106"/>
        <v>0</v>
      </c>
      <c r="E624" s="12">
        <f t="shared" ca="1" si="107"/>
        <v>0</v>
      </c>
      <c r="F624" s="12">
        <f t="shared" ca="1" si="108"/>
        <v>1</v>
      </c>
      <c r="G624" s="12">
        <f t="shared" ref="G624:I643" ca="1" si="115">INT(CHOOSE(1+MOD($C624+RANDBETWEEN(0,1),7),1,2,3,5,8,13,21)+$B624)</f>
        <v>9</v>
      </c>
      <c r="H624" s="12">
        <f t="shared" ca="1" si="115"/>
        <v>9</v>
      </c>
      <c r="I624" s="12">
        <f t="shared" ca="1" si="115"/>
        <v>9</v>
      </c>
      <c r="J624" s="12">
        <f t="shared" ca="1" si="109"/>
        <v>9</v>
      </c>
      <c r="K624" s="12">
        <f t="shared" ca="1" si="110"/>
        <v>0</v>
      </c>
      <c r="L624" s="12">
        <f t="shared" ca="1" si="111"/>
        <v>0</v>
      </c>
      <c r="M624" s="12">
        <f t="shared" ca="1" si="112"/>
        <v>9</v>
      </c>
      <c r="N624" s="9">
        <f ca="1">MATCH(C624,INDEX('Task Durations - Poisson'!$B$2:$AZ$80,,5),1)</f>
        <v>79</v>
      </c>
      <c r="O624" s="9">
        <f ca="1">MIN(51,INT(SUMPRODUCT(B624:N624,'Task Durations - Table 1'!$A$3:$M$3)))</f>
        <v>51</v>
      </c>
      <c r="P624" s="9">
        <f ca="1">MATCH(100-C624,INDEX('Task Durations - Poisson'!$B$2:$AZ$80,,O624),1)</f>
        <v>8</v>
      </c>
    </row>
    <row r="625" spans="1:16" ht="20.100000000000001" customHeight="1">
      <c r="A625" s="10">
        <v>623</v>
      </c>
      <c r="B625" s="11">
        <f t="shared" si="105"/>
        <v>4.5896962583280301</v>
      </c>
      <c r="C625" s="12">
        <f t="shared" ca="1" si="93"/>
        <v>32</v>
      </c>
      <c r="D625" s="12">
        <f t="shared" ca="1" si="106"/>
        <v>1</v>
      </c>
      <c r="E625" s="12">
        <f t="shared" ca="1" si="107"/>
        <v>0</v>
      </c>
      <c r="F625" s="12">
        <f t="shared" ca="1" si="108"/>
        <v>0</v>
      </c>
      <c r="G625" s="12">
        <f t="shared" ca="1" si="115"/>
        <v>12</v>
      </c>
      <c r="H625" s="12">
        <f t="shared" ca="1" si="115"/>
        <v>17</v>
      </c>
      <c r="I625" s="12">
        <f t="shared" ca="1" si="115"/>
        <v>12</v>
      </c>
      <c r="J625" s="12">
        <f t="shared" ca="1" si="109"/>
        <v>13.666666666666666</v>
      </c>
      <c r="K625" s="12">
        <f t="shared" ca="1" si="110"/>
        <v>13.666666666666666</v>
      </c>
      <c r="L625" s="12">
        <f t="shared" ca="1" si="111"/>
        <v>0</v>
      </c>
      <c r="M625" s="12">
        <f t="shared" ca="1" si="112"/>
        <v>0</v>
      </c>
      <c r="N625" s="9">
        <f ca="1">MATCH(C625,INDEX('Task Durations - Poisson'!$B$2:$AZ$80,,5),1)</f>
        <v>5</v>
      </c>
      <c r="O625" s="9">
        <f ca="1">MIN(51,INT(SUMPRODUCT(B625:N625,'Task Durations - Table 1'!$A$3:$M$3)))</f>
        <v>22</v>
      </c>
      <c r="P625" s="9">
        <f ca="1">MATCH(100-C625,INDEX('Task Durations - Poisson'!$B$2:$AZ$80,,O625),1)</f>
        <v>25</v>
      </c>
    </row>
    <row r="626" spans="1:16" ht="20.100000000000001" customHeight="1">
      <c r="A626" s="10">
        <v>624</v>
      </c>
      <c r="B626" s="11">
        <f t="shared" si="105"/>
        <v>4.5958199348829591</v>
      </c>
      <c r="C626" s="12">
        <f t="shared" ca="1" si="93"/>
        <v>20</v>
      </c>
      <c r="D626" s="12">
        <f t="shared" ca="1" si="106"/>
        <v>1</v>
      </c>
      <c r="E626" s="12">
        <f t="shared" ca="1" si="107"/>
        <v>0</v>
      </c>
      <c r="F626" s="12">
        <f t="shared" ca="1" si="108"/>
        <v>0</v>
      </c>
      <c r="G626" s="12">
        <f t="shared" ca="1" si="115"/>
        <v>25</v>
      </c>
      <c r="H626" s="12">
        <f t="shared" ca="1" si="115"/>
        <v>5</v>
      </c>
      <c r="I626" s="12">
        <f t="shared" ca="1" si="115"/>
        <v>5</v>
      </c>
      <c r="J626" s="12">
        <f t="shared" ca="1" si="109"/>
        <v>11.666666666666666</v>
      </c>
      <c r="K626" s="12">
        <f t="shared" ca="1" si="110"/>
        <v>11.666666666666666</v>
      </c>
      <c r="L626" s="12">
        <f t="shared" ca="1" si="111"/>
        <v>0</v>
      </c>
      <c r="M626" s="12">
        <f t="shared" ca="1" si="112"/>
        <v>0</v>
      </c>
      <c r="N626" s="9">
        <f ca="1">MATCH(C626,INDEX('Task Durations - Poisson'!$B$2:$AZ$80,,5),1)</f>
        <v>4</v>
      </c>
      <c r="O626" s="9">
        <f ca="1">MIN(51,INT(SUMPRODUCT(B626:N626,'Task Durations - Table 1'!$A$3:$M$3)))</f>
        <v>19</v>
      </c>
      <c r="P626" s="9">
        <f ca="1">MATCH(100-C626,INDEX('Task Durations - Poisson'!$B$2:$AZ$80,,O626),1)</f>
        <v>24</v>
      </c>
    </row>
    <row r="627" spans="1:16" ht="20.100000000000001" customHeight="1">
      <c r="A627" s="10">
        <v>625</v>
      </c>
      <c r="B627" s="11">
        <f t="shared" si="105"/>
        <v>4.6019517817856501</v>
      </c>
      <c r="C627" s="12">
        <f t="shared" ca="1" si="93"/>
        <v>81</v>
      </c>
      <c r="D627" s="12">
        <f t="shared" ca="1" si="106"/>
        <v>0</v>
      </c>
      <c r="E627" s="12">
        <f t="shared" ca="1" si="107"/>
        <v>0</v>
      </c>
      <c r="F627" s="12">
        <f t="shared" ca="1" si="108"/>
        <v>1</v>
      </c>
      <c r="G627" s="12">
        <f t="shared" ca="1" si="115"/>
        <v>12</v>
      </c>
      <c r="H627" s="12">
        <f t="shared" ca="1" si="115"/>
        <v>17</v>
      </c>
      <c r="I627" s="12">
        <f t="shared" ca="1" si="115"/>
        <v>17</v>
      </c>
      <c r="J627" s="12">
        <f t="shared" ca="1" si="109"/>
        <v>15.333333333333334</v>
      </c>
      <c r="K627" s="12">
        <f t="shared" ca="1" si="110"/>
        <v>0</v>
      </c>
      <c r="L627" s="12">
        <f t="shared" ca="1" si="111"/>
        <v>0</v>
      </c>
      <c r="M627" s="12">
        <f t="shared" ca="1" si="112"/>
        <v>15.333333333333334</v>
      </c>
      <c r="N627" s="9">
        <f ca="1">MATCH(C627,INDEX('Task Durations - Poisson'!$B$2:$AZ$80,,5),1)</f>
        <v>8</v>
      </c>
      <c r="O627" s="9">
        <f ca="1">MIN(51,INT(SUMPRODUCT(B627:N627,'Task Durations - Table 1'!$A$3:$M$3)))</f>
        <v>25</v>
      </c>
      <c r="P627" s="9">
        <f ca="1">MATCH(100-C627,INDEX('Task Durations - Poisson'!$B$2:$AZ$80,,O627),1)</f>
        <v>22</v>
      </c>
    </row>
    <row r="628" spans="1:16" ht="20.100000000000001" customHeight="1">
      <c r="A628" s="10">
        <v>626</v>
      </c>
      <c r="B628" s="11">
        <f t="shared" si="105"/>
        <v>4.6080918099371644</v>
      </c>
      <c r="C628" s="12">
        <f t="shared" ca="1" si="93"/>
        <v>48</v>
      </c>
      <c r="D628" s="12">
        <f t="shared" ca="1" si="106"/>
        <v>0</v>
      </c>
      <c r="E628" s="12">
        <f t="shared" ca="1" si="107"/>
        <v>1</v>
      </c>
      <c r="F628" s="12">
        <f t="shared" ca="1" si="108"/>
        <v>0</v>
      </c>
      <c r="G628" s="12">
        <f t="shared" ca="1" si="115"/>
        <v>5</v>
      </c>
      <c r="H628" s="12">
        <f t="shared" ca="1" si="115"/>
        <v>5</v>
      </c>
      <c r="I628" s="12">
        <f t="shared" ca="1" si="115"/>
        <v>25</v>
      </c>
      <c r="J628" s="12">
        <f t="shared" ca="1" si="109"/>
        <v>11.666666666666666</v>
      </c>
      <c r="K628" s="12">
        <f t="shared" ca="1" si="110"/>
        <v>0</v>
      </c>
      <c r="L628" s="12">
        <f t="shared" ca="1" si="111"/>
        <v>11.666666666666666</v>
      </c>
      <c r="M628" s="12">
        <f t="shared" ca="1" si="112"/>
        <v>0</v>
      </c>
      <c r="N628" s="9">
        <f ca="1">MATCH(C628,INDEX('Task Durations - Poisson'!$B$2:$AZ$80,,5),1)</f>
        <v>6</v>
      </c>
      <c r="O628" s="9">
        <f ca="1">MIN(51,INT(SUMPRODUCT(B628:N628,'Task Durations - Table 1'!$A$3:$M$3)))</f>
        <v>16</v>
      </c>
      <c r="P628" s="9">
        <f ca="1">MATCH(100-C628,INDEX('Task Durations - Poisson'!$B$2:$AZ$80,,O628),1)</f>
        <v>17</v>
      </c>
    </row>
    <row r="629" spans="1:16" ht="20.100000000000001" customHeight="1">
      <c r="A629" s="10">
        <v>627</v>
      </c>
      <c r="B629" s="11">
        <f t="shared" si="105"/>
        <v>4.6142400302531108</v>
      </c>
      <c r="C629" s="12">
        <f t="shared" ca="1" si="93"/>
        <v>41</v>
      </c>
      <c r="D629" s="12">
        <f t="shared" ca="1" si="106"/>
        <v>0</v>
      </c>
      <c r="E629" s="12">
        <f t="shared" ca="1" si="107"/>
        <v>1</v>
      </c>
      <c r="F629" s="12">
        <f t="shared" ca="1" si="108"/>
        <v>0</v>
      </c>
      <c r="G629" s="12">
        <f t="shared" ca="1" si="115"/>
        <v>25</v>
      </c>
      <c r="H629" s="12">
        <f t="shared" ca="1" si="115"/>
        <v>25</v>
      </c>
      <c r="I629" s="12">
        <f t="shared" ca="1" si="115"/>
        <v>25</v>
      </c>
      <c r="J629" s="12">
        <f t="shared" ca="1" si="109"/>
        <v>25</v>
      </c>
      <c r="K629" s="12">
        <f t="shared" ca="1" si="110"/>
        <v>0</v>
      </c>
      <c r="L629" s="12">
        <f t="shared" ca="1" si="111"/>
        <v>25</v>
      </c>
      <c r="M629" s="12">
        <f t="shared" ca="1" si="112"/>
        <v>0</v>
      </c>
      <c r="N629" s="9">
        <f ca="1">MATCH(C629,INDEX('Task Durations - Poisson'!$B$2:$AZ$80,,5),1)</f>
        <v>5</v>
      </c>
      <c r="O629" s="9">
        <f ca="1">MIN(51,INT(SUMPRODUCT(B629:N629,'Task Durations - Table 1'!$A$3:$M$3)))</f>
        <v>26</v>
      </c>
      <c r="P629" s="9">
        <f ca="1">MATCH(100-C629,INDEX('Task Durations - Poisson'!$B$2:$AZ$80,,O629),1)</f>
        <v>28</v>
      </c>
    </row>
    <row r="630" spans="1:16" ht="20.100000000000001" customHeight="1">
      <c r="A630" s="10">
        <v>628</v>
      </c>
      <c r="B630" s="11">
        <f t="shared" si="105"/>
        <v>4.620396453663659</v>
      </c>
      <c r="C630" s="12">
        <f t="shared" ca="1" si="93"/>
        <v>4</v>
      </c>
      <c r="D630" s="12">
        <f t="shared" ca="1" si="106"/>
        <v>1</v>
      </c>
      <c r="E630" s="12">
        <f t="shared" ca="1" si="107"/>
        <v>0</v>
      </c>
      <c r="F630" s="12">
        <f t="shared" ca="1" si="108"/>
        <v>0</v>
      </c>
      <c r="G630" s="12">
        <f t="shared" ca="1" si="115"/>
        <v>12</v>
      </c>
      <c r="H630" s="12">
        <f t="shared" ca="1" si="115"/>
        <v>12</v>
      </c>
      <c r="I630" s="12">
        <f t="shared" ca="1" si="115"/>
        <v>12</v>
      </c>
      <c r="J630" s="12">
        <f t="shared" ca="1" si="109"/>
        <v>12</v>
      </c>
      <c r="K630" s="12">
        <f t="shared" ca="1" si="110"/>
        <v>12</v>
      </c>
      <c r="L630" s="12">
        <f t="shared" ca="1" si="111"/>
        <v>0</v>
      </c>
      <c r="M630" s="12">
        <f t="shared" ca="1" si="112"/>
        <v>0</v>
      </c>
      <c r="N630" s="9">
        <f ca="1">MATCH(C630,INDEX('Task Durations - Poisson'!$B$2:$AZ$80,,5),1)</f>
        <v>2</v>
      </c>
      <c r="O630" s="9">
        <f ca="1">MIN(51,INT(SUMPRODUCT(B630:N630,'Task Durations - Table 1'!$A$3:$M$3)))</f>
        <v>19</v>
      </c>
      <c r="P630" s="9">
        <f ca="1">MATCH(100-C630,INDEX('Task Durations - Poisson'!$B$2:$AZ$80,,O630),1)</f>
        <v>28</v>
      </c>
    </row>
    <row r="631" spans="1:16" ht="20.100000000000001" customHeight="1">
      <c r="A631" s="10">
        <v>629</v>
      </c>
      <c r="B631" s="11">
        <f t="shared" si="105"/>
        <v>4.6265610911135644</v>
      </c>
      <c r="C631" s="12">
        <f t="shared" ca="1" si="93"/>
        <v>26</v>
      </c>
      <c r="D631" s="12">
        <f t="shared" ca="1" si="106"/>
        <v>1</v>
      </c>
      <c r="E631" s="12">
        <f t="shared" ca="1" si="107"/>
        <v>0</v>
      </c>
      <c r="F631" s="12">
        <f t="shared" ca="1" si="108"/>
        <v>0</v>
      </c>
      <c r="G631" s="12">
        <f t="shared" ca="1" si="115"/>
        <v>17</v>
      </c>
      <c r="H631" s="12">
        <f t="shared" ca="1" si="115"/>
        <v>25</v>
      </c>
      <c r="I631" s="12">
        <f t="shared" ca="1" si="115"/>
        <v>17</v>
      </c>
      <c r="J631" s="12">
        <f t="shared" ca="1" si="109"/>
        <v>19.666666666666668</v>
      </c>
      <c r="K631" s="12">
        <f t="shared" ca="1" si="110"/>
        <v>19.666666666666668</v>
      </c>
      <c r="L631" s="12">
        <f t="shared" ca="1" si="111"/>
        <v>0</v>
      </c>
      <c r="M631" s="12">
        <f t="shared" ca="1" si="112"/>
        <v>0</v>
      </c>
      <c r="N631" s="9">
        <f ca="1">MATCH(C631,INDEX('Task Durations - Poisson'!$B$2:$AZ$80,,5),1)</f>
        <v>4</v>
      </c>
      <c r="O631" s="9">
        <f ca="1">MIN(51,INT(SUMPRODUCT(B631:N631,'Task Durations - Table 1'!$A$3:$M$3)))</f>
        <v>28</v>
      </c>
      <c r="P631" s="9">
        <f ca="1">MATCH(100-C631,INDEX('Task Durations - Poisson'!$B$2:$AZ$80,,O631),1)</f>
        <v>32</v>
      </c>
    </row>
    <row r="632" spans="1:16" ht="20.100000000000001" customHeight="1">
      <c r="A632" s="10">
        <v>630</v>
      </c>
      <c r="B632" s="11">
        <f t="shared" si="105"/>
        <v>4.632733953562183</v>
      </c>
      <c r="C632" s="12">
        <f t="shared" ca="1" si="93"/>
        <v>4</v>
      </c>
      <c r="D632" s="12">
        <f t="shared" ca="1" si="106"/>
        <v>1</v>
      </c>
      <c r="E632" s="12">
        <f t="shared" ca="1" si="107"/>
        <v>0</v>
      </c>
      <c r="F632" s="12">
        <f t="shared" ca="1" si="108"/>
        <v>0</v>
      </c>
      <c r="G632" s="12">
        <f t="shared" ca="1" si="115"/>
        <v>12</v>
      </c>
      <c r="H632" s="12">
        <f t="shared" ca="1" si="115"/>
        <v>17</v>
      </c>
      <c r="I632" s="12">
        <f t="shared" ca="1" si="115"/>
        <v>17</v>
      </c>
      <c r="J632" s="12">
        <f t="shared" ca="1" si="109"/>
        <v>15.333333333333334</v>
      </c>
      <c r="K632" s="12">
        <f t="shared" ca="1" si="110"/>
        <v>15.333333333333334</v>
      </c>
      <c r="L632" s="12">
        <f t="shared" ca="1" si="111"/>
        <v>0</v>
      </c>
      <c r="M632" s="12">
        <f t="shared" ca="1" si="112"/>
        <v>0</v>
      </c>
      <c r="N632" s="9">
        <f ca="1">MATCH(C632,INDEX('Task Durations - Poisson'!$B$2:$AZ$80,,5),1)</f>
        <v>2</v>
      </c>
      <c r="O632" s="9">
        <f ca="1">MIN(51,INT(SUMPRODUCT(B632:N632,'Task Durations - Table 1'!$A$3:$M$3)))</f>
        <v>23</v>
      </c>
      <c r="P632" s="9">
        <f ca="1">MATCH(100-C632,INDEX('Task Durations - Poisson'!$B$2:$AZ$80,,O632),1)</f>
        <v>33</v>
      </c>
    </row>
    <row r="633" spans="1:16" ht="20.100000000000001" customHeight="1">
      <c r="A633" s="10">
        <v>631</v>
      </c>
      <c r="B633" s="11">
        <f t="shared" si="105"/>
        <v>4.6389150519834956</v>
      </c>
      <c r="C633" s="12">
        <f t="shared" ca="1" si="93"/>
        <v>20</v>
      </c>
      <c r="D633" s="12">
        <f t="shared" ca="1" si="106"/>
        <v>1</v>
      </c>
      <c r="E633" s="12">
        <f t="shared" ca="1" si="107"/>
        <v>0</v>
      </c>
      <c r="F633" s="12">
        <f t="shared" ca="1" si="108"/>
        <v>0</v>
      </c>
      <c r="G633" s="12">
        <f t="shared" ca="1" si="115"/>
        <v>5</v>
      </c>
      <c r="H633" s="12">
        <f t="shared" ca="1" si="115"/>
        <v>5</v>
      </c>
      <c r="I633" s="12">
        <f t="shared" ca="1" si="115"/>
        <v>25</v>
      </c>
      <c r="J633" s="12">
        <f t="shared" ca="1" si="109"/>
        <v>11.666666666666666</v>
      </c>
      <c r="K633" s="12">
        <f t="shared" ca="1" si="110"/>
        <v>11.666666666666666</v>
      </c>
      <c r="L633" s="12">
        <f t="shared" ca="1" si="111"/>
        <v>0</v>
      </c>
      <c r="M633" s="12">
        <f t="shared" ca="1" si="112"/>
        <v>0</v>
      </c>
      <c r="N633" s="9">
        <f ca="1">MATCH(C633,INDEX('Task Durations - Poisson'!$B$2:$AZ$80,,5),1)</f>
        <v>4</v>
      </c>
      <c r="O633" s="9">
        <f ca="1">MIN(51,INT(SUMPRODUCT(B633:N633,'Task Durations - Table 1'!$A$3:$M$3)))</f>
        <v>20</v>
      </c>
      <c r="P633" s="9">
        <f ca="1">MATCH(100-C633,INDEX('Task Durations - Poisson'!$B$2:$AZ$80,,O633),1)</f>
        <v>25</v>
      </c>
    </row>
    <row r="634" spans="1:16" ht="20.100000000000001" customHeight="1">
      <c r="A634" s="10">
        <v>632</v>
      </c>
      <c r="B634" s="11">
        <f t="shared" si="105"/>
        <v>4.6451043973661221</v>
      </c>
      <c r="C634" s="12">
        <f t="shared" ca="1" si="93"/>
        <v>52</v>
      </c>
      <c r="D634" s="12">
        <f t="shared" ca="1" si="106"/>
        <v>0</v>
      </c>
      <c r="E634" s="12">
        <f t="shared" ca="1" si="107"/>
        <v>1</v>
      </c>
      <c r="F634" s="12">
        <f t="shared" ca="1" si="108"/>
        <v>0</v>
      </c>
      <c r="G634" s="12">
        <f t="shared" ca="1" si="115"/>
        <v>12</v>
      </c>
      <c r="H634" s="12">
        <f t="shared" ca="1" si="115"/>
        <v>9</v>
      </c>
      <c r="I634" s="12">
        <f t="shared" ca="1" si="115"/>
        <v>12</v>
      </c>
      <c r="J634" s="12">
        <f t="shared" ca="1" si="109"/>
        <v>11</v>
      </c>
      <c r="K634" s="12">
        <f t="shared" ca="1" si="110"/>
        <v>0</v>
      </c>
      <c r="L634" s="12">
        <f t="shared" ca="1" si="111"/>
        <v>11</v>
      </c>
      <c r="M634" s="12">
        <f t="shared" ca="1" si="112"/>
        <v>0</v>
      </c>
      <c r="N634" s="9">
        <f ca="1">MATCH(C634,INDEX('Task Durations - Poisson'!$B$2:$AZ$80,,5),1)</f>
        <v>6</v>
      </c>
      <c r="O634" s="9">
        <f ca="1">MIN(51,INT(SUMPRODUCT(B634:N634,'Task Durations - Table 1'!$A$3:$M$3)))</f>
        <v>15</v>
      </c>
      <c r="P634" s="9">
        <f ca="1">MATCH(100-C634,INDEX('Task Durations - Poisson'!$B$2:$AZ$80,,O634),1)</f>
        <v>16</v>
      </c>
    </row>
    <row r="635" spans="1:16" ht="20.100000000000001" customHeight="1">
      <c r="A635" s="10">
        <v>633</v>
      </c>
      <c r="B635" s="11">
        <f t="shared" si="105"/>
        <v>4.6513020007133452</v>
      </c>
      <c r="C635" s="12">
        <f t="shared" ca="1" si="93"/>
        <v>18</v>
      </c>
      <c r="D635" s="12">
        <f t="shared" ca="1" si="106"/>
        <v>1</v>
      </c>
      <c r="E635" s="12">
        <f t="shared" ca="1" si="107"/>
        <v>0</v>
      </c>
      <c r="F635" s="12">
        <f t="shared" ca="1" si="108"/>
        <v>0</v>
      </c>
      <c r="G635" s="12">
        <f t="shared" ca="1" si="115"/>
        <v>12</v>
      </c>
      <c r="H635" s="12">
        <f t="shared" ca="1" si="115"/>
        <v>12</v>
      </c>
      <c r="I635" s="12">
        <f t="shared" ca="1" si="115"/>
        <v>17</v>
      </c>
      <c r="J635" s="12">
        <f t="shared" ca="1" si="109"/>
        <v>13.666666666666666</v>
      </c>
      <c r="K635" s="12">
        <f t="shared" ca="1" si="110"/>
        <v>13.666666666666666</v>
      </c>
      <c r="L635" s="12">
        <f t="shared" ca="1" si="111"/>
        <v>0</v>
      </c>
      <c r="M635" s="12">
        <f t="shared" ca="1" si="112"/>
        <v>0</v>
      </c>
      <c r="N635" s="9">
        <f ca="1">MATCH(C635,INDEX('Task Durations - Poisson'!$B$2:$AZ$80,,5),1)</f>
        <v>4</v>
      </c>
      <c r="O635" s="9">
        <f ca="1">MIN(51,INT(SUMPRODUCT(B635:N635,'Task Durations - Table 1'!$A$3:$M$3)))</f>
        <v>22</v>
      </c>
      <c r="P635" s="9">
        <f ca="1">MATCH(100-C635,INDEX('Task Durations - Poisson'!$B$2:$AZ$80,,O635),1)</f>
        <v>27</v>
      </c>
    </row>
    <row r="636" spans="1:16" ht="20.100000000000001" customHeight="1">
      <c r="A636" s="10">
        <v>634</v>
      </c>
      <c r="B636" s="11">
        <f t="shared" si="105"/>
        <v>4.6575078730431274</v>
      </c>
      <c r="C636" s="12">
        <f t="shared" ca="1" si="93"/>
        <v>15</v>
      </c>
      <c r="D636" s="12">
        <f t="shared" ca="1" si="106"/>
        <v>1</v>
      </c>
      <c r="E636" s="12">
        <f t="shared" ca="1" si="107"/>
        <v>0</v>
      </c>
      <c r="F636" s="12">
        <f t="shared" ca="1" si="108"/>
        <v>0</v>
      </c>
      <c r="G636" s="12">
        <f t="shared" ca="1" si="115"/>
        <v>6</v>
      </c>
      <c r="H636" s="12">
        <f t="shared" ca="1" si="115"/>
        <v>7</v>
      </c>
      <c r="I636" s="12">
        <f t="shared" ca="1" si="115"/>
        <v>7</v>
      </c>
      <c r="J636" s="12">
        <f t="shared" ca="1" si="109"/>
        <v>6.666666666666667</v>
      </c>
      <c r="K636" s="12">
        <f t="shared" ca="1" si="110"/>
        <v>6.666666666666667</v>
      </c>
      <c r="L636" s="12">
        <f t="shared" ca="1" si="111"/>
        <v>0</v>
      </c>
      <c r="M636" s="12">
        <f t="shared" ca="1" si="112"/>
        <v>0</v>
      </c>
      <c r="N636" s="9">
        <f ca="1">MATCH(C636,INDEX('Task Durations - Poisson'!$B$2:$AZ$80,,5),1)</f>
        <v>4</v>
      </c>
      <c r="O636" s="9">
        <f ca="1">MIN(51,INT(SUMPRODUCT(B636:N636,'Task Durations - Table 1'!$A$3:$M$3)))</f>
        <v>14</v>
      </c>
      <c r="P636" s="9">
        <f ca="1">MATCH(100-C636,INDEX('Task Durations - Poisson'!$B$2:$AZ$80,,O636),1)</f>
        <v>19</v>
      </c>
    </row>
    <row r="637" spans="1:16" ht="20.100000000000001" customHeight="1">
      <c r="A637" s="10">
        <v>635</v>
      </c>
      <c r="B637" s="11">
        <f t="shared" si="105"/>
        <v>4.6637220253881333</v>
      </c>
      <c r="C637" s="12">
        <f t="shared" ca="1" si="93"/>
        <v>93</v>
      </c>
      <c r="D637" s="12">
        <f t="shared" ca="1" si="106"/>
        <v>0</v>
      </c>
      <c r="E637" s="12">
        <f t="shared" ca="1" si="107"/>
        <v>0</v>
      </c>
      <c r="F637" s="12">
        <f t="shared" ca="1" si="108"/>
        <v>1</v>
      </c>
      <c r="G637" s="12">
        <f t="shared" ca="1" si="115"/>
        <v>9</v>
      </c>
      <c r="H637" s="12">
        <f t="shared" ca="1" si="115"/>
        <v>7</v>
      </c>
      <c r="I637" s="12">
        <f t="shared" ca="1" si="115"/>
        <v>9</v>
      </c>
      <c r="J637" s="12">
        <f t="shared" ca="1" si="109"/>
        <v>8.3333333333333339</v>
      </c>
      <c r="K637" s="12">
        <f t="shared" ca="1" si="110"/>
        <v>0</v>
      </c>
      <c r="L637" s="12">
        <f t="shared" ca="1" si="111"/>
        <v>0</v>
      </c>
      <c r="M637" s="12">
        <f t="shared" ca="1" si="112"/>
        <v>8.3333333333333339</v>
      </c>
      <c r="N637" s="9">
        <f ca="1">MATCH(C637,INDEX('Task Durations - Poisson'!$B$2:$AZ$80,,5),1)</f>
        <v>9</v>
      </c>
      <c r="O637" s="9">
        <f ca="1">MIN(51,INT(SUMPRODUCT(B637:N637,'Task Durations - Table 1'!$A$3:$M$3)))</f>
        <v>18</v>
      </c>
      <c r="P637" s="9">
        <f ca="1">MATCH(100-C637,INDEX('Task Durations - Poisson'!$B$2:$AZ$80,,O637),1)</f>
        <v>13</v>
      </c>
    </row>
    <row r="638" spans="1:16" ht="20.100000000000001" customHeight="1">
      <c r="A638" s="10">
        <v>636</v>
      </c>
      <c r="B638" s="11">
        <f t="shared" si="105"/>
        <v>4.6699444687957454</v>
      </c>
      <c r="C638" s="12">
        <f t="shared" ca="1" si="93"/>
        <v>48</v>
      </c>
      <c r="D638" s="12">
        <f t="shared" ca="1" si="106"/>
        <v>0</v>
      </c>
      <c r="E638" s="12">
        <f t="shared" ca="1" si="107"/>
        <v>1</v>
      </c>
      <c r="F638" s="12">
        <f t="shared" ca="1" si="108"/>
        <v>0</v>
      </c>
      <c r="G638" s="12">
        <f t="shared" ca="1" si="115"/>
        <v>25</v>
      </c>
      <c r="H638" s="12">
        <f t="shared" ca="1" si="115"/>
        <v>25</v>
      </c>
      <c r="I638" s="12">
        <f t="shared" ca="1" si="115"/>
        <v>25</v>
      </c>
      <c r="J638" s="12">
        <f t="shared" ca="1" si="109"/>
        <v>25</v>
      </c>
      <c r="K638" s="12">
        <f t="shared" ca="1" si="110"/>
        <v>0</v>
      </c>
      <c r="L638" s="12">
        <f t="shared" ca="1" si="111"/>
        <v>25</v>
      </c>
      <c r="M638" s="12">
        <f t="shared" ca="1" si="112"/>
        <v>0</v>
      </c>
      <c r="N638" s="9">
        <f ca="1">MATCH(C638,INDEX('Task Durations - Poisson'!$B$2:$AZ$80,,5),1)</f>
        <v>6</v>
      </c>
      <c r="O638" s="9">
        <f ca="1">MIN(51,INT(SUMPRODUCT(B638:N638,'Task Durations - Table 1'!$A$3:$M$3)))</f>
        <v>26</v>
      </c>
      <c r="P638" s="9">
        <f ca="1">MATCH(100-C638,INDEX('Task Durations - Poisson'!$B$2:$AZ$80,,O638),1)</f>
        <v>27</v>
      </c>
    </row>
    <row r="639" spans="1:16" ht="20.100000000000001" customHeight="1">
      <c r="A639" s="10">
        <v>637</v>
      </c>
      <c r="B639" s="11">
        <f t="shared" si="105"/>
        <v>4.6761752143280884</v>
      </c>
      <c r="C639" s="12">
        <f t="shared" ca="1" si="93"/>
        <v>48</v>
      </c>
      <c r="D639" s="12">
        <f t="shared" ca="1" si="106"/>
        <v>0</v>
      </c>
      <c r="E639" s="12">
        <f t="shared" ca="1" si="107"/>
        <v>1</v>
      </c>
      <c r="F639" s="12">
        <f t="shared" ca="1" si="108"/>
        <v>0</v>
      </c>
      <c r="G639" s="12">
        <f t="shared" ca="1" si="115"/>
        <v>25</v>
      </c>
      <c r="H639" s="12">
        <f t="shared" ca="1" si="115"/>
        <v>25</v>
      </c>
      <c r="I639" s="12">
        <f t="shared" ca="1" si="115"/>
        <v>25</v>
      </c>
      <c r="J639" s="12">
        <f t="shared" ca="1" si="109"/>
        <v>25</v>
      </c>
      <c r="K639" s="12">
        <f t="shared" ca="1" si="110"/>
        <v>0</v>
      </c>
      <c r="L639" s="12">
        <f t="shared" ca="1" si="111"/>
        <v>25</v>
      </c>
      <c r="M639" s="12">
        <f t="shared" ca="1" si="112"/>
        <v>0</v>
      </c>
      <c r="N639" s="9">
        <f ca="1">MATCH(C639,INDEX('Task Durations - Poisson'!$B$2:$AZ$80,,5),1)</f>
        <v>6</v>
      </c>
      <c r="O639" s="9">
        <f ca="1">MIN(51,INT(SUMPRODUCT(B639:N639,'Task Durations - Table 1'!$A$3:$M$3)))</f>
        <v>26</v>
      </c>
      <c r="P639" s="9">
        <f ca="1">MATCH(100-C639,INDEX('Task Durations - Poisson'!$B$2:$AZ$80,,O639),1)</f>
        <v>27</v>
      </c>
    </row>
    <row r="640" spans="1:16" ht="20.100000000000001" customHeight="1">
      <c r="A640" s="10">
        <v>638</v>
      </c>
      <c r="B640" s="11">
        <f t="shared" si="105"/>
        <v>4.6824142730620437</v>
      </c>
      <c r="C640" s="12">
        <f t="shared" ca="1" si="93"/>
        <v>96</v>
      </c>
      <c r="D640" s="12">
        <f t="shared" ca="1" si="106"/>
        <v>0</v>
      </c>
      <c r="E640" s="12">
        <f t="shared" ca="1" si="107"/>
        <v>0</v>
      </c>
      <c r="F640" s="12">
        <f t="shared" ca="1" si="108"/>
        <v>1</v>
      </c>
      <c r="G640" s="12">
        <f t="shared" ca="1" si="115"/>
        <v>17</v>
      </c>
      <c r="H640" s="12">
        <f t="shared" ca="1" si="115"/>
        <v>25</v>
      </c>
      <c r="I640" s="12">
        <f t="shared" ca="1" si="115"/>
        <v>25</v>
      </c>
      <c r="J640" s="12">
        <f t="shared" ca="1" si="109"/>
        <v>22.333333333333332</v>
      </c>
      <c r="K640" s="12">
        <f t="shared" ca="1" si="110"/>
        <v>0</v>
      </c>
      <c r="L640" s="12">
        <f t="shared" ca="1" si="111"/>
        <v>0</v>
      </c>
      <c r="M640" s="12">
        <f t="shared" ca="1" si="112"/>
        <v>22.333333333333332</v>
      </c>
      <c r="N640" s="9">
        <f ca="1">MATCH(C640,INDEX('Task Durations - Poisson'!$B$2:$AZ$80,,5),1)</f>
        <v>10</v>
      </c>
      <c r="O640" s="9">
        <f ca="1">MIN(51,INT(SUMPRODUCT(B640:N640,'Task Durations - Table 1'!$A$3:$M$3)))</f>
        <v>33</v>
      </c>
      <c r="P640" s="9">
        <f ca="1">MATCH(100-C640,INDEX('Task Durations - Poisson'!$B$2:$AZ$80,,O640),1)</f>
        <v>24</v>
      </c>
    </row>
    <row r="641" spans="1:16" ht="20.100000000000001" customHeight="1">
      <c r="A641" s="10">
        <v>639</v>
      </c>
      <c r="B641" s="11">
        <f t="shared" si="105"/>
        <v>4.6886616560892724</v>
      </c>
      <c r="C641" s="12">
        <f t="shared" ca="1" si="93"/>
        <v>45</v>
      </c>
      <c r="D641" s="12">
        <f t="shared" ca="1" si="106"/>
        <v>0</v>
      </c>
      <c r="E641" s="12">
        <f t="shared" ca="1" si="107"/>
        <v>1</v>
      </c>
      <c r="F641" s="12">
        <f t="shared" ca="1" si="108"/>
        <v>0</v>
      </c>
      <c r="G641" s="12">
        <f t="shared" ca="1" si="115"/>
        <v>9</v>
      </c>
      <c r="H641" s="12">
        <f t="shared" ca="1" si="115"/>
        <v>9</v>
      </c>
      <c r="I641" s="12">
        <f t="shared" ca="1" si="115"/>
        <v>12</v>
      </c>
      <c r="J641" s="12">
        <f t="shared" ca="1" si="109"/>
        <v>10</v>
      </c>
      <c r="K641" s="12">
        <f t="shared" ca="1" si="110"/>
        <v>0</v>
      </c>
      <c r="L641" s="12">
        <f t="shared" ca="1" si="111"/>
        <v>10</v>
      </c>
      <c r="M641" s="12">
        <f t="shared" ca="1" si="112"/>
        <v>0</v>
      </c>
      <c r="N641" s="9">
        <f ca="1">MATCH(C641,INDEX('Task Durations - Poisson'!$B$2:$AZ$80,,5),1)</f>
        <v>6</v>
      </c>
      <c r="O641" s="9">
        <f ca="1">MIN(51,INT(SUMPRODUCT(B641:N641,'Task Durations - Table 1'!$A$3:$M$3)))</f>
        <v>14</v>
      </c>
      <c r="P641" s="9">
        <f ca="1">MATCH(100-C641,INDEX('Task Durations - Poisson'!$B$2:$AZ$80,,O641),1)</f>
        <v>15</v>
      </c>
    </row>
    <row r="642" spans="1:16" ht="20.100000000000001" customHeight="1">
      <c r="A642" s="10">
        <v>640</v>
      </c>
      <c r="B642" s="11">
        <f t="shared" si="105"/>
        <v>4.6949173745162369</v>
      </c>
      <c r="C642" s="12">
        <f t="shared" ca="1" si="93"/>
        <v>31</v>
      </c>
      <c r="D642" s="12">
        <f t="shared" ca="1" si="106"/>
        <v>1</v>
      </c>
      <c r="E642" s="12">
        <f t="shared" ca="1" si="107"/>
        <v>0</v>
      </c>
      <c r="F642" s="12">
        <f t="shared" ca="1" si="108"/>
        <v>0</v>
      </c>
      <c r="G642" s="12">
        <f t="shared" ca="1" si="115"/>
        <v>9</v>
      </c>
      <c r="H642" s="12">
        <f t="shared" ca="1" si="115"/>
        <v>9</v>
      </c>
      <c r="I642" s="12">
        <f t="shared" ca="1" si="115"/>
        <v>12</v>
      </c>
      <c r="J642" s="12">
        <f t="shared" ca="1" si="109"/>
        <v>10</v>
      </c>
      <c r="K642" s="12">
        <f t="shared" ca="1" si="110"/>
        <v>10</v>
      </c>
      <c r="L642" s="12">
        <f t="shared" ca="1" si="111"/>
        <v>0</v>
      </c>
      <c r="M642" s="12">
        <f t="shared" ca="1" si="112"/>
        <v>0</v>
      </c>
      <c r="N642" s="9">
        <f ca="1">MATCH(C642,INDEX('Task Durations - Poisson'!$B$2:$AZ$80,,5),1)</f>
        <v>5</v>
      </c>
      <c r="O642" s="9">
        <f ca="1">MIN(51,INT(SUMPRODUCT(B642:N642,'Task Durations - Table 1'!$A$3:$M$3)))</f>
        <v>18</v>
      </c>
      <c r="P642" s="9">
        <f ca="1">MATCH(100-C642,INDEX('Task Durations - Poisson'!$B$2:$AZ$80,,O642),1)</f>
        <v>21</v>
      </c>
    </row>
    <row r="643" spans="1:16" ht="20.100000000000001" customHeight="1">
      <c r="A643" s="10">
        <v>641</v>
      </c>
      <c r="B643" s="11">
        <f t="shared" ref="B643:B706" si="116">2*EXP(A643/750)</f>
        <v>4.7011814394642144</v>
      </c>
      <c r="C643" s="12">
        <f t="shared" ca="1" si="93"/>
        <v>29</v>
      </c>
      <c r="D643" s="12">
        <f t="shared" ref="D643:D706" ca="1" si="117">IF(C643&lt;33,1,0)</f>
        <v>1</v>
      </c>
      <c r="E643" s="12">
        <f t="shared" ref="E643:E706" ca="1" si="118">IF(AND(C643&gt;=33,C643&lt;66),1,0)</f>
        <v>0</v>
      </c>
      <c r="F643" s="12">
        <f t="shared" ref="F643:F706" ca="1" si="119">IF(D643+E643&gt;0,0,1)</f>
        <v>0</v>
      </c>
      <c r="G643" s="12">
        <f t="shared" ca="1" si="115"/>
        <v>7</v>
      </c>
      <c r="H643" s="12">
        <f t="shared" ca="1" si="115"/>
        <v>6</v>
      </c>
      <c r="I643" s="12">
        <f t="shared" ca="1" si="115"/>
        <v>7</v>
      </c>
      <c r="J643" s="12">
        <f t="shared" ref="J643:J706" ca="1" si="120">AVERAGE(G643:I643)</f>
        <v>6.666666666666667</v>
      </c>
      <c r="K643" s="12">
        <f t="shared" ref="K643:K706" ca="1" si="121">IF(OR(AND(D643,IF($C643&lt;80,1,0)),AND(E643,IF($C643&lt;20,1,0))),1,0)*$J643</f>
        <v>6.666666666666667</v>
      </c>
      <c r="L643" s="12">
        <f t="shared" ref="L643:L706" ca="1" si="122">IF(AND(K643=0,E643=1),1,0)*$J643</f>
        <v>0</v>
      </c>
      <c r="M643" s="12">
        <f t="shared" ref="M643:M706" ca="1" si="123">IF(K643+L643=0,1,0)*$J643</f>
        <v>0</v>
      </c>
      <c r="N643" s="9">
        <f ca="1">MATCH(C643,INDEX('Task Durations - Poisson'!$B$2:$AZ$80,,5),1)</f>
        <v>5</v>
      </c>
      <c r="O643" s="9">
        <f ca="1">MIN(51,INT(SUMPRODUCT(B643:N643,'Task Durations - Table 1'!$A$3:$M$3)))</f>
        <v>14</v>
      </c>
      <c r="P643" s="9">
        <f ca="1">MATCH(100-C643,INDEX('Task Durations - Poisson'!$B$2:$AZ$80,,O643),1)</f>
        <v>17</v>
      </c>
    </row>
    <row r="644" spans="1:16" ht="20.100000000000001" customHeight="1">
      <c r="A644" s="10">
        <v>642</v>
      </c>
      <c r="B644" s="11">
        <f t="shared" si="116"/>
        <v>4.7074538620693218</v>
      </c>
      <c r="C644" s="12">
        <f t="shared" ca="1" si="93"/>
        <v>49</v>
      </c>
      <c r="D644" s="12">
        <f t="shared" ca="1" si="117"/>
        <v>0</v>
      </c>
      <c r="E644" s="12">
        <f t="shared" ca="1" si="118"/>
        <v>1</v>
      </c>
      <c r="F644" s="12">
        <f t="shared" ca="1" si="119"/>
        <v>0</v>
      </c>
      <c r="G644" s="12">
        <f t="shared" ref="G644:I663" ca="1" si="124">INT(CHOOSE(1+MOD($C644+RANDBETWEEN(0,1),7),1,2,3,5,8,13,21)+$B644)</f>
        <v>5</v>
      </c>
      <c r="H644" s="12">
        <f t="shared" ca="1" si="124"/>
        <v>5</v>
      </c>
      <c r="I644" s="12">
        <f t="shared" ca="1" si="124"/>
        <v>6</v>
      </c>
      <c r="J644" s="12">
        <f t="shared" ca="1" si="120"/>
        <v>5.333333333333333</v>
      </c>
      <c r="K644" s="12">
        <f t="shared" ca="1" si="121"/>
        <v>0</v>
      </c>
      <c r="L644" s="12">
        <f t="shared" ca="1" si="122"/>
        <v>5.333333333333333</v>
      </c>
      <c r="M644" s="12">
        <f t="shared" ca="1" si="123"/>
        <v>0</v>
      </c>
      <c r="N644" s="9">
        <f ca="1">MATCH(C644,INDEX('Task Durations - Poisson'!$B$2:$AZ$80,,5),1)</f>
        <v>6</v>
      </c>
      <c r="O644" s="9">
        <f ca="1">MIN(51,INT(SUMPRODUCT(B644:N644,'Task Durations - Table 1'!$A$3:$M$3)))</f>
        <v>10</v>
      </c>
      <c r="P644" s="9">
        <f ca="1">MATCH(100-C644,INDEX('Task Durations - Poisson'!$B$2:$AZ$80,,O644),1)</f>
        <v>11</v>
      </c>
    </row>
    <row r="645" spans="1:16" ht="20.100000000000001" customHeight="1">
      <c r="A645" s="10">
        <v>643</v>
      </c>
      <c r="B645" s="11">
        <f t="shared" si="116"/>
        <v>4.7137346534825353</v>
      </c>
      <c r="C645" s="12">
        <f t="shared" ca="1" si="93"/>
        <v>97</v>
      </c>
      <c r="D645" s="12">
        <f t="shared" ca="1" si="117"/>
        <v>0</v>
      </c>
      <c r="E645" s="12">
        <f t="shared" ca="1" si="118"/>
        <v>0</v>
      </c>
      <c r="F645" s="12">
        <f t="shared" ca="1" si="119"/>
        <v>1</v>
      </c>
      <c r="G645" s="12">
        <f t="shared" ca="1" si="124"/>
        <v>25</v>
      </c>
      <c r="H645" s="12">
        <f t="shared" ca="1" si="124"/>
        <v>5</v>
      </c>
      <c r="I645" s="12">
        <f t="shared" ca="1" si="124"/>
        <v>25</v>
      </c>
      <c r="J645" s="12">
        <f t="shared" ca="1" si="120"/>
        <v>18.333333333333332</v>
      </c>
      <c r="K645" s="12">
        <f t="shared" ca="1" si="121"/>
        <v>0</v>
      </c>
      <c r="L645" s="12">
        <f t="shared" ca="1" si="122"/>
        <v>0</v>
      </c>
      <c r="M645" s="12">
        <f t="shared" ca="1" si="123"/>
        <v>18.333333333333332</v>
      </c>
      <c r="N645" s="9">
        <f ca="1">MATCH(C645,INDEX('Task Durations - Poisson'!$B$2:$AZ$80,,5),1)</f>
        <v>11</v>
      </c>
      <c r="O645" s="9">
        <f ca="1">MIN(51,INT(SUMPRODUCT(B645:N645,'Task Durations - Table 1'!$A$3:$M$3)))</f>
        <v>30</v>
      </c>
      <c r="P645" s="9">
        <f ca="1">MATCH(100-C645,INDEX('Task Durations - Poisson'!$B$2:$AZ$80,,O645),1)</f>
        <v>21</v>
      </c>
    </row>
    <row r="646" spans="1:16" ht="20.100000000000001" customHeight="1">
      <c r="A646" s="10">
        <v>644</v>
      </c>
      <c r="B646" s="11">
        <f t="shared" si="116"/>
        <v>4.720023824869708</v>
      </c>
      <c r="C646" s="12">
        <f t="shared" ca="1" si="93"/>
        <v>47</v>
      </c>
      <c r="D646" s="12">
        <f t="shared" ca="1" si="117"/>
        <v>0</v>
      </c>
      <c r="E646" s="12">
        <f t="shared" ca="1" si="118"/>
        <v>1</v>
      </c>
      <c r="F646" s="12">
        <f t="shared" ca="1" si="119"/>
        <v>0</v>
      </c>
      <c r="G646" s="12">
        <f t="shared" ca="1" si="124"/>
        <v>17</v>
      </c>
      <c r="H646" s="12">
        <f t="shared" ca="1" si="124"/>
        <v>17</v>
      </c>
      <c r="I646" s="12">
        <f t="shared" ca="1" si="124"/>
        <v>17</v>
      </c>
      <c r="J646" s="12">
        <f t="shared" ca="1" si="120"/>
        <v>17</v>
      </c>
      <c r="K646" s="12">
        <f t="shared" ca="1" si="121"/>
        <v>0</v>
      </c>
      <c r="L646" s="12">
        <f t="shared" ca="1" si="122"/>
        <v>17</v>
      </c>
      <c r="M646" s="12">
        <f t="shared" ca="1" si="123"/>
        <v>0</v>
      </c>
      <c r="N646" s="9">
        <f ca="1">MATCH(C646,INDEX('Task Durations - Poisson'!$B$2:$AZ$80,,5),1)</f>
        <v>6</v>
      </c>
      <c r="O646" s="9">
        <f ca="1">MIN(51,INT(SUMPRODUCT(B646:N646,'Task Durations - Table 1'!$A$3:$M$3)))</f>
        <v>20</v>
      </c>
      <c r="P646" s="9">
        <f ca="1">MATCH(100-C646,INDEX('Task Durations - Poisson'!$B$2:$AZ$80,,O646),1)</f>
        <v>21</v>
      </c>
    </row>
    <row r="647" spans="1:16" ht="20.100000000000001" customHeight="1">
      <c r="A647" s="10">
        <v>645</v>
      </c>
      <c r="B647" s="11">
        <f t="shared" si="116"/>
        <v>4.7263213874115895</v>
      </c>
      <c r="C647" s="12">
        <f t="shared" ca="1" si="93"/>
        <v>20</v>
      </c>
      <c r="D647" s="12">
        <f t="shared" ca="1" si="117"/>
        <v>1</v>
      </c>
      <c r="E647" s="12">
        <f t="shared" ca="1" si="118"/>
        <v>0</v>
      </c>
      <c r="F647" s="12">
        <f t="shared" ca="1" si="119"/>
        <v>0</v>
      </c>
      <c r="G647" s="12">
        <f t="shared" ca="1" si="124"/>
        <v>25</v>
      </c>
      <c r="H647" s="12">
        <f t="shared" ca="1" si="124"/>
        <v>25</v>
      </c>
      <c r="I647" s="12">
        <f t="shared" ca="1" si="124"/>
        <v>5</v>
      </c>
      <c r="J647" s="12">
        <f t="shared" ca="1" si="120"/>
        <v>18.333333333333332</v>
      </c>
      <c r="K647" s="12">
        <f t="shared" ca="1" si="121"/>
        <v>18.333333333333332</v>
      </c>
      <c r="L647" s="12">
        <f t="shared" ca="1" si="122"/>
        <v>0</v>
      </c>
      <c r="M647" s="12">
        <f t="shared" ca="1" si="123"/>
        <v>0</v>
      </c>
      <c r="N647" s="9">
        <f ca="1">MATCH(C647,INDEX('Task Durations - Poisson'!$B$2:$AZ$80,,5),1)</f>
        <v>4</v>
      </c>
      <c r="O647" s="9">
        <f ca="1">MIN(51,INT(SUMPRODUCT(B647:N647,'Task Durations - Table 1'!$A$3:$M$3)))</f>
        <v>26</v>
      </c>
      <c r="P647" s="9">
        <f ca="1">MATCH(100-C647,INDEX('Task Durations - Poisson'!$B$2:$AZ$80,,O647),1)</f>
        <v>31</v>
      </c>
    </row>
    <row r="648" spans="1:16" ht="20.100000000000001" customHeight="1">
      <c r="A648" s="10">
        <v>646</v>
      </c>
      <c r="B648" s="11">
        <f t="shared" si="116"/>
        <v>4.73262735230385</v>
      </c>
      <c r="C648" s="12">
        <f t="shared" ca="1" si="93"/>
        <v>3</v>
      </c>
      <c r="D648" s="12">
        <f t="shared" ca="1" si="117"/>
        <v>1</v>
      </c>
      <c r="E648" s="12">
        <f t="shared" ca="1" si="118"/>
        <v>0</v>
      </c>
      <c r="F648" s="12">
        <f t="shared" ca="1" si="119"/>
        <v>0</v>
      </c>
      <c r="G648" s="12">
        <f t="shared" ca="1" si="124"/>
        <v>9</v>
      </c>
      <c r="H648" s="12">
        <f t="shared" ca="1" si="124"/>
        <v>9</v>
      </c>
      <c r="I648" s="12">
        <f t="shared" ca="1" si="124"/>
        <v>12</v>
      </c>
      <c r="J648" s="12">
        <f t="shared" ca="1" si="120"/>
        <v>10</v>
      </c>
      <c r="K648" s="12">
        <f t="shared" ca="1" si="121"/>
        <v>10</v>
      </c>
      <c r="L648" s="12">
        <f t="shared" ca="1" si="122"/>
        <v>0</v>
      </c>
      <c r="M648" s="12">
        <f t="shared" ca="1" si="123"/>
        <v>0</v>
      </c>
      <c r="N648" s="9">
        <f ca="1">MATCH(C648,INDEX('Task Durations - Poisson'!$B$2:$AZ$80,,5),1)</f>
        <v>2</v>
      </c>
      <c r="O648" s="9">
        <f ca="1">MIN(51,INT(SUMPRODUCT(B648:N648,'Task Durations - Table 1'!$A$3:$M$3)))</f>
        <v>17</v>
      </c>
      <c r="P648" s="9">
        <f ca="1">MATCH(100-C648,INDEX('Task Durations - Poisson'!$B$2:$AZ$80,,O648),1)</f>
        <v>26</v>
      </c>
    </row>
    <row r="649" spans="1:16" ht="20.100000000000001" customHeight="1">
      <c r="A649" s="10">
        <v>647</v>
      </c>
      <c r="B649" s="11">
        <f t="shared" si="116"/>
        <v>4.7389417307570936</v>
      </c>
      <c r="C649" s="12">
        <f t="shared" ca="1" si="93"/>
        <v>27</v>
      </c>
      <c r="D649" s="12">
        <f t="shared" ca="1" si="117"/>
        <v>1</v>
      </c>
      <c r="E649" s="12">
        <f t="shared" ca="1" si="118"/>
        <v>0</v>
      </c>
      <c r="F649" s="12">
        <f t="shared" ca="1" si="119"/>
        <v>0</v>
      </c>
      <c r="G649" s="12">
        <f t="shared" ca="1" si="124"/>
        <v>25</v>
      </c>
      <c r="H649" s="12">
        <f t="shared" ca="1" si="124"/>
        <v>5</v>
      </c>
      <c r="I649" s="12">
        <f t="shared" ca="1" si="124"/>
        <v>25</v>
      </c>
      <c r="J649" s="12">
        <f t="shared" ca="1" si="120"/>
        <v>18.333333333333332</v>
      </c>
      <c r="K649" s="12">
        <f t="shared" ca="1" si="121"/>
        <v>18.333333333333332</v>
      </c>
      <c r="L649" s="12">
        <f t="shared" ca="1" si="122"/>
        <v>0</v>
      </c>
      <c r="M649" s="12">
        <f t="shared" ca="1" si="123"/>
        <v>0</v>
      </c>
      <c r="N649" s="9">
        <f ca="1">MATCH(C649,INDEX('Task Durations - Poisson'!$B$2:$AZ$80,,5),1)</f>
        <v>5</v>
      </c>
      <c r="O649" s="9">
        <f ca="1">MIN(51,INT(SUMPRODUCT(B649:N649,'Task Durations - Table 1'!$A$3:$M$3)))</f>
        <v>29</v>
      </c>
      <c r="P649" s="9">
        <f ca="1">MATCH(100-C649,INDEX('Task Durations - Poisson'!$B$2:$AZ$80,,O649),1)</f>
        <v>33</v>
      </c>
    </row>
    <row r="650" spans="1:16" ht="20.100000000000001" customHeight="1">
      <c r="A650" s="10">
        <v>648</v>
      </c>
      <c r="B650" s="11">
        <f t="shared" si="116"/>
        <v>4.7452645339968846</v>
      </c>
      <c r="C650" s="12">
        <f t="shared" ca="1" si="93"/>
        <v>69</v>
      </c>
      <c r="D650" s="12">
        <f t="shared" ca="1" si="117"/>
        <v>0</v>
      </c>
      <c r="E650" s="12">
        <f t="shared" ca="1" si="118"/>
        <v>0</v>
      </c>
      <c r="F650" s="12">
        <f t="shared" ca="1" si="119"/>
        <v>1</v>
      </c>
      <c r="G650" s="12">
        <f t="shared" ca="1" si="124"/>
        <v>25</v>
      </c>
      <c r="H650" s="12">
        <f t="shared" ca="1" si="124"/>
        <v>5</v>
      </c>
      <c r="I650" s="12">
        <f t="shared" ca="1" si="124"/>
        <v>5</v>
      </c>
      <c r="J650" s="12">
        <f t="shared" ca="1" si="120"/>
        <v>11.666666666666666</v>
      </c>
      <c r="K650" s="12">
        <f t="shared" ca="1" si="121"/>
        <v>0</v>
      </c>
      <c r="L650" s="12">
        <f t="shared" ca="1" si="122"/>
        <v>0</v>
      </c>
      <c r="M650" s="12">
        <f t="shared" ca="1" si="123"/>
        <v>11.666666666666666</v>
      </c>
      <c r="N650" s="9">
        <f ca="1">MATCH(C650,INDEX('Task Durations - Poisson'!$B$2:$AZ$80,,5),1)</f>
        <v>7</v>
      </c>
      <c r="O650" s="9">
        <f ca="1">MIN(51,INT(SUMPRODUCT(B650:N650,'Task Durations - Table 1'!$A$3:$M$3)))</f>
        <v>20</v>
      </c>
      <c r="P650" s="9">
        <f ca="1">MATCH(100-C650,INDEX('Task Durations - Poisson'!$B$2:$AZ$80,,O650),1)</f>
        <v>19</v>
      </c>
    </row>
    <row r="651" spans="1:16" ht="20.100000000000001" customHeight="1">
      <c r="A651" s="10">
        <v>649</v>
      </c>
      <c r="B651" s="11">
        <f t="shared" si="116"/>
        <v>4.7515957732637633</v>
      </c>
      <c r="C651" s="12">
        <f t="shared" ca="1" si="93"/>
        <v>40</v>
      </c>
      <c r="D651" s="12">
        <f t="shared" ca="1" si="117"/>
        <v>0</v>
      </c>
      <c r="E651" s="12">
        <f t="shared" ca="1" si="118"/>
        <v>1</v>
      </c>
      <c r="F651" s="12">
        <f t="shared" ca="1" si="119"/>
        <v>0</v>
      </c>
      <c r="G651" s="12">
        <f t="shared" ca="1" si="124"/>
        <v>25</v>
      </c>
      <c r="H651" s="12">
        <f t="shared" ca="1" si="124"/>
        <v>17</v>
      </c>
      <c r="I651" s="12">
        <f t="shared" ca="1" si="124"/>
        <v>17</v>
      </c>
      <c r="J651" s="12">
        <f t="shared" ca="1" si="120"/>
        <v>19.666666666666668</v>
      </c>
      <c r="K651" s="12">
        <f t="shared" ca="1" si="121"/>
        <v>0</v>
      </c>
      <c r="L651" s="12">
        <f t="shared" ca="1" si="122"/>
        <v>19.666666666666668</v>
      </c>
      <c r="M651" s="12">
        <f t="shared" ca="1" si="123"/>
        <v>0</v>
      </c>
      <c r="N651" s="9">
        <f ca="1">MATCH(C651,INDEX('Task Durations - Poisson'!$B$2:$AZ$80,,5),1)</f>
        <v>5</v>
      </c>
      <c r="O651" s="9">
        <f ca="1">MIN(51,INT(SUMPRODUCT(B651:N651,'Task Durations - Table 1'!$A$3:$M$3)))</f>
        <v>21</v>
      </c>
      <c r="P651" s="9">
        <f ca="1">MATCH(100-C651,INDEX('Task Durations - Poisson'!$B$2:$AZ$80,,O651),1)</f>
        <v>23</v>
      </c>
    </row>
    <row r="652" spans="1:16" ht="20.100000000000001" customHeight="1">
      <c r="A652" s="10">
        <v>650</v>
      </c>
      <c r="B652" s="11">
        <f t="shared" si="116"/>
        <v>4.757935459813269</v>
      </c>
      <c r="C652" s="12">
        <f t="shared" ca="1" si="93"/>
        <v>55</v>
      </c>
      <c r="D652" s="12">
        <f t="shared" ca="1" si="117"/>
        <v>0</v>
      </c>
      <c r="E652" s="12">
        <f t="shared" ca="1" si="118"/>
        <v>1</v>
      </c>
      <c r="F652" s="12">
        <f t="shared" ca="1" si="119"/>
        <v>0</v>
      </c>
      <c r="G652" s="12">
        <f t="shared" ca="1" si="124"/>
        <v>5</v>
      </c>
      <c r="H652" s="12">
        <f t="shared" ca="1" si="124"/>
        <v>5</v>
      </c>
      <c r="I652" s="12">
        <f t="shared" ca="1" si="124"/>
        <v>5</v>
      </c>
      <c r="J652" s="12">
        <f t="shared" ca="1" si="120"/>
        <v>5</v>
      </c>
      <c r="K652" s="12">
        <f t="shared" ca="1" si="121"/>
        <v>0</v>
      </c>
      <c r="L652" s="12">
        <f t="shared" ca="1" si="122"/>
        <v>5</v>
      </c>
      <c r="M652" s="12">
        <f t="shared" ca="1" si="123"/>
        <v>0</v>
      </c>
      <c r="N652" s="9">
        <f ca="1">MATCH(C652,INDEX('Task Durations - Poisson'!$B$2:$AZ$80,,5),1)</f>
        <v>6</v>
      </c>
      <c r="O652" s="9">
        <f ca="1">MIN(51,INT(SUMPRODUCT(B652:N652,'Task Durations - Table 1'!$A$3:$M$3)))</f>
        <v>10</v>
      </c>
      <c r="P652" s="9">
        <f ca="1">MATCH(100-C652,INDEX('Task Durations - Poisson'!$B$2:$AZ$80,,O652),1)</f>
        <v>10</v>
      </c>
    </row>
    <row r="653" spans="1:16" ht="20.100000000000001" customHeight="1">
      <c r="A653" s="10">
        <v>651</v>
      </c>
      <c r="B653" s="11">
        <f t="shared" si="116"/>
        <v>4.7642836049159563</v>
      </c>
      <c r="C653" s="12">
        <f t="shared" ca="1" si="93"/>
        <v>44</v>
      </c>
      <c r="D653" s="12">
        <f t="shared" ca="1" si="117"/>
        <v>0</v>
      </c>
      <c r="E653" s="12">
        <f t="shared" ca="1" si="118"/>
        <v>1</v>
      </c>
      <c r="F653" s="12">
        <f t="shared" ca="1" si="119"/>
        <v>0</v>
      </c>
      <c r="G653" s="12">
        <f t="shared" ca="1" si="124"/>
        <v>7</v>
      </c>
      <c r="H653" s="12">
        <f t="shared" ca="1" si="124"/>
        <v>9</v>
      </c>
      <c r="I653" s="12">
        <f t="shared" ca="1" si="124"/>
        <v>9</v>
      </c>
      <c r="J653" s="12">
        <f t="shared" ca="1" si="120"/>
        <v>8.3333333333333339</v>
      </c>
      <c r="K653" s="12">
        <f t="shared" ca="1" si="121"/>
        <v>0</v>
      </c>
      <c r="L653" s="12">
        <f t="shared" ca="1" si="122"/>
        <v>8.3333333333333339</v>
      </c>
      <c r="M653" s="12">
        <f t="shared" ca="1" si="123"/>
        <v>0</v>
      </c>
      <c r="N653" s="9">
        <f ca="1">MATCH(C653,INDEX('Task Durations - Poisson'!$B$2:$AZ$80,,5),1)</f>
        <v>5</v>
      </c>
      <c r="O653" s="9">
        <f ca="1">MIN(51,INT(SUMPRODUCT(B653:N653,'Task Durations - Table 1'!$A$3:$M$3)))</f>
        <v>12</v>
      </c>
      <c r="P653" s="9">
        <f ca="1">MATCH(100-C653,INDEX('Task Durations - Poisson'!$B$2:$AZ$80,,O653),1)</f>
        <v>13</v>
      </c>
    </row>
    <row r="654" spans="1:16" ht="20.100000000000001" customHeight="1">
      <c r="A654" s="10">
        <v>652</v>
      </c>
      <c r="B654" s="11">
        <f t="shared" si="116"/>
        <v>4.7706402198574169</v>
      </c>
      <c r="C654" s="12">
        <f t="shared" ca="1" si="93"/>
        <v>24</v>
      </c>
      <c r="D654" s="12">
        <f t="shared" ca="1" si="117"/>
        <v>1</v>
      </c>
      <c r="E654" s="12">
        <f t="shared" ca="1" si="118"/>
        <v>0</v>
      </c>
      <c r="F654" s="12">
        <f t="shared" ca="1" si="119"/>
        <v>0</v>
      </c>
      <c r="G654" s="12">
        <f t="shared" ca="1" si="124"/>
        <v>9</v>
      </c>
      <c r="H654" s="12">
        <f t="shared" ca="1" si="124"/>
        <v>9</v>
      </c>
      <c r="I654" s="12">
        <f t="shared" ca="1" si="124"/>
        <v>9</v>
      </c>
      <c r="J654" s="12">
        <f t="shared" ca="1" si="120"/>
        <v>9</v>
      </c>
      <c r="K654" s="12">
        <f t="shared" ca="1" si="121"/>
        <v>9</v>
      </c>
      <c r="L654" s="12">
        <f t="shared" ca="1" si="122"/>
        <v>0</v>
      </c>
      <c r="M654" s="12">
        <f t="shared" ca="1" si="123"/>
        <v>0</v>
      </c>
      <c r="N654" s="9">
        <f ca="1">MATCH(C654,INDEX('Task Durations - Poisson'!$B$2:$AZ$80,,5),1)</f>
        <v>4</v>
      </c>
      <c r="O654" s="9">
        <f ca="1">MIN(51,INT(SUMPRODUCT(B654:N654,'Task Durations - Table 1'!$A$3:$M$3)))</f>
        <v>16</v>
      </c>
      <c r="P654" s="9">
        <f ca="1">MATCH(100-C654,INDEX('Task Durations - Poisson'!$B$2:$AZ$80,,O654),1)</f>
        <v>20</v>
      </c>
    </row>
    <row r="655" spans="1:16" ht="20.100000000000001" customHeight="1">
      <c r="A655" s="10">
        <v>653</v>
      </c>
      <c r="B655" s="11">
        <f t="shared" si="116"/>
        <v>4.7770053159383048</v>
      </c>
      <c r="C655" s="12">
        <f t="shared" ca="1" si="93"/>
        <v>19</v>
      </c>
      <c r="D655" s="12">
        <f t="shared" ca="1" si="117"/>
        <v>1</v>
      </c>
      <c r="E655" s="12">
        <f t="shared" ca="1" si="118"/>
        <v>0</v>
      </c>
      <c r="F655" s="12">
        <f t="shared" ca="1" si="119"/>
        <v>0</v>
      </c>
      <c r="G655" s="12">
        <f t="shared" ca="1" si="124"/>
        <v>25</v>
      </c>
      <c r="H655" s="12">
        <f t="shared" ca="1" si="124"/>
        <v>25</v>
      </c>
      <c r="I655" s="12">
        <f t="shared" ca="1" si="124"/>
        <v>25</v>
      </c>
      <c r="J655" s="12">
        <f t="shared" ca="1" si="120"/>
        <v>25</v>
      </c>
      <c r="K655" s="12">
        <f t="shared" ca="1" si="121"/>
        <v>25</v>
      </c>
      <c r="L655" s="12">
        <f t="shared" ca="1" si="122"/>
        <v>0</v>
      </c>
      <c r="M655" s="12">
        <f t="shared" ca="1" si="123"/>
        <v>0</v>
      </c>
      <c r="N655" s="9">
        <f ca="1">MATCH(C655,INDEX('Task Durations - Poisson'!$B$2:$AZ$80,,5),1)</f>
        <v>4</v>
      </c>
      <c r="O655" s="9">
        <f ca="1">MIN(51,INT(SUMPRODUCT(B655:N655,'Task Durations - Table 1'!$A$3:$M$3)))</f>
        <v>35</v>
      </c>
      <c r="P655" s="9">
        <f ca="1">MATCH(100-C655,INDEX('Task Durations - Poisson'!$B$2:$AZ$80,,O655),1)</f>
        <v>41</v>
      </c>
    </row>
    <row r="656" spans="1:16" ht="20.100000000000001" customHeight="1">
      <c r="A656" s="10">
        <v>654</v>
      </c>
      <c r="B656" s="11">
        <f t="shared" si="116"/>
        <v>4.7833789044743442</v>
      </c>
      <c r="C656" s="12">
        <f t="shared" ca="1" si="93"/>
        <v>46</v>
      </c>
      <c r="D656" s="12">
        <f t="shared" ca="1" si="117"/>
        <v>0</v>
      </c>
      <c r="E656" s="12">
        <f t="shared" ca="1" si="118"/>
        <v>1</v>
      </c>
      <c r="F656" s="12">
        <f t="shared" ca="1" si="119"/>
        <v>0</v>
      </c>
      <c r="G656" s="12">
        <f t="shared" ca="1" si="124"/>
        <v>17</v>
      </c>
      <c r="H656" s="12">
        <f t="shared" ca="1" si="124"/>
        <v>12</v>
      </c>
      <c r="I656" s="12">
        <f t="shared" ca="1" si="124"/>
        <v>12</v>
      </c>
      <c r="J656" s="12">
        <f t="shared" ca="1" si="120"/>
        <v>13.666666666666666</v>
      </c>
      <c r="K656" s="12">
        <f t="shared" ca="1" si="121"/>
        <v>0</v>
      </c>
      <c r="L656" s="12">
        <f t="shared" ca="1" si="122"/>
        <v>13.666666666666666</v>
      </c>
      <c r="M656" s="12">
        <f t="shared" ca="1" si="123"/>
        <v>0</v>
      </c>
      <c r="N656" s="9">
        <f ca="1">MATCH(C656,INDEX('Task Durations - Poisson'!$B$2:$AZ$80,,5),1)</f>
        <v>6</v>
      </c>
      <c r="O656" s="9">
        <f ca="1">MIN(51,INT(SUMPRODUCT(B656:N656,'Task Durations - Table 1'!$A$3:$M$3)))</f>
        <v>17</v>
      </c>
      <c r="P656" s="9">
        <f ca="1">MATCH(100-C656,INDEX('Task Durations - Poisson'!$B$2:$AZ$80,,O656),1)</f>
        <v>18</v>
      </c>
    </row>
    <row r="657" spans="1:16" ht="20.100000000000001" customHeight="1">
      <c r="A657" s="10">
        <v>655</v>
      </c>
      <c r="B657" s="11">
        <f t="shared" si="116"/>
        <v>4.7897609967963621</v>
      </c>
      <c r="C657" s="12">
        <f t="shared" ca="1" si="93"/>
        <v>94</v>
      </c>
      <c r="D657" s="12">
        <f t="shared" ca="1" si="117"/>
        <v>0</v>
      </c>
      <c r="E657" s="12">
        <f t="shared" ca="1" si="118"/>
        <v>0</v>
      </c>
      <c r="F657" s="12">
        <f t="shared" ca="1" si="119"/>
        <v>1</v>
      </c>
      <c r="G657" s="12">
        <f t="shared" ca="1" si="124"/>
        <v>9</v>
      </c>
      <c r="H657" s="12">
        <f t="shared" ca="1" si="124"/>
        <v>9</v>
      </c>
      <c r="I657" s="12">
        <f t="shared" ca="1" si="124"/>
        <v>12</v>
      </c>
      <c r="J657" s="12">
        <f t="shared" ca="1" si="120"/>
        <v>10</v>
      </c>
      <c r="K657" s="12">
        <f t="shared" ca="1" si="121"/>
        <v>0</v>
      </c>
      <c r="L657" s="12">
        <f t="shared" ca="1" si="122"/>
        <v>0</v>
      </c>
      <c r="M657" s="12">
        <f t="shared" ca="1" si="123"/>
        <v>10</v>
      </c>
      <c r="N657" s="9">
        <f ca="1">MATCH(C657,INDEX('Task Durations - Poisson'!$B$2:$AZ$80,,5),1)</f>
        <v>10</v>
      </c>
      <c r="O657" s="9">
        <f ca="1">MIN(51,INT(SUMPRODUCT(B657:N657,'Task Durations - Table 1'!$A$3:$M$3)))</f>
        <v>21</v>
      </c>
      <c r="P657" s="9">
        <f ca="1">MATCH(100-C657,INDEX('Task Durations - Poisson'!$B$2:$AZ$80,,O657),1)</f>
        <v>15</v>
      </c>
    </row>
    <row r="658" spans="1:16" ht="20.100000000000001" customHeight="1">
      <c r="A658" s="10">
        <v>656</v>
      </c>
      <c r="B658" s="11">
        <f t="shared" si="116"/>
        <v>4.7961516042503041</v>
      </c>
      <c r="C658" s="12">
        <f t="shared" ca="1" si="93"/>
        <v>8</v>
      </c>
      <c r="D658" s="12">
        <f t="shared" ca="1" si="117"/>
        <v>1</v>
      </c>
      <c r="E658" s="12">
        <f t="shared" ca="1" si="118"/>
        <v>0</v>
      </c>
      <c r="F658" s="12">
        <f t="shared" ca="1" si="119"/>
        <v>0</v>
      </c>
      <c r="G658" s="12">
        <f t="shared" ca="1" si="124"/>
        <v>6</v>
      </c>
      <c r="H658" s="12">
        <f t="shared" ca="1" si="124"/>
        <v>7</v>
      </c>
      <c r="I658" s="12">
        <f t="shared" ca="1" si="124"/>
        <v>7</v>
      </c>
      <c r="J658" s="12">
        <f t="shared" ca="1" si="120"/>
        <v>6.666666666666667</v>
      </c>
      <c r="K658" s="12">
        <f t="shared" ca="1" si="121"/>
        <v>6.666666666666667</v>
      </c>
      <c r="L658" s="12">
        <f t="shared" ca="1" si="122"/>
        <v>0</v>
      </c>
      <c r="M658" s="12">
        <f t="shared" ca="1" si="123"/>
        <v>0</v>
      </c>
      <c r="N658" s="9">
        <f ca="1">MATCH(C658,INDEX('Task Durations - Poisson'!$B$2:$AZ$80,,5),1)</f>
        <v>3</v>
      </c>
      <c r="O658" s="9">
        <f ca="1">MIN(51,INT(SUMPRODUCT(B658:N658,'Task Durations - Table 1'!$A$3:$M$3)))</f>
        <v>13</v>
      </c>
      <c r="P658" s="9">
        <f ca="1">MATCH(100-C658,INDEX('Task Durations - Poisson'!$B$2:$AZ$80,,O658),1)</f>
        <v>19</v>
      </c>
    </row>
    <row r="659" spans="1:16" ht="20.100000000000001" customHeight="1">
      <c r="A659" s="10">
        <v>657</v>
      </c>
      <c r="B659" s="11">
        <f t="shared" si="116"/>
        <v>4.8025507381972492</v>
      </c>
      <c r="C659" s="12">
        <f t="shared" ca="1" si="93"/>
        <v>83</v>
      </c>
      <c r="D659" s="12">
        <f t="shared" ca="1" si="117"/>
        <v>0</v>
      </c>
      <c r="E659" s="12">
        <f t="shared" ca="1" si="118"/>
        <v>0</v>
      </c>
      <c r="F659" s="12">
        <f t="shared" ca="1" si="119"/>
        <v>1</v>
      </c>
      <c r="G659" s="12">
        <f t="shared" ca="1" si="124"/>
        <v>25</v>
      </c>
      <c r="H659" s="12">
        <f t="shared" ca="1" si="124"/>
        <v>25</v>
      </c>
      <c r="I659" s="12">
        <f t="shared" ca="1" si="124"/>
        <v>5</v>
      </c>
      <c r="J659" s="12">
        <f t="shared" ca="1" si="120"/>
        <v>18.333333333333332</v>
      </c>
      <c r="K659" s="12">
        <f t="shared" ca="1" si="121"/>
        <v>0</v>
      </c>
      <c r="L659" s="12">
        <f t="shared" ca="1" si="122"/>
        <v>0</v>
      </c>
      <c r="M659" s="12">
        <f t="shared" ca="1" si="123"/>
        <v>18.333333333333332</v>
      </c>
      <c r="N659" s="9">
        <f ca="1">MATCH(C659,INDEX('Task Durations - Poisson'!$B$2:$AZ$80,,5),1)</f>
        <v>8</v>
      </c>
      <c r="O659" s="9">
        <f ca="1">MIN(51,INT(SUMPRODUCT(B659:N659,'Task Durations - Table 1'!$A$3:$M$3)))</f>
        <v>27</v>
      </c>
      <c r="P659" s="9">
        <f ca="1">MATCH(100-C659,INDEX('Task Durations - Poisson'!$B$2:$AZ$80,,O659),1)</f>
        <v>23</v>
      </c>
    </row>
    <row r="660" spans="1:16" ht="20.100000000000001" customHeight="1">
      <c r="A660" s="10">
        <v>658</v>
      </c>
      <c r="B660" s="11">
        <f t="shared" si="116"/>
        <v>4.8089584100134379</v>
      </c>
      <c r="C660" s="12">
        <f t="shared" ca="1" si="93"/>
        <v>70</v>
      </c>
      <c r="D660" s="12">
        <f t="shared" ca="1" si="117"/>
        <v>0</v>
      </c>
      <c r="E660" s="12">
        <f t="shared" ca="1" si="118"/>
        <v>0</v>
      </c>
      <c r="F660" s="12">
        <f t="shared" ca="1" si="119"/>
        <v>1</v>
      </c>
      <c r="G660" s="12">
        <f t="shared" ca="1" si="124"/>
        <v>5</v>
      </c>
      <c r="H660" s="12">
        <f t="shared" ca="1" si="124"/>
        <v>5</v>
      </c>
      <c r="I660" s="12">
        <f t="shared" ca="1" si="124"/>
        <v>5</v>
      </c>
      <c r="J660" s="12">
        <f t="shared" ca="1" si="120"/>
        <v>5</v>
      </c>
      <c r="K660" s="12">
        <f t="shared" ca="1" si="121"/>
        <v>0</v>
      </c>
      <c r="L660" s="12">
        <f t="shared" ca="1" si="122"/>
        <v>0</v>
      </c>
      <c r="M660" s="12">
        <f t="shared" ca="1" si="123"/>
        <v>5</v>
      </c>
      <c r="N660" s="9">
        <f ca="1">MATCH(C660,INDEX('Task Durations - Poisson'!$B$2:$AZ$80,,5),1)</f>
        <v>7</v>
      </c>
      <c r="O660" s="9">
        <f ca="1">MIN(51,INT(SUMPRODUCT(B660:N660,'Task Durations - Table 1'!$A$3:$M$3)))</f>
        <v>14</v>
      </c>
      <c r="P660" s="9">
        <f ca="1">MATCH(100-C660,INDEX('Task Durations - Poisson'!$B$2:$AZ$80,,O660),1)</f>
        <v>13</v>
      </c>
    </row>
    <row r="661" spans="1:16" ht="20.100000000000001" customHeight="1">
      <c r="A661" s="10">
        <v>659</v>
      </c>
      <c r="B661" s="11">
        <f t="shared" si="116"/>
        <v>4.8153746310902896</v>
      </c>
      <c r="C661" s="12">
        <f t="shared" ca="1" si="93"/>
        <v>44</v>
      </c>
      <c r="D661" s="12">
        <f t="shared" ca="1" si="117"/>
        <v>0</v>
      </c>
      <c r="E661" s="12">
        <f t="shared" ca="1" si="118"/>
        <v>1</v>
      </c>
      <c r="F661" s="12">
        <f t="shared" ca="1" si="119"/>
        <v>0</v>
      </c>
      <c r="G661" s="12">
        <f t="shared" ca="1" si="124"/>
        <v>9</v>
      </c>
      <c r="H661" s="12">
        <f t="shared" ca="1" si="124"/>
        <v>9</v>
      </c>
      <c r="I661" s="12">
        <f t="shared" ca="1" si="124"/>
        <v>7</v>
      </c>
      <c r="J661" s="12">
        <f t="shared" ca="1" si="120"/>
        <v>8.3333333333333339</v>
      </c>
      <c r="K661" s="12">
        <f t="shared" ca="1" si="121"/>
        <v>0</v>
      </c>
      <c r="L661" s="12">
        <f t="shared" ca="1" si="122"/>
        <v>8.3333333333333339</v>
      </c>
      <c r="M661" s="12">
        <f t="shared" ca="1" si="123"/>
        <v>0</v>
      </c>
      <c r="N661" s="9">
        <f ca="1">MATCH(C661,INDEX('Task Durations - Poisson'!$B$2:$AZ$80,,5),1)</f>
        <v>5</v>
      </c>
      <c r="O661" s="9">
        <f ca="1">MIN(51,INT(SUMPRODUCT(B661:N661,'Task Durations - Table 1'!$A$3:$M$3)))</f>
        <v>12</v>
      </c>
      <c r="P661" s="9">
        <f ca="1">MATCH(100-C661,INDEX('Task Durations - Poisson'!$B$2:$AZ$80,,O661),1)</f>
        <v>13</v>
      </c>
    </row>
    <row r="662" spans="1:16" ht="20.100000000000001" customHeight="1">
      <c r="A662" s="10">
        <v>660</v>
      </c>
      <c r="B662" s="11">
        <f t="shared" si="116"/>
        <v>4.8217994128344195</v>
      </c>
      <c r="C662" s="12">
        <f t="shared" ca="1" si="93"/>
        <v>28</v>
      </c>
      <c r="D662" s="12">
        <f t="shared" ca="1" si="117"/>
        <v>1</v>
      </c>
      <c r="E662" s="12">
        <f t="shared" ca="1" si="118"/>
        <v>0</v>
      </c>
      <c r="F662" s="12">
        <f t="shared" ca="1" si="119"/>
        <v>0</v>
      </c>
      <c r="G662" s="12">
        <f t="shared" ca="1" si="124"/>
        <v>6</v>
      </c>
      <c r="H662" s="12">
        <f t="shared" ca="1" si="124"/>
        <v>5</v>
      </c>
      <c r="I662" s="12">
        <f t="shared" ca="1" si="124"/>
        <v>6</v>
      </c>
      <c r="J662" s="12">
        <f t="shared" ca="1" si="120"/>
        <v>5.666666666666667</v>
      </c>
      <c r="K662" s="12">
        <f t="shared" ca="1" si="121"/>
        <v>5.666666666666667</v>
      </c>
      <c r="L662" s="12">
        <f t="shared" ca="1" si="122"/>
        <v>0</v>
      </c>
      <c r="M662" s="12">
        <f t="shared" ca="1" si="123"/>
        <v>0</v>
      </c>
      <c r="N662" s="9">
        <f ca="1">MATCH(C662,INDEX('Task Durations - Poisson'!$B$2:$AZ$80,,5),1)</f>
        <v>5</v>
      </c>
      <c r="O662" s="9">
        <f ca="1">MIN(51,INT(SUMPRODUCT(B662:N662,'Task Durations - Table 1'!$A$3:$M$3)))</f>
        <v>13</v>
      </c>
      <c r="P662" s="9">
        <f ca="1">MATCH(100-C662,INDEX('Task Durations - Poisson'!$B$2:$AZ$80,,O662),1)</f>
        <v>16</v>
      </c>
    </row>
    <row r="663" spans="1:16" ht="20.100000000000001" customHeight="1">
      <c r="A663" s="10">
        <v>661</v>
      </c>
      <c r="B663" s="11">
        <f t="shared" si="116"/>
        <v>4.8282327666676652</v>
      </c>
      <c r="C663" s="12">
        <f t="shared" ca="1" si="93"/>
        <v>38</v>
      </c>
      <c r="D663" s="12">
        <f t="shared" ca="1" si="117"/>
        <v>0</v>
      </c>
      <c r="E663" s="12">
        <f t="shared" ca="1" si="118"/>
        <v>1</v>
      </c>
      <c r="F663" s="12">
        <f t="shared" ca="1" si="119"/>
        <v>0</v>
      </c>
      <c r="G663" s="12">
        <f t="shared" ca="1" si="124"/>
        <v>9</v>
      </c>
      <c r="H663" s="12">
        <f t="shared" ca="1" si="124"/>
        <v>9</v>
      </c>
      <c r="I663" s="12">
        <f t="shared" ca="1" si="124"/>
        <v>12</v>
      </c>
      <c r="J663" s="12">
        <f t="shared" ca="1" si="120"/>
        <v>10</v>
      </c>
      <c r="K663" s="12">
        <f t="shared" ca="1" si="121"/>
        <v>0</v>
      </c>
      <c r="L663" s="12">
        <f t="shared" ca="1" si="122"/>
        <v>10</v>
      </c>
      <c r="M663" s="12">
        <f t="shared" ca="1" si="123"/>
        <v>0</v>
      </c>
      <c r="N663" s="9">
        <f ca="1">MATCH(C663,INDEX('Task Durations - Poisson'!$B$2:$AZ$80,,5),1)</f>
        <v>5</v>
      </c>
      <c r="O663" s="9">
        <f ca="1">MIN(51,INT(SUMPRODUCT(B663:N663,'Task Durations - Table 1'!$A$3:$M$3)))</f>
        <v>14</v>
      </c>
      <c r="P663" s="9">
        <f ca="1">MATCH(100-C663,INDEX('Task Durations - Poisson'!$B$2:$AZ$80,,O663),1)</f>
        <v>16</v>
      </c>
    </row>
    <row r="664" spans="1:16" ht="20.100000000000001" customHeight="1">
      <c r="A664" s="10">
        <v>662</v>
      </c>
      <c r="B664" s="11">
        <f t="shared" si="116"/>
        <v>4.8346747040271003</v>
      </c>
      <c r="C664" s="12">
        <f t="shared" ca="1" si="93"/>
        <v>26</v>
      </c>
      <c r="D664" s="12">
        <f t="shared" ca="1" si="117"/>
        <v>1</v>
      </c>
      <c r="E664" s="12">
        <f t="shared" ca="1" si="118"/>
        <v>0</v>
      </c>
      <c r="F664" s="12">
        <f t="shared" ca="1" si="119"/>
        <v>0</v>
      </c>
      <c r="G664" s="12">
        <f t="shared" ref="G664:I683" ca="1" si="125">INT(CHOOSE(1+MOD($C664+RANDBETWEEN(0,1),7),1,2,3,5,8,13,21)+$B664)</f>
        <v>17</v>
      </c>
      <c r="H664" s="12">
        <f t="shared" ca="1" si="125"/>
        <v>25</v>
      </c>
      <c r="I664" s="12">
        <f t="shared" ca="1" si="125"/>
        <v>25</v>
      </c>
      <c r="J664" s="12">
        <f t="shared" ca="1" si="120"/>
        <v>22.333333333333332</v>
      </c>
      <c r="K664" s="12">
        <f t="shared" ca="1" si="121"/>
        <v>22.333333333333332</v>
      </c>
      <c r="L664" s="12">
        <f t="shared" ca="1" si="122"/>
        <v>0</v>
      </c>
      <c r="M664" s="12">
        <f t="shared" ca="1" si="123"/>
        <v>0</v>
      </c>
      <c r="N664" s="9">
        <f ca="1">MATCH(C664,INDEX('Task Durations - Poisson'!$B$2:$AZ$80,,5),1)</f>
        <v>4</v>
      </c>
      <c r="O664" s="9">
        <f ca="1">MIN(51,INT(SUMPRODUCT(B664:N664,'Task Durations - Table 1'!$A$3:$M$3)))</f>
        <v>32</v>
      </c>
      <c r="P664" s="9">
        <f ca="1">MATCH(100-C664,INDEX('Task Durations - Poisson'!$B$2:$AZ$80,,O664),1)</f>
        <v>37</v>
      </c>
    </row>
    <row r="665" spans="1:16" ht="20.100000000000001" customHeight="1">
      <c r="A665" s="10">
        <v>663</v>
      </c>
      <c r="B665" s="11">
        <f t="shared" si="116"/>
        <v>4.8411252363650608</v>
      </c>
      <c r="C665" s="12">
        <f t="shared" ca="1" si="93"/>
        <v>67</v>
      </c>
      <c r="D665" s="12">
        <f t="shared" ca="1" si="117"/>
        <v>0</v>
      </c>
      <c r="E665" s="12">
        <f t="shared" ca="1" si="118"/>
        <v>0</v>
      </c>
      <c r="F665" s="12">
        <f t="shared" ca="1" si="119"/>
        <v>1</v>
      </c>
      <c r="G665" s="12">
        <f t="shared" ca="1" si="125"/>
        <v>12</v>
      </c>
      <c r="H665" s="12">
        <f t="shared" ca="1" si="125"/>
        <v>17</v>
      </c>
      <c r="I665" s="12">
        <f t="shared" ca="1" si="125"/>
        <v>12</v>
      </c>
      <c r="J665" s="12">
        <f t="shared" ca="1" si="120"/>
        <v>13.666666666666666</v>
      </c>
      <c r="K665" s="12">
        <f t="shared" ca="1" si="121"/>
        <v>0</v>
      </c>
      <c r="L665" s="12">
        <f t="shared" ca="1" si="122"/>
        <v>0</v>
      </c>
      <c r="M665" s="12">
        <f t="shared" ca="1" si="123"/>
        <v>13.666666666666666</v>
      </c>
      <c r="N665" s="9">
        <f ca="1">MATCH(C665,INDEX('Task Durations - Poisson'!$B$2:$AZ$80,,5),1)</f>
        <v>7</v>
      </c>
      <c r="O665" s="9">
        <f ca="1">MIN(51,INT(SUMPRODUCT(B665:N665,'Task Durations - Table 1'!$A$3:$M$3)))</f>
        <v>22</v>
      </c>
      <c r="P665" s="9">
        <f ca="1">MATCH(100-C665,INDEX('Task Durations - Poisson'!$B$2:$AZ$80,,O665),1)</f>
        <v>21</v>
      </c>
    </row>
    <row r="666" spans="1:16" ht="20.100000000000001" customHeight="1">
      <c r="A666" s="10">
        <v>664</v>
      </c>
      <c r="B666" s="11">
        <f t="shared" si="116"/>
        <v>4.847584375149161</v>
      </c>
      <c r="C666" s="12">
        <f t="shared" ca="1" si="93"/>
        <v>67</v>
      </c>
      <c r="D666" s="12">
        <f t="shared" ca="1" si="117"/>
        <v>0</v>
      </c>
      <c r="E666" s="12">
        <f t="shared" ca="1" si="118"/>
        <v>0</v>
      </c>
      <c r="F666" s="12">
        <f t="shared" ca="1" si="119"/>
        <v>1</v>
      </c>
      <c r="G666" s="12">
        <f t="shared" ca="1" si="125"/>
        <v>17</v>
      </c>
      <c r="H666" s="12">
        <f t="shared" ca="1" si="125"/>
        <v>12</v>
      </c>
      <c r="I666" s="12">
        <f t="shared" ca="1" si="125"/>
        <v>12</v>
      </c>
      <c r="J666" s="12">
        <f t="shared" ca="1" si="120"/>
        <v>13.666666666666666</v>
      </c>
      <c r="K666" s="12">
        <f t="shared" ca="1" si="121"/>
        <v>0</v>
      </c>
      <c r="L666" s="12">
        <f t="shared" ca="1" si="122"/>
        <v>0</v>
      </c>
      <c r="M666" s="12">
        <f t="shared" ca="1" si="123"/>
        <v>13.666666666666666</v>
      </c>
      <c r="N666" s="9">
        <f ca="1">MATCH(C666,INDEX('Task Durations - Poisson'!$B$2:$AZ$80,,5),1)</f>
        <v>7</v>
      </c>
      <c r="O666" s="9">
        <f ca="1">MIN(51,INT(SUMPRODUCT(B666:N666,'Task Durations - Table 1'!$A$3:$M$3)))</f>
        <v>22</v>
      </c>
      <c r="P666" s="9">
        <f ca="1">MATCH(100-C666,INDEX('Task Durations - Poisson'!$B$2:$AZ$80,,O666),1)</f>
        <v>21</v>
      </c>
    </row>
    <row r="667" spans="1:16" ht="20.100000000000001" customHeight="1">
      <c r="A667" s="10">
        <v>665</v>
      </c>
      <c r="B667" s="11">
        <f t="shared" si="116"/>
        <v>4.854052131862316</v>
      </c>
      <c r="C667" s="12">
        <f t="shared" ca="1" si="93"/>
        <v>88</v>
      </c>
      <c r="D667" s="12">
        <f t="shared" ca="1" si="117"/>
        <v>0</v>
      </c>
      <c r="E667" s="12">
        <f t="shared" ca="1" si="118"/>
        <v>0</v>
      </c>
      <c r="F667" s="12">
        <f t="shared" ca="1" si="119"/>
        <v>1</v>
      </c>
      <c r="G667" s="12">
        <f t="shared" ca="1" si="125"/>
        <v>17</v>
      </c>
      <c r="H667" s="12">
        <f t="shared" ca="1" si="125"/>
        <v>12</v>
      </c>
      <c r="I667" s="12">
        <f t="shared" ca="1" si="125"/>
        <v>12</v>
      </c>
      <c r="J667" s="12">
        <f t="shared" ca="1" si="120"/>
        <v>13.666666666666666</v>
      </c>
      <c r="K667" s="12">
        <f t="shared" ca="1" si="121"/>
        <v>0</v>
      </c>
      <c r="L667" s="12">
        <f t="shared" ca="1" si="122"/>
        <v>0</v>
      </c>
      <c r="M667" s="12">
        <f t="shared" ca="1" si="123"/>
        <v>13.666666666666666</v>
      </c>
      <c r="N667" s="9">
        <f ca="1">MATCH(C667,INDEX('Task Durations - Poisson'!$B$2:$AZ$80,,5),1)</f>
        <v>9</v>
      </c>
      <c r="O667" s="9">
        <f ca="1">MIN(51,INT(SUMPRODUCT(B667:N667,'Task Durations - Table 1'!$A$3:$M$3)))</f>
        <v>24</v>
      </c>
      <c r="P667" s="9">
        <f ca="1">MATCH(100-C667,INDEX('Task Durations - Poisson'!$B$2:$AZ$80,,O667),1)</f>
        <v>19</v>
      </c>
    </row>
    <row r="668" spans="1:16" ht="20.100000000000001" customHeight="1">
      <c r="A668" s="10">
        <v>666</v>
      </c>
      <c r="B668" s="11">
        <f t="shared" si="116"/>
        <v>4.8605285180027611</v>
      </c>
      <c r="C668" s="12">
        <f t="shared" ca="1" si="93"/>
        <v>58</v>
      </c>
      <c r="D668" s="12">
        <f t="shared" ca="1" si="117"/>
        <v>0</v>
      </c>
      <c r="E668" s="12">
        <f t="shared" ca="1" si="118"/>
        <v>1</v>
      </c>
      <c r="F668" s="12">
        <f t="shared" ca="1" si="119"/>
        <v>0</v>
      </c>
      <c r="G668" s="12">
        <f t="shared" ca="1" si="125"/>
        <v>7</v>
      </c>
      <c r="H668" s="12">
        <f t="shared" ca="1" si="125"/>
        <v>9</v>
      </c>
      <c r="I668" s="12">
        <f t="shared" ca="1" si="125"/>
        <v>7</v>
      </c>
      <c r="J668" s="12">
        <f t="shared" ca="1" si="120"/>
        <v>7.666666666666667</v>
      </c>
      <c r="K668" s="12">
        <f t="shared" ca="1" si="121"/>
        <v>0</v>
      </c>
      <c r="L668" s="12">
        <f t="shared" ca="1" si="122"/>
        <v>7.666666666666667</v>
      </c>
      <c r="M668" s="12">
        <f t="shared" ca="1" si="123"/>
        <v>0</v>
      </c>
      <c r="N668" s="9">
        <f ca="1">MATCH(C668,INDEX('Task Durations - Poisson'!$B$2:$AZ$80,,5),1)</f>
        <v>6</v>
      </c>
      <c r="O668" s="9">
        <f ca="1">MIN(51,INT(SUMPRODUCT(B668:N668,'Task Durations - Table 1'!$A$3:$M$3)))</f>
        <v>12</v>
      </c>
      <c r="P668" s="9">
        <f ca="1">MATCH(100-C668,INDEX('Task Durations - Poisson'!$B$2:$AZ$80,,O668),1)</f>
        <v>12</v>
      </c>
    </row>
    <row r="669" spans="1:16" ht="20.100000000000001" customHeight="1">
      <c r="A669" s="10">
        <v>667</v>
      </c>
      <c r="B669" s="11">
        <f t="shared" si="116"/>
        <v>4.8670135450840739</v>
      </c>
      <c r="C669" s="12">
        <f t="shared" ca="1" si="93"/>
        <v>7</v>
      </c>
      <c r="D669" s="12">
        <f t="shared" ca="1" si="117"/>
        <v>1</v>
      </c>
      <c r="E669" s="12">
        <f t="shared" ca="1" si="118"/>
        <v>0</v>
      </c>
      <c r="F669" s="12">
        <f t="shared" ca="1" si="119"/>
        <v>0</v>
      </c>
      <c r="G669" s="12">
        <f t="shared" ca="1" si="125"/>
        <v>5</v>
      </c>
      <c r="H669" s="12">
        <f t="shared" ca="1" si="125"/>
        <v>6</v>
      </c>
      <c r="I669" s="12">
        <f t="shared" ca="1" si="125"/>
        <v>6</v>
      </c>
      <c r="J669" s="12">
        <f t="shared" ca="1" si="120"/>
        <v>5.666666666666667</v>
      </c>
      <c r="K669" s="12">
        <f t="shared" ca="1" si="121"/>
        <v>5.666666666666667</v>
      </c>
      <c r="L669" s="12">
        <f t="shared" ca="1" si="122"/>
        <v>0</v>
      </c>
      <c r="M669" s="12">
        <f t="shared" ca="1" si="123"/>
        <v>0</v>
      </c>
      <c r="N669" s="9">
        <f ca="1">MATCH(C669,INDEX('Task Durations - Poisson'!$B$2:$AZ$80,,5),1)</f>
        <v>3</v>
      </c>
      <c r="O669" s="9">
        <f ca="1">MIN(51,INT(SUMPRODUCT(B669:N669,'Task Durations - Table 1'!$A$3:$M$3)))</f>
        <v>12</v>
      </c>
      <c r="P669" s="9">
        <f ca="1">MATCH(100-C669,INDEX('Task Durations - Poisson'!$B$2:$AZ$80,,O669),1)</f>
        <v>18</v>
      </c>
    </row>
    <row r="670" spans="1:16" ht="20.100000000000001" customHeight="1">
      <c r="A670" s="10">
        <v>668</v>
      </c>
      <c r="B670" s="11">
        <f t="shared" si="116"/>
        <v>4.873507224635194</v>
      </c>
      <c r="C670" s="12">
        <f t="shared" ca="1" si="93"/>
        <v>34</v>
      </c>
      <c r="D670" s="12">
        <f t="shared" ca="1" si="117"/>
        <v>0</v>
      </c>
      <c r="E670" s="12">
        <f t="shared" ca="1" si="118"/>
        <v>1</v>
      </c>
      <c r="F670" s="12">
        <f t="shared" ca="1" si="119"/>
        <v>0</v>
      </c>
      <c r="G670" s="12">
        <f t="shared" ca="1" si="125"/>
        <v>5</v>
      </c>
      <c r="H670" s="12">
        <f t="shared" ca="1" si="125"/>
        <v>5</v>
      </c>
      <c r="I670" s="12">
        <f t="shared" ca="1" si="125"/>
        <v>25</v>
      </c>
      <c r="J670" s="12">
        <f t="shared" ca="1" si="120"/>
        <v>11.666666666666666</v>
      </c>
      <c r="K670" s="12">
        <f t="shared" ca="1" si="121"/>
        <v>0</v>
      </c>
      <c r="L670" s="12">
        <f t="shared" ca="1" si="122"/>
        <v>11.666666666666666</v>
      </c>
      <c r="M670" s="12">
        <f t="shared" ca="1" si="123"/>
        <v>0</v>
      </c>
      <c r="N670" s="9">
        <f ca="1">MATCH(C670,INDEX('Task Durations - Poisson'!$B$2:$AZ$80,,5),1)</f>
        <v>5</v>
      </c>
      <c r="O670" s="9">
        <f ca="1">MIN(51,INT(SUMPRODUCT(B670:N670,'Task Durations - Table 1'!$A$3:$M$3)))</f>
        <v>16</v>
      </c>
      <c r="P670" s="9">
        <f ca="1">MATCH(100-C670,INDEX('Task Durations - Poisson'!$B$2:$AZ$80,,O670),1)</f>
        <v>19</v>
      </c>
    </row>
    <row r="671" spans="1:16" ht="20.100000000000001" customHeight="1">
      <c r="A671" s="10">
        <v>669</v>
      </c>
      <c r="B671" s="11">
        <f t="shared" si="116"/>
        <v>4.8800095682004407</v>
      </c>
      <c r="C671" s="12">
        <f t="shared" ca="1" si="93"/>
        <v>74</v>
      </c>
      <c r="D671" s="12">
        <f t="shared" ca="1" si="117"/>
        <v>0</v>
      </c>
      <c r="E671" s="12">
        <f t="shared" ca="1" si="118"/>
        <v>0</v>
      </c>
      <c r="F671" s="12">
        <f t="shared" ca="1" si="119"/>
        <v>1</v>
      </c>
      <c r="G671" s="12">
        <f t="shared" ca="1" si="125"/>
        <v>17</v>
      </c>
      <c r="H671" s="12">
        <f t="shared" ca="1" si="125"/>
        <v>12</v>
      </c>
      <c r="I671" s="12">
        <f t="shared" ca="1" si="125"/>
        <v>17</v>
      </c>
      <c r="J671" s="12">
        <f t="shared" ca="1" si="120"/>
        <v>15.333333333333334</v>
      </c>
      <c r="K671" s="12">
        <f t="shared" ca="1" si="121"/>
        <v>0</v>
      </c>
      <c r="L671" s="12">
        <f t="shared" ca="1" si="122"/>
        <v>0</v>
      </c>
      <c r="M671" s="12">
        <f t="shared" ca="1" si="123"/>
        <v>15.333333333333334</v>
      </c>
      <c r="N671" s="9">
        <f ca="1">MATCH(C671,INDEX('Task Durations - Poisson'!$B$2:$AZ$80,,5),1)</f>
        <v>7</v>
      </c>
      <c r="O671" s="9">
        <f ca="1">MIN(51,INT(SUMPRODUCT(B671:N671,'Task Durations - Table 1'!$A$3:$M$3)))</f>
        <v>24</v>
      </c>
      <c r="P671" s="9">
        <f ca="1">MATCH(100-C671,INDEX('Task Durations - Poisson'!$B$2:$AZ$80,,O671),1)</f>
        <v>22</v>
      </c>
    </row>
    <row r="672" spans="1:16" ht="20.100000000000001" customHeight="1">
      <c r="A672" s="10">
        <v>670</v>
      </c>
      <c r="B672" s="11">
        <f t="shared" si="116"/>
        <v>4.8865205873395388</v>
      </c>
      <c r="C672" s="12">
        <f t="shared" ca="1" si="93"/>
        <v>48</v>
      </c>
      <c r="D672" s="12">
        <f t="shared" ca="1" si="117"/>
        <v>0</v>
      </c>
      <c r="E672" s="12">
        <f t="shared" ca="1" si="118"/>
        <v>1</v>
      </c>
      <c r="F672" s="12">
        <f t="shared" ca="1" si="119"/>
        <v>0</v>
      </c>
      <c r="G672" s="12">
        <f t="shared" ca="1" si="125"/>
        <v>25</v>
      </c>
      <c r="H672" s="12">
        <f t="shared" ca="1" si="125"/>
        <v>25</v>
      </c>
      <c r="I672" s="12">
        <f t="shared" ca="1" si="125"/>
        <v>5</v>
      </c>
      <c r="J672" s="12">
        <f t="shared" ca="1" si="120"/>
        <v>18.333333333333332</v>
      </c>
      <c r="K672" s="12">
        <f t="shared" ca="1" si="121"/>
        <v>0</v>
      </c>
      <c r="L672" s="12">
        <f t="shared" ca="1" si="122"/>
        <v>18.333333333333332</v>
      </c>
      <c r="M672" s="12">
        <f t="shared" ca="1" si="123"/>
        <v>0</v>
      </c>
      <c r="N672" s="9">
        <f ca="1">MATCH(C672,INDEX('Task Durations - Poisson'!$B$2:$AZ$80,,5),1)</f>
        <v>6</v>
      </c>
      <c r="O672" s="9">
        <f ca="1">MIN(51,INT(SUMPRODUCT(B672:N672,'Task Durations - Table 1'!$A$3:$M$3)))</f>
        <v>20</v>
      </c>
      <c r="P672" s="9">
        <f ca="1">MATCH(100-C672,INDEX('Task Durations - Poisson'!$B$2:$AZ$80,,O672),1)</f>
        <v>21</v>
      </c>
    </row>
    <row r="673" spans="1:16" ht="20.100000000000001" customHeight="1">
      <c r="A673" s="10">
        <v>671</v>
      </c>
      <c r="B673" s="11">
        <f t="shared" si="116"/>
        <v>4.8930402936276352</v>
      </c>
      <c r="C673" s="12">
        <f t="shared" ca="1" si="93"/>
        <v>12</v>
      </c>
      <c r="D673" s="12">
        <f t="shared" ca="1" si="117"/>
        <v>1</v>
      </c>
      <c r="E673" s="12">
        <f t="shared" ca="1" si="118"/>
        <v>0</v>
      </c>
      <c r="F673" s="12">
        <f t="shared" ca="1" si="119"/>
        <v>0</v>
      </c>
      <c r="G673" s="12">
        <f t="shared" ca="1" si="125"/>
        <v>17</v>
      </c>
      <c r="H673" s="12">
        <f t="shared" ca="1" si="125"/>
        <v>17</v>
      </c>
      <c r="I673" s="12">
        <f t="shared" ca="1" si="125"/>
        <v>17</v>
      </c>
      <c r="J673" s="12">
        <f t="shared" ca="1" si="120"/>
        <v>17</v>
      </c>
      <c r="K673" s="12">
        <f t="shared" ca="1" si="121"/>
        <v>17</v>
      </c>
      <c r="L673" s="12">
        <f t="shared" ca="1" si="122"/>
        <v>0</v>
      </c>
      <c r="M673" s="12">
        <f t="shared" ca="1" si="123"/>
        <v>0</v>
      </c>
      <c r="N673" s="9">
        <f ca="1">MATCH(C673,INDEX('Task Durations - Poisson'!$B$2:$AZ$80,,5),1)</f>
        <v>3</v>
      </c>
      <c r="O673" s="9">
        <f ca="1">MIN(51,INT(SUMPRODUCT(B673:N673,'Task Durations - Table 1'!$A$3:$M$3)))</f>
        <v>25</v>
      </c>
      <c r="P673" s="9">
        <f ca="1">MATCH(100-C673,INDEX('Task Durations - Poisson'!$B$2:$AZ$80,,O673),1)</f>
        <v>32</v>
      </c>
    </row>
    <row r="674" spans="1:16" ht="20.100000000000001" customHeight="1">
      <c r="A674" s="10">
        <v>672</v>
      </c>
      <c r="B674" s="11">
        <f t="shared" si="116"/>
        <v>4.8995686986553189</v>
      </c>
      <c r="C674" s="12">
        <f t="shared" ca="1" si="93"/>
        <v>32</v>
      </c>
      <c r="D674" s="12">
        <f t="shared" ca="1" si="117"/>
        <v>1</v>
      </c>
      <c r="E674" s="12">
        <f t="shared" ca="1" si="118"/>
        <v>0</v>
      </c>
      <c r="F674" s="12">
        <f t="shared" ca="1" si="119"/>
        <v>0</v>
      </c>
      <c r="G674" s="12">
        <f t="shared" ca="1" si="125"/>
        <v>17</v>
      </c>
      <c r="H674" s="12">
        <f t="shared" ca="1" si="125"/>
        <v>17</v>
      </c>
      <c r="I674" s="12">
        <f t="shared" ca="1" si="125"/>
        <v>17</v>
      </c>
      <c r="J674" s="12">
        <f t="shared" ca="1" si="120"/>
        <v>17</v>
      </c>
      <c r="K674" s="12">
        <f t="shared" ca="1" si="121"/>
        <v>17</v>
      </c>
      <c r="L674" s="12">
        <f t="shared" ca="1" si="122"/>
        <v>0</v>
      </c>
      <c r="M674" s="12">
        <f t="shared" ca="1" si="123"/>
        <v>0</v>
      </c>
      <c r="N674" s="9">
        <f ca="1">MATCH(C674,INDEX('Task Durations - Poisson'!$B$2:$AZ$80,,5),1)</f>
        <v>5</v>
      </c>
      <c r="O674" s="9">
        <f ca="1">MIN(51,INT(SUMPRODUCT(B674:N674,'Task Durations - Table 1'!$A$3:$M$3)))</f>
        <v>26</v>
      </c>
      <c r="P674" s="9">
        <f ca="1">MATCH(100-C674,INDEX('Task Durations - Poisson'!$B$2:$AZ$80,,O674),1)</f>
        <v>29</v>
      </c>
    </row>
    <row r="675" spans="1:16" ht="20.100000000000001" customHeight="1">
      <c r="A675" s="10">
        <v>673</v>
      </c>
      <c r="B675" s="11">
        <f t="shared" si="116"/>
        <v>4.9061058140286464</v>
      </c>
      <c r="C675" s="12">
        <f t="shared" ca="1" si="93"/>
        <v>45</v>
      </c>
      <c r="D675" s="12">
        <f t="shared" ca="1" si="117"/>
        <v>0</v>
      </c>
      <c r="E675" s="12">
        <f t="shared" ca="1" si="118"/>
        <v>1</v>
      </c>
      <c r="F675" s="12">
        <f t="shared" ca="1" si="119"/>
        <v>0</v>
      </c>
      <c r="G675" s="12">
        <f t="shared" ca="1" si="125"/>
        <v>12</v>
      </c>
      <c r="H675" s="12">
        <f t="shared" ca="1" si="125"/>
        <v>9</v>
      </c>
      <c r="I675" s="12">
        <f t="shared" ca="1" si="125"/>
        <v>9</v>
      </c>
      <c r="J675" s="12">
        <f t="shared" ca="1" si="120"/>
        <v>10</v>
      </c>
      <c r="K675" s="12">
        <f t="shared" ca="1" si="121"/>
        <v>0</v>
      </c>
      <c r="L675" s="12">
        <f t="shared" ca="1" si="122"/>
        <v>10</v>
      </c>
      <c r="M675" s="12">
        <f t="shared" ca="1" si="123"/>
        <v>0</v>
      </c>
      <c r="N675" s="9">
        <f ca="1">MATCH(C675,INDEX('Task Durations - Poisson'!$B$2:$AZ$80,,5),1)</f>
        <v>6</v>
      </c>
      <c r="O675" s="9">
        <f ca="1">MIN(51,INT(SUMPRODUCT(B675:N675,'Task Durations - Table 1'!$A$3:$M$3)))</f>
        <v>14</v>
      </c>
      <c r="P675" s="9">
        <f ca="1">MATCH(100-C675,INDEX('Task Durations - Poisson'!$B$2:$AZ$80,,O675),1)</f>
        <v>15</v>
      </c>
    </row>
    <row r="676" spans="1:16" ht="20.100000000000001" customHeight="1">
      <c r="A676" s="10">
        <v>674</v>
      </c>
      <c r="B676" s="11">
        <f t="shared" si="116"/>
        <v>4.912651651369158</v>
      </c>
      <c r="C676" s="12">
        <f t="shared" ca="1" si="93"/>
        <v>79</v>
      </c>
      <c r="D676" s="12">
        <f t="shared" ca="1" si="117"/>
        <v>0</v>
      </c>
      <c r="E676" s="12">
        <f t="shared" ca="1" si="118"/>
        <v>0</v>
      </c>
      <c r="F676" s="12">
        <f t="shared" ca="1" si="119"/>
        <v>1</v>
      </c>
      <c r="G676" s="12">
        <f t="shared" ca="1" si="125"/>
        <v>9</v>
      </c>
      <c r="H676" s="12">
        <f t="shared" ca="1" si="125"/>
        <v>9</v>
      </c>
      <c r="I676" s="12">
        <f t="shared" ca="1" si="125"/>
        <v>9</v>
      </c>
      <c r="J676" s="12">
        <f t="shared" ca="1" si="120"/>
        <v>9</v>
      </c>
      <c r="K676" s="12">
        <f t="shared" ca="1" si="121"/>
        <v>0</v>
      </c>
      <c r="L676" s="12">
        <f t="shared" ca="1" si="122"/>
        <v>0</v>
      </c>
      <c r="M676" s="12">
        <f t="shared" ca="1" si="123"/>
        <v>9</v>
      </c>
      <c r="N676" s="9">
        <f ca="1">MATCH(C676,INDEX('Task Durations - Poisson'!$B$2:$AZ$80,,5),1)</f>
        <v>8</v>
      </c>
      <c r="O676" s="9">
        <f ca="1">MIN(51,INT(SUMPRODUCT(B676:N676,'Task Durations - Table 1'!$A$3:$M$3)))</f>
        <v>18</v>
      </c>
      <c r="P676" s="9">
        <f ca="1">MATCH(100-C676,INDEX('Task Durations - Poisson'!$B$2:$AZ$80,,O676),1)</f>
        <v>16</v>
      </c>
    </row>
    <row r="677" spans="1:16" ht="20.100000000000001" customHeight="1">
      <c r="A677" s="10">
        <v>675</v>
      </c>
      <c r="B677" s="11">
        <f t="shared" si="116"/>
        <v>4.9192062223138997</v>
      </c>
      <c r="C677" s="12">
        <f t="shared" ca="1" si="93"/>
        <v>50</v>
      </c>
      <c r="D677" s="12">
        <f t="shared" ca="1" si="117"/>
        <v>0</v>
      </c>
      <c r="E677" s="12">
        <f t="shared" ca="1" si="118"/>
        <v>1</v>
      </c>
      <c r="F677" s="12">
        <f t="shared" ca="1" si="119"/>
        <v>0</v>
      </c>
      <c r="G677" s="12">
        <f t="shared" ca="1" si="125"/>
        <v>7</v>
      </c>
      <c r="H677" s="12">
        <f t="shared" ca="1" si="125"/>
        <v>6</v>
      </c>
      <c r="I677" s="12">
        <f t="shared" ca="1" si="125"/>
        <v>7</v>
      </c>
      <c r="J677" s="12">
        <f t="shared" ca="1" si="120"/>
        <v>6.666666666666667</v>
      </c>
      <c r="K677" s="12">
        <f t="shared" ca="1" si="121"/>
        <v>0</v>
      </c>
      <c r="L677" s="12">
        <f t="shared" ca="1" si="122"/>
        <v>6.666666666666667</v>
      </c>
      <c r="M677" s="12">
        <f t="shared" ca="1" si="123"/>
        <v>0</v>
      </c>
      <c r="N677" s="9">
        <f ca="1">MATCH(C677,INDEX('Task Durations - Poisson'!$B$2:$AZ$80,,5),1)</f>
        <v>6</v>
      </c>
      <c r="O677" s="9">
        <f ca="1">MIN(51,INT(SUMPRODUCT(B677:N677,'Task Durations - Table 1'!$A$3:$M$3)))</f>
        <v>12</v>
      </c>
      <c r="P677" s="9">
        <f ca="1">MATCH(100-C677,INDEX('Task Durations - Poisson'!$B$2:$AZ$80,,O677),1)</f>
        <v>13</v>
      </c>
    </row>
    <row r="678" spans="1:16" ht="20.100000000000001" customHeight="1">
      <c r="A678" s="10">
        <v>676</v>
      </c>
      <c r="B678" s="11">
        <f t="shared" si="116"/>
        <v>4.9257695385154427</v>
      </c>
      <c r="C678" s="12">
        <f t="shared" ca="1" si="93"/>
        <v>39</v>
      </c>
      <c r="D678" s="12">
        <f t="shared" ca="1" si="117"/>
        <v>0</v>
      </c>
      <c r="E678" s="12">
        <f t="shared" ca="1" si="118"/>
        <v>1</v>
      </c>
      <c r="F678" s="12">
        <f t="shared" ca="1" si="119"/>
        <v>0</v>
      </c>
      <c r="G678" s="12">
        <f t="shared" ca="1" si="125"/>
        <v>17</v>
      </c>
      <c r="H678" s="12">
        <f t="shared" ca="1" si="125"/>
        <v>12</v>
      </c>
      <c r="I678" s="12">
        <f t="shared" ca="1" si="125"/>
        <v>17</v>
      </c>
      <c r="J678" s="12">
        <f t="shared" ca="1" si="120"/>
        <v>15.333333333333334</v>
      </c>
      <c r="K678" s="12">
        <f t="shared" ca="1" si="121"/>
        <v>0</v>
      </c>
      <c r="L678" s="12">
        <f t="shared" ca="1" si="122"/>
        <v>15.333333333333334</v>
      </c>
      <c r="M678" s="12">
        <f t="shared" ca="1" si="123"/>
        <v>0</v>
      </c>
      <c r="N678" s="9">
        <f ca="1">MATCH(C678,INDEX('Task Durations - Poisson'!$B$2:$AZ$80,,5),1)</f>
        <v>5</v>
      </c>
      <c r="O678" s="9">
        <f ca="1">MIN(51,INT(SUMPRODUCT(B678:N678,'Task Durations - Table 1'!$A$3:$M$3)))</f>
        <v>18</v>
      </c>
      <c r="P678" s="9">
        <f ca="1">MATCH(100-C678,INDEX('Task Durations - Poisson'!$B$2:$AZ$80,,O678),1)</f>
        <v>20</v>
      </c>
    </row>
    <row r="679" spans="1:16" ht="20.100000000000001" customHeight="1">
      <c r="A679" s="10">
        <v>677</v>
      </c>
      <c r="B679" s="11">
        <f t="shared" si="116"/>
        <v>4.932341611641907</v>
      </c>
      <c r="C679" s="12">
        <f t="shared" ca="1" si="93"/>
        <v>23</v>
      </c>
      <c r="D679" s="12">
        <f t="shared" ca="1" si="117"/>
        <v>1</v>
      </c>
      <c r="E679" s="12">
        <f t="shared" ca="1" si="118"/>
        <v>0</v>
      </c>
      <c r="F679" s="12">
        <f t="shared" ca="1" si="119"/>
        <v>0</v>
      </c>
      <c r="G679" s="12">
        <f t="shared" ca="1" si="125"/>
        <v>9</v>
      </c>
      <c r="H679" s="12">
        <f t="shared" ca="1" si="125"/>
        <v>9</v>
      </c>
      <c r="I679" s="12">
        <f t="shared" ca="1" si="125"/>
        <v>7</v>
      </c>
      <c r="J679" s="12">
        <f t="shared" ca="1" si="120"/>
        <v>8.3333333333333339</v>
      </c>
      <c r="K679" s="12">
        <f t="shared" ca="1" si="121"/>
        <v>8.3333333333333339</v>
      </c>
      <c r="L679" s="12">
        <f t="shared" ca="1" si="122"/>
        <v>0</v>
      </c>
      <c r="M679" s="12">
        <f t="shared" ca="1" si="123"/>
        <v>0</v>
      </c>
      <c r="N679" s="9">
        <f ca="1">MATCH(C679,INDEX('Task Durations - Poisson'!$B$2:$AZ$80,,5),1)</f>
        <v>4</v>
      </c>
      <c r="O679" s="9">
        <f ca="1">MIN(51,INT(SUMPRODUCT(B679:N679,'Task Durations - Table 1'!$A$3:$M$3)))</f>
        <v>16</v>
      </c>
      <c r="P679" s="9">
        <f ca="1">MATCH(100-C679,INDEX('Task Durations - Poisson'!$B$2:$AZ$80,,O679),1)</f>
        <v>20</v>
      </c>
    </row>
    <row r="680" spans="1:16" ht="20.100000000000001" customHeight="1">
      <c r="A680" s="10">
        <v>678</v>
      </c>
      <c r="B680" s="11">
        <f t="shared" si="116"/>
        <v>4.9389224533769802</v>
      </c>
      <c r="C680" s="12">
        <f t="shared" ca="1" si="93"/>
        <v>8</v>
      </c>
      <c r="D680" s="12">
        <f t="shared" ca="1" si="117"/>
        <v>1</v>
      </c>
      <c r="E680" s="12">
        <f t="shared" ca="1" si="118"/>
        <v>0</v>
      </c>
      <c r="F680" s="12">
        <f t="shared" ca="1" si="119"/>
        <v>0</v>
      </c>
      <c r="G680" s="12">
        <f t="shared" ca="1" si="125"/>
        <v>6</v>
      </c>
      <c r="H680" s="12">
        <f t="shared" ca="1" si="125"/>
        <v>6</v>
      </c>
      <c r="I680" s="12">
        <f t="shared" ca="1" si="125"/>
        <v>6</v>
      </c>
      <c r="J680" s="12">
        <f t="shared" ca="1" si="120"/>
        <v>6</v>
      </c>
      <c r="K680" s="12">
        <f t="shared" ca="1" si="121"/>
        <v>6</v>
      </c>
      <c r="L680" s="12">
        <f t="shared" ca="1" si="122"/>
        <v>0</v>
      </c>
      <c r="M680" s="12">
        <f t="shared" ca="1" si="123"/>
        <v>0</v>
      </c>
      <c r="N680" s="9">
        <f ca="1">MATCH(C680,INDEX('Task Durations - Poisson'!$B$2:$AZ$80,,5),1)</f>
        <v>3</v>
      </c>
      <c r="O680" s="9">
        <f ca="1">MIN(51,INT(SUMPRODUCT(B680:N680,'Task Durations - Table 1'!$A$3:$M$3)))</f>
        <v>13</v>
      </c>
      <c r="P680" s="9">
        <f ca="1">MATCH(100-C680,INDEX('Task Durations - Poisson'!$B$2:$AZ$80,,O680),1)</f>
        <v>19</v>
      </c>
    </row>
    <row r="681" spans="1:16" ht="20.100000000000001" customHeight="1">
      <c r="A681" s="10">
        <v>679</v>
      </c>
      <c r="B681" s="11">
        <f t="shared" si="116"/>
        <v>4.9455120754199378</v>
      </c>
      <c r="C681" s="12">
        <f t="shared" ca="1" si="93"/>
        <v>69</v>
      </c>
      <c r="D681" s="12">
        <f t="shared" ca="1" si="117"/>
        <v>0</v>
      </c>
      <c r="E681" s="12">
        <f t="shared" ca="1" si="118"/>
        <v>0</v>
      </c>
      <c r="F681" s="12">
        <f t="shared" ca="1" si="119"/>
        <v>1</v>
      </c>
      <c r="G681" s="12">
        <f t="shared" ca="1" si="125"/>
        <v>25</v>
      </c>
      <c r="H681" s="12">
        <f t="shared" ca="1" si="125"/>
        <v>25</v>
      </c>
      <c r="I681" s="12">
        <f t="shared" ca="1" si="125"/>
        <v>5</v>
      </c>
      <c r="J681" s="12">
        <f t="shared" ca="1" si="120"/>
        <v>18.333333333333332</v>
      </c>
      <c r="K681" s="12">
        <f t="shared" ca="1" si="121"/>
        <v>0</v>
      </c>
      <c r="L681" s="12">
        <f t="shared" ca="1" si="122"/>
        <v>0</v>
      </c>
      <c r="M681" s="12">
        <f t="shared" ca="1" si="123"/>
        <v>18.333333333333332</v>
      </c>
      <c r="N681" s="9">
        <f ca="1">MATCH(C681,INDEX('Task Durations - Poisson'!$B$2:$AZ$80,,5),1)</f>
        <v>7</v>
      </c>
      <c r="O681" s="9">
        <f ca="1">MIN(51,INT(SUMPRODUCT(B681:N681,'Task Durations - Table 1'!$A$3:$M$3)))</f>
        <v>26</v>
      </c>
      <c r="P681" s="9">
        <f ca="1">MATCH(100-C681,INDEX('Task Durations - Poisson'!$B$2:$AZ$80,,O681),1)</f>
        <v>24</v>
      </c>
    </row>
    <row r="682" spans="1:16" ht="20.100000000000001" customHeight="1">
      <c r="A682" s="10">
        <v>680</v>
      </c>
      <c r="B682" s="11">
        <f t="shared" si="116"/>
        <v>4.9521104894856647</v>
      </c>
      <c r="C682" s="12">
        <f t="shared" ca="1" si="93"/>
        <v>76</v>
      </c>
      <c r="D682" s="12">
        <f t="shared" ca="1" si="117"/>
        <v>0</v>
      </c>
      <c r="E682" s="12">
        <f t="shared" ca="1" si="118"/>
        <v>0</v>
      </c>
      <c r="F682" s="12">
        <f t="shared" ca="1" si="119"/>
        <v>1</v>
      </c>
      <c r="G682" s="12">
        <f t="shared" ca="1" si="125"/>
        <v>5</v>
      </c>
      <c r="H682" s="12">
        <f t="shared" ca="1" si="125"/>
        <v>5</v>
      </c>
      <c r="I682" s="12">
        <f t="shared" ca="1" si="125"/>
        <v>5</v>
      </c>
      <c r="J682" s="12">
        <f t="shared" ca="1" si="120"/>
        <v>5</v>
      </c>
      <c r="K682" s="12">
        <f t="shared" ca="1" si="121"/>
        <v>0</v>
      </c>
      <c r="L682" s="12">
        <f t="shared" ca="1" si="122"/>
        <v>0</v>
      </c>
      <c r="M682" s="12">
        <f t="shared" ca="1" si="123"/>
        <v>5</v>
      </c>
      <c r="N682" s="9">
        <f ca="1">MATCH(C682,INDEX('Task Durations - Poisson'!$B$2:$AZ$80,,5),1)</f>
        <v>7</v>
      </c>
      <c r="O682" s="9">
        <f ca="1">MIN(51,INT(SUMPRODUCT(B682:N682,'Task Durations - Table 1'!$A$3:$M$3)))</f>
        <v>14</v>
      </c>
      <c r="P682" s="9">
        <f ca="1">MATCH(100-C682,INDEX('Task Durations - Poisson'!$B$2:$AZ$80,,O682),1)</f>
        <v>12</v>
      </c>
    </row>
    <row r="683" spans="1:16" ht="20.100000000000001" customHeight="1">
      <c r="A683" s="10">
        <v>681</v>
      </c>
      <c r="B683" s="11">
        <f t="shared" si="116"/>
        <v>4.9587177073046789</v>
      </c>
      <c r="C683" s="12">
        <f t="shared" ca="1" si="93"/>
        <v>100</v>
      </c>
      <c r="D683" s="12">
        <f t="shared" ca="1" si="117"/>
        <v>0</v>
      </c>
      <c r="E683" s="12">
        <f t="shared" ca="1" si="118"/>
        <v>0</v>
      </c>
      <c r="F683" s="12">
        <f t="shared" ca="1" si="119"/>
        <v>1</v>
      </c>
      <c r="G683" s="12">
        <f t="shared" ca="1" si="125"/>
        <v>7</v>
      </c>
      <c r="H683" s="12">
        <f t="shared" ca="1" si="125"/>
        <v>9</v>
      </c>
      <c r="I683" s="12">
        <f t="shared" ca="1" si="125"/>
        <v>7</v>
      </c>
      <c r="J683" s="12">
        <f t="shared" ca="1" si="120"/>
        <v>7.666666666666667</v>
      </c>
      <c r="K683" s="12">
        <f t="shared" ca="1" si="121"/>
        <v>0</v>
      </c>
      <c r="L683" s="12">
        <f t="shared" ca="1" si="122"/>
        <v>0</v>
      </c>
      <c r="M683" s="12">
        <f t="shared" ca="1" si="123"/>
        <v>7.666666666666667</v>
      </c>
      <c r="N683" s="9">
        <f ca="1">MATCH(C683,INDEX('Task Durations - Poisson'!$B$2:$AZ$80,,5),1)</f>
        <v>79</v>
      </c>
      <c r="O683" s="9">
        <f ca="1">MIN(51,INT(SUMPRODUCT(B683:N683,'Task Durations - Table 1'!$A$3:$M$3)))</f>
        <v>51</v>
      </c>
      <c r="P683" s="9">
        <f ca="1">MATCH(100-C683,INDEX('Task Durations - Poisson'!$B$2:$AZ$80,,O683),1)</f>
        <v>8</v>
      </c>
    </row>
    <row r="684" spans="1:16" ht="20.100000000000001" customHeight="1">
      <c r="A684" s="10">
        <v>682</v>
      </c>
      <c r="B684" s="11">
        <f t="shared" si="116"/>
        <v>4.9653337406231444</v>
      </c>
      <c r="C684" s="12">
        <f t="shared" ca="1" si="93"/>
        <v>15</v>
      </c>
      <c r="D684" s="12">
        <f t="shared" ca="1" si="117"/>
        <v>1</v>
      </c>
      <c r="E684" s="12">
        <f t="shared" ca="1" si="118"/>
        <v>0</v>
      </c>
      <c r="F684" s="12">
        <f t="shared" ca="1" si="119"/>
        <v>0</v>
      </c>
      <c r="G684" s="12">
        <f t="shared" ref="G684:I703" ca="1" si="126">INT(CHOOSE(1+MOD($C684+RANDBETWEEN(0,1),7),1,2,3,5,8,13,21)+$B684)</f>
        <v>7</v>
      </c>
      <c r="H684" s="12">
        <f t="shared" ca="1" si="126"/>
        <v>6</v>
      </c>
      <c r="I684" s="12">
        <f t="shared" ca="1" si="126"/>
        <v>6</v>
      </c>
      <c r="J684" s="12">
        <f t="shared" ca="1" si="120"/>
        <v>6.333333333333333</v>
      </c>
      <c r="K684" s="12">
        <f t="shared" ca="1" si="121"/>
        <v>6.333333333333333</v>
      </c>
      <c r="L684" s="12">
        <f t="shared" ca="1" si="122"/>
        <v>0</v>
      </c>
      <c r="M684" s="12">
        <f t="shared" ca="1" si="123"/>
        <v>0</v>
      </c>
      <c r="N684" s="9">
        <f ca="1">MATCH(C684,INDEX('Task Durations - Poisson'!$B$2:$AZ$80,,5),1)</f>
        <v>4</v>
      </c>
      <c r="O684" s="9">
        <f ca="1">MIN(51,INT(SUMPRODUCT(B684:N684,'Task Durations - Table 1'!$A$3:$M$3)))</f>
        <v>13</v>
      </c>
      <c r="P684" s="9">
        <f ca="1">MATCH(100-C684,INDEX('Task Durations - Poisson'!$B$2:$AZ$80,,O684),1)</f>
        <v>18</v>
      </c>
    </row>
    <row r="685" spans="1:16" ht="20.100000000000001" customHeight="1">
      <c r="A685" s="10">
        <v>683</v>
      </c>
      <c r="B685" s="11">
        <f t="shared" si="116"/>
        <v>4.9719586012029007</v>
      </c>
      <c r="C685" s="12">
        <f t="shared" ca="1" si="93"/>
        <v>27</v>
      </c>
      <c r="D685" s="12">
        <f t="shared" ca="1" si="117"/>
        <v>1</v>
      </c>
      <c r="E685" s="12">
        <f t="shared" ca="1" si="118"/>
        <v>0</v>
      </c>
      <c r="F685" s="12">
        <f t="shared" ca="1" si="119"/>
        <v>0</v>
      </c>
      <c r="G685" s="12">
        <f t="shared" ca="1" si="126"/>
        <v>5</v>
      </c>
      <c r="H685" s="12">
        <f t="shared" ca="1" si="126"/>
        <v>5</v>
      </c>
      <c r="I685" s="12">
        <f t="shared" ca="1" si="126"/>
        <v>5</v>
      </c>
      <c r="J685" s="12">
        <f t="shared" ca="1" si="120"/>
        <v>5</v>
      </c>
      <c r="K685" s="12">
        <f t="shared" ca="1" si="121"/>
        <v>5</v>
      </c>
      <c r="L685" s="12">
        <f t="shared" ca="1" si="122"/>
        <v>0</v>
      </c>
      <c r="M685" s="12">
        <f t="shared" ca="1" si="123"/>
        <v>0</v>
      </c>
      <c r="N685" s="9">
        <f ca="1">MATCH(C685,INDEX('Task Durations - Poisson'!$B$2:$AZ$80,,5),1)</f>
        <v>5</v>
      </c>
      <c r="O685" s="9">
        <f ca="1">MIN(51,INT(SUMPRODUCT(B685:N685,'Task Durations - Table 1'!$A$3:$M$3)))</f>
        <v>12</v>
      </c>
      <c r="P685" s="9">
        <f ca="1">MATCH(100-C685,INDEX('Task Durations - Poisson'!$B$2:$AZ$80,,O685),1)</f>
        <v>15</v>
      </c>
    </row>
    <row r="686" spans="1:16" ht="20.100000000000001" customHeight="1">
      <c r="A686" s="10">
        <v>684</v>
      </c>
      <c r="B686" s="11">
        <f t="shared" si="116"/>
        <v>4.9785923008214796</v>
      </c>
      <c r="C686" s="12">
        <f t="shared" ca="1" si="93"/>
        <v>95</v>
      </c>
      <c r="D686" s="12">
        <f t="shared" ca="1" si="117"/>
        <v>0</v>
      </c>
      <c r="E686" s="12">
        <f t="shared" ca="1" si="118"/>
        <v>0</v>
      </c>
      <c r="F686" s="12">
        <f t="shared" ca="1" si="119"/>
        <v>1</v>
      </c>
      <c r="G686" s="12">
        <f t="shared" ca="1" si="126"/>
        <v>17</v>
      </c>
      <c r="H686" s="12">
        <f t="shared" ca="1" si="126"/>
        <v>17</v>
      </c>
      <c r="I686" s="12">
        <f t="shared" ca="1" si="126"/>
        <v>17</v>
      </c>
      <c r="J686" s="12">
        <f t="shared" ca="1" si="120"/>
        <v>17</v>
      </c>
      <c r="K686" s="12">
        <f t="shared" ca="1" si="121"/>
        <v>0</v>
      </c>
      <c r="L686" s="12">
        <f t="shared" ca="1" si="122"/>
        <v>0</v>
      </c>
      <c r="M686" s="12">
        <f t="shared" ca="1" si="123"/>
        <v>17</v>
      </c>
      <c r="N686" s="9">
        <f ca="1">MATCH(C686,INDEX('Task Durations - Poisson'!$B$2:$AZ$80,,5),1)</f>
        <v>10</v>
      </c>
      <c r="O686" s="9">
        <f ca="1">MIN(51,INT(SUMPRODUCT(B686:N686,'Task Durations - Table 1'!$A$3:$M$3)))</f>
        <v>27</v>
      </c>
      <c r="P686" s="9">
        <f ca="1">MATCH(100-C686,INDEX('Task Durations - Poisson'!$B$2:$AZ$80,,O686),1)</f>
        <v>20</v>
      </c>
    </row>
    <row r="687" spans="1:16" ht="20.100000000000001" customHeight="1">
      <c r="A687" s="10">
        <v>685</v>
      </c>
      <c r="B687" s="11">
        <f t="shared" si="116"/>
        <v>4.9852348512721276</v>
      </c>
      <c r="C687" s="12">
        <f t="shared" ca="1" si="93"/>
        <v>4</v>
      </c>
      <c r="D687" s="12">
        <f t="shared" ca="1" si="117"/>
        <v>1</v>
      </c>
      <c r="E687" s="12">
        <f t="shared" ca="1" si="118"/>
        <v>0</v>
      </c>
      <c r="F687" s="12">
        <f t="shared" ca="1" si="119"/>
        <v>0</v>
      </c>
      <c r="G687" s="12">
        <f t="shared" ca="1" si="126"/>
        <v>17</v>
      </c>
      <c r="H687" s="12">
        <f t="shared" ca="1" si="126"/>
        <v>17</v>
      </c>
      <c r="I687" s="12">
        <f t="shared" ca="1" si="126"/>
        <v>17</v>
      </c>
      <c r="J687" s="12">
        <f t="shared" ca="1" si="120"/>
        <v>17</v>
      </c>
      <c r="K687" s="12">
        <f t="shared" ca="1" si="121"/>
        <v>17</v>
      </c>
      <c r="L687" s="12">
        <f t="shared" ca="1" si="122"/>
        <v>0</v>
      </c>
      <c r="M687" s="12">
        <f t="shared" ca="1" si="123"/>
        <v>0</v>
      </c>
      <c r="N687" s="9">
        <f ca="1">MATCH(C687,INDEX('Task Durations - Poisson'!$B$2:$AZ$80,,5),1)</f>
        <v>2</v>
      </c>
      <c r="O687" s="9">
        <f ca="1">MIN(51,INT(SUMPRODUCT(B687:N687,'Task Durations - Table 1'!$A$3:$M$3)))</f>
        <v>25</v>
      </c>
      <c r="P687" s="9">
        <f ca="1">MATCH(100-C687,INDEX('Task Durations - Poisson'!$B$2:$AZ$80,,O687),1)</f>
        <v>35</v>
      </c>
    </row>
    <row r="688" spans="1:16" ht="20.100000000000001" customHeight="1">
      <c r="A688" s="10">
        <v>686</v>
      </c>
      <c r="B688" s="11">
        <f t="shared" si="116"/>
        <v>4.9918862643638233</v>
      </c>
      <c r="C688" s="12">
        <f t="shared" ca="1" si="93"/>
        <v>27</v>
      </c>
      <c r="D688" s="12">
        <f t="shared" ca="1" si="117"/>
        <v>1</v>
      </c>
      <c r="E688" s="12">
        <f t="shared" ca="1" si="118"/>
        <v>0</v>
      </c>
      <c r="F688" s="12">
        <f t="shared" ca="1" si="119"/>
        <v>0</v>
      </c>
      <c r="G688" s="12">
        <f t="shared" ca="1" si="126"/>
        <v>25</v>
      </c>
      <c r="H688" s="12">
        <f t="shared" ca="1" si="126"/>
        <v>25</v>
      </c>
      <c r="I688" s="12">
        <f t="shared" ca="1" si="126"/>
        <v>25</v>
      </c>
      <c r="J688" s="12">
        <f t="shared" ca="1" si="120"/>
        <v>25</v>
      </c>
      <c r="K688" s="12">
        <f t="shared" ca="1" si="121"/>
        <v>25</v>
      </c>
      <c r="L688" s="12">
        <f t="shared" ca="1" si="122"/>
        <v>0</v>
      </c>
      <c r="M688" s="12">
        <f t="shared" ca="1" si="123"/>
        <v>0</v>
      </c>
      <c r="N688" s="9">
        <f ca="1">MATCH(C688,INDEX('Task Durations - Poisson'!$B$2:$AZ$80,,5),1)</f>
        <v>5</v>
      </c>
      <c r="O688" s="9">
        <f ca="1">MIN(51,INT(SUMPRODUCT(B688:N688,'Task Durations - Table 1'!$A$3:$M$3)))</f>
        <v>35</v>
      </c>
      <c r="P688" s="9">
        <f ca="1">MATCH(100-C688,INDEX('Task Durations - Poisson'!$B$2:$AZ$80,,O688),1)</f>
        <v>40</v>
      </c>
    </row>
    <row r="689" spans="1:16" ht="20.100000000000001" customHeight="1">
      <c r="A689" s="10">
        <v>687</v>
      </c>
      <c r="B689" s="11">
        <f t="shared" si="116"/>
        <v>4.9985465519213044</v>
      </c>
      <c r="C689" s="12">
        <f t="shared" ca="1" si="93"/>
        <v>94</v>
      </c>
      <c r="D689" s="12">
        <f t="shared" ca="1" si="117"/>
        <v>0</v>
      </c>
      <c r="E689" s="12">
        <f t="shared" ca="1" si="118"/>
        <v>0</v>
      </c>
      <c r="F689" s="12">
        <f t="shared" ca="1" si="119"/>
        <v>1</v>
      </c>
      <c r="G689" s="12">
        <f t="shared" ca="1" si="126"/>
        <v>12</v>
      </c>
      <c r="H689" s="12">
        <f t="shared" ca="1" si="126"/>
        <v>12</v>
      </c>
      <c r="I689" s="12">
        <f t="shared" ca="1" si="126"/>
        <v>9</v>
      </c>
      <c r="J689" s="12">
        <f t="shared" ca="1" si="120"/>
        <v>11</v>
      </c>
      <c r="K689" s="12">
        <f t="shared" ca="1" si="121"/>
        <v>0</v>
      </c>
      <c r="L689" s="12">
        <f t="shared" ca="1" si="122"/>
        <v>0</v>
      </c>
      <c r="M689" s="12">
        <f t="shared" ca="1" si="123"/>
        <v>11</v>
      </c>
      <c r="N689" s="9">
        <f ca="1">MATCH(C689,INDEX('Task Durations - Poisson'!$B$2:$AZ$80,,5),1)</f>
        <v>10</v>
      </c>
      <c r="O689" s="9">
        <f ca="1">MIN(51,INT(SUMPRODUCT(B689:N689,'Task Durations - Table 1'!$A$3:$M$3)))</f>
        <v>21</v>
      </c>
      <c r="P689" s="9">
        <f ca="1">MATCH(100-C689,INDEX('Task Durations - Poisson'!$B$2:$AZ$80,,O689),1)</f>
        <v>15</v>
      </c>
    </row>
    <row r="690" spans="1:16" ht="20.100000000000001" customHeight="1">
      <c r="A690" s="10">
        <v>688</v>
      </c>
      <c r="B690" s="11">
        <f t="shared" si="116"/>
        <v>5.0052157257850824</v>
      </c>
      <c r="C690" s="12">
        <f t="shared" ca="1" si="93"/>
        <v>58</v>
      </c>
      <c r="D690" s="12">
        <f t="shared" ca="1" si="117"/>
        <v>0</v>
      </c>
      <c r="E690" s="12">
        <f t="shared" ca="1" si="118"/>
        <v>1</v>
      </c>
      <c r="F690" s="12">
        <f t="shared" ca="1" si="119"/>
        <v>0</v>
      </c>
      <c r="G690" s="12">
        <f t="shared" ca="1" si="126"/>
        <v>10</v>
      </c>
      <c r="H690" s="12">
        <f t="shared" ca="1" si="126"/>
        <v>8</v>
      </c>
      <c r="I690" s="12">
        <f t="shared" ca="1" si="126"/>
        <v>10</v>
      </c>
      <c r="J690" s="12">
        <f t="shared" ca="1" si="120"/>
        <v>9.3333333333333339</v>
      </c>
      <c r="K690" s="12">
        <f t="shared" ca="1" si="121"/>
        <v>0</v>
      </c>
      <c r="L690" s="12">
        <f t="shared" ca="1" si="122"/>
        <v>9.3333333333333339</v>
      </c>
      <c r="M690" s="12">
        <f t="shared" ca="1" si="123"/>
        <v>0</v>
      </c>
      <c r="N690" s="9">
        <f ca="1">MATCH(C690,INDEX('Task Durations - Poisson'!$B$2:$AZ$80,,5),1)</f>
        <v>6</v>
      </c>
      <c r="O690" s="9">
        <f ca="1">MIN(51,INT(SUMPRODUCT(B690:N690,'Task Durations - Table 1'!$A$3:$M$3)))</f>
        <v>14</v>
      </c>
      <c r="P690" s="9">
        <f ca="1">MATCH(100-C690,INDEX('Task Durations - Poisson'!$B$2:$AZ$80,,O690),1)</f>
        <v>14</v>
      </c>
    </row>
    <row r="691" spans="1:16" ht="20.100000000000001" customHeight="1">
      <c r="A691" s="10">
        <v>689</v>
      </c>
      <c r="B691" s="11">
        <f t="shared" si="116"/>
        <v>5.0118937978114699</v>
      </c>
      <c r="C691" s="12">
        <f t="shared" ca="1" si="93"/>
        <v>77</v>
      </c>
      <c r="D691" s="12">
        <f t="shared" ca="1" si="117"/>
        <v>0</v>
      </c>
      <c r="E691" s="12">
        <f t="shared" ca="1" si="118"/>
        <v>0</v>
      </c>
      <c r="F691" s="12">
        <f t="shared" ca="1" si="119"/>
        <v>1</v>
      </c>
      <c r="G691" s="12">
        <f t="shared" ca="1" si="126"/>
        <v>7</v>
      </c>
      <c r="H691" s="12">
        <f t="shared" ca="1" si="126"/>
        <v>7</v>
      </c>
      <c r="I691" s="12">
        <f t="shared" ca="1" si="126"/>
        <v>7</v>
      </c>
      <c r="J691" s="12">
        <f t="shared" ca="1" si="120"/>
        <v>7</v>
      </c>
      <c r="K691" s="12">
        <f t="shared" ca="1" si="121"/>
        <v>0</v>
      </c>
      <c r="L691" s="12">
        <f t="shared" ca="1" si="122"/>
        <v>0</v>
      </c>
      <c r="M691" s="12">
        <f t="shared" ca="1" si="123"/>
        <v>7</v>
      </c>
      <c r="N691" s="9">
        <f ca="1">MATCH(C691,INDEX('Task Durations - Poisson'!$B$2:$AZ$80,,5),1)</f>
        <v>8</v>
      </c>
      <c r="O691" s="9">
        <f ca="1">MIN(51,INT(SUMPRODUCT(B691:N691,'Task Durations - Table 1'!$A$3:$M$3)))</f>
        <v>16</v>
      </c>
      <c r="P691" s="9">
        <f ca="1">MATCH(100-C691,INDEX('Task Durations - Poisson'!$B$2:$AZ$80,,O691),1)</f>
        <v>14</v>
      </c>
    </row>
    <row r="692" spans="1:16" ht="20.100000000000001" customHeight="1">
      <c r="A692" s="10">
        <v>690</v>
      </c>
      <c r="B692" s="11">
        <f t="shared" si="116"/>
        <v>5.0185807798725959</v>
      </c>
      <c r="C692" s="12">
        <f t="shared" ca="1" si="93"/>
        <v>20</v>
      </c>
      <c r="D692" s="12">
        <f t="shared" ca="1" si="117"/>
        <v>1</v>
      </c>
      <c r="E692" s="12">
        <f t="shared" ca="1" si="118"/>
        <v>0</v>
      </c>
      <c r="F692" s="12">
        <f t="shared" ca="1" si="119"/>
        <v>0</v>
      </c>
      <c r="G692" s="12">
        <f t="shared" ca="1" si="126"/>
        <v>26</v>
      </c>
      <c r="H692" s="12">
        <f t="shared" ca="1" si="126"/>
        <v>26</v>
      </c>
      <c r="I692" s="12">
        <f t="shared" ca="1" si="126"/>
        <v>26</v>
      </c>
      <c r="J692" s="12">
        <f t="shared" ca="1" si="120"/>
        <v>26</v>
      </c>
      <c r="K692" s="12">
        <f t="shared" ca="1" si="121"/>
        <v>26</v>
      </c>
      <c r="L692" s="12">
        <f t="shared" ca="1" si="122"/>
        <v>0</v>
      </c>
      <c r="M692" s="12">
        <f t="shared" ca="1" si="123"/>
        <v>0</v>
      </c>
      <c r="N692" s="9">
        <f ca="1">MATCH(C692,INDEX('Task Durations - Poisson'!$B$2:$AZ$80,,5),1)</f>
        <v>4</v>
      </c>
      <c r="O692" s="9">
        <f ca="1">MIN(51,INT(SUMPRODUCT(B692:N692,'Task Durations - Table 1'!$A$3:$M$3)))</f>
        <v>36</v>
      </c>
      <c r="P692" s="9">
        <f ca="1">MATCH(100-C692,INDEX('Task Durations - Poisson'!$B$2:$AZ$80,,O692),1)</f>
        <v>42</v>
      </c>
    </row>
    <row r="693" spans="1:16" ht="20.100000000000001" customHeight="1">
      <c r="A693" s="10">
        <v>691</v>
      </c>
      <c r="B693" s="11">
        <f t="shared" si="116"/>
        <v>5.0252766838564291</v>
      </c>
      <c r="C693" s="12">
        <f t="shared" ca="1" si="93"/>
        <v>60</v>
      </c>
      <c r="D693" s="12">
        <f t="shared" ca="1" si="117"/>
        <v>0</v>
      </c>
      <c r="E693" s="12">
        <f t="shared" ca="1" si="118"/>
        <v>1</v>
      </c>
      <c r="F693" s="12">
        <f t="shared" ca="1" si="119"/>
        <v>0</v>
      </c>
      <c r="G693" s="12">
        <f t="shared" ca="1" si="126"/>
        <v>18</v>
      </c>
      <c r="H693" s="12">
        <f t="shared" ca="1" si="126"/>
        <v>18</v>
      </c>
      <c r="I693" s="12">
        <f t="shared" ca="1" si="126"/>
        <v>13</v>
      </c>
      <c r="J693" s="12">
        <f t="shared" ca="1" si="120"/>
        <v>16.333333333333332</v>
      </c>
      <c r="K693" s="12">
        <f t="shared" ca="1" si="121"/>
        <v>0</v>
      </c>
      <c r="L693" s="12">
        <f t="shared" ca="1" si="122"/>
        <v>16.333333333333332</v>
      </c>
      <c r="M693" s="12">
        <f t="shared" ca="1" si="123"/>
        <v>0</v>
      </c>
      <c r="N693" s="9">
        <f ca="1">MATCH(C693,INDEX('Task Durations - Poisson'!$B$2:$AZ$80,,5),1)</f>
        <v>6</v>
      </c>
      <c r="O693" s="9">
        <f ca="1">MIN(51,INT(SUMPRODUCT(B693:N693,'Task Durations - Table 1'!$A$3:$M$3)))</f>
        <v>19</v>
      </c>
      <c r="P693" s="9">
        <f ca="1">MATCH(100-C693,INDEX('Task Durations - Poisson'!$B$2:$AZ$80,,O693),1)</f>
        <v>19</v>
      </c>
    </row>
    <row r="694" spans="1:16" ht="20.100000000000001" customHeight="1">
      <c r="A694" s="10">
        <v>692</v>
      </c>
      <c r="B694" s="11">
        <f t="shared" si="116"/>
        <v>5.0319815216668013</v>
      </c>
      <c r="C694" s="12">
        <f t="shared" ca="1" si="93"/>
        <v>49</v>
      </c>
      <c r="D694" s="12">
        <f t="shared" ca="1" si="117"/>
        <v>0</v>
      </c>
      <c r="E694" s="12">
        <f t="shared" ca="1" si="118"/>
        <v>1</v>
      </c>
      <c r="F694" s="12">
        <f t="shared" ca="1" si="119"/>
        <v>0</v>
      </c>
      <c r="G694" s="12">
        <f t="shared" ca="1" si="126"/>
        <v>7</v>
      </c>
      <c r="H694" s="12">
        <f t="shared" ca="1" si="126"/>
        <v>7</v>
      </c>
      <c r="I694" s="12">
        <f t="shared" ca="1" si="126"/>
        <v>6</v>
      </c>
      <c r="J694" s="12">
        <f t="shared" ca="1" si="120"/>
        <v>6.666666666666667</v>
      </c>
      <c r="K694" s="12">
        <f t="shared" ca="1" si="121"/>
        <v>0</v>
      </c>
      <c r="L694" s="12">
        <f t="shared" ca="1" si="122"/>
        <v>6.666666666666667</v>
      </c>
      <c r="M694" s="12">
        <f t="shared" ca="1" si="123"/>
        <v>0</v>
      </c>
      <c r="N694" s="9">
        <f ca="1">MATCH(C694,INDEX('Task Durations - Poisson'!$B$2:$AZ$80,,5),1)</f>
        <v>6</v>
      </c>
      <c r="O694" s="9">
        <f ca="1">MIN(51,INT(SUMPRODUCT(B694:N694,'Task Durations - Table 1'!$A$3:$M$3)))</f>
        <v>12</v>
      </c>
      <c r="P694" s="9">
        <f ca="1">MATCH(100-C694,INDEX('Task Durations - Poisson'!$B$2:$AZ$80,,O694),1)</f>
        <v>13</v>
      </c>
    </row>
    <row r="695" spans="1:16" ht="20.100000000000001" customHeight="1">
      <c r="A695" s="10">
        <v>693</v>
      </c>
      <c r="B695" s="11">
        <f t="shared" si="116"/>
        <v>5.0386953052234276</v>
      </c>
      <c r="C695" s="12">
        <f t="shared" ca="1" si="93"/>
        <v>68</v>
      </c>
      <c r="D695" s="12">
        <f t="shared" ca="1" si="117"/>
        <v>0</v>
      </c>
      <c r="E695" s="12">
        <f t="shared" ca="1" si="118"/>
        <v>0</v>
      </c>
      <c r="F695" s="12">
        <f t="shared" ca="1" si="119"/>
        <v>1</v>
      </c>
      <c r="G695" s="12">
        <f t="shared" ca="1" si="126"/>
        <v>18</v>
      </c>
      <c r="H695" s="12">
        <f t="shared" ca="1" si="126"/>
        <v>26</v>
      </c>
      <c r="I695" s="12">
        <f t="shared" ca="1" si="126"/>
        <v>26</v>
      </c>
      <c r="J695" s="12">
        <f t="shared" ca="1" si="120"/>
        <v>23.333333333333332</v>
      </c>
      <c r="K695" s="12">
        <f t="shared" ca="1" si="121"/>
        <v>0</v>
      </c>
      <c r="L695" s="12">
        <f t="shared" ca="1" si="122"/>
        <v>0</v>
      </c>
      <c r="M695" s="12">
        <f t="shared" ca="1" si="123"/>
        <v>23.333333333333332</v>
      </c>
      <c r="N695" s="9">
        <f ca="1">MATCH(C695,INDEX('Task Durations - Poisson'!$B$2:$AZ$80,,5),1)</f>
        <v>7</v>
      </c>
      <c r="O695" s="9">
        <f ca="1">MIN(51,INT(SUMPRODUCT(B695:N695,'Task Durations - Table 1'!$A$3:$M$3)))</f>
        <v>32</v>
      </c>
      <c r="P695" s="9">
        <f ca="1">MATCH(100-C695,INDEX('Task Durations - Poisson'!$B$2:$AZ$80,,O695),1)</f>
        <v>30</v>
      </c>
    </row>
    <row r="696" spans="1:16" ht="20.100000000000001" customHeight="1">
      <c r="A696" s="10">
        <v>694</v>
      </c>
      <c r="B696" s="11">
        <f t="shared" si="116"/>
        <v>5.0454180464619229</v>
      </c>
      <c r="C696" s="12">
        <f t="shared" ca="1" si="93"/>
        <v>45</v>
      </c>
      <c r="D696" s="12">
        <f t="shared" ca="1" si="117"/>
        <v>0</v>
      </c>
      <c r="E696" s="12">
        <f t="shared" ca="1" si="118"/>
        <v>1</v>
      </c>
      <c r="F696" s="12">
        <f t="shared" ca="1" si="119"/>
        <v>0</v>
      </c>
      <c r="G696" s="12">
        <f t="shared" ca="1" si="126"/>
        <v>13</v>
      </c>
      <c r="H696" s="12">
        <f t="shared" ca="1" si="126"/>
        <v>10</v>
      </c>
      <c r="I696" s="12">
        <f t="shared" ca="1" si="126"/>
        <v>10</v>
      </c>
      <c r="J696" s="12">
        <f t="shared" ca="1" si="120"/>
        <v>11</v>
      </c>
      <c r="K696" s="12">
        <f t="shared" ca="1" si="121"/>
        <v>0</v>
      </c>
      <c r="L696" s="12">
        <f t="shared" ca="1" si="122"/>
        <v>11</v>
      </c>
      <c r="M696" s="12">
        <f t="shared" ca="1" si="123"/>
        <v>0</v>
      </c>
      <c r="N696" s="9">
        <f ca="1">MATCH(C696,INDEX('Task Durations - Poisson'!$B$2:$AZ$80,,5),1)</f>
        <v>6</v>
      </c>
      <c r="O696" s="9">
        <f ca="1">MIN(51,INT(SUMPRODUCT(B696:N696,'Task Durations - Table 1'!$A$3:$M$3)))</f>
        <v>15</v>
      </c>
      <c r="P696" s="9">
        <f ca="1">MATCH(100-C696,INDEX('Task Durations - Poisson'!$B$2:$AZ$80,,O696),1)</f>
        <v>16</v>
      </c>
    </row>
    <row r="697" spans="1:16" ht="20.100000000000001" customHeight="1">
      <c r="A697" s="10">
        <v>695</v>
      </c>
      <c r="B697" s="11">
        <f t="shared" si="116"/>
        <v>5.0521497573338294</v>
      </c>
      <c r="C697" s="12">
        <f t="shared" ca="1" si="93"/>
        <v>84</v>
      </c>
      <c r="D697" s="12">
        <f t="shared" ca="1" si="117"/>
        <v>0</v>
      </c>
      <c r="E697" s="12">
        <f t="shared" ca="1" si="118"/>
        <v>0</v>
      </c>
      <c r="F697" s="12">
        <f t="shared" ca="1" si="119"/>
        <v>1</v>
      </c>
      <c r="G697" s="12">
        <f t="shared" ca="1" si="126"/>
        <v>6</v>
      </c>
      <c r="H697" s="12">
        <f t="shared" ca="1" si="126"/>
        <v>7</v>
      </c>
      <c r="I697" s="12">
        <f t="shared" ca="1" si="126"/>
        <v>7</v>
      </c>
      <c r="J697" s="12">
        <f t="shared" ca="1" si="120"/>
        <v>6.666666666666667</v>
      </c>
      <c r="K697" s="12">
        <f t="shared" ca="1" si="121"/>
        <v>0</v>
      </c>
      <c r="L697" s="12">
        <f t="shared" ca="1" si="122"/>
        <v>0</v>
      </c>
      <c r="M697" s="12">
        <f t="shared" ca="1" si="123"/>
        <v>6.666666666666667</v>
      </c>
      <c r="N697" s="9">
        <f ca="1">MATCH(C697,INDEX('Task Durations - Poisson'!$B$2:$AZ$80,,5),1)</f>
        <v>8</v>
      </c>
      <c r="O697" s="9">
        <f ca="1">MIN(51,INT(SUMPRODUCT(B697:N697,'Task Durations - Table 1'!$A$3:$M$3)))</f>
        <v>16</v>
      </c>
      <c r="P697" s="9">
        <f ca="1">MATCH(100-C697,INDEX('Task Durations - Poisson'!$B$2:$AZ$80,,O697),1)</f>
        <v>13</v>
      </c>
    </row>
    <row r="698" spans="1:16" ht="20.100000000000001" customHeight="1">
      <c r="A698" s="10">
        <v>696</v>
      </c>
      <c r="B698" s="11">
        <f t="shared" si="116"/>
        <v>5.0588904498066354</v>
      </c>
      <c r="C698" s="12">
        <f t="shared" ca="1" si="93"/>
        <v>90</v>
      </c>
      <c r="D698" s="12">
        <f t="shared" ca="1" si="117"/>
        <v>0</v>
      </c>
      <c r="E698" s="12">
        <f t="shared" ca="1" si="118"/>
        <v>0</v>
      </c>
      <c r="F698" s="12">
        <f t="shared" ca="1" si="119"/>
        <v>1</v>
      </c>
      <c r="G698" s="12">
        <f t="shared" ca="1" si="126"/>
        <v>26</v>
      </c>
      <c r="H698" s="12">
        <f t="shared" ca="1" si="126"/>
        <v>6</v>
      </c>
      <c r="I698" s="12">
        <f t="shared" ca="1" si="126"/>
        <v>26</v>
      </c>
      <c r="J698" s="12">
        <f t="shared" ca="1" si="120"/>
        <v>19.333333333333332</v>
      </c>
      <c r="K698" s="12">
        <f t="shared" ca="1" si="121"/>
        <v>0</v>
      </c>
      <c r="L698" s="12">
        <f t="shared" ca="1" si="122"/>
        <v>0</v>
      </c>
      <c r="M698" s="12">
        <f t="shared" ca="1" si="123"/>
        <v>19.333333333333332</v>
      </c>
      <c r="N698" s="9">
        <f ca="1">MATCH(C698,INDEX('Task Durations - Poisson'!$B$2:$AZ$80,,5),1)</f>
        <v>9</v>
      </c>
      <c r="O698" s="9">
        <f ca="1">MIN(51,INT(SUMPRODUCT(B698:N698,'Task Durations - Table 1'!$A$3:$M$3)))</f>
        <v>30</v>
      </c>
      <c r="P698" s="9">
        <f ca="1">MATCH(100-C698,INDEX('Task Durations - Poisson'!$B$2:$AZ$80,,O698),1)</f>
        <v>24</v>
      </c>
    </row>
    <row r="699" spans="1:16" ht="20.100000000000001" customHeight="1">
      <c r="A699" s="10">
        <v>697</v>
      </c>
      <c r="B699" s="11">
        <f t="shared" si="116"/>
        <v>5.0656401358637959</v>
      </c>
      <c r="C699" s="12">
        <f t="shared" ca="1" si="93"/>
        <v>33</v>
      </c>
      <c r="D699" s="12">
        <f t="shared" ca="1" si="117"/>
        <v>0</v>
      </c>
      <c r="E699" s="12">
        <f t="shared" ca="1" si="118"/>
        <v>1</v>
      </c>
      <c r="F699" s="12">
        <f t="shared" ca="1" si="119"/>
        <v>0</v>
      </c>
      <c r="G699" s="12">
        <f t="shared" ca="1" si="126"/>
        <v>18</v>
      </c>
      <c r="H699" s="12">
        <f t="shared" ca="1" si="126"/>
        <v>26</v>
      </c>
      <c r="I699" s="12">
        <f t="shared" ca="1" si="126"/>
        <v>26</v>
      </c>
      <c r="J699" s="12">
        <f t="shared" ca="1" si="120"/>
        <v>23.333333333333332</v>
      </c>
      <c r="K699" s="12">
        <f t="shared" ca="1" si="121"/>
        <v>0</v>
      </c>
      <c r="L699" s="12">
        <f t="shared" ca="1" si="122"/>
        <v>23.333333333333332</v>
      </c>
      <c r="M699" s="12">
        <f t="shared" ca="1" si="123"/>
        <v>0</v>
      </c>
      <c r="N699" s="9">
        <f ca="1">MATCH(C699,INDEX('Task Durations - Poisson'!$B$2:$AZ$80,,5),1)</f>
        <v>5</v>
      </c>
      <c r="O699" s="9">
        <f ca="1">MIN(51,INT(SUMPRODUCT(B699:N699,'Task Durations - Table 1'!$A$3:$M$3)))</f>
        <v>24</v>
      </c>
      <c r="P699" s="9">
        <f ca="1">MATCH(100-C699,INDEX('Task Durations - Poisson'!$B$2:$AZ$80,,O699),1)</f>
        <v>27</v>
      </c>
    </row>
    <row r="700" spans="1:16" ht="20.100000000000001" customHeight="1">
      <c r="A700" s="10">
        <v>698</v>
      </c>
      <c r="B700" s="11">
        <f t="shared" si="116"/>
        <v>5.0723988275047533</v>
      </c>
      <c r="C700" s="12">
        <f t="shared" ca="1" si="93"/>
        <v>91</v>
      </c>
      <c r="D700" s="12">
        <f t="shared" ca="1" si="117"/>
        <v>0</v>
      </c>
      <c r="E700" s="12">
        <f t="shared" ca="1" si="118"/>
        <v>0</v>
      </c>
      <c r="F700" s="12">
        <f t="shared" ca="1" si="119"/>
        <v>1</v>
      </c>
      <c r="G700" s="12">
        <f t="shared" ca="1" si="126"/>
        <v>6</v>
      </c>
      <c r="H700" s="12">
        <f t="shared" ca="1" si="126"/>
        <v>7</v>
      </c>
      <c r="I700" s="12">
        <f t="shared" ca="1" si="126"/>
        <v>7</v>
      </c>
      <c r="J700" s="12">
        <f t="shared" ca="1" si="120"/>
        <v>6.666666666666667</v>
      </c>
      <c r="K700" s="12">
        <f t="shared" ca="1" si="121"/>
        <v>0</v>
      </c>
      <c r="L700" s="12">
        <f t="shared" ca="1" si="122"/>
        <v>0</v>
      </c>
      <c r="M700" s="12">
        <f t="shared" ca="1" si="123"/>
        <v>6.666666666666667</v>
      </c>
      <c r="N700" s="9">
        <f ca="1">MATCH(C700,INDEX('Task Durations - Poisson'!$B$2:$AZ$80,,5),1)</f>
        <v>9</v>
      </c>
      <c r="O700" s="9">
        <f ca="1">MIN(51,INT(SUMPRODUCT(B700:N700,'Task Durations - Table 1'!$A$3:$M$3)))</f>
        <v>17</v>
      </c>
      <c r="P700" s="9">
        <f ca="1">MATCH(100-C700,INDEX('Task Durations - Poisson'!$B$2:$AZ$80,,O700),1)</f>
        <v>13</v>
      </c>
    </row>
    <row r="701" spans="1:16" ht="20.100000000000001" customHeight="1">
      <c r="A701" s="10">
        <v>699</v>
      </c>
      <c r="B701" s="11">
        <f t="shared" si="116"/>
        <v>5.079166536744963</v>
      </c>
      <c r="C701" s="12">
        <f t="shared" ca="1" si="93"/>
        <v>55</v>
      </c>
      <c r="D701" s="12">
        <f t="shared" ca="1" si="117"/>
        <v>0</v>
      </c>
      <c r="E701" s="12">
        <f t="shared" ca="1" si="118"/>
        <v>1</v>
      </c>
      <c r="F701" s="12">
        <f t="shared" ca="1" si="119"/>
        <v>0</v>
      </c>
      <c r="G701" s="12">
        <f t="shared" ca="1" si="126"/>
        <v>26</v>
      </c>
      <c r="H701" s="12">
        <f t="shared" ca="1" si="126"/>
        <v>6</v>
      </c>
      <c r="I701" s="12">
        <f t="shared" ca="1" si="126"/>
        <v>6</v>
      </c>
      <c r="J701" s="12">
        <f t="shared" ca="1" si="120"/>
        <v>12.666666666666666</v>
      </c>
      <c r="K701" s="12">
        <f t="shared" ca="1" si="121"/>
        <v>0</v>
      </c>
      <c r="L701" s="12">
        <f t="shared" ca="1" si="122"/>
        <v>12.666666666666666</v>
      </c>
      <c r="M701" s="12">
        <f t="shared" ca="1" si="123"/>
        <v>0</v>
      </c>
      <c r="N701" s="9">
        <f ca="1">MATCH(C701,INDEX('Task Durations - Poisson'!$B$2:$AZ$80,,5),1)</f>
        <v>6</v>
      </c>
      <c r="O701" s="9">
        <f ca="1">MIN(51,INT(SUMPRODUCT(B701:N701,'Task Durations - Table 1'!$A$3:$M$3)))</f>
        <v>16</v>
      </c>
      <c r="P701" s="9">
        <f ca="1">MATCH(100-C701,INDEX('Task Durations - Poisson'!$B$2:$AZ$80,,O701),1)</f>
        <v>16</v>
      </c>
    </row>
    <row r="702" spans="1:16" ht="20.100000000000001" customHeight="1">
      <c r="A702" s="10">
        <v>700</v>
      </c>
      <c r="B702" s="11">
        <f t="shared" si="116"/>
        <v>5.0859432756159091</v>
      </c>
      <c r="C702" s="12">
        <f t="shared" ca="1" si="93"/>
        <v>44</v>
      </c>
      <c r="D702" s="12">
        <f t="shared" ca="1" si="117"/>
        <v>0</v>
      </c>
      <c r="E702" s="12">
        <f t="shared" ca="1" si="118"/>
        <v>1</v>
      </c>
      <c r="F702" s="12">
        <f t="shared" ca="1" si="119"/>
        <v>0</v>
      </c>
      <c r="G702" s="12">
        <f t="shared" ca="1" si="126"/>
        <v>8</v>
      </c>
      <c r="H702" s="12">
        <f t="shared" ca="1" si="126"/>
        <v>8</v>
      </c>
      <c r="I702" s="12">
        <f t="shared" ca="1" si="126"/>
        <v>8</v>
      </c>
      <c r="J702" s="12">
        <f t="shared" ca="1" si="120"/>
        <v>8</v>
      </c>
      <c r="K702" s="12">
        <f t="shared" ca="1" si="121"/>
        <v>0</v>
      </c>
      <c r="L702" s="12">
        <f t="shared" ca="1" si="122"/>
        <v>8</v>
      </c>
      <c r="M702" s="12">
        <f t="shared" ca="1" si="123"/>
        <v>0</v>
      </c>
      <c r="N702" s="9">
        <f ca="1">MATCH(C702,INDEX('Task Durations - Poisson'!$B$2:$AZ$80,,5),1)</f>
        <v>5</v>
      </c>
      <c r="O702" s="9">
        <f ca="1">MIN(51,INT(SUMPRODUCT(B702:N702,'Task Durations - Table 1'!$A$3:$M$3)))</f>
        <v>12</v>
      </c>
      <c r="P702" s="9">
        <f ca="1">MATCH(100-C702,INDEX('Task Durations - Poisson'!$B$2:$AZ$80,,O702),1)</f>
        <v>13</v>
      </c>
    </row>
    <row r="703" spans="1:16" ht="20.100000000000001" customHeight="1">
      <c r="A703" s="10">
        <v>701</v>
      </c>
      <c r="B703" s="11">
        <f t="shared" si="116"/>
        <v>5.0927290561651288</v>
      </c>
      <c r="C703" s="12">
        <f t="shared" ca="1" si="93"/>
        <v>93</v>
      </c>
      <c r="D703" s="12">
        <f t="shared" ca="1" si="117"/>
        <v>0</v>
      </c>
      <c r="E703" s="12">
        <f t="shared" ca="1" si="118"/>
        <v>0</v>
      </c>
      <c r="F703" s="12">
        <f t="shared" ca="1" si="119"/>
        <v>1</v>
      </c>
      <c r="G703" s="12">
        <f t="shared" ca="1" si="126"/>
        <v>8</v>
      </c>
      <c r="H703" s="12">
        <f t="shared" ca="1" si="126"/>
        <v>8</v>
      </c>
      <c r="I703" s="12">
        <f t="shared" ca="1" si="126"/>
        <v>8</v>
      </c>
      <c r="J703" s="12">
        <f t="shared" ca="1" si="120"/>
        <v>8</v>
      </c>
      <c r="K703" s="12">
        <f t="shared" ca="1" si="121"/>
        <v>0</v>
      </c>
      <c r="L703" s="12">
        <f t="shared" ca="1" si="122"/>
        <v>0</v>
      </c>
      <c r="M703" s="12">
        <f t="shared" ca="1" si="123"/>
        <v>8</v>
      </c>
      <c r="N703" s="9">
        <f ca="1">MATCH(C703,INDEX('Task Durations - Poisson'!$B$2:$AZ$80,,5),1)</f>
        <v>9</v>
      </c>
      <c r="O703" s="9">
        <f ca="1">MIN(51,INT(SUMPRODUCT(B703:N703,'Task Durations - Table 1'!$A$3:$M$3)))</f>
        <v>18</v>
      </c>
      <c r="P703" s="9">
        <f ca="1">MATCH(100-C703,INDEX('Task Durations - Poisson'!$B$2:$AZ$80,,O703),1)</f>
        <v>13</v>
      </c>
    </row>
    <row r="704" spans="1:16" ht="20.100000000000001" customHeight="1">
      <c r="A704" s="10">
        <v>702</v>
      </c>
      <c r="B704" s="11">
        <f t="shared" si="116"/>
        <v>5.0995238904562346</v>
      </c>
      <c r="C704" s="12">
        <f t="shared" ca="1" si="93"/>
        <v>60</v>
      </c>
      <c r="D704" s="12">
        <f t="shared" ca="1" si="117"/>
        <v>0</v>
      </c>
      <c r="E704" s="12">
        <f t="shared" ca="1" si="118"/>
        <v>1</v>
      </c>
      <c r="F704" s="12">
        <f t="shared" ca="1" si="119"/>
        <v>0</v>
      </c>
      <c r="G704" s="12">
        <f t="shared" ref="G704:I723" ca="1" si="127">INT(CHOOSE(1+MOD($C704+RANDBETWEEN(0,1),7),1,2,3,5,8,13,21)+$B704)</f>
        <v>13</v>
      </c>
      <c r="H704" s="12">
        <f t="shared" ca="1" si="127"/>
        <v>13</v>
      </c>
      <c r="I704" s="12">
        <f t="shared" ca="1" si="127"/>
        <v>18</v>
      </c>
      <c r="J704" s="12">
        <f t="shared" ca="1" si="120"/>
        <v>14.666666666666666</v>
      </c>
      <c r="K704" s="12">
        <f t="shared" ca="1" si="121"/>
        <v>0</v>
      </c>
      <c r="L704" s="12">
        <f t="shared" ca="1" si="122"/>
        <v>14.666666666666666</v>
      </c>
      <c r="M704" s="12">
        <f t="shared" ca="1" si="123"/>
        <v>0</v>
      </c>
      <c r="N704" s="9">
        <f ca="1">MATCH(C704,INDEX('Task Durations - Poisson'!$B$2:$AZ$80,,5),1)</f>
        <v>6</v>
      </c>
      <c r="O704" s="9">
        <f ca="1">MIN(51,INT(SUMPRODUCT(B704:N704,'Task Durations - Table 1'!$A$3:$M$3)))</f>
        <v>18</v>
      </c>
      <c r="P704" s="9">
        <f ca="1">MATCH(100-C704,INDEX('Task Durations - Poisson'!$B$2:$AZ$80,,O704),1)</f>
        <v>18</v>
      </c>
    </row>
    <row r="705" spans="1:16" ht="20.100000000000001" customHeight="1">
      <c r="A705" s="10">
        <v>703</v>
      </c>
      <c r="B705" s="11">
        <f t="shared" si="116"/>
        <v>5.1063277905689324</v>
      </c>
      <c r="C705" s="12">
        <f t="shared" ca="1" si="93"/>
        <v>24</v>
      </c>
      <c r="D705" s="12">
        <f t="shared" ca="1" si="117"/>
        <v>1</v>
      </c>
      <c r="E705" s="12">
        <f t="shared" ca="1" si="118"/>
        <v>0</v>
      </c>
      <c r="F705" s="12">
        <f t="shared" ca="1" si="119"/>
        <v>0</v>
      </c>
      <c r="G705" s="12">
        <f t="shared" ca="1" si="127"/>
        <v>13</v>
      </c>
      <c r="H705" s="12">
        <f t="shared" ca="1" si="127"/>
        <v>13</v>
      </c>
      <c r="I705" s="12">
        <f t="shared" ca="1" si="127"/>
        <v>13</v>
      </c>
      <c r="J705" s="12">
        <f t="shared" ca="1" si="120"/>
        <v>13</v>
      </c>
      <c r="K705" s="12">
        <f t="shared" ca="1" si="121"/>
        <v>13</v>
      </c>
      <c r="L705" s="12">
        <f t="shared" ca="1" si="122"/>
        <v>0</v>
      </c>
      <c r="M705" s="12">
        <f t="shared" ca="1" si="123"/>
        <v>0</v>
      </c>
      <c r="N705" s="9">
        <f ca="1">MATCH(C705,INDEX('Task Durations - Poisson'!$B$2:$AZ$80,,5),1)</f>
        <v>4</v>
      </c>
      <c r="O705" s="9">
        <f ca="1">MIN(51,INT(SUMPRODUCT(B705:N705,'Task Durations - Table 1'!$A$3:$M$3)))</f>
        <v>21</v>
      </c>
      <c r="P705" s="9">
        <f ca="1">MATCH(100-C705,INDEX('Task Durations - Poisson'!$B$2:$AZ$80,,O705),1)</f>
        <v>25</v>
      </c>
    </row>
    <row r="706" spans="1:16" ht="20.100000000000001" customHeight="1">
      <c r="A706" s="10">
        <v>704</v>
      </c>
      <c r="B706" s="11">
        <f t="shared" si="116"/>
        <v>5.113140768599048</v>
      </c>
      <c r="C706" s="12">
        <f t="shared" ca="1" si="93"/>
        <v>71</v>
      </c>
      <c r="D706" s="12">
        <f t="shared" ca="1" si="117"/>
        <v>0</v>
      </c>
      <c r="E706" s="12">
        <f t="shared" ca="1" si="118"/>
        <v>0</v>
      </c>
      <c r="F706" s="12">
        <f t="shared" ca="1" si="119"/>
        <v>1</v>
      </c>
      <c r="G706" s="12">
        <f t="shared" ca="1" si="127"/>
        <v>7</v>
      </c>
      <c r="H706" s="12">
        <f t="shared" ca="1" si="127"/>
        <v>8</v>
      </c>
      <c r="I706" s="12">
        <f t="shared" ca="1" si="127"/>
        <v>8</v>
      </c>
      <c r="J706" s="12">
        <f t="shared" ca="1" si="120"/>
        <v>7.666666666666667</v>
      </c>
      <c r="K706" s="12">
        <f t="shared" ca="1" si="121"/>
        <v>0</v>
      </c>
      <c r="L706" s="12">
        <f t="shared" ca="1" si="122"/>
        <v>0</v>
      </c>
      <c r="M706" s="12">
        <f t="shared" ca="1" si="123"/>
        <v>7.666666666666667</v>
      </c>
      <c r="N706" s="9">
        <f ca="1">MATCH(C706,INDEX('Task Durations - Poisson'!$B$2:$AZ$80,,5),1)</f>
        <v>7</v>
      </c>
      <c r="O706" s="9">
        <f ca="1">MIN(51,INT(SUMPRODUCT(B706:N706,'Task Durations - Table 1'!$A$3:$M$3)))</f>
        <v>17</v>
      </c>
      <c r="P706" s="9">
        <f ca="1">MATCH(100-C706,INDEX('Task Durations - Poisson'!$B$2:$AZ$80,,O706),1)</f>
        <v>16</v>
      </c>
    </row>
    <row r="707" spans="1:16" ht="20.100000000000001" customHeight="1">
      <c r="A707" s="10">
        <v>705</v>
      </c>
      <c r="B707" s="11">
        <f t="shared" ref="B707:B770" si="128">2*EXP(A707/750)</f>
        <v>5.1199628366585426</v>
      </c>
      <c r="C707" s="12">
        <f t="shared" ca="1" si="93"/>
        <v>37</v>
      </c>
      <c r="D707" s="12">
        <f t="shared" ref="D707:D770" ca="1" si="129">IF(C707&lt;33,1,0)</f>
        <v>0</v>
      </c>
      <c r="E707" s="12">
        <f t="shared" ref="E707:E770" ca="1" si="130">IF(AND(C707&gt;=33,C707&lt;66),1,0)</f>
        <v>1</v>
      </c>
      <c r="F707" s="12">
        <f t="shared" ref="F707:F770" ca="1" si="131">IF(D707+E707&gt;0,0,1)</f>
        <v>0</v>
      </c>
      <c r="G707" s="12">
        <f t="shared" ca="1" si="127"/>
        <v>10</v>
      </c>
      <c r="H707" s="12">
        <f t="shared" ca="1" si="127"/>
        <v>8</v>
      </c>
      <c r="I707" s="12">
        <f t="shared" ca="1" si="127"/>
        <v>8</v>
      </c>
      <c r="J707" s="12">
        <f t="shared" ref="J707:J770" ca="1" si="132">AVERAGE(G707:I707)</f>
        <v>8.6666666666666661</v>
      </c>
      <c r="K707" s="12">
        <f t="shared" ref="K707:K770" ca="1" si="133">IF(OR(AND(D707,IF($C707&lt;80,1,0)),AND(E707,IF($C707&lt;20,1,0))),1,0)*$J707</f>
        <v>0</v>
      </c>
      <c r="L707" s="12">
        <f t="shared" ref="L707:L770" ca="1" si="134">IF(AND(K707=0,E707=1),1,0)*$J707</f>
        <v>8.6666666666666661</v>
      </c>
      <c r="M707" s="12">
        <f t="shared" ref="M707:M770" ca="1" si="135">IF(K707+L707=0,1,0)*$J707</f>
        <v>0</v>
      </c>
      <c r="N707" s="9">
        <f ca="1">MATCH(C707,INDEX('Task Durations - Poisson'!$B$2:$AZ$80,,5),1)</f>
        <v>5</v>
      </c>
      <c r="O707" s="9">
        <f ca="1">MIN(51,INT(SUMPRODUCT(B707:N707,'Task Durations - Table 1'!$A$3:$M$3)))</f>
        <v>13</v>
      </c>
      <c r="P707" s="9">
        <f ca="1">MATCH(100-C707,INDEX('Task Durations - Poisson'!$B$2:$AZ$80,,O707),1)</f>
        <v>15</v>
      </c>
    </row>
    <row r="708" spans="1:16" ht="20.100000000000001" customHeight="1">
      <c r="A708" s="10">
        <v>706</v>
      </c>
      <c r="B708" s="11">
        <f t="shared" si="128"/>
        <v>5.1267940068755404</v>
      </c>
      <c r="C708" s="12">
        <f t="shared" ca="1" si="93"/>
        <v>83</v>
      </c>
      <c r="D708" s="12">
        <f t="shared" ca="1" si="129"/>
        <v>0</v>
      </c>
      <c r="E708" s="12">
        <f t="shared" ca="1" si="130"/>
        <v>0</v>
      </c>
      <c r="F708" s="12">
        <f t="shared" ca="1" si="131"/>
        <v>1</v>
      </c>
      <c r="G708" s="12">
        <f t="shared" ca="1" si="127"/>
        <v>26</v>
      </c>
      <c r="H708" s="12">
        <f t="shared" ca="1" si="127"/>
        <v>26</v>
      </c>
      <c r="I708" s="12">
        <f t="shared" ca="1" si="127"/>
        <v>6</v>
      </c>
      <c r="J708" s="12">
        <f t="shared" ca="1" si="132"/>
        <v>19.333333333333332</v>
      </c>
      <c r="K708" s="12">
        <f t="shared" ca="1" si="133"/>
        <v>0</v>
      </c>
      <c r="L708" s="12">
        <f t="shared" ca="1" si="134"/>
        <v>0</v>
      </c>
      <c r="M708" s="12">
        <f t="shared" ca="1" si="135"/>
        <v>19.333333333333332</v>
      </c>
      <c r="N708" s="9">
        <f ca="1">MATCH(C708,INDEX('Task Durations - Poisson'!$B$2:$AZ$80,,5),1)</f>
        <v>8</v>
      </c>
      <c r="O708" s="9">
        <f ca="1">MIN(51,INT(SUMPRODUCT(B708:N708,'Task Durations - Table 1'!$A$3:$M$3)))</f>
        <v>28</v>
      </c>
      <c r="P708" s="9">
        <f ca="1">MATCH(100-C708,INDEX('Task Durations - Poisson'!$B$2:$AZ$80,,O708),1)</f>
        <v>24</v>
      </c>
    </row>
    <row r="709" spans="1:16" ht="20.100000000000001" customHeight="1">
      <c r="A709" s="10">
        <v>707</v>
      </c>
      <c r="B709" s="11">
        <f t="shared" si="128"/>
        <v>5.1336342913943449</v>
      </c>
      <c r="C709" s="12">
        <f t="shared" ca="1" si="93"/>
        <v>42</v>
      </c>
      <c r="D709" s="12">
        <f t="shared" ca="1" si="129"/>
        <v>0</v>
      </c>
      <c r="E709" s="12">
        <f t="shared" ca="1" si="130"/>
        <v>1</v>
      </c>
      <c r="F709" s="12">
        <f t="shared" ca="1" si="131"/>
        <v>0</v>
      </c>
      <c r="G709" s="12">
        <f t="shared" ca="1" si="127"/>
        <v>6</v>
      </c>
      <c r="H709" s="12">
        <f t="shared" ca="1" si="127"/>
        <v>7</v>
      </c>
      <c r="I709" s="12">
        <f t="shared" ca="1" si="127"/>
        <v>7</v>
      </c>
      <c r="J709" s="12">
        <f t="shared" ca="1" si="132"/>
        <v>6.666666666666667</v>
      </c>
      <c r="K709" s="12">
        <f t="shared" ca="1" si="133"/>
        <v>0</v>
      </c>
      <c r="L709" s="12">
        <f t="shared" ca="1" si="134"/>
        <v>6.666666666666667</v>
      </c>
      <c r="M709" s="12">
        <f t="shared" ca="1" si="135"/>
        <v>0</v>
      </c>
      <c r="N709" s="9">
        <f ca="1">MATCH(C709,INDEX('Task Durations - Poisson'!$B$2:$AZ$80,,5),1)</f>
        <v>5</v>
      </c>
      <c r="O709" s="9">
        <f ca="1">MIN(51,INT(SUMPRODUCT(B709:N709,'Task Durations - Table 1'!$A$3:$M$3)))</f>
        <v>11</v>
      </c>
      <c r="P709" s="9">
        <f ca="1">MATCH(100-C709,INDEX('Task Durations - Poisson'!$B$2:$AZ$80,,O709),1)</f>
        <v>13</v>
      </c>
    </row>
    <row r="710" spans="1:16" ht="20.100000000000001" customHeight="1">
      <c r="A710" s="10">
        <v>708</v>
      </c>
      <c r="B710" s="11">
        <f t="shared" si="128"/>
        <v>5.1404837023754641</v>
      </c>
      <c r="C710" s="12">
        <f t="shared" ca="1" si="93"/>
        <v>84</v>
      </c>
      <c r="D710" s="12">
        <f t="shared" ca="1" si="129"/>
        <v>0</v>
      </c>
      <c r="E710" s="12">
        <f t="shared" ca="1" si="130"/>
        <v>0</v>
      </c>
      <c r="F710" s="12">
        <f t="shared" ca="1" si="131"/>
        <v>1</v>
      </c>
      <c r="G710" s="12">
        <f t="shared" ca="1" si="127"/>
        <v>6</v>
      </c>
      <c r="H710" s="12">
        <f t="shared" ca="1" si="127"/>
        <v>7</v>
      </c>
      <c r="I710" s="12">
        <f t="shared" ca="1" si="127"/>
        <v>6</v>
      </c>
      <c r="J710" s="12">
        <f t="shared" ca="1" si="132"/>
        <v>6.333333333333333</v>
      </c>
      <c r="K710" s="12">
        <f t="shared" ca="1" si="133"/>
        <v>0</v>
      </c>
      <c r="L710" s="12">
        <f t="shared" ca="1" si="134"/>
        <v>0</v>
      </c>
      <c r="M710" s="12">
        <f t="shared" ca="1" si="135"/>
        <v>6.333333333333333</v>
      </c>
      <c r="N710" s="9">
        <f ca="1">MATCH(C710,INDEX('Task Durations - Poisson'!$B$2:$AZ$80,,5),1)</f>
        <v>8</v>
      </c>
      <c r="O710" s="9">
        <f ca="1">MIN(51,INT(SUMPRODUCT(B710:N710,'Task Durations - Table 1'!$A$3:$M$3)))</f>
        <v>16</v>
      </c>
      <c r="P710" s="9">
        <f ca="1">MATCH(100-C710,INDEX('Task Durations - Poisson'!$B$2:$AZ$80,,O710),1)</f>
        <v>13</v>
      </c>
    </row>
    <row r="711" spans="1:16" ht="20.100000000000001" customHeight="1">
      <c r="A711" s="10">
        <v>709</v>
      </c>
      <c r="B711" s="11">
        <f t="shared" si="128"/>
        <v>5.1473422519956298</v>
      </c>
      <c r="C711" s="12">
        <f t="shared" ca="1" si="93"/>
        <v>81</v>
      </c>
      <c r="D711" s="12">
        <f t="shared" ca="1" si="129"/>
        <v>0</v>
      </c>
      <c r="E711" s="12">
        <f t="shared" ca="1" si="130"/>
        <v>0</v>
      </c>
      <c r="F711" s="12">
        <f t="shared" ca="1" si="131"/>
        <v>1</v>
      </c>
      <c r="G711" s="12">
        <f t="shared" ca="1" si="127"/>
        <v>13</v>
      </c>
      <c r="H711" s="12">
        <f t="shared" ca="1" si="127"/>
        <v>13</v>
      </c>
      <c r="I711" s="12">
        <f t="shared" ca="1" si="127"/>
        <v>18</v>
      </c>
      <c r="J711" s="12">
        <f t="shared" ca="1" si="132"/>
        <v>14.666666666666666</v>
      </c>
      <c r="K711" s="12">
        <f t="shared" ca="1" si="133"/>
        <v>0</v>
      </c>
      <c r="L711" s="12">
        <f t="shared" ca="1" si="134"/>
        <v>0</v>
      </c>
      <c r="M711" s="12">
        <f t="shared" ca="1" si="135"/>
        <v>14.666666666666666</v>
      </c>
      <c r="N711" s="9">
        <f ca="1">MATCH(C711,INDEX('Task Durations - Poisson'!$B$2:$AZ$80,,5),1)</f>
        <v>8</v>
      </c>
      <c r="O711" s="9">
        <f ca="1">MIN(51,INT(SUMPRODUCT(B711:N711,'Task Durations - Table 1'!$A$3:$M$3)))</f>
        <v>24</v>
      </c>
      <c r="P711" s="9">
        <f ca="1">MATCH(100-C711,INDEX('Task Durations - Poisson'!$B$2:$AZ$80,,O711),1)</f>
        <v>21</v>
      </c>
    </row>
    <row r="712" spans="1:16" ht="20.100000000000001" customHeight="1">
      <c r="A712" s="10">
        <v>710</v>
      </c>
      <c r="B712" s="11">
        <f t="shared" si="128"/>
        <v>5.1542099524478218</v>
      </c>
      <c r="C712" s="12">
        <f t="shared" ca="1" si="93"/>
        <v>89</v>
      </c>
      <c r="D712" s="12">
        <f t="shared" ca="1" si="129"/>
        <v>0</v>
      </c>
      <c r="E712" s="12">
        <f t="shared" ca="1" si="130"/>
        <v>0</v>
      </c>
      <c r="F712" s="12">
        <f t="shared" ca="1" si="131"/>
        <v>1</v>
      </c>
      <c r="G712" s="12">
        <f t="shared" ca="1" si="127"/>
        <v>18</v>
      </c>
      <c r="H712" s="12">
        <f t="shared" ca="1" si="127"/>
        <v>26</v>
      </c>
      <c r="I712" s="12">
        <f t="shared" ca="1" si="127"/>
        <v>18</v>
      </c>
      <c r="J712" s="12">
        <f t="shared" ca="1" si="132"/>
        <v>20.666666666666668</v>
      </c>
      <c r="K712" s="12">
        <f t="shared" ca="1" si="133"/>
        <v>0</v>
      </c>
      <c r="L712" s="12">
        <f t="shared" ca="1" si="134"/>
        <v>0</v>
      </c>
      <c r="M712" s="12">
        <f t="shared" ca="1" si="135"/>
        <v>20.666666666666668</v>
      </c>
      <c r="N712" s="9">
        <f ca="1">MATCH(C712,INDEX('Task Durations - Poisson'!$B$2:$AZ$80,,5),1)</f>
        <v>9</v>
      </c>
      <c r="O712" s="9">
        <f ca="1">MIN(51,INT(SUMPRODUCT(B712:N712,'Task Durations - Table 1'!$A$3:$M$3)))</f>
        <v>30</v>
      </c>
      <c r="P712" s="9">
        <f ca="1">MATCH(100-C712,INDEX('Task Durations - Poisson'!$B$2:$AZ$80,,O712),1)</f>
        <v>24</v>
      </c>
    </row>
    <row r="713" spans="1:16" ht="20.100000000000001" customHeight="1">
      <c r="A713" s="10">
        <v>711</v>
      </c>
      <c r="B713" s="11">
        <f t="shared" si="128"/>
        <v>5.1610868159412862</v>
      </c>
      <c r="C713" s="12">
        <f t="shared" ca="1" si="93"/>
        <v>95</v>
      </c>
      <c r="D713" s="12">
        <f t="shared" ca="1" si="129"/>
        <v>0</v>
      </c>
      <c r="E713" s="12">
        <f t="shared" ca="1" si="130"/>
        <v>0</v>
      </c>
      <c r="F713" s="12">
        <f t="shared" ca="1" si="131"/>
        <v>1</v>
      </c>
      <c r="G713" s="12">
        <f t="shared" ca="1" si="127"/>
        <v>13</v>
      </c>
      <c r="H713" s="12">
        <f t="shared" ca="1" si="127"/>
        <v>13</v>
      </c>
      <c r="I713" s="12">
        <f t="shared" ca="1" si="127"/>
        <v>18</v>
      </c>
      <c r="J713" s="12">
        <f t="shared" ca="1" si="132"/>
        <v>14.666666666666666</v>
      </c>
      <c r="K713" s="12">
        <f t="shared" ca="1" si="133"/>
        <v>0</v>
      </c>
      <c r="L713" s="12">
        <f t="shared" ca="1" si="134"/>
        <v>0</v>
      </c>
      <c r="M713" s="12">
        <f t="shared" ca="1" si="135"/>
        <v>14.666666666666666</v>
      </c>
      <c r="N713" s="9">
        <f ca="1">MATCH(C713,INDEX('Task Durations - Poisson'!$B$2:$AZ$80,,5),1)</f>
        <v>10</v>
      </c>
      <c r="O713" s="9">
        <f ca="1">MIN(51,INT(SUMPRODUCT(B713:N713,'Task Durations - Table 1'!$A$3:$M$3)))</f>
        <v>25</v>
      </c>
      <c r="P713" s="9">
        <f ca="1">MATCH(100-C713,INDEX('Task Durations - Poisson'!$B$2:$AZ$80,,O713),1)</f>
        <v>18</v>
      </c>
    </row>
    <row r="714" spans="1:16" ht="20.100000000000001" customHeight="1">
      <c r="A714" s="10">
        <v>712</v>
      </c>
      <c r="B714" s="11">
        <f t="shared" si="128"/>
        <v>5.1679728547015618</v>
      </c>
      <c r="C714" s="12">
        <f t="shared" ca="1" si="93"/>
        <v>81</v>
      </c>
      <c r="D714" s="12">
        <f t="shared" ca="1" si="129"/>
        <v>0</v>
      </c>
      <c r="E714" s="12">
        <f t="shared" ca="1" si="130"/>
        <v>0</v>
      </c>
      <c r="F714" s="12">
        <f t="shared" ca="1" si="131"/>
        <v>1</v>
      </c>
      <c r="G714" s="12">
        <f t="shared" ca="1" si="127"/>
        <v>18</v>
      </c>
      <c r="H714" s="12">
        <f t="shared" ca="1" si="127"/>
        <v>18</v>
      </c>
      <c r="I714" s="12">
        <f t="shared" ca="1" si="127"/>
        <v>18</v>
      </c>
      <c r="J714" s="12">
        <f t="shared" ca="1" si="132"/>
        <v>18</v>
      </c>
      <c r="K714" s="12">
        <f t="shared" ca="1" si="133"/>
        <v>0</v>
      </c>
      <c r="L714" s="12">
        <f t="shared" ca="1" si="134"/>
        <v>0</v>
      </c>
      <c r="M714" s="12">
        <f t="shared" ca="1" si="135"/>
        <v>18</v>
      </c>
      <c r="N714" s="9">
        <f ca="1">MATCH(C714,INDEX('Task Durations - Poisson'!$B$2:$AZ$80,,5),1)</f>
        <v>8</v>
      </c>
      <c r="O714" s="9">
        <f ca="1">MIN(51,INT(SUMPRODUCT(B714:N714,'Task Durations - Table 1'!$A$3:$M$3)))</f>
        <v>27</v>
      </c>
      <c r="P714" s="9">
        <f ca="1">MATCH(100-C714,INDEX('Task Durations - Poisson'!$B$2:$AZ$80,,O714),1)</f>
        <v>23</v>
      </c>
    </row>
    <row r="715" spans="1:16" ht="20.100000000000001" customHeight="1">
      <c r="A715" s="10">
        <v>713</v>
      </c>
      <c r="B715" s="11">
        <f t="shared" si="128"/>
        <v>5.1748680809704943</v>
      </c>
      <c r="C715" s="12">
        <f t="shared" ca="1" si="93"/>
        <v>93</v>
      </c>
      <c r="D715" s="12">
        <f t="shared" ca="1" si="129"/>
        <v>0</v>
      </c>
      <c r="E715" s="12">
        <f t="shared" ca="1" si="130"/>
        <v>0</v>
      </c>
      <c r="F715" s="12">
        <f t="shared" ca="1" si="131"/>
        <v>1</v>
      </c>
      <c r="G715" s="12">
        <f t="shared" ca="1" si="127"/>
        <v>10</v>
      </c>
      <c r="H715" s="12">
        <f t="shared" ca="1" si="127"/>
        <v>8</v>
      </c>
      <c r="I715" s="12">
        <f t="shared" ca="1" si="127"/>
        <v>8</v>
      </c>
      <c r="J715" s="12">
        <f t="shared" ca="1" si="132"/>
        <v>8.6666666666666661</v>
      </c>
      <c r="K715" s="12">
        <f t="shared" ca="1" si="133"/>
        <v>0</v>
      </c>
      <c r="L715" s="12">
        <f t="shared" ca="1" si="134"/>
        <v>0</v>
      </c>
      <c r="M715" s="12">
        <f t="shared" ca="1" si="135"/>
        <v>8.6666666666666661</v>
      </c>
      <c r="N715" s="9">
        <f ca="1">MATCH(C715,INDEX('Task Durations - Poisson'!$B$2:$AZ$80,,5),1)</f>
        <v>9</v>
      </c>
      <c r="O715" s="9">
        <f ca="1">MIN(51,INT(SUMPRODUCT(B715:N715,'Task Durations - Table 1'!$A$3:$M$3)))</f>
        <v>19</v>
      </c>
      <c r="P715" s="9">
        <f ca="1">MATCH(100-C715,INDEX('Task Durations - Poisson'!$B$2:$AZ$80,,O715),1)</f>
        <v>14</v>
      </c>
    </row>
    <row r="716" spans="1:16" ht="20.100000000000001" customHeight="1">
      <c r="A716" s="10">
        <v>714</v>
      </c>
      <c r="B716" s="11">
        <f t="shared" si="128"/>
        <v>5.1817725070062677</v>
      </c>
      <c r="C716" s="12">
        <f t="shared" ca="1" si="93"/>
        <v>46</v>
      </c>
      <c r="D716" s="12">
        <f t="shared" ca="1" si="129"/>
        <v>0</v>
      </c>
      <c r="E716" s="12">
        <f t="shared" ca="1" si="130"/>
        <v>1</v>
      </c>
      <c r="F716" s="12">
        <f t="shared" ca="1" si="131"/>
        <v>0</v>
      </c>
      <c r="G716" s="12">
        <f t="shared" ca="1" si="127"/>
        <v>18</v>
      </c>
      <c r="H716" s="12">
        <f t="shared" ca="1" si="127"/>
        <v>18</v>
      </c>
      <c r="I716" s="12">
        <f t="shared" ca="1" si="127"/>
        <v>13</v>
      </c>
      <c r="J716" s="12">
        <f t="shared" ca="1" si="132"/>
        <v>16.333333333333332</v>
      </c>
      <c r="K716" s="12">
        <f t="shared" ca="1" si="133"/>
        <v>0</v>
      </c>
      <c r="L716" s="12">
        <f t="shared" ca="1" si="134"/>
        <v>16.333333333333332</v>
      </c>
      <c r="M716" s="12">
        <f t="shared" ca="1" si="135"/>
        <v>0</v>
      </c>
      <c r="N716" s="9">
        <f ca="1">MATCH(C716,INDEX('Task Durations - Poisson'!$B$2:$AZ$80,,5),1)</f>
        <v>6</v>
      </c>
      <c r="O716" s="9">
        <f ca="1">MIN(51,INT(SUMPRODUCT(B716:N716,'Task Durations - Table 1'!$A$3:$M$3)))</f>
        <v>19</v>
      </c>
      <c r="P716" s="9">
        <f ca="1">MATCH(100-C716,INDEX('Task Durations - Poisson'!$B$2:$AZ$80,,O716),1)</f>
        <v>20</v>
      </c>
    </row>
    <row r="717" spans="1:16" ht="20.100000000000001" customHeight="1">
      <c r="A717" s="10">
        <v>715</v>
      </c>
      <c r="B717" s="11">
        <f t="shared" si="128"/>
        <v>5.1886861450834187</v>
      </c>
      <c r="C717" s="12">
        <f t="shared" ca="1" si="93"/>
        <v>96</v>
      </c>
      <c r="D717" s="12">
        <f t="shared" ca="1" si="129"/>
        <v>0</v>
      </c>
      <c r="E717" s="12">
        <f t="shared" ca="1" si="130"/>
        <v>0</v>
      </c>
      <c r="F717" s="12">
        <f t="shared" ca="1" si="131"/>
        <v>1</v>
      </c>
      <c r="G717" s="12">
        <f t="shared" ca="1" si="127"/>
        <v>26</v>
      </c>
      <c r="H717" s="12">
        <f t="shared" ca="1" si="127"/>
        <v>18</v>
      </c>
      <c r="I717" s="12">
        <f t="shared" ca="1" si="127"/>
        <v>26</v>
      </c>
      <c r="J717" s="12">
        <f t="shared" ca="1" si="132"/>
        <v>23.333333333333332</v>
      </c>
      <c r="K717" s="12">
        <f t="shared" ca="1" si="133"/>
        <v>0</v>
      </c>
      <c r="L717" s="12">
        <f t="shared" ca="1" si="134"/>
        <v>0</v>
      </c>
      <c r="M717" s="12">
        <f t="shared" ca="1" si="135"/>
        <v>23.333333333333332</v>
      </c>
      <c r="N717" s="9">
        <f ca="1">MATCH(C717,INDEX('Task Durations - Poisson'!$B$2:$AZ$80,,5),1)</f>
        <v>10</v>
      </c>
      <c r="O717" s="9">
        <f ca="1">MIN(51,INT(SUMPRODUCT(B717:N717,'Task Durations - Table 1'!$A$3:$M$3)))</f>
        <v>34</v>
      </c>
      <c r="P717" s="9">
        <f ca="1">MATCH(100-C717,INDEX('Task Durations - Poisson'!$B$2:$AZ$80,,O717),1)</f>
        <v>25</v>
      </c>
    </row>
    <row r="718" spans="1:16" ht="20.100000000000001" customHeight="1">
      <c r="A718" s="10">
        <v>716</v>
      </c>
      <c r="B718" s="11">
        <f t="shared" si="128"/>
        <v>5.1956090074928598</v>
      </c>
      <c r="C718" s="12">
        <f t="shared" ca="1" si="93"/>
        <v>5</v>
      </c>
      <c r="D718" s="12">
        <f t="shared" ca="1" si="129"/>
        <v>1</v>
      </c>
      <c r="E718" s="12">
        <f t="shared" ca="1" si="130"/>
        <v>0</v>
      </c>
      <c r="F718" s="12">
        <f t="shared" ca="1" si="131"/>
        <v>0</v>
      </c>
      <c r="G718" s="12">
        <f t="shared" ca="1" si="127"/>
        <v>18</v>
      </c>
      <c r="H718" s="12">
        <f t="shared" ca="1" si="127"/>
        <v>26</v>
      </c>
      <c r="I718" s="12">
        <f t="shared" ca="1" si="127"/>
        <v>18</v>
      </c>
      <c r="J718" s="12">
        <f t="shared" ca="1" si="132"/>
        <v>20.666666666666668</v>
      </c>
      <c r="K718" s="12">
        <f t="shared" ca="1" si="133"/>
        <v>20.666666666666668</v>
      </c>
      <c r="L718" s="12">
        <f t="shared" ca="1" si="134"/>
        <v>0</v>
      </c>
      <c r="M718" s="12">
        <f t="shared" ca="1" si="135"/>
        <v>0</v>
      </c>
      <c r="N718" s="9">
        <f ca="1">MATCH(C718,INDEX('Task Durations - Poisson'!$B$2:$AZ$80,,5),1)</f>
        <v>3</v>
      </c>
      <c r="O718" s="9">
        <f ca="1">MIN(51,INT(SUMPRODUCT(B718:N718,'Task Durations - Table 1'!$A$3:$M$3)))</f>
        <v>29</v>
      </c>
      <c r="P718" s="9">
        <f ca="1">MATCH(100-C718,INDEX('Task Durations - Poisson'!$B$2:$AZ$80,,O718),1)</f>
        <v>39</v>
      </c>
    </row>
    <row r="719" spans="1:16" ht="20.100000000000001" customHeight="1">
      <c r="A719" s="10">
        <v>717</v>
      </c>
      <c r="B719" s="11">
        <f t="shared" si="128"/>
        <v>5.2025411065419052</v>
      </c>
      <c r="C719" s="12">
        <f t="shared" ca="1" si="93"/>
        <v>42</v>
      </c>
      <c r="D719" s="12">
        <f t="shared" ca="1" si="129"/>
        <v>0</v>
      </c>
      <c r="E719" s="12">
        <f t="shared" ca="1" si="130"/>
        <v>1</v>
      </c>
      <c r="F719" s="12">
        <f t="shared" ca="1" si="131"/>
        <v>0</v>
      </c>
      <c r="G719" s="12">
        <f t="shared" ca="1" si="127"/>
        <v>6</v>
      </c>
      <c r="H719" s="12">
        <f t="shared" ca="1" si="127"/>
        <v>7</v>
      </c>
      <c r="I719" s="12">
        <f t="shared" ca="1" si="127"/>
        <v>6</v>
      </c>
      <c r="J719" s="12">
        <f t="shared" ca="1" si="132"/>
        <v>6.333333333333333</v>
      </c>
      <c r="K719" s="12">
        <f t="shared" ca="1" si="133"/>
        <v>0</v>
      </c>
      <c r="L719" s="12">
        <f t="shared" ca="1" si="134"/>
        <v>6.333333333333333</v>
      </c>
      <c r="M719" s="12">
        <f t="shared" ca="1" si="135"/>
        <v>0</v>
      </c>
      <c r="N719" s="9">
        <f ca="1">MATCH(C719,INDEX('Task Durations - Poisson'!$B$2:$AZ$80,,5),1)</f>
        <v>5</v>
      </c>
      <c r="O719" s="9">
        <f ca="1">MIN(51,INT(SUMPRODUCT(B719:N719,'Task Durations - Table 1'!$A$3:$M$3)))</f>
        <v>11</v>
      </c>
      <c r="P719" s="9">
        <f ca="1">MATCH(100-C719,INDEX('Task Durations - Poisson'!$B$2:$AZ$80,,O719),1)</f>
        <v>13</v>
      </c>
    </row>
    <row r="720" spans="1:16" ht="20.100000000000001" customHeight="1">
      <c r="A720" s="10">
        <v>718</v>
      </c>
      <c r="B720" s="11">
        <f t="shared" si="128"/>
        <v>5.2094824545542888</v>
      </c>
      <c r="C720" s="12">
        <f t="shared" ca="1" si="93"/>
        <v>90</v>
      </c>
      <c r="D720" s="12">
        <f t="shared" ca="1" si="129"/>
        <v>0</v>
      </c>
      <c r="E720" s="12">
        <f t="shared" ca="1" si="130"/>
        <v>0</v>
      </c>
      <c r="F720" s="12">
        <f t="shared" ca="1" si="131"/>
        <v>1</v>
      </c>
      <c r="G720" s="12">
        <f t="shared" ca="1" si="127"/>
        <v>26</v>
      </c>
      <c r="H720" s="12">
        <f t="shared" ca="1" si="127"/>
        <v>6</v>
      </c>
      <c r="I720" s="12">
        <f t="shared" ca="1" si="127"/>
        <v>26</v>
      </c>
      <c r="J720" s="12">
        <f t="shared" ca="1" si="132"/>
        <v>19.333333333333332</v>
      </c>
      <c r="K720" s="12">
        <f t="shared" ca="1" si="133"/>
        <v>0</v>
      </c>
      <c r="L720" s="12">
        <f t="shared" ca="1" si="134"/>
        <v>0</v>
      </c>
      <c r="M720" s="12">
        <f t="shared" ca="1" si="135"/>
        <v>19.333333333333332</v>
      </c>
      <c r="N720" s="9">
        <f ca="1">MATCH(C720,INDEX('Task Durations - Poisson'!$B$2:$AZ$80,,5),1)</f>
        <v>9</v>
      </c>
      <c r="O720" s="9">
        <f ca="1">MIN(51,INT(SUMPRODUCT(B720:N720,'Task Durations - Table 1'!$A$3:$M$3)))</f>
        <v>30</v>
      </c>
      <c r="P720" s="9">
        <f ca="1">MATCH(100-C720,INDEX('Task Durations - Poisson'!$B$2:$AZ$80,,O720),1)</f>
        <v>24</v>
      </c>
    </row>
    <row r="721" spans="1:16" ht="20.100000000000001" customHeight="1">
      <c r="A721" s="10">
        <v>719</v>
      </c>
      <c r="B721" s="11">
        <f t="shared" si="128"/>
        <v>5.216433063870185</v>
      </c>
      <c r="C721" s="12">
        <f t="shared" ca="1" si="93"/>
        <v>45</v>
      </c>
      <c r="D721" s="12">
        <f t="shared" ca="1" si="129"/>
        <v>0</v>
      </c>
      <c r="E721" s="12">
        <f t="shared" ca="1" si="130"/>
        <v>1</v>
      </c>
      <c r="F721" s="12">
        <f t="shared" ca="1" si="131"/>
        <v>0</v>
      </c>
      <c r="G721" s="12">
        <f t="shared" ca="1" si="127"/>
        <v>10</v>
      </c>
      <c r="H721" s="12">
        <f t="shared" ca="1" si="127"/>
        <v>13</v>
      </c>
      <c r="I721" s="12">
        <f t="shared" ca="1" si="127"/>
        <v>10</v>
      </c>
      <c r="J721" s="12">
        <f t="shared" ca="1" si="132"/>
        <v>11</v>
      </c>
      <c r="K721" s="12">
        <f t="shared" ca="1" si="133"/>
        <v>0</v>
      </c>
      <c r="L721" s="12">
        <f t="shared" ca="1" si="134"/>
        <v>11</v>
      </c>
      <c r="M721" s="12">
        <f t="shared" ca="1" si="135"/>
        <v>0</v>
      </c>
      <c r="N721" s="9">
        <f ca="1">MATCH(C721,INDEX('Task Durations - Poisson'!$B$2:$AZ$80,,5),1)</f>
        <v>6</v>
      </c>
      <c r="O721" s="9">
        <f ca="1">MIN(51,INT(SUMPRODUCT(B721:N721,'Task Durations - Table 1'!$A$3:$M$3)))</f>
        <v>15</v>
      </c>
      <c r="P721" s="9">
        <f ca="1">MATCH(100-C721,INDEX('Task Durations - Poisson'!$B$2:$AZ$80,,O721),1)</f>
        <v>16</v>
      </c>
    </row>
    <row r="722" spans="1:16" ht="20.100000000000001" customHeight="1">
      <c r="A722" s="10">
        <v>720</v>
      </c>
      <c r="B722" s="11">
        <f t="shared" si="128"/>
        <v>5.2233929468462357</v>
      </c>
      <c r="C722" s="12">
        <f t="shared" ca="1" si="93"/>
        <v>79</v>
      </c>
      <c r="D722" s="12">
        <f t="shared" ca="1" si="129"/>
        <v>0</v>
      </c>
      <c r="E722" s="12">
        <f t="shared" ca="1" si="130"/>
        <v>0</v>
      </c>
      <c r="F722" s="12">
        <f t="shared" ca="1" si="131"/>
        <v>1</v>
      </c>
      <c r="G722" s="12">
        <f t="shared" ca="1" si="127"/>
        <v>10</v>
      </c>
      <c r="H722" s="12">
        <f t="shared" ca="1" si="127"/>
        <v>10</v>
      </c>
      <c r="I722" s="12">
        <f t="shared" ca="1" si="127"/>
        <v>10</v>
      </c>
      <c r="J722" s="12">
        <f t="shared" ca="1" si="132"/>
        <v>10</v>
      </c>
      <c r="K722" s="12">
        <f t="shared" ca="1" si="133"/>
        <v>0</v>
      </c>
      <c r="L722" s="12">
        <f t="shared" ca="1" si="134"/>
        <v>0</v>
      </c>
      <c r="M722" s="12">
        <f t="shared" ca="1" si="135"/>
        <v>10</v>
      </c>
      <c r="N722" s="9">
        <f ca="1">MATCH(C722,INDEX('Task Durations - Poisson'!$B$2:$AZ$80,,5),1)</f>
        <v>8</v>
      </c>
      <c r="O722" s="9">
        <f ca="1">MIN(51,INT(SUMPRODUCT(B722:N722,'Task Durations - Table 1'!$A$3:$M$3)))</f>
        <v>20</v>
      </c>
      <c r="P722" s="9">
        <f ca="1">MATCH(100-C722,INDEX('Task Durations - Poisson'!$B$2:$AZ$80,,O722),1)</f>
        <v>17</v>
      </c>
    </row>
    <row r="723" spans="1:16" ht="20.100000000000001" customHeight="1">
      <c r="A723" s="10">
        <v>721</v>
      </c>
      <c r="B723" s="11">
        <f t="shared" si="128"/>
        <v>5.2303621158555673</v>
      </c>
      <c r="C723" s="12">
        <f t="shared" ca="1" si="93"/>
        <v>9</v>
      </c>
      <c r="D723" s="12">
        <f t="shared" ca="1" si="129"/>
        <v>1</v>
      </c>
      <c r="E723" s="12">
        <f t="shared" ca="1" si="130"/>
        <v>0</v>
      </c>
      <c r="F723" s="12">
        <f t="shared" ca="1" si="131"/>
        <v>0</v>
      </c>
      <c r="G723" s="12">
        <f t="shared" ca="1" si="127"/>
        <v>8</v>
      </c>
      <c r="H723" s="12">
        <f t="shared" ca="1" si="127"/>
        <v>8</v>
      </c>
      <c r="I723" s="12">
        <f t="shared" ca="1" si="127"/>
        <v>8</v>
      </c>
      <c r="J723" s="12">
        <f t="shared" ca="1" si="132"/>
        <v>8</v>
      </c>
      <c r="K723" s="12">
        <f t="shared" ca="1" si="133"/>
        <v>8</v>
      </c>
      <c r="L723" s="12">
        <f t="shared" ca="1" si="134"/>
        <v>0</v>
      </c>
      <c r="M723" s="12">
        <f t="shared" ca="1" si="135"/>
        <v>0</v>
      </c>
      <c r="N723" s="9">
        <f ca="1">MATCH(C723,INDEX('Task Durations - Poisson'!$B$2:$AZ$80,,5),1)</f>
        <v>3</v>
      </c>
      <c r="O723" s="9">
        <f ca="1">MIN(51,INT(SUMPRODUCT(B723:N723,'Task Durations - Table 1'!$A$3:$M$3)))</f>
        <v>15</v>
      </c>
      <c r="P723" s="9">
        <f ca="1">MATCH(100-C723,INDEX('Task Durations - Poisson'!$B$2:$AZ$80,,O723),1)</f>
        <v>21</v>
      </c>
    </row>
    <row r="724" spans="1:16" ht="20.100000000000001" customHeight="1">
      <c r="A724" s="10">
        <v>722</v>
      </c>
      <c r="B724" s="11">
        <f t="shared" si="128"/>
        <v>5.2373405832878159</v>
      </c>
      <c r="C724" s="12">
        <f t="shared" ca="1" si="93"/>
        <v>64</v>
      </c>
      <c r="D724" s="12">
        <f t="shared" ca="1" si="129"/>
        <v>0</v>
      </c>
      <c r="E724" s="12">
        <f t="shared" ca="1" si="130"/>
        <v>1</v>
      </c>
      <c r="F724" s="12">
        <f t="shared" ca="1" si="131"/>
        <v>0</v>
      </c>
      <c r="G724" s="12">
        <f t="shared" ref="G724:I743" ca="1" si="136">INT(CHOOSE(1+MOD($C724+RANDBETWEEN(0,1),7),1,2,3,5,8,13,21)+$B724)</f>
        <v>8</v>
      </c>
      <c r="H724" s="12">
        <f t="shared" ca="1" si="136"/>
        <v>7</v>
      </c>
      <c r="I724" s="12">
        <f t="shared" ca="1" si="136"/>
        <v>8</v>
      </c>
      <c r="J724" s="12">
        <f t="shared" ca="1" si="132"/>
        <v>7.666666666666667</v>
      </c>
      <c r="K724" s="12">
        <f t="shared" ca="1" si="133"/>
        <v>0</v>
      </c>
      <c r="L724" s="12">
        <f t="shared" ca="1" si="134"/>
        <v>7.666666666666667</v>
      </c>
      <c r="M724" s="12">
        <f t="shared" ca="1" si="135"/>
        <v>0</v>
      </c>
      <c r="N724" s="9">
        <f ca="1">MATCH(C724,INDEX('Task Durations - Poisson'!$B$2:$AZ$80,,5),1)</f>
        <v>7</v>
      </c>
      <c r="O724" s="9">
        <f ca="1">MIN(51,INT(SUMPRODUCT(B724:N724,'Task Durations - Table 1'!$A$3:$M$3)))</f>
        <v>13</v>
      </c>
      <c r="P724" s="9">
        <f ca="1">MATCH(100-C724,INDEX('Task Durations - Poisson'!$B$2:$AZ$80,,O724),1)</f>
        <v>13</v>
      </c>
    </row>
    <row r="725" spans="1:16" ht="20.100000000000001" customHeight="1">
      <c r="A725" s="10">
        <v>723</v>
      </c>
      <c r="B725" s="11">
        <f t="shared" si="128"/>
        <v>5.2443283615491474</v>
      </c>
      <c r="C725" s="12">
        <f t="shared" ca="1" si="93"/>
        <v>73</v>
      </c>
      <c r="D725" s="12">
        <f t="shared" ca="1" si="129"/>
        <v>0</v>
      </c>
      <c r="E725" s="12">
        <f t="shared" ca="1" si="130"/>
        <v>0</v>
      </c>
      <c r="F725" s="12">
        <f t="shared" ca="1" si="131"/>
        <v>1</v>
      </c>
      <c r="G725" s="12">
        <f t="shared" ca="1" si="136"/>
        <v>13</v>
      </c>
      <c r="H725" s="12">
        <f t="shared" ca="1" si="136"/>
        <v>10</v>
      </c>
      <c r="I725" s="12">
        <f t="shared" ca="1" si="136"/>
        <v>10</v>
      </c>
      <c r="J725" s="12">
        <f t="shared" ca="1" si="132"/>
        <v>11</v>
      </c>
      <c r="K725" s="12">
        <f t="shared" ca="1" si="133"/>
        <v>0</v>
      </c>
      <c r="L725" s="12">
        <f t="shared" ca="1" si="134"/>
        <v>0</v>
      </c>
      <c r="M725" s="12">
        <f t="shared" ca="1" si="135"/>
        <v>11</v>
      </c>
      <c r="N725" s="9">
        <f ca="1">MATCH(C725,INDEX('Task Durations - Poisson'!$B$2:$AZ$80,,5),1)</f>
        <v>7</v>
      </c>
      <c r="O725" s="9">
        <f ca="1">MIN(51,INT(SUMPRODUCT(B725:N725,'Task Durations - Table 1'!$A$3:$M$3)))</f>
        <v>20</v>
      </c>
      <c r="P725" s="9">
        <f ca="1">MATCH(100-C725,INDEX('Task Durations - Poisson'!$B$2:$AZ$80,,O725),1)</f>
        <v>18</v>
      </c>
    </row>
    <row r="726" spans="1:16" ht="20.100000000000001" customHeight="1">
      <c r="A726" s="10">
        <v>724</v>
      </c>
      <c r="B726" s="11">
        <f t="shared" si="128"/>
        <v>5.2513254630622805</v>
      </c>
      <c r="C726" s="12">
        <f t="shared" ca="1" si="93"/>
        <v>34</v>
      </c>
      <c r="D726" s="12">
        <f t="shared" ca="1" si="129"/>
        <v>0</v>
      </c>
      <c r="E726" s="12">
        <f t="shared" ca="1" si="130"/>
        <v>1</v>
      </c>
      <c r="F726" s="12">
        <f t="shared" ca="1" si="131"/>
        <v>0</v>
      </c>
      <c r="G726" s="12">
        <f t="shared" ca="1" si="136"/>
        <v>26</v>
      </c>
      <c r="H726" s="12">
        <f t="shared" ca="1" si="136"/>
        <v>26</v>
      </c>
      <c r="I726" s="12">
        <f t="shared" ca="1" si="136"/>
        <v>26</v>
      </c>
      <c r="J726" s="12">
        <f t="shared" ca="1" si="132"/>
        <v>26</v>
      </c>
      <c r="K726" s="12">
        <f t="shared" ca="1" si="133"/>
        <v>0</v>
      </c>
      <c r="L726" s="12">
        <f t="shared" ca="1" si="134"/>
        <v>26</v>
      </c>
      <c r="M726" s="12">
        <f t="shared" ca="1" si="135"/>
        <v>0</v>
      </c>
      <c r="N726" s="9">
        <f ca="1">MATCH(C726,INDEX('Task Durations - Poisson'!$B$2:$AZ$80,,5),1)</f>
        <v>5</v>
      </c>
      <c r="O726" s="9">
        <f ca="1">MIN(51,INT(SUMPRODUCT(B726:N726,'Task Durations - Table 1'!$A$3:$M$3)))</f>
        <v>27</v>
      </c>
      <c r="P726" s="9">
        <f ca="1">MATCH(100-C726,INDEX('Task Durations - Poisson'!$B$2:$AZ$80,,O726),1)</f>
        <v>30</v>
      </c>
    </row>
    <row r="727" spans="1:16" ht="20.100000000000001" customHeight="1">
      <c r="A727" s="10">
        <v>725</v>
      </c>
      <c r="B727" s="11">
        <f t="shared" si="128"/>
        <v>5.2583319002665094</v>
      </c>
      <c r="C727" s="12">
        <f t="shared" ca="1" si="93"/>
        <v>30</v>
      </c>
      <c r="D727" s="12">
        <f t="shared" ca="1" si="129"/>
        <v>1</v>
      </c>
      <c r="E727" s="12">
        <f t="shared" ca="1" si="130"/>
        <v>0</v>
      </c>
      <c r="F727" s="12">
        <f t="shared" ca="1" si="131"/>
        <v>0</v>
      </c>
      <c r="G727" s="12">
        <f t="shared" ca="1" si="136"/>
        <v>10</v>
      </c>
      <c r="H727" s="12">
        <f t="shared" ca="1" si="136"/>
        <v>10</v>
      </c>
      <c r="I727" s="12">
        <f t="shared" ca="1" si="136"/>
        <v>10</v>
      </c>
      <c r="J727" s="12">
        <f t="shared" ca="1" si="132"/>
        <v>10</v>
      </c>
      <c r="K727" s="12">
        <f t="shared" ca="1" si="133"/>
        <v>10</v>
      </c>
      <c r="L727" s="12">
        <f t="shared" ca="1" si="134"/>
        <v>0</v>
      </c>
      <c r="M727" s="12">
        <f t="shared" ca="1" si="135"/>
        <v>0</v>
      </c>
      <c r="N727" s="9">
        <f ca="1">MATCH(C727,INDEX('Task Durations - Poisson'!$B$2:$AZ$80,,5),1)</f>
        <v>5</v>
      </c>
      <c r="O727" s="9">
        <f ca="1">MIN(51,INT(SUMPRODUCT(B727:N727,'Task Durations - Table 1'!$A$3:$M$3)))</f>
        <v>18</v>
      </c>
      <c r="P727" s="9">
        <f ca="1">MATCH(100-C727,INDEX('Task Durations - Poisson'!$B$2:$AZ$80,,O727),1)</f>
        <v>21</v>
      </c>
    </row>
    <row r="728" spans="1:16" ht="20.100000000000001" customHeight="1">
      <c r="A728" s="10">
        <v>726</v>
      </c>
      <c r="B728" s="11">
        <f t="shared" si="128"/>
        <v>5.2653476856177228</v>
      </c>
      <c r="C728" s="12">
        <f t="shared" ca="1" si="93"/>
        <v>31</v>
      </c>
      <c r="D728" s="12">
        <f t="shared" ca="1" si="129"/>
        <v>1</v>
      </c>
      <c r="E728" s="12">
        <f t="shared" ca="1" si="130"/>
        <v>0</v>
      </c>
      <c r="F728" s="12">
        <f t="shared" ca="1" si="131"/>
        <v>0</v>
      </c>
      <c r="G728" s="12">
        <f t="shared" ca="1" si="136"/>
        <v>13</v>
      </c>
      <c r="H728" s="12">
        <f t="shared" ca="1" si="136"/>
        <v>10</v>
      </c>
      <c r="I728" s="12">
        <f t="shared" ca="1" si="136"/>
        <v>10</v>
      </c>
      <c r="J728" s="12">
        <f t="shared" ca="1" si="132"/>
        <v>11</v>
      </c>
      <c r="K728" s="12">
        <f t="shared" ca="1" si="133"/>
        <v>11</v>
      </c>
      <c r="L728" s="12">
        <f t="shared" ca="1" si="134"/>
        <v>0</v>
      </c>
      <c r="M728" s="12">
        <f t="shared" ca="1" si="135"/>
        <v>0</v>
      </c>
      <c r="N728" s="9">
        <f ca="1">MATCH(C728,INDEX('Task Durations - Poisson'!$B$2:$AZ$80,,5),1)</f>
        <v>5</v>
      </c>
      <c r="O728" s="9">
        <f ca="1">MIN(51,INT(SUMPRODUCT(B728:N728,'Task Durations - Table 1'!$A$3:$M$3)))</f>
        <v>20</v>
      </c>
      <c r="P728" s="9">
        <f ca="1">MATCH(100-C728,INDEX('Task Durations - Poisson'!$B$2:$AZ$80,,O728),1)</f>
        <v>23</v>
      </c>
    </row>
    <row r="729" spans="1:16" ht="20.100000000000001" customHeight="1">
      <c r="A729" s="10">
        <v>727</v>
      </c>
      <c r="B729" s="11">
        <f t="shared" si="128"/>
        <v>5.2723728315884317</v>
      </c>
      <c r="C729" s="12">
        <f t="shared" ca="1" si="93"/>
        <v>100</v>
      </c>
      <c r="D729" s="12">
        <f t="shared" ca="1" si="129"/>
        <v>0</v>
      </c>
      <c r="E729" s="12">
        <f t="shared" ca="1" si="130"/>
        <v>0</v>
      </c>
      <c r="F729" s="12">
        <f t="shared" ca="1" si="131"/>
        <v>1</v>
      </c>
      <c r="G729" s="12">
        <f t="shared" ca="1" si="136"/>
        <v>10</v>
      </c>
      <c r="H729" s="12">
        <f t="shared" ca="1" si="136"/>
        <v>8</v>
      </c>
      <c r="I729" s="12">
        <f t="shared" ca="1" si="136"/>
        <v>8</v>
      </c>
      <c r="J729" s="12">
        <f t="shared" ca="1" si="132"/>
        <v>8.6666666666666661</v>
      </c>
      <c r="K729" s="12">
        <f t="shared" ca="1" si="133"/>
        <v>0</v>
      </c>
      <c r="L729" s="12">
        <f t="shared" ca="1" si="134"/>
        <v>0</v>
      </c>
      <c r="M729" s="12">
        <f t="shared" ca="1" si="135"/>
        <v>8.6666666666666661</v>
      </c>
      <c r="N729" s="9">
        <f ca="1">MATCH(C729,INDEX('Task Durations - Poisson'!$B$2:$AZ$80,,5),1)</f>
        <v>79</v>
      </c>
      <c r="O729" s="9">
        <f ca="1">MIN(51,INT(SUMPRODUCT(B729:N729,'Task Durations - Table 1'!$A$3:$M$3)))</f>
        <v>51</v>
      </c>
      <c r="P729" s="9">
        <f ca="1">MATCH(100-C729,INDEX('Task Durations - Poisson'!$B$2:$AZ$80,,O729),1)</f>
        <v>8</v>
      </c>
    </row>
    <row r="730" spans="1:16" ht="20.100000000000001" customHeight="1">
      <c r="A730" s="10">
        <v>728</v>
      </c>
      <c r="B730" s="11">
        <f t="shared" si="128"/>
        <v>5.2794073506677845</v>
      </c>
      <c r="C730" s="12">
        <f t="shared" ca="1" si="93"/>
        <v>53</v>
      </c>
      <c r="D730" s="12">
        <f t="shared" ca="1" si="129"/>
        <v>0</v>
      </c>
      <c r="E730" s="12">
        <f t="shared" ca="1" si="130"/>
        <v>1</v>
      </c>
      <c r="F730" s="12">
        <f t="shared" ca="1" si="131"/>
        <v>0</v>
      </c>
      <c r="G730" s="12">
        <f t="shared" ca="1" si="136"/>
        <v>13</v>
      </c>
      <c r="H730" s="12">
        <f t="shared" ca="1" si="136"/>
        <v>13</v>
      </c>
      <c r="I730" s="12">
        <f t="shared" ca="1" si="136"/>
        <v>18</v>
      </c>
      <c r="J730" s="12">
        <f t="shared" ca="1" si="132"/>
        <v>14.666666666666666</v>
      </c>
      <c r="K730" s="12">
        <f t="shared" ca="1" si="133"/>
        <v>0</v>
      </c>
      <c r="L730" s="12">
        <f t="shared" ca="1" si="134"/>
        <v>14.666666666666666</v>
      </c>
      <c r="M730" s="12">
        <f t="shared" ca="1" si="135"/>
        <v>0</v>
      </c>
      <c r="N730" s="9">
        <f ca="1">MATCH(C730,INDEX('Task Durations - Poisson'!$B$2:$AZ$80,,5),1)</f>
        <v>6</v>
      </c>
      <c r="O730" s="9">
        <f ca="1">MIN(51,INT(SUMPRODUCT(B730:N730,'Task Durations - Table 1'!$A$3:$M$3)))</f>
        <v>18</v>
      </c>
      <c r="P730" s="9">
        <f ca="1">MATCH(100-C730,INDEX('Task Durations - Poisson'!$B$2:$AZ$80,,O730),1)</f>
        <v>19</v>
      </c>
    </row>
    <row r="731" spans="1:16" ht="20.100000000000001" customHeight="1">
      <c r="A731" s="10">
        <v>729</v>
      </c>
      <c r="B731" s="11">
        <f t="shared" si="128"/>
        <v>5.2864512553615963</v>
      </c>
      <c r="C731" s="12">
        <f t="shared" ca="1" si="93"/>
        <v>52</v>
      </c>
      <c r="D731" s="12">
        <f t="shared" ca="1" si="129"/>
        <v>0</v>
      </c>
      <c r="E731" s="12">
        <f t="shared" ca="1" si="130"/>
        <v>1</v>
      </c>
      <c r="F731" s="12">
        <f t="shared" ca="1" si="131"/>
        <v>0</v>
      </c>
      <c r="G731" s="12">
        <f t="shared" ca="1" si="136"/>
        <v>10</v>
      </c>
      <c r="H731" s="12">
        <f t="shared" ca="1" si="136"/>
        <v>13</v>
      </c>
      <c r="I731" s="12">
        <f t="shared" ca="1" si="136"/>
        <v>10</v>
      </c>
      <c r="J731" s="12">
        <f t="shared" ca="1" si="132"/>
        <v>11</v>
      </c>
      <c r="K731" s="12">
        <f t="shared" ca="1" si="133"/>
        <v>0</v>
      </c>
      <c r="L731" s="12">
        <f t="shared" ca="1" si="134"/>
        <v>11</v>
      </c>
      <c r="M731" s="12">
        <f t="shared" ca="1" si="135"/>
        <v>0</v>
      </c>
      <c r="N731" s="9">
        <f ca="1">MATCH(C731,INDEX('Task Durations - Poisson'!$B$2:$AZ$80,,5),1)</f>
        <v>6</v>
      </c>
      <c r="O731" s="9">
        <f ca="1">MIN(51,INT(SUMPRODUCT(B731:N731,'Task Durations - Table 1'!$A$3:$M$3)))</f>
        <v>15</v>
      </c>
      <c r="P731" s="9">
        <f ca="1">MATCH(100-C731,INDEX('Task Durations - Poisson'!$B$2:$AZ$80,,O731),1)</f>
        <v>16</v>
      </c>
    </row>
    <row r="732" spans="1:16" ht="20.100000000000001" customHeight="1">
      <c r="A732" s="10">
        <v>730</v>
      </c>
      <c r="B732" s="11">
        <f t="shared" si="128"/>
        <v>5.2935045581923656</v>
      </c>
      <c r="C732" s="12">
        <f t="shared" ca="1" si="93"/>
        <v>10</v>
      </c>
      <c r="D732" s="12">
        <f t="shared" ca="1" si="129"/>
        <v>1</v>
      </c>
      <c r="E732" s="12">
        <f t="shared" ca="1" si="130"/>
        <v>0</v>
      </c>
      <c r="F732" s="12">
        <f t="shared" ca="1" si="131"/>
        <v>0</v>
      </c>
      <c r="G732" s="12">
        <f t="shared" ca="1" si="136"/>
        <v>13</v>
      </c>
      <c r="H732" s="12">
        <f t="shared" ca="1" si="136"/>
        <v>13</v>
      </c>
      <c r="I732" s="12">
        <f t="shared" ca="1" si="136"/>
        <v>13</v>
      </c>
      <c r="J732" s="12">
        <f t="shared" ca="1" si="132"/>
        <v>13</v>
      </c>
      <c r="K732" s="12">
        <f t="shared" ca="1" si="133"/>
        <v>13</v>
      </c>
      <c r="L732" s="12">
        <f t="shared" ca="1" si="134"/>
        <v>0</v>
      </c>
      <c r="M732" s="12">
        <f t="shared" ca="1" si="135"/>
        <v>0</v>
      </c>
      <c r="N732" s="9">
        <f ca="1">MATCH(C732,INDEX('Task Durations - Poisson'!$B$2:$AZ$80,,5),1)</f>
        <v>3</v>
      </c>
      <c r="O732" s="9">
        <f ca="1">MIN(51,INT(SUMPRODUCT(B732:N732,'Task Durations - Table 1'!$A$3:$M$3)))</f>
        <v>21</v>
      </c>
      <c r="P732" s="9">
        <f ca="1">MATCH(100-C732,INDEX('Task Durations - Poisson'!$B$2:$AZ$80,,O732),1)</f>
        <v>28</v>
      </c>
    </row>
    <row r="733" spans="1:16" ht="20.100000000000001" customHeight="1">
      <c r="A733" s="10">
        <v>731</v>
      </c>
      <c r="B733" s="11">
        <f t="shared" si="128"/>
        <v>5.3005672716992986</v>
      </c>
      <c r="C733" s="12">
        <f t="shared" ca="1" si="93"/>
        <v>97</v>
      </c>
      <c r="D733" s="12">
        <f t="shared" ca="1" si="129"/>
        <v>0</v>
      </c>
      <c r="E733" s="12">
        <f t="shared" ca="1" si="130"/>
        <v>0</v>
      </c>
      <c r="F733" s="12">
        <f t="shared" ca="1" si="131"/>
        <v>1</v>
      </c>
      <c r="G733" s="12">
        <f t="shared" ca="1" si="136"/>
        <v>26</v>
      </c>
      <c r="H733" s="12">
        <f t="shared" ca="1" si="136"/>
        <v>6</v>
      </c>
      <c r="I733" s="12">
        <f t="shared" ca="1" si="136"/>
        <v>26</v>
      </c>
      <c r="J733" s="12">
        <f t="shared" ca="1" si="132"/>
        <v>19.333333333333332</v>
      </c>
      <c r="K733" s="12">
        <f t="shared" ca="1" si="133"/>
        <v>0</v>
      </c>
      <c r="L733" s="12">
        <f t="shared" ca="1" si="134"/>
        <v>0</v>
      </c>
      <c r="M733" s="12">
        <f t="shared" ca="1" si="135"/>
        <v>19.333333333333332</v>
      </c>
      <c r="N733" s="9">
        <f ca="1">MATCH(C733,INDEX('Task Durations - Poisson'!$B$2:$AZ$80,,5),1)</f>
        <v>11</v>
      </c>
      <c r="O733" s="9">
        <f ca="1">MIN(51,INT(SUMPRODUCT(B733:N733,'Task Durations - Table 1'!$A$3:$M$3)))</f>
        <v>32</v>
      </c>
      <c r="P733" s="9">
        <f ca="1">MATCH(100-C733,INDEX('Task Durations - Poisson'!$B$2:$AZ$80,,O733),1)</f>
        <v>23</v>
      </c>
    </row>
    <row r="734" spans="1:16" ht="20.100000000000001" customHeight="1">
      <c r="A734" s="10">
        <v>732</v>
      </c>
      <c r="B734" s="11">
        <f t="shared" si="128"/>
        <v>5.3076394084383329</v>
      </c>
      <c r="C734" s="12">
        <f t="shared" ca="1" si="93"/>
        <v>90</v>
      </c>
      <c r="D734" s="12">
        <f t="shared" ca="1" si="129"/>
        <v>0</v>
      </c>
      <c r="E734" s="12">
        <f t="shared" ca="1" si="130"/>
        <v>0</v>
      </c>
      <c r="F734" s="12">
        <f t="shared" ca="1" si="131"/>
        <v>1</v>
      </c>
      <c r="G734" s="12">
        <f t="shared" ca="1" si="136"/>
        <v>26</v>
      </c>
      <c r="H734" s="12">
        <f t="shared" ca="1" si="136"/>
        <v>6</v>
      </c>
      <c r="I734" s="12">
        <f t="shared" ca="1" si="136"/>
        <v>6</v>
      </c>
      <c r="J734" s="12">
        <f t="shared" ca="1" si="132"/>
        <v>12.666666666666666</v>
      </c>
      <c r="K734" s="12">
        <f t="shared" ca="1" si="133"/>
        <v>0</v>
      </c>
      <c r="L734" s="12">
        <f t="shared" ca="1" si="134"/>
        <v>0</v>
      </c>
      <c r="M734" s="12">
        <f t="shared" ca="1" si="135"/>
        <v>12.666666666666666</v>
      </c>
      <c r="N734" s="9">
        <f ca="1">MATCH(C734,INDEX('Task Durations - Poisson'!$B$2:$AZ$80,,5),1)</f>
        <v>9</v>
      </c>
      <c r="O734" s="9">
        <f ca="1">MIN(51,INT(SUMPRODUCT(B734:N734,'Task Durations - Table 1'!$A$3:$M$3)))</f>
        <v>23</v>
      </c>
      <c r="P734" s="9">
        <f ca="1">MATCH(100-C734,INDEX('Task Durations - Poisson'!$B$2:$AZ$80,,O734),1)</f>
        <v>18</v>
      </c>
    </row>
    <row r="735" spans="1:16" ht="20.100000000000001" customHeight="1">
      <c r="A735" s="10">
        <v>733</v>
      </c>
      <c r="B735" s="11">
        <f t="shared" si="128"/>
        <v>5.3147209809821581</v>
      </c>
      <c r="C735" s="12">
        <f t="shared" ca="1" si="93"/>
        <v>28</v>
      </c>
      <c r="D735" s="12">
        <f t="shared" ca="1" si="129"/>
        <v>1</v>
      </c>
      <c r="E735" s="12">
        <f t="shared" ca="1" si="130"/>
        <v>0</v>
      </c>
      <c r="F735" s="12">
        <f t="shared" ca="1" si="131"/>
        <v>0</v>
      </c>
      <c r="G735" s="12">
        <f t="shared" ca="1" si="136"/>
        <v>7</v>
      </c>
      <c r="H735" s="12">
        <f t="shared" ca="1" si="136"/>
        <v>7</v>
      </c>
      <c r="I735" s="12">
        <f t="shared" ca="1" si="136"/>
        <v>7</v>
      </c>
      <c r="J735" s="12">
        <f t="shared" ca="1" si="132"/>
        <v>7</v>
      </c>
      <c r="K735" s="12">
        <f t="shared" ca="1" si="133"/>
        <v>7</v>
      </c>
      <c r="L735" s="12">
        <f t="shared" ca="1" si="134"/>
        <v>0</v>
      </c>
      <c r="M735" s="12">
        <f t="shared" ca="1" si="135"/>
        <v>0</v>
      </c>
      <c r="N735" s="9">
        <f ca="1">MATCH(C735,INDEX('Task Durations - Poisson'!$B$2:$AZ$80,,5),1)</f>
        <v>5</v>
      </c>
      <c r="O735" s="9">
        <f ca="1">MIN(51,INT(SUMPRODUCT(B735:N735,'Task Durations - Table 1'!$A$3:$M$3)))</f>
        <v>15</v>
      </c>
      <c r="P735" s="9">
        <f ca="1">MATCH(100-C735,INDEX('Task Durations - Poisson'!$B$2:$AZ$80,,O735),1)</f>
        <v>18</v>
      </c>
    </row>
    <row r="736" spans="1:16" ht="20.100000000000001" customHeight="1">
      <c r="A736" s="10">
        <v>734</v>
      </c>
      <c r="B736" s="11">
        <f t="shared" si="128"/>
        <v>5.3218120019202386</v>
      </c>
      <c r="C736" s="12">
        <f t="shared" ca="1" si="93"/>
        <v>12</v>
      </c>
      <c r="D736" s="12">
        <f t="shared" ca="1" si="129"/>
        <v>1</v>
      </c>
      <c r="E736" s="12">
        <f t="shared" ca="1" si="130"/>
        <v>0</v>
      </c>
      <c r="F736" s="12">
        <f t="shared" ca="1" si="131"/>
        <v>0</v>
      </c>
      <c r="G736" s="12">
        <f t="shared" ca="1" si="136"/>
        <v>18</v>
      </c>
      <c r="H736" s="12">
        <f t="shared" ca="1" si="136"/>
        <v>26</v>
      </c>
      <c r="I736" s="12">
        <f t="shared" ca="1" si="136"/>
        <v>18</v>
      </c>
      <c r="J736" s="12">
        <f t="shared" ca="1" si="132"/>
        <v>20.666666666666668</v>
      </c>
      <c r="K736" s="12">
        <f t="shared" ca="1" si="133"/>
        <v>20.666666666666668</v>
      </c>
      <c r="L736" s="12">
        <f t="shared" ca="1" si="134"/>
        <v>0</v>
      </c>
      <c r="M736" s="12">
        <f t="shared" ca="1" si="135"/>
        <v>0</v>
      </c>
      <c r="N736" s="9">
        <f ca="1">MATCH(C736,INDEX('Task Durations - Poisson'!$B$2:$AZ$80,,5),1)</f>
        <v>3</v>
      </c>
      <c r="O736" s="9">
        <f ca="1">MIN(51,INT(SUMPRODUCT(B736:N736,'Task Durations - Table 1'!$A$3:$M$3)))</f>
        <v>29</v>
      </c>
      <c r="P736" s="9">
        <f ca="1">MATCH(100-C736,INDEX('Task Durations - Poisson'!$B$2:$AZ$80,,O736),1)</f>
        <v>36</v>
      </c>
    </row>
    <row r="737" spans="1:16" ht="20.100000000000001" customHeight="1">
      <c r="A737" s="10">
        <v>735</v>
      </c>
      <c r="B737" s="11">
        <f t="shared" si="128"/>
        <v>5.3289124838588338</v>
      </c>
      <c r="C737" s="12">
        <f t="shared" ca="1" si="93"/>
        <v>36</v>
      </c>
      <c r="D737" s="12">
        <f t="shared" ca="1" si="129"/>
        <v>0</v>
      </c>
      <c r="E737" s="12">
        <f t="shared" ca="1" si="130"/>
        <v>1</v>
      </c>
      <c r="F737" s="12">
        <f t="shared" ca="1" si="131"/>
        <v>0</v>
      </c>
      <c r="G737" s="12">
        <f t="shared" ca="1" si="136"/>
        <v>8</v>
      </c>
      <c r="H737" s="12">
        <f t="shared" ca="1" si="136"/>
        <v>7</v>
      </c>
      <c r="I737" s="12">
        <f t="shared" ca="1" si="136"/>
        <v>7</v>
      </c>
      <c r="J737" s="12">
        <f t="shared" ca="1" si="132"/>
        <v>7.333333333333333</v>
      </c>
      <c r="K737" s="12">
        <f t="shared" ca="1" si="133"/>
        <v>0</v>
      </c>
      <c r="L737" s="12">
        <f t="shared" ca="1" si="134"/>
        <v>7.333333333333333</v>
      </c>
      <c r="M737" s="12">
        <f t="shared" ca="1" si="135"/>
        <v>0</v>
      </c>
      <c r="N737" s="9">
        <f ca="1">MATCH(C737,INDEX('Task Durations - Poisson'!$B$2:$AZ$80,,5),1)</f>
        <v>5</v>
      </c>
      <c r="O737" s="9">
        <f ca="1">MIN(51,INT(SUMPRODUCT(B737:N737,'Task Durations - Table 1'!$A$3:$M$3)))</f>
        <v>12</v>
      </c>
      <c r="P737" s="9">
        <f ca="1">MATCH(100-C737,INDEX('Task Durations - Poisson'!$B$2:$AZ$80,,O737),1)</f>
        <v>14</v>
      </c>
    </row>
    <row r="738" spans="1:16" ht="20.100000000000001" customHeight="1">
      <c r="A738" s="10">
        <v>736</v>
      </c>
      <c r="B738" s="11">
        <f t="shared" si="128"/>
        <v>5.3360224394210274</v>
      </c>
      <c r="C738" s="12">
        <f t="shared" ca="1" si="93"/>
        <v>12</v>
      </c>
      <c r="D738" s="12">
        <f t="shared" ca="1" si="129"/>
        <v>1</v>
      </c>
      <c r="E738" s="12">
        <f t="shared" ca="1" si="130"/>
        <v>0</v>
      </c>
      <c r="F738" s="12">
        <f t="shared" ca="1" si="131"/>
        <v>0</v>
      </c>
      <c r="G738" s="12">
        <f t="shared" ca="1" si="136"/>
        <v>18</v>
      </c>
      <c r="H738" s="12">
        <f t="shared" ca="1" si="136"/>
        <v>26</v>
      </c>
      <c r="I738" s="12">
        <f t="shared" ca="1" si="136"/>
        <v>18</v>
      </c>
      <c r="J738" s="12">
        <f t="shared" ca="1" si="132"/>
        <v>20.666666666666668</v>
      </c>
      <c r="K738" s="12">
        <f t="shared" ca="1" si="133"/>
        <v>20.666666666666668</v>
      </c>
      <c r="L738" s="12">
        <f t="shared" ca="1" si="134"/>
        <v>0</v>
      </c>
      <c r="M738" s="12">
        <f t="shared" ca="1" si="135"/>
        <v>0</v>
      </c>
      <c r="N738" s="9">
        <f ca="1">MATCH(C738,INDEX('Task Durations - Poisson'!$B$2:$AZ$80,,5),1)</f>
        <v>3</v>
      </c>
      <c r="O738" s="9">
        <f ca="1">MIN(51,INT(SUMPRODUCT(B738:N738,'Task Durations - Table 1'!$A$3:$M$3)))</f>
        <v>29</v>
      </c>
      <c r="P738" s="9">
        <f ca="1">MATCH(100-C738,INDEX('Task Durations - Poisson'!$B$2:$AZ$80,,O738),1)</f>
        <v>36</v>
      </c>
    </row>
    <row r="739" spans="1:16" ht="20.100000000000001" customHeight="1">
      <c r="A739" s="10">
        <v>737</v>
      </c>
      <c r="B739" s="11">
        <f t="shared" si="128"/>
        <v>5.3431418812467406</v>
      </c>
      <c r="C739" s="12">
        <f t="shared" ca="1" si="93"/>
        <v>37</v>
      </c>
      <c r="D739" s="12">
        <f t="shared" ca="1" si="129"/>
        <v>0</v>
      </c>
      <c r="E739" s="12">
        <f t="shared" ca="1" si="130"/>
        <v>1</v>
      </c>
      <c r="F739" s="12">
        <f t="shared" ca="1" si="131"/>
        <v>0</v>
      </c>
      <c r="G739" s="12">
        <f t="shared" ca="1" si="136"/>
        <v>8</v>
      </c>
      <c r="H739" s="12">
        <f t="shared" ca="1" si="136"/>
        <v>10</v>
      </c>
      <c r="I739" s="12">
        <f t="shared" ca="1" si="136"/>
        <v>10</v>
      </c>
      <c r="J739" s="12">
        <f t="shared" ca="1" si="132"/>
        <v>9.3333333333333339</v>
      </c>
      <c r="K739" s="12">
        <f t="shared" ca="1" si="133"/>
        <v>0</v>
      </c>
      <c r="L739" s="12">
        <f t="shared" ca="1" si="134"/>
        <v>9.3333333333333339</v>
      </c>
      <c r="M739" s="12">
        <f t="shared" ca="1" si="135"/>
        <v>0</v>
      </c>
      <c r="N739" s="9">
        <f ca="1">MATCH(C739,INDEX('Task Durations - Poisson'!$B$2:$AZ$80,,5),1)</f>
        <v>5</v>
      </c>
      <c r="O739" s="9">
        <f ca="1">MIN(51,INT(SUMPRODUCT(B739:N739,'Task Durations - Table 1'!$A$3:$M$3)))</f>
        <v>13</v>
      </c>
      <c r="P739" s="9">
        <f ca="1">MATCH(100-C739,INDEX('Task Durations - Poisson'!$B$2:$AZ$80,,O739),1)</f>
        <v>15</v>
      </c>
    </row>
    <row r="740" spans="1:16" ht="20.100000000000001" customHeight="1">
      <c r="A740" s="10">
        <v>738</v>
      </c>
      <c r="B740" s="11">
        <f t="shared" si="128"/>
        <v>5.3502708219927611</v>
      </c>
      <c r="C740" s="12">
        <f t="shared" ca="1" si="93"/>
        <v>87</v>
      </c>
      <c r="D740" s="12">
        <f t="shared" ca="1" si="129"/>
        <v>0</v>
      </c>
      <c r="E740" s="12">
        <f t="shared" ca="1" si="130"/>
        <v>0</v>
      </c>
      <c r="F740" s="12">
        <f t="shared" ca="1" si="131"/>
        <v>1</v>
      </c>
      <c r="G740" s="12">
        <f t="shared" ca="1" si="136"/>
        <v>13</v>
      </c>
      <c r="H740" s="12">
        <f t="shared" ca="1" si="136"/>
        <v>13</v>
      </c>
      <c r="I740" s="12">
        <f t="shared" ca="1" si="136"/>
        <v>13</v>
      </c>
      <c r="J740" s="12">
        <f t="shared" ca="1" si="132"/>
        <v>13</v>
      </c>
      <c r="K740" s="12">
        <f t="shared" ca="1" si="133"/>
        <v>0</v>
      </c>
      <c r="L740" s="12">
        <f t="shared" ca="1" si="134"/>
        <v>0</v>
      </c>
      <c r="M740" s="12">
        <f t="shared" ca="1" si="135"/>
        <v>13</v>
      </c>
      <c r="N740" s="9">
        <f ca="1">MATCH(C740,INDEX('Task Durations - Poisson'!$B$2:$AZ$80,,5),1)</f>
        <v>9</v>
      </c>
      <c r="O740" s="9">
        <f ca="1">MIN(51,INT(SUMPRODUCT(B740:N740,'Task Durations - Table 1'!$A$3:$M$3)))</f>
        <v>23</v>
      </c>
      <c r="P740" s="9">
        <f ca="1">MATCH(100-C740,INDEX('Task Durations - Poisson'!$B$2:$AZ$80,,O740),1)</f>
        <v>19</v>
      </c>
    </row>
    <row r="741" spans="1:16" ht="20.100000000000001" customHeight="1">
      <c r="A741" s="10">
        <v>739</v>
      </c>
      <c r="B741" s="11">
        <f t="shared" si="128"/>
        <v>5.3574092743327624</v>
      </c>
      <c r="C741" s="12">
        <f t="shared" ca="1" si="93"/>
        <v>28</v>
      </c>
      <c r="D741" s="12">
        <f t="shared" ca="1" si="129"/>
        <v>1</v>
      </c>
      <c r="E741" s="12">
        <f t="shared" ca="1" si="130"/>
        <v>0</v>
      </c>
      <c r="F741" s="12">
        <f t="shared" ca="1" si="131"/>
        <v>0</v>
      </c>
      <c r="G741" s="12">
        <f t="shared" ca="1" si="136"/>
        <v>7</v>
      </c>
      <c r="H741" s="12">
        <f t="shared" ca="1" si="136"/>
        <v>6</v>
      </c>
      <c r="I741" s="12">
        <f t="shared" ca="1" si="136"/>
        <v>6</v>
      </c>
      <c r="J741" s="12">
        <f t="shared" ca="1" si="132"/>
        <v>6.333333333333333</v>
      </c>
      <c r="K741" s="12">
        <f t="shared" ca="1" si="133"/>
        <v>6.333333333333333</v>
      </c>
      <c r="L741" s="12">
        <f t="shared" ca="1" si="134"/>
        <v>0</v>
      </c>
      <c r="M741" s="12">
        <f t="shared" ca="1" si="135"/>
        <v>0</v>
      </c>
      <c r="N741" s="9">
        <f ca="1">MATCH(C741,INDEX('Task Durations - Poisson'!$B$2:$AZ$80,,5),1)</f>
        <v>5</v>
      </c>
      <c r="O741" s="9">
        <f ca="1">MIN(51,INT(SUMPRODUCT(B741:N741,'Task Durations - Table 1'!$A$3:$M$3)))</f>
        <v>14</v>
      </c>
      <c r="P741" s="9">
        <f ca="1">MATCH(100-C741,INDEX('Task Durations - Poisson'!$B$2:$AZ$80,,O741),1)</f>
        <v>17</v>
      </c>
    </row>
    <row r="742" spans="1:16" ht="20.100000000000001" customHeight="1">
      <c r="A742" s="10">
        <v>740</v>
      </c>
      <c r="B742" s="11">
        <f t="shared" si="128"/>
        <v>5.36455725095733</v>
      </c>
      <c r="C742" s="12">
        <f t="shared" ca="1" si="93"/>
        <v>44</v>
      </c>
      <c r="D742" s="12">
        <f t="shared" ca="1" si="129"/>
        <v>0</v>
      </c>
      <c r="E742" s="12">
        <f t="shared" ca="1" si="130"/>
        <v>1</v>
      </c>
      <c r="F742" s="12">
        <f t="shared" ca="1" si="131"/>
        <v>0</v>
      </c>
      <c r="G742" s="12">
        <f t="shared" ca="1" si="136"/>
        <v>8</v>
      </c>
      <c r="H742" s="12">
        <f t="shared" ca="1" si="136"/>
        <v>10</v>
      </c>
      <c r="I742" s="12">
        <f t="shared" ca="1" si="136"/>
        <v>8</v>
      </c>
      <c r="J742" s="12">
        <f t="shared" ca="1" si="132"/>
        <v>8.6666666666666661</v>
      </c>
      <c r="K742" s="12">
        <f t="shared" ca="1" si="133"/>
        <v>0</v>
      </c>
      <c r="L742" s="12">
        <f t="shared" ca="1" si="134"/>
        <v>8.6666666666666661</v>
      </c>
      <c r="M742" s="12">
        <f t="shared" ca="1" si="135"/>
        <v>0</v>
      </c>
      <c r="N742" s="9">
        <f ca="1">MATCH(C742,INDEX('Task Durations - Poisson'!$B$2:$AZ$80,,5),1)</f>
        <v>5</v>
      </c>
      <c r="O742" s="9">
        <f ca="1">MIN(51,INT(SUMPRODUCT(B742:N742,'Task Durations - Table 1'!$A$3:$M$3)))</f>
        <v>13</v>
      </c>
      <c r="P742" s="9">
        <f ca="1">MATCH(100-C742,INDEX('Task Durations - Poisson'!$B$2:$AZ$80,,O742),1)</f>
        <v>14</v>
      </c>
    </row>
    <row r="743" spans="1:16" ht="20.100000000000001" customHeight="1">
      <c r="A743" s="10">
        <v>741</v>
      </c>
      <c r="B743" s="11">
        <f t="shared" si="128"/>
        <v>5.3717147645739782</v>
      </c>
      <c r="C743" s="12">
        <f t="shared" ca="1" si="93"/>
        <v>52</v>
      </c>
      <c r="D743" s="12">
        <f t="shared" ca="1" si="129"/>
        <v>0</v>
      </c>
      <c r="E743" s="12">
        <f t="shared" ca="1" si="130"/>
        <v>1</v>
      </c>
      <c r="F743" s="12">
        <f t="shared" ca="1" si="131"/>
        <v>0</v>
      </c>
      <c r="G743" s="12">
        <f t="shared" ca="1" si="136"/>
        <v>13</v>
      </c>
      <c r="H743" s="12">
        <f t="shared" ca="1" si="136"/>
        <v>13</v>
      </c>
      <c r="I743" s="12">
        <f t="shared" ca="1" si="136"/>
        <v>13</v>
      </c>
      <c r="J743" s="12">
        <f t="shared" ca="1" si="132"/>
        <v>13</v>
      </c>
      <c r="K743" s="12">
        <f t="shared" ca="1" si="133"/>
        <v>0</v>
      </c>
      <c r="L743" s="12">
        <f t="shared" ca="1" si="134"/>
        <v>13</v>
      </c>
      <c r="M743" s="12">
        <f t="shared" ca="1" si="135"/>
        <v>0</v>
      </c>
      <c r="N743" s="9">
        <f ca="1">MATCH(C743,INDEX('Task Durations - Poisson'!$B$2:$AZ$80,,5),1)</f>
        <v>6</v>
      </c>
      <c r="O743" s="9">
        <f ca="1">MIN(51,INT(SUMPRODUCT(B743:N743,'Task Durations - Table 1'!$A$3:$M$3)))</f>
        <v>17</v>
      </c>
      <c r="P743" s="9">
        <f ca="1">MATCH(100-C743,INDEX('Task Durations - Poisson'!$B$2:$AZ$80,,O743),1)</f>
        <v>18</v>
      </c>
    </row>
    <row r="744" spans="1:16" ht="20.100000000000001" customHeight="1">
      <c r="A744" s="10">
        <v>742</v>
      </c>
      <c r="B744" s="11">
        <f t="shared" si="128"/>
        <v>5.3788818279071782</v>
      </c>
      <c r="C744" s="12">
        <f t="shared" ca="1" si="93"/>
        <v>74</v>
      </c>
      <c r="D744" s="12">
        <f t="shared" ca="1" si="129"/>
        <v>0</v>
      </c>
      <c r="E744" s="12">
        <f t="shared" ca="1" si="130"/>
        <v>0</v>
      </c>
      <c r="F744" s="12">
        <f t="shared" ca="1" si="131"/>
        <v>1</v>
      </c>
      <c r="G744" s="12">
        <f t="shared" ref="G744:I763" ca="1" si="137">INT(CHOOSE(1+MOD($C744+RANDBETWEEN(0,1),7),1,2,3,5,8,13,21)+$B744)</f>
        <v>13</v>
      </c>
      <c r="H744" s="12">
        <f t="shared" ca="1" si="137"/>
        <v>18</v>
      </c>
      <c r="I744" s="12">
        <f t="shared" ca="1" si="137"/>
        <v>13</v>
      </c>
      <c r="J744" s="12">
        <f t="shared" ca="1" si="132"/>
        <v>14.666666666666666</v>
      </c>
      <c r="K744" s="12">
        <f t="shared" ca="1" si="133"/>
        <v>0</v>
      </c>
      <c r="L744" s="12">
        <f t="shared" ca="1" si="134"/>
        <v>0</v>
      </c>
      <c r="M744" s="12">
        <f t="shared" ca="1" si="135"/>
        <v>14.666666666666666</v>
      </c>
      <c r="N744" s="9">
        <f ca="1">MATCH(C744,INDEX('Task Durations - Poisson'!$B$2:$AZ$80,,5),1)</f>
        <v>7</v>
      </c>
      <c r="O744" s="9">
        <f ca="1">MIN(51,INT(SUMPRODUCT(B744:N744,'Task Durations - Table 1'!$A$3:$M$3)))</f>
        <v>23</v>
      </c>
      <c r="P744" s="9">
        <f ca="1">MATCH(100-C744,INDEX('Task Durations - Poisson'!$B$2:$AZ$80,,O744),1)</f>
        <v>21</v>
      </c>
    </row>
    <row r="745" spans="1:16" ht="20.100000000000001" customHeight="1">
      <c r="A745" s="10">
        <v>743</v>
      </c>
      <c r="B745" s="11">
        <f t="shared" si="128"/>
        <v>5.3860584536983787</v>
      </c>
      <c r="C745" s="12">
        <f t="shared" ca="1" si="93"/>
        <v>0</v>
      </c>
      <c r="D745" s="12">
        <f t="shared" ca="1" si="129"/>
        <v>1</v>
      </c>
      <c r="E745" s="12">
        <f t="shared" ca="1" si="130"/>
        <v>0</v>
      </c>
      <c r="F745" s="12">
        <f t="shared" ca="1" si="131"/>
        <v>0</v>
      </c>
      <c r="G745" s="12">
        <f t="shared" ca="1" si="137"/>
        <v>6</v>
      </c>
      <c r="H745" s="12">
        <f t="shared" ca="1" si="137"/>
        <v>6</v>
      </c>
      <c r="I745" s="12">
        <f t="shared" ca="1" si="137"/>
        <v>7</v>
      </c>
      <c r="J745" s="12">
        <f t="shared" ca="1" si="132"/>
        <v>6.333333333333333</v>
      </c>
      <c r="K745" s="12">
        <f t="shared" ca="1" si="133"/>
        <v>6.333333333333333</v>
      </c>
      <c r="L745" s="12">
        <f t="shared" ca="1" si="134"/>
        <v>0</v>
      </c>
      <c r="M745" s="12">
        <f t="shared" ca="1" si="135"/>
        <v>0</v>
      </c>
      <c r="N745" s="9">
        <f ca="1">MATCH(C745,INDEX('Task Durations - Poisson'!$B$2:$AZ$80,,5),1)</f>
        <v>2</v>
      </c>
      <c r="O745" s="9">
        <f ca="1">MIN(51,INT(SUMPRODUCT(B745:N745,'Task Durations - Table 1'!$A$3:$M$3)))</f>
        <v>13</v>
      </c>
      <c r="P745" s="9">
        <f ca="1">MATCH(100-C745,INDEX('Task Durations - Poisson'!$B$2:$AZ$80,,O745),1)</f>
        <v>79</v>
      </c>
    </row>
    <row r="746" spans="1:16" ht="20.100000000000001" customHeight="1">
      <c r="A746" s="10">
        <v>744</v>
      </c>
      <c r="B746" s="11">
        <f t="shared" si="128"/>
        <v>5.3932446547060264</v>
      </c>
      <c r="C746" s="12">
        <f t="shared" ca="1" si="93"/>
        <v>11</v>
      </c>
      <c r="D746" s="12">
        <f t="shared" ca="1" si="129"/>
        <v>1</v>
      </c>
      <c r="E746" s="12">
        <f t="shared" ca="1" si="130"/>
        <v>0</v>
      </c>
      <c r="F746" s="12">
        <f t="shared" ca="1" si="131"/>
        <v>0</v>
      </c>
      <c r="G746" s="12">
        <f t="shared" ca="1" si="137"/>
        <v>13</v>
      </c>
      <c r="H746" s="12">
        <f t="shared" ca="1" si="137"/>
        <v>13</v>
      </c>
      <c r="I746" s="12">
        <f t="shared" ca="1" si="137"/>
        <v>13</v>
      </c>
      <c r="J746" s="12">
        <f t="shared" ca="1" si="132"/>
        <v>13</v>
      </c>
      <c r="K746" s="12">
        <f t="shared" ca="1" si="133"/>
        <v>13</v>
      </c>
      <c r="L746" s="12">
        <f t="shared" ca="1" si="134"/>
        <v>0</v>
      </c>
      <c r="M746" s="12">
        <f t="shared" ca="1" si="135"/>
        <v>0</v>
      </c>
      <c r="N746" s="9">
        <f ca="1">MATCH(C746,INDEX('Task Durations - Poisson'!$B$2:$AZ$80,,5),1)</f>
        <v>3</v>
      </c>
      <c r="O746" s="9">
        <f ca="1">MIN(51,INT(SUMPRODUCT(B746:N746,'Task Durations - Table 1'!$A$3:$M$3)))</f>
        <v>21</v>
      </c>
      <c r="P746" s="9">
        <f ca="1">MATCH(100-C746,INDEX('Task Durations - Poisson'!$B$2:$AZ$80,,O746),1)</f>
        <v>28</v>
      </c>
    </row>
    <row r="747" spans="1:16" ht="20.100000000000001" customHeight="1">
      <c r="A747" s="10">
        <v>745</v>
      </c>
      <c r="B747" s="11">
        <f t="shared" si="128"/>
        <v>5.4004404437055911</v>
      </c>
      <c r="C747" s="12">
        <f t="shared" ca="1" si="93"/>
        <v>99</v>
      </c>
      <c r="D747" s="12">
        <f t="shared" ca="1" si="129"/>
        <v>0</v>
      </c>
      <c r="E747" s="12">
        <f t="shared" ca="1" si="130"/>
        <v>0</v>
      </c>
      <c r="F747" s="12">
        <f t="shared" ca="1" si="131"/>
        <v>1</v>
      </c>
      <c r="G747" s="12">
        <f t="shared" ca="1" si="137"/>
        <v>8</v>
      </c>
      <c r="H747" s="12">
        <f t="shared" ca="1" si="137"/>
        <v>7</v>
      </c>
      <c r="I747" s="12">
        <f t="shared" ca="1" si="137"/>
        <v>8</v>
      </c>
      <c r="J747" s="12">
        <f t="shared" ca="1" si="132"/>
        <v>7.666666666666667</v>
      </c>
      <c r="K747" s="12">
        <f t="shared" ca="1" si="133"/>
        <v>0</v>
      </c>
      <c r="L747" s="12">
        <f t="shared" ca="1" si="134"/>
        <v>0</v>
      </c>
      <c r="M747" s="12">
        <f t="shared" ca="1" si="135"/>
        <v>7.666666666666667</v>
      </c>
      <c r="N747" s="9">
        <f ca="1">MATCH(C747,INDEX('Task Durations - Poisson'!$B$2:$AZ$80,,5),1)</f>
        <v>12</v>
      </c>
      <c r="O747" s="9">
        <f ca="1">MIN(51,INT(SUMPRODUCT(B747:N747,'Task Durations - Table 1'!$A$3:$M$3)))</f>
        <v>20</v>
      </c>
      <c r="P747" s="9">
        <f ca="1">MATCH(100-C747,INDEX('Task Durations - Poisson'!$B$2:$AZ$80,,O747),1)</f>
        <v>11</v>
      </c>
    </row>
    <row r="748" spans="1:16" ht="20.100000000000001" customHeight="1">
      <c r="A748" s="10">
        <v>746</v>
      </c>
      <c r="B748" s="11">
        <f t="shared" si="128"/>
        <v>5.4076458334895898</v>
      </c>
      <c r="C748" s="12">
        <f t="shared" ca="1" si="93"/>
        <v>70</v>
      </c>
      <c r="D748" s="12">
        <f t="shared" ca="1" si="129"/>
        <v>0</v>
      </c>
      <c r="E748" s="12">
        <f t="shared" ca="1" si="130"/>
        <v>0</v>
      </c>
      <c r="F748" s="12">
        <f t="shared" ca="1" si="131"/>
        <v>1</v>
      </c>
      <c r="G748" s="12">
        <f t="shared" ca="1" si="137"/>
        <v>6</v>
      </c>
      <c r="H748" s="12">
        <f t="shared" ca="1" si="137"/>
        <v>7</v>
      </c>
      <c r="I748" s="12">
        <f t="shared" ca="1" si="137"/>
        <v>6</v>
      </c>
      <c r="J748" s="12">
        <f t="shared" ca="1" si="132"/>
        <v>6.333333333333333</v>
      </c>
      <c r="K748" s="12">
        <f t="shared" ca="1" si="133"/>
        <v>0</v>
      </c>
      <c r="L748" s="12">
        <f t="shared" ca="1" si="134"/>
        <v>0</v>
      </c>
      <c r="M748" s="12">
        <f t="shared" ca="1" si="135"/>
        <v>6.333333333333333</v>
      </c>
      <c r="N748" s="9">
        <f ca="1">MATCH(C748,INDEX('Task Durations - Poisson'!$B$2:$AZ$80,,5),1)</f>
        <v>7</v>
      </c>
      <c r="O748" s="9">
        <f ca="1">MIN(51,INT(SUMPRODUCT(B748:N748,'Task Durations - Table 1'!$A$3:$M$3)))</f>
        <v>15</v>
      </c>
      <c r="P748" s="9">
        <f ca="1">MATCH(100-C748,INDEX('Task Durations - Poisson'!$B$2:$AZ$80,,O748),1)</f>
        <v>14</v>
      </c>
    </row>
    <row r="749" spans="1:16" ht="20.100000000000001" customHeight="1">
      <c r="A749" s="10">
        <v>747</v>
      </c>
      <c r="B749" s="11">
        <f t="shared" si="128"/>
        <v>5.4148608368676046</v>
      </c>
      <c r="C749" s="12">
        <f t="shared" ca="1" si="93"/>
        <v>85</v>
      </c>
      <c r="D749" s="12">
        <f t="shared" ca="1" si="129"/>
        <v>0</v>
      </c>
      <c r="E749" s="12">
        <f t="shared" ca="1" si="130"/>
        <v>0</v>
      </c>
      <c r="F749" s="12">
        <f t="shared" ca="1" si="131"/>
        <v>1</v>
      </c>
      <c r="G749" s="12">
        <f t="shared" ca="1" si="137"/>
        <v>7</v>
      </c>
      <c r="H749" s="12">
        <f t="shared" ca="1" si="137"/>
        <v>7</v>
      </c>
      <c r="I749" s="12">
        <f t="shared" ca="1" si="137"/>
        <v>7</v>
      </c>
      <c r="J749" s="12">
        <f t="shared" ca="1" si="132"/>
        <v>7</v>
      </c>
      <c r="K749" s="12">
        <f t="shared" ca="1" si="133"/>
        <v>0</v>
      </c>
      <c r="L749" s="12">
        <f t="shared" ca="1" si="134"/>
        <v>0</v>
      </c>
      <c r="M749" s="12">
        <f t="shared" ca="1" si="135"/>
        <v>7</v>
      </c>
      <c r="N749" s="9">
        <f ca="1">MATCH(C749,INDEX('Task Durations - Poisson'!$B$2:$AZ$80,,5),1)</f>
        <v>8</v>
      </c>
      <c r="O749" s="9">
        <f ca="1">MIN(51,INT(SUMPRODUCT(B749:N749,'Task Durations - Table 1'!$A$3:$M$3)))</f>
        <v>17</v>
      </c>
      <c r="P749" s="9">
        <f ca="1">MATCH(100-C749,INDEX('Task Durations - Poisson'!$B$2:$AZ$80,,O749),1)</f>
        <v>14</v>
      </c>
    </row>
    <row r="750" spans="1:16" ht="20.100000000000001" customHeight="1">
      <c r="A750" s="10">
        <v>748</v>
      </c>
      <c r="B750" s="11">
        <f t="shared" si="128"/>
        <v>5.4220854666663119</v>
      </c>
      <c r="C750" s="12">
        <f t="shared" ca="1" si="93"/>
        <v>53</v>
      </c>
      <c r="D750" s="12">
        <f t="shared" ca="1" si="129"/>
        <v>0</v>
      </c>
      <c r="E750" s="12">
        <f t="shared" ca="1" si="130"/>
        <v>1</v>
      </c>
      <c r="F750" s="12">
        <f t="shared" ca="1" si="131"/>
        <v>0</v>
      </c>
      <c r="G750" s="12">
        <f t="shared" ca="1" si="137"/>
        <v>18</v>
      </c>
      <c r="H750" s="12">
        <f t="shared" ca="1" si="137"/>
        <v>18</v>
      </c>
      <c r="I750" s="12">
        <f t="shared" ca="1" si="137"/>
        <v>18</v>
      </c>
      <c r="J750" s="12">
        <f t="shared" ca="1" si="132"/>
        <v>18</v>
      </c>
      <c r="K750" s="12">
        <f t="shared" ca="1" si="133"/>
        <v>0</v>
      </c>
      <c r="L750" s="12">
        <f t="shared" ca="1" si="134"/>
        <v>18</v>
      </c>
      <c r="M750" s="12">
        <f t="shared" ca="1" si="135"/>
        <v>0</v>
      </c>
      <c r="N750" s="9">
        <f ca="1">MATCH(C750,INDEX('Task Durations - Poisson'!$B$2:$AZ$80,,5),1)</f>
        <v>6</v>
      </c>
      <c r="O750" s="9">
        <f ca="1">MIN(51,INT(SUMPRODUCT(B750:N750,'Task Durations - Table 1'!$A$3:$M$3)))</f>
        <v>21</v>
      </c>
      <c r="P750" s="9">
        <f ca="1">MATCH(100-C750,INDEX('Task Durations - Poisson'!$B$2:$AZ$80,,O750),1)</f>
        <v>21</v>
      </c>
    </row>
    <row r="751" spans="1:16" ht="20.100000000000001" customHeight="1">
      <c r="A751" s="10">
        <v>749</v>
      </c>
      <c r="B751" s="11">
        <f t="shared" si="128"/>
        <v>5.4293197357294991</v>
      </c>
      <c r="C751" s="12">
        <f t="shared" ca="1" si="93"/>
        <v>57</v>
      </c>
      <c r="D751" s="12">
        <f t="shared" ca="1" si="129"/>
        <v>0</v>
      </c>
      <c r="E751" s="12">
        <f t="shared" ca="1" si="130"/>
        <v>1</v>
      </c>
      <c r="F751" s="12">
        <f t="shared" ca="1" si="131"/>
        <v>0</v>
      </c>
      <c r="G751" s="12">
        <f t="shared" ca="1" si="137"/>
        <v>7</v>
      </c>
      <c r="H751" s="12">
        <f t="shared" ca="1" si="137"/>
        <v>7</v>
      </c>
      <c r="I751" s="12">
        <f t="shared" ca="1" si="137"/>
        <v>7</v>
      </c>
      <c r="J751" s="12">
        <f t="shared" ca="1" si="132"/>
        <v>7</v>
      </c>
      <c r="K751" s="12">
        <f t="shared" ca="1" si="133"/>
        <v>0</v>
      </c>
      <c r="L751" s="12">
        <f t="shared" ca="1" si="134"/>
        <v>7</v>
      </c>
      <c r="M751" s="12">
        <f t="shared" ca="1" si="135"/>
        <v>0</v>
      </c>
      <c r="N751" s="9">
        <f ca="1">MATCH(C751,INDEX('Task Durations - Poisson'!$B$2:$AZ$80,,5),1)</f>
        <v>6</v>
      </c>
      <c r="O751" s="9">
        <f ca="1">MIN(51,INT(SUMPRODUCT(B751:N751,'Task Durations - Table 1'!$A$3:$M$3)))</f>
        <v>12</v>
      </c>
      <c r="P751" s="9">
        <f ca="1">MATCH(100-C751,INDEX('Task Durations - Poisson'!$B$2:$AZ$80,,O751),1)</f>
        <v>12</v>
      </c>
    </row>
    <row r="752" spans="1:16" ht="20.100000000000001" customHeight="1">
      <c r="A752" s="10">
        <v>750</v>
      </c>
      <c r="B752" s="11">
        <f t="shared" si="128"/>
        <v>5.4365636569180902</v>
      </c>
      <c r="C752" s="12">
        <f t="shared" ca="1" si="93"/>
        <v>22</v>
      </c>
      <c r="D752" s="12">
        <f t="shared" ca="1" si="129"/>
        <v>1</v>
      </c>
      <c r="E752" s="12">
        <f t="shared" ca="1" si="130"/>
        <v>0</v>
      </c>
      <c r="F752" s="12">
        <f t="shared" ca="1" si="131"/>
        <v>0</v>
      </c>
      <c r="G752" s="12">
        <f t="shared" ca="1" si="137"/>
        <v>8</v>
      </c>
      <c r="H752" s="12">
        <f t="shared" ca="1" si="137"/>
        <v>7</v>
      </c>
      <c r="I752" s="12">
        <f t="shared" ca="1" si="137"/>
        <v>7</v>
      </c>
      <c r="J752" s="12">
        <f t="shared" ca="1" si="132"/>
        <v>7.333333333333333</v>
      </c>
      <c r="K752" s="12">
        <f t="shared" ca="1" si="133"/>
        <v>7.333333333333333</v>
      </c>
      <c r="L752" s="12">
        <f t="shared" ca="1" si="134"/>
        <v>0</v>
      </c>
      <c r="M752" s="12">
        <f t="shared" ca="1" si="135"/>
        <v>0</v>
      </c>
      <c r="N752" s="9">
        <f ca="1">MATCH(C752,INDEX('Task Durations - Poisson'!$B$2:$AZ$80,,5),1)</f>
        <v>4</v>
      </c>
      <c r="O752" s="9">
        <f ca="1">MIN(51,INT(SUMPRODUCT(B752:N752,'Task Durations - Table 1'!$A$3:$M$3)))</f>
        <v>15</v>
      </c>
      <c r="P752" s="9">
        <f ca="1">MATCH(100-C752,INDEX('Task Durations - Poisson'!$B$2:$AZ$80,,O752),1)</f>
        <v>19</v>
      </c>
    </row>
    <row r="753" spans="1:16" ht="20.100000000000001" customHeight="1">
      <c r="A753" s="10">
        <v>751</v>
      </c>
      <c r="B753" s="11">
        <f t="shared" si="128"/>
        <v>5.4438172431101712</v>
      </c>
      <c r="C753" s="12">
        <f t="shared" ca="1" si="93"/>
        <v>84</v>
      </c>
      <c r="D753" s="12">
        <f t="shared" ca="1" si="129"/>
        <v>0</v>
      </c>
      <c r="E753" s="12">
        <f t="shared" ca="1" si="130"/>
        <v>0</v>
      </c>
      <c r="F753" s="12">
        <f t="shared" ca="1" si="131"/>
        <v>1</v>
      </c>
      <c r="G753" s="12">
        <f t="shared" ca="1" si="137"/>
        <v>7</v>
      </c>
      <c r="H753" s="12">
        <f t="shared" ca="1" si="137"/>
        <v>6</v>
      </c>
      <c r="I753" s="12">
        <f t="shared" ca="1" si="137"/>
        <v>6</v>
      </c>
      <c r="J753" s="12">
        <f t="shared" ca="1" si="132"/>
        <v>6.333333333333333</v>
      </c>
      <c r="K753" s="12">
        <f t="shared" ca="1" si="133"/>
        <v>0</v>
      </c>
      <c r="L753" s="12">
        <f t="shared" ca="1" si="134"/>
        <v>0</v>
      </c>
      <c r="M753" s="12">
        <f t="shared" ca="1" si="135"/>
        <v>6.333333333333333</v>
      </c>
      <c r="N753" s="9">
        <f ca="1">MATCH(C753,INDEX('Task Durations - Poisson'!$B$2:$AZ$80,,5),1)</f>
        <v>8</v>
      </c>
      <c r="O753" s="9">
        <f ca="1">MIN(51,INT(SUMPRODUCT(B753:N753,'Task Durations - Table 1'!$A$3:$M$3)))</f>
        <v>16</v>
      </c>
      <c r="P753" s="9">
        <f ca="1">MATCH(100-C753,INDEX('Task Durations - Poisson'!$B$2:$AZ$80,,O753),1)</f>
        <v>13</v>
      </c>
    </row>
    <row r="754" spans="1:16" ht="20.100000000000001" customHeight="1">
      <c r="A754" s="10">
        <v>752</v>
      </c>
      <c r="B754" s="11">
        <f t="shared" si="128"/>
        <v>5.4510805072010049</v>
      </c>
      <c r="C754" s="12">
        <f t="shared" ca="1" si="93"/>
        <v>100</v>
      </c>
      <c r="D754" s="12">
        <f t="shared" ca="1" si="129"/>
        <v>0</v>
      </c>
      <c r="E754" s="12">
        <f t="shared" ca="1" si="130"/>
        <v>0</v>
      </c>
      <c r="F754" s="12">
        <f t="shared" ca="1" si="131"/>
        <v>1</v>
      </c>
      <c r="G754" s="12">
        <f t="shared" ca="1" si="137"/>
        <v>10</v>
      </c>
      <c r="H754" s="12">
        <f t="shared" ca="1" si="137"/>
        <v>8</v>
      </c>
      <c r="I754" s="12">
        <f t="shared" ca="1" si="137"/>
        <v>8</v>
      </c>
      <c r="J754" s="12">
        <f t="shared" ca="1" si="132"/>
        <v>8.6666666666666661</v>
      </c>
      <c r="K754" s="12">
        <f t="shared" ca="1" si="133"/>
        <v>0</v>
      </c>
      <c r="L754" s="12">
        <f t="shared" ca="1" si="134"/>
        <v>0</v>
      </c>
      <c r="M754" s="12">
        <f t="shared" ca="1" si="135"/>
        <v>8.6666666666666661</v>
      </c>
      <c r="N754" s="9">
        <f ca="1">MATCH(C754,INDEX('Task Durations - Poisson'!$B$2:$AZ$80,,5),1)</f>
        <v>79</v>
      </c>
      <c r="O754" s="9">
        <f ca="1">MIN(51,INT(SUMPRODUCT(B754:N754,'Task Durations - Table 1'!$A$3:$M$3)))</f>
        <v>51</v>
      </c>
      <c r="P754" s="9">
        <f ca="1">MATCH(100-C754,INDEX('Task Durations - Poisson'!$B$2:$AZ$80,,O754),1)</f>
        <v>8</v>
      </c>
    </row>
    <row r="755" spans="1:16" ht="20.100000000000001" customHeight="1">
      <c r="A755" s="10">
        <v>753</v>
      </c>
      <c r="B755" s="11">
        <f t="shared" si="128"/>
        <v>5.4583534621030667</v>
      </c>
      <c r="C755" s="12">
        <f t="shared" ca="1" si="93"/>
        <v>64</v>
      </c>
      <c r="D755" s="12">
        <f t="shared" ca="1" si="129"/>
        <v>0</v>
      </c>
      <c r="E755" s="12">
        <f t="shared" ca="1" si="130"/>
        <v>1</v>
      </c>
      <c r="F755" s="12">
        <f t="shared" ca="1" si="131"/>
        <v>0</v>
      </c>
      <c r="G755" s="12">
        <f t="shared" ca="1" si="137"/>
        <v>7</v>
      </c>
      <c r="H755" s="12">
        <f t="shared" ca="1" si="137"/>
        <v>8</v>
      </c>
      <c r="I755" s="12">
        <f t="shared" ca="1" si="137"/>
        <v>8</v>
      </c>
      <c r="J755" s="12">
        <f t="shared" ca="1" si="132"/>
        <v>7.666666666666667</v>
      </c>
      <c r="K755" s="12">
        <f t="shared" ca="1" si="133"/>
        <v>0</v>
      </c>
      <c r="L755" s="12">
        <f t="shared" ca="1" si="134"/>
        <v>7.666666666666667</v>
      </c>
      <c r="M755" s="12">
        <f t="shared" ca="1" si="135"/>
        <v>0</v>
      </c>
      <c r="N755" s="9">
        <f ca="1">MATCH(C755,INDEX('Task Durations - Poisson'!$B$2:$AZ$80,,5),1)</f>
        <v>7</v>
      </c>
      <c r="O755" s="9">
        <f ca="1">MIN(51,INT(SUMPRODUCT(B755:N755,'Task Durations - Table 1'!$A$3:$M$3)))</f>
        <v>13</v>
      </c>
      <c r="P755" s="9">
        <f ca="1">MATCH(100-C755,INDEX('Task Durations - Poisson'!$B$2:$AZ$80,,O755),1)</f>
        <v>13</v>
      </c>
    </row>
    <row r="756" spans="1:16" ht="20.100000000000001" customHeight="1">
      <c r="A756" s="10">
        <v>754</v>
      </c>
      <c r="B756" s="11">
        <f t="shared" si="128"/>
        <v>5.4656361207460549</v>
      </c>
      <c r="C756" s="12">
        <f t="shared" ca="1" si="93"/>
        <v>80</v>
      </c>
      <c r="D756" s="12">
        <f t="shared" ca="1" si="129"/>
        <v>0</v>
      </c>
      <c r="E756" s="12">
        <f t="shared" ca="1" si="130"/>
        <v>0</v>
      </c>
      <c r="F756" s="12">
        <f t="shared" ca="1" si="131"/>
        <v>1</v>
      </c>
      <c r="G756" s="12">
        <f t="shared" ca="1" si="137"/>
        <v>13</v>
      </c>
      <c r="H756" s="12">
        <f t="shared" ca="1" si="137"/>
        <v>13</v>
      </c>
      <c r="I756" s="12">
        <f t="shared" ca="1" si="137"/>
        <v>10</v>
      </c>
      <c r="J756" s="12">
        <f t="shared" ca="1" si="132"/>
        <v>12</v>
      </c>
      <c r="K756" s="12">
        <f t="shared" ca="1" si="133"/>
        <v>0</v>
      </c>
      <c r="L756" s="12">
        <f t="shared" ca="1" si="134"/>
        <v>0</v>
      </c>
      <c r="M756" s="12">
        <f t="shared" ca="1" si="135"/>
        <v>12</v>
      </c>
      <c r="N756" s="9">
        <f ca="1">MATCH(C756,INDEX('Task Durations - Poisson'!$B$2:$AZ$80,,5),1)</f>
        <v>8</v>
      </c>
      <c r="O756" s="9">
        <f ca="1">MIN(51,INT(SUMPRODUCT(B756:N756,'Task Durations - Table 1'!$A$3:$M$3)))</f>
        <v>21</v>
      </c>
      <c r="P756" s="9">
        <f ca="1">MATCH(100-C756,INDEX('Task Durations - Poisson'!$B$2:$AZ$80,,O756),1)</f>
        <v>18</v>
      </c>
    </row>
    <row r="757" spans="1:16" ht="20.100000000000001" customHeight="1">
      <c r="A757" s="10">
        <v>755</v>
      </c>
      <c r="B757" s="11">
        <f t="shared" si="128"/>
        <v>5.4729284960769169</v>
      </c>
      <c r="C757" s="12">
        <f t="shared" ca="1" si="93"/>
        <v>98</v>
      </c>
      <c r="D757" s="12">
        <f t="shared" ca="1" si="129"/>
        <v>0</v>
      </c>
      <c r="E757" s="12">
        <f t="shared" ca="1" si="130"/>
        <v>0</v>
      </c>
      <c r="F757" s="12">
        <f t="shared" ca="1" si="131"/>
        <v>1</v>
      </c>
      <c r="G757" s="12">
        <f t="shared" ca="1" si="137"/>
        <v>7</v>
      </c>
      <c r="H757" s="12">
        <f t="shared" ca="1" si="137"/>
        <v>7</v>
      </c>
      <c r="I757" s="12">
        <f t="shared" ca="1" si="137"/>
        <v>6</v>
      </c>
      <c r="J757" s="12">
        <f t="shared" ca="1" si="132"/>
        <v>6.666666666666667</v>
      </c>
      <c r="K757" s="12">
        <f t="shared" ca="1" si="133"/>
        <v>0</v>
      </c>
      <c r="L757" s="12">
        <f t="shared" ca="1" si="134"/>
        <v>0</v>
      </c>
      <c r="M757" s="12">
        <f t="shared" ca="1" si="135"/>
        <v>6.666666666666667</v>
      </c>
      <c r="N757" s="9">
        <f ca="1">MATCH(C757,INDEX('Task Durations - Poisson'!$B$2:$AZ$80,,5),1)</f>
        <v>11</v>
      </c>
      <c r="O757" s="9">
        <f ca="1">MIN(51,INT(SUMPRODUCT(B757:N757,'Task Durations - Table 1'!$A$3:$M$3)))</f>
        <v>18</v>
      </c>
      <c r="P757" s="9">
        <f ca="1">MATCH(100-C757,INDEX('Task Durations - Poisson'!$B$2:$AZ$80,,O757),1)</f>
        <v>11</v>
      </c>
    </row>
    <row r="758" spans="1:16" ht="20.100000000000001" customHeight="1">
      <c r="A758" s="10">
        <v>756</v>
      </c>
      <c r="B758" s="11">
        <f t="shared" si="128"/>
        <v>5.4802306010598825</v>
      </c>
      <c r="C758" s="12">
        <f t="shared" ca="1" si="93"/>
        <v>50</v>
      </c>
      <c r="D758" s="12">
        <f t="shared" ca="1" si="129"/>
        <v>0</v>
      </c>
      <c r="E758" s="12">
        <f t="shared" ca="1" si="130"/>
        <v>1</v>
      </c>
      <c r="F758" s="12">
        <f t="shared" ca="1" si="131"/>
        <v>0</v>
      </c>
      <c r="G758" s="12">
        <f t="shared" ca="1" si="137"/>
        <v>7</v>
      </c>
      <c r="H758" s="12">
        <f t="shared" ca="1" si="137"/>
        <v>7</v>
      </c>
      <c r="I758" s="12">
        <f t="shared" ca="1" si="137"/>
        <v>8</v>
      </c>
      <c r="J758" s="12">
        <f t="shared" ca="1" si="132"/>
        <v>7.333333333333333</v>
      </c>
      <c r="K758" s="12">
        <f t="shared" ca="1" si="133"/>
        <v>0</v>
      </c>
      <c r="L758" s="12">
        <f t="shared" ca="1" si="134"/>
        <v>7.333333333333333</v>
      </c>
      <c r="M758" s="12">
        <f t="shared" ca="1" si="135"/>
        <v>0</v>
      </c>
      <c r="N758" s="9">
        <f ca="1">MATCH(C758,INDEX('Task Durations - Poisson'!$B$2:$AZ$80,,5),1)</f>
        <v>6</v>
      </c>
      <c r="O758" s="9">
        <f ca="1">MIN(51,INT(SUMPRODUCT(B758:N758,'Task Durations - Table 1'!$A$3:$M$3)))</f>
        <v>12</v>
      </c>
      <c r="P758" s="9">
        <f ca="1">MATCH(100-C758,INDEX('Task Durations - Poisson'!$B$2:$AZ$80,,O758),1)</f>
        <v>13</v>
      </c>
    </row>
    <row r="759" spans="1:16" ht="20.100000000000001" customHeight="1">
      <c r="A759" s="10">
        <v>757</v>
      </c>
      <c r="B759" s="11">
        <f t="shared" si="128"/>
        <v>5.4875424486764697</v>
      </c>
      <c r="C759" s="12">
        <f t="shared" ca="1" si="93"/>
        <v>100</v>
      </c>
      <c r="D759" s="12">
        <f t="shared" ca="1" si="129"/>
        <v>0</v>
      </c>
      <c r="E759" s="12">
        <f t="shared" ca="1" si="130"/>
        <v>0</v>
      </c>
      <c r="F759" s="12">
        <f t="shared" ca="1" si="131"/>
        <v>1</v>
      </c>
      <c r="G759" s="12">
        <f t="shared" ca="1" si="137"/>
        <v>10</v>
      </c>
      <c r="H759" s="12">
        <f t="shared" ca="1" si="137"/>
        <v>10</v>
      </c>
      <c r="I759" s="12">
        <f t="shared" ca="1" si="137"/>
        <v>8</v>
      </c>
      <c r="J759" s="12">
        <f t="shared" ca="1" si="132"/>
        <v>9.3333333333333339</v>
      </c>
      <c r="K759" s="12">
        <f t="shared" ca="1" si="133"/>
        <v>0</v>
      </c>
      <c r="L759" s="12">
        <f t="shared" ca="1" si="134"/>
        <v>0</v>
      </c>
      <c r="M759" s="12">
        <f t="shared" ca="1" si="135"/>
        <v>9.3333333333333339</v>
      </c>
      <c r="N759" s="9">
        <f ca="1">MATCH(C759,INDEX('Task Durations - Poisson'!$B$2:$AZ$80,,5),1)</f>
        <v>79</v>
      </c>
      <c r="O759" s="9">
        <f ca="1">MIN(51,INT(SUMPRODUCT(B759:N759,'Task Durations - Table 1'!$A$3:$M$3)))</f>
        <v>51</v>
      </c>
      <c r="P759" s="9">
        <f ca="1">MATCH(100-C759,INDEX('Task Durations - Poisson'!$B$2:$AZ$80,,O759),1)</f>
        <v>8</v>
      </c>
    </row>
    <row r="760" spans="1:16" ht="20.100000000000001" customHeight="1">
      <c r="A760" s="10">
        <v>758</v>
      </c>
      <c r="B760" s="11">
        <f t="shared" si="128"/>
        <v>5.4948640519255223</v>
      </c>
      <c r="C760" s="12">
        <f t="shared" ca="1" si="93"/>
        <v>66</v>
      </c>
      <c r="D760" s="12">
        <f t="shared" ca="1" si="129"/>
        <v>0</v>
      </c>
      <c r="E760" s="12">
        <f t="shared" ca="1" si="130"/>
        <v>0</v>
      </c>
      <c r="F760" s="12">
        <f t="shared" ca="1" si="131"/>
        <v>1</v>
      </c>
      <c r="G760" s="12">
        <f t="shared" ca="1" si="137"/>
        <v>13</v>
      </c>
      <c r="H760" s="12">
        <f t="shared" ca="1" si="137"/>
        <v>13</v>
      </c>
      <c r="I760" s="12">
        <f t="shared" ca="1" si="137"/>
        <v>13</v>
      </c>
      <c r="J760" s="12">
        <f t="shared" ca="1" si="132"/>
        <v>13</v>
      </c>
      <c r="K760" s="12">
        <f t="shared" ca="1" si="133"/>
        <v>0</v>
      </c>
      <c r="L760" s="12">
        <f t="shared" ca="1" si="134"/>
        <v>0</v>
      </c>
      <c r="M760" s="12">
        <f t="shared" ca="1" si="135"/>
        <v>13</v>
      </c>
      <c r="N760" s="9">
        <f ca="1">MATCH(C760,INDEX('Task Durations - Poisson'!$B$2:$AZ$80,,5),1)</f>
        <v>7</v>
      </c>
      <c r="O760" s="9">
        <f ca="1">MIN(51,INT(SUMPRODUCT(B760:N760,'Task Durations - Table 1'!$A$3:$M$3)))</f>
        <v>22</v>
      </c>
      <c r="P760" s="9">
        <f ca="1">MATCH(100-C760,INDEX('Task Durations - Poisson'!$B$2:$AZ$80,,O760),1)</f>
        <v>21</v>
      </c>
    </row>
    <row r="761" spans="1:16" ht="20.100000000000001" customHeight="1">
      <c r="A761" s="10">
        <v>759</v>
      </c>
      <c r="B761" s="11">
        <f t="shared" si="128"/>
        <v>5.5021954238232258</v>
      </c>
      <c r="C761" s="12">
        <f t="shared" ca="1" si="93"/>
        <v>100</v>
      </c>
      <c r="D761" s="12">
        <f t="shared" ca="1" si="129"/>
        <v>0</v>
      </c>
      <c r="E761" s="12">
        <f t="shared" ca="1" si="130"/>
        <v>0</v>
      </c>
      <c r="F761" s="12">
        <f t="shared" ca="1" si="131"/>
        <v>1</v>
      </c>
      <c r="G761" s="12">
        <f t="shared" ca="1" si="137"/>
        <v>10</v>
      </c>
      <c r="H761" s="12">
        <f t="shared" ca="1" si="137"/>
        <v>10</v>
      </c>
      <c r="I761" s="12">
        <f t="shared" ca="1" si="137"/>
        <v>10</v>
      </c>
      <c r="J761" s="12">
        <f t="shared" ca="1" si="132"/>
        <v>10</v>
      </c>
      <c r="K761" s="12">
        <f t="shared" ca="1" si="133"/>
        <v>0</v>
      </c>
      <c r="L761" s="12">
        <f t="shared" ca="1" si="134"/>
        <v>0</v>
      </c>
      <c r="M761" s="12">
        <f t="shared" ca="1" si="135"/>
        <v>10</v>
      </c>
      <c r="N761" s="9">
        <f ca="1">MATCH(C761,INDEX('Task Durations - Poisson'!$B$2:$AZ$80,,5),1)</f>
        <v>79</v>
      </c>
      <c r="O761" s="9">
        <f ca="1">MIN(51,INT(SUMPRODUCT(B761:N761,'Task Durations - Table 1'!$A$3:$M$3)))</f>
        <v>51</v>
      </c>
      <c r="P761" s="9">
        <f ca="1">MATCH(100-C761,INDEX('Task Durations - Poisson'!$B$2:$AZ$80,,O761),1)</f>
        <v>8</v>
      </c>
    </row>
    <row r="762" spans="1:16" ht="20.100000000000001" customHeight="1">
      <c r="A762" s="10">
        <v>760</v>
      </c>
      <c r="B762" s="11">
        <f t="shared" si="128"/>
        <v>5.5095365774031322</v>
      </c>
      <c r="C762" s="12">
        <f t="shared" ca="1" si="93"/>
        <v>36</v>
      </c>
      <c r="D762" s="12">
        <f t="shared" ca="1" si="129"/>
        <v>0</v>
      </c>
      <c r="E762" s="12">
        <f t="shared" ca="1" si="130"/>
        <v>1</v>
      </c>
      <c r="F762" s="12">
        <f t="shared" ca="1" si="131"/>
        <v>0</v>
      </c>
      <c r="G762" s="12">
        <f t="shared" ca="1" si="137"/>
        <v>7</v>
      </c>
      <c r="H762" s="12">
        <f t="shared" ca="1" si="137"/>
        <v>8</v>
      </c>
      <c r="I762" s="12">
        <f t="shared" ca="1" si="137"/>
        <v>7</v>
      </c>
      <c r="J762" s="12">
        <f t="shared" ca="1" si="132"/>
        <v>7.333333333333333</v>
      </c>
      <c r="K762" s="12">
        <f t="shared" ca="1" si="133"/>
        <v>0</v>
      </c>
      <c r="L762" s="12">
        <f t="shared" ca="1" si="134"/>
        <v>7.333333333333333</v>
      </c>
      <c r="M762" s="12">
        <f t="shared" ca="1" si="135"/>
        <v>0</v>
      </c>
      <c r="N762" s="9">
        <f ca="1">MATCH(C762,INDEX('Task Durations - Poisson'!$B$2:$AZ$80,,5),1)</f>
        <v>5</v>
      </c>
      <c r="O762" s="9">
        <f ca="1">MIN(51,INT(SUMPRODUCT(B762:N762,'Task Durations - Table 1'!$A$3:$M$3)))</f>
        <v>12</v>
      </c>
      <c r="P762" s="9">
        <f ca="1">MATCH(100-C762,INDEX('Task Durations - Poisson'!$B$2:$AZ$80,,O762),1)</f>
        <v>14</v>
      </c>
    </row>
    <row r="763" spans="1:16" ht="20.100000000000001" customHeight="1">
      <c r="A763" s="10">
        <v>761</v>
      </c>
      <c r="B763" s="11">
        <f t="shared" si="128"/>
        <v>5.5168875257161814</v>
      </c>
      <c r="C763" s="12">
        <f t="shared" ca="1" si="93"/>
        <v>85</v>
      </c>
      <c r="D763" s="12">
        <f t="shared" ca="1" si="129"/>
        <v>0</v>
      </c>
      <c r="E763" s="12">
        <f t="shared" ca="1" si="130"/>
        <v>0</v>
      </c>
      <c r="F763" s="12">
        <f t="shared" ca="1" si="131"/>
        <v>1</v>
      </c>
      <c r="G763" s="12">
        <f t="shared" ca="1" si="137"/>
        <v>8</v>
      </c>
      <c r="H763" s="12">
        <f t="shared" ca="1" si="137"/>
        <v>7</v>
      </c>
      <c r="I763" s="12">
        <f t="shared" ca="1" si="137"/>
        <v>8</v>
      </c>
      <c r="J763" s="12">
        <f t="shared" ca="1" si="132"/>
        <v>7.666666666666667</v>
      </c>
      <c r="K763" s="12">
        <f t="shared" ca="1" si="133"/>
        <v>0</v>
      </c>
      <c r="L763" s="12">
        <f t="shared" ca="1" si="134"/>
        <v>0</v>
      </c>
      <c r="M763" s="12">
        <f t="shared" ca="1" si="135"/>
        <v>7.666666666666667</v>
      </c>
      <c r="N763" s="9">
        <f ca="1">MATCH(C763,INDEX('Task Durations - Poisson'!$B$2:$AZ$80,,5),1)</f>
        <v>8</v>
      </c>
      <c r="O763" s="9">
        <f ca="1">MIN(51,INT(SUMPRODUCT(B763:N763,'Task Durations - Table 1'!$A$3:$M$3)))</f>
        <v>17</v>
      </c>
      <c r="P763" s="9">
        <f ca="1">MATCH(100-C763,INDEX('Task Durations - Poisson'!$B$2:$AZ$80,,O763),1)</f>
        <v>14</v>
      </c>
    </row>
    <row r="764" spans="1:16" ht="20.100000000000001" customHeight="1">
      <c r="A764" s="10">
        <v>762</v>
      </c>
      <c r="B764" s="11">
        <f t="shared" si="128"/>
        <v>5.5242482818307312</v>
      </c>
      <c r="C764" s="12">
        <f t="shared" ca="1" si="93"/>
        <v>63</v>
      </c>
      <c r="D764" s="12">
        <f t="shared" ca="1" si="129"/>
        <v>0</v>
      </c>
      <c r="E764" s="12">
        <f t="shared" ca="1" si="130"/>
        <v>1</v>
      </c>
      <c r="F764" s="12">
        <f t="shared" ca="1" si="131"/>
        <v>0</v>
      </c>
      <c r="G764" s="12">
        <f t="shared" ref="G764:I783" ca="1" si="138">INT(CHOOSE(1+MOD($C764+RANDBETWEEN(0,1),7),1,2,3,5,8,13,21)+$B764)</f>
        <v>6</v>
      </c>
      <c r="H764" s="12">
        <f t="shared" ca="1" si="138"/>
        <v>6</v>
      </c>
      <c r="I764" s="12">
        <f t="shared" ca="1" si="138"/>
        <v>6</v>
      </c>
      <c r="J764" s="12">
        <f t="shared" ca="1" si="132"/>
        <v>6</v>
      </c>
      <c r="K764" s="12">
        <f t="shared" ca="1" si="133"/>
        <v>0</v>
      </c>
      <c r="L764" s="12">
        <f t="shared" ca="1" si="134"/>
        <v>6</v>
      </c>
      <c r="M764" s="12">
        <f t="shared" ca="1" si="135"/>
        <v>0</v>
      </c>
      <c r="N764" s="9">
        <f ca="1">MATCH(C764,INDEX('Task Durations - Poisson'!$B$2:$AZ$80,,5),1)</f>
        <v>7</v>
      </c>
      <c r="O764" s="9">
        <f ca="1">MIN(51,INT(SUMPRODUCT(B764:N764,'Task Durations - Table 1'!$A$3:$M$3)))</f>
        <v>12</v>
      </c>
      <c r="P764" s="9">
        <f ca="1">MATCH(100-C764,INDEX('Task Durations - Poisson'!$B$2:$AZ$80,,O764),1)</f>
        <v>12</v>
      </c>
    </row>
    <row r="765" spans="1:16" ht="20.100000000000001" customHeight="1">
      <c r="A765" s="10">
        <v>763</v>
      </c>
      <c r="B765" s="11">
        <f t="shared" si="128"/>
        <v>5.5316188588325694</v>
      </c>
      <c r="C765" s="12">
        <f t="shared" ca="1" si="93"/>
        <v>74</v>
      </c>
      <c r="D765" s="12">
        <f t="shared" ca="1" si="129"/>
        <v>0</v>
      </c>
      <c r="E765" s="12">
        <f t="shared" ca="1" si="130"/>
        <v>0</v>
      </c>
      <c r="F765" s="12">
        <f t="shared" ca="1" si="131"/>
        <v>1</v>
      </c>
      <c r="G765" s="12">
        <f t="shared" ca="1" si="138"/>
        <v>13</v>
      </c>
      <c r="H765" s="12">
        <f t="shared" ca="1" si="138"/>
        <v>18</v>
      </c>
      <c r="I765" s="12">
        <f t="shared" ca="1" si="138"/>
        <v>13</v>
      </c>
      <c r="J765" s="12">
        <f t="shared" ca="1" si="132"/>
        <v>14.666666666666666</v>
      </c>
      <c r="K765" s="12">
        <f t="shared" ca="1" si="133"/>
        <v>0</v>
      </c>
      <c r="L765" s="12">
        <f t="shared" ca="1" si="134"/>
        <v>0</v>
      </c>
      <c r="M765" s="12">
        <f t="shared" ca="1" si="135"/>
        <v>14.666666666666666</v>
      </c>
      <c r="N765" s="9">
        <f ca="1">MATCH(C765,INDEX('Task Durations - Poisson'!$B$2:$AZ$80,,5),1)</f>
        <v>7</v>
      </c>
      <c r="O765" s="9">
        <f ca="1">MIN(51,INT(SUMPRODUCT(B765:N765,'Task Durations - Table 1'!$A$3:$M$3)))</f>
        <v>24</v>
      </c>
      <c r="P765" s="9">
        <f ca="1">MATCH(100-C765,INDEX('Task Durations - Poisson'!$B$2:$AZ$80,,O765),1)</f>
        <v>22</v>
      </c>
    </row>
    <row r="766" spans="1:16" ht="20.100000000000001" customHeight="1">
      <c r="A766" s="10">
        <v>764</v>
      </c>
      <c r="B766" s="11">
        <f t="shared" si="128"/>
        <v>5.5389992698249459</v>
      </c>
      <c r="C766" s="12">
        <f t="shared" ca="1" si="93"/>
        <v>24</v>
      </c>
      <c r="D766" s="12">
        <f t="shared" ca="1" si="129"/>
        <v>1</v>
      </c>
      <c r="E766" s="12">
        <f t="shared" ca="1" si="130"/>
        <v>0</v>
      </c>
      <c r="F766" s="12">
        <f t="shared" ca="1" si="131"/>
        <v>0</v>
      </c>
      <c r="G766" s="12">
        <f t="shared" ca="1" si="138"/>
        <v>13</v>
      </c>
      <c r="H766" s="12">
        <f t="shared" ca="1" si="138"/>
        <v>10</v>
      </c>
      <c r="I766" s="12">
        <f t="shared" ca="1" si="138"/>
        <v>13</v>
      </c>
      <c r="J766" s="12">
        <f t="shared" ca="1" si="132"/>
        <v>12</v>
      </c>
      <c r="K766" s="12">
        <f t="shared" ca="1" si="133"/>
        <v>12</v>
      </c>
      <c r="L766" s="12">
        <f t="shared" ca="1" si="134"/>
        <v>0</v>
      </c>
      <c r="M766" s="12">
        <f t="shared" ca="1" si="135"/>
        <v>0</v>
      </c>
      <c r="N766" s="9">
        <f ca="1">MATCH(C766,INDEX('Task Durations - Poisson'!$B$2:$AZ$80,,5),1)</f>
        <v>4</v>
      </c>
      <c r="O766" s="9">
        <f ca="1">MIN(51,INT(SUMPRODUCT(B766:N766,'Task Durations - Table 1'!$A$3:$M$3)))</f>
        <v>20</v>
      </c>
      <c r="P766" s="9">
        <f ca="1">MATCH(100-C766,INDEX('Task Durations - Poisson'!$B$2:$AZ$80,,O766),1)</f>
        <v>24</v>
      </c>
    </row>
    <row r="767" spans="1:16" ht="20.100000000000001" customHeight="1">
      <c r="A767" s="10">
        <v>765</v>
      </c>
      <c r="B767" s="11">
        <f t="shared" si="128"/>
        <v>5.5463895279285955</v>
      </c>
      <c r="C767" s="12">
        <f t="shared" ca="1" si="93"/>
        <v>74</v>
      </c>
      <c r="D767" s="12">
        <f t="shared" ca="1" si="129"/>
        <v>0</v>
      </c>
      <c r="E767" s="12">
        <f t="shared" ca="1" si="130"/>
        <v>0</v>
      </c>
      <c r="F767" s="12">
        <f t="shared" ca="1" si="131"/>
        <v>1</v>
      </c>
      <c r="G767" s="12">
        <f t="shared" ca="1" si="138"/>
        <v>13</v>
      </c>
      <c r="H767" s="12">
        <f t="shared" ca="1" si="138"/>
        <v>18</v>
      </c>
      <c r="I767" s="12">
        <f t="shared" ca="1" si="138"/>
        <v>18</v>
      </c>
      <c r="J767" s="12">
        <f t="shared" ca="1" si="132"/>
        <v>16.333333333333332</v>
      </c>
      <c r="K767" s="12">
        <f t="shared" ca="1" si="133"/>
        <v>0</v>
      </c>
      <c r="L767" s="12">
        <f t="shared" ca="1" si="134"/>
        <v>0</v>
      </c>
      <c r="M767" s="12">
        <f t="shared" ca="1" si="135"/>
        <v>16.333333333333332</v>
      </c>
      <c r="N767" s="9">
        <f ca="1">MATCH(C767,INDEX('Task Durations - Poisson'!$B$2:$AZ$80,,5),1)</f>
        <v>7</v>
      </c>
      <c r="O767" s="9">
        <f ca="1">MIN(51,INT(SUMPRODUCT(B767:N767,'Task Durations - Table 1'!$A$3:$M$3)))</f>
        <v>25</v>
      </c>
      <c r="P767" s="9">
        <f ca="1">MATCH(100-C767,INDEX('Task Durations - Poisson'!$B$2:$AZ$80,,O767),1)</f>
        <v>23</v>
      </c>
    </row>
    <row r="768" spans="1:16" ht="20.100000000000001" customHeight="1">
      <c r="A768" s="10">
        <v>766</v>
      </c>
      <c r="B768" s="11">
        <f t="shared" si="128"/>
        <v>5.5537896462817562</v>
      </c>
      <c r="C768" s="12">
        <f t="shared" ref="C768:C1022" ca="1" si="139">RANDBETWEEN(0,100)</f>
        <v>6</v>
      </c>
      <c r="D768" s="12">
        <f t="shared" ca="1" si="129"/>
        <v>1</v>
      </c>
      <c r="E768" s="12">
        <f t="shared" ca="1" si="130"/>
        <v>0</v>
      </c>
      <c r="F768" s="12">
        <f t="shared" ca="1" si="131"/>
        <v>0</v>
      </c>
      <c r="G768" s="12">
        <f t="shared" ca="1" si="138"/>
        <v>6</v>
      </c>
      <c r="H768" s="12">
        <f t="shared" ca="1" si="138"/>
        <v>6</v>
      </c>
      <c r="I768" s="12">
        <f t="shared" ca="1" si="138"/>
        <v>6</v>
      </c>
      <c r="J768" s="12">
        <f t="shared" ca="1" si="132"/>
        <v>6</v>
      </c>
      <c r="K768" s="12">
        <f t="shared" ca="1" si="133"/>
        <v>6</v>
      </c>
      <c r="L768" s="12">
        <f t="shared" ca="1" si="134"/>
        <v>0</v>
      </c>
      <c r="M768" s="12">
        <f t="shared" ca="1" si="135"/>
        <v>0</v>
      </c>
      <c r="N768" s="9">
        <f ca="1">MATCH(C768,INDEX('Task Durations - Poisson'!$B$2:$AZ$80,,5),1)</f>
        <v>3</v>
      </c>
      <c r="O768" s="9">
        <f ca="1">MIN(51,INT(SUMPRODUCT(B768:N768,'Task Durations - Table 1'!$A$3:$M$3)))</f>
        <v>13</v>
      </c>
      <c r="P768" s="9">
        <f ca="1">MATCH(100-C768,INDEX('Task Durations - Poisson'!$B$2:$AZ$80,,O768),1)</f>
        <v>20</v>
      </c>
    </row>
    <row r="769" spans="1:16" ht="20.100000000000001" customHeight="1">
      <c r="A769" s="10">
        <v>767</v>
      </c>
      <c r="B769" s="11">
        <f t="shared" si="128"/>
        <v>5.5611996380401933</v>
      </c>
      <c r="C769" s="12">
        <f t="shared" ca="1" si="139"/>
        <v>76</v>
      </c>
      <c r="D769" s="12">
        <f t="shared" ca="1" si="129"/>
        <v>0</v>
      </c>
      <c r="E769" s="12">
        <f t="shared" ca="1" si="130"/>
        <v>0</v>
      </c>
      <c r="F769" s="12">
        <f t="shared" ca="1" si="131"/>
        <v>1</v>
      </c>
      <c r="G769" s="12">
        <f t="shared" ca="1" si="138"/>
        <v>6</v>
      </c>
      <c r="H769" s="12">
        <f t="shared" ca="1" si="138"/>
        <v>26</v>
      </c>
      <c r="I769" s="12">
        <f t="shared" ca="1" si="138"/>
        <v>6</v>
      </c>
      <c r="J769" s="12">
        <f t="shared" ca="1" si="132"/>
        <v>12.666666666666666</v>
      </c>
      <c r="K769" s="12">
        <f t="shared" ca="1" si="133"/>
        <v>0</v>
      </c>
      <c r="L769" s="12">
        <f t="shared" ca="1" si="134"/>
        <v>0</v>
      </c>
      <c r="M769" s="12">
        <f t="shared" ca="1" si="135"/>
        <v>12.666666666666666</v>
      </c>
      <c r="N769" s="9">
        <f ca="1">MATCH(C769,INDEX('Task Durations - Poisson'!$B$2:$AZ$80,,5),1)</f>
        <v>7</v>
      </c>
      <c r="O769" s="9">
        <f ca="1">MIN(51,INT(SUMPRODUCT(B769:N769,'Task Durations - Table 1'!$A$3:$M$3)))</f>
        <v>21</v>
      </c>
      <c r="P769" s="9">
        <f ca="1">MATCH(100-C769,INDEX('Task Durations - Poisson'!$B$2:$AZ$80,,O769),1)</f>
        <v>19</v>
      </c>
    </row>
    <row r="770" spans="1:16" ht="20.100000000000001" customHeight="1">
      <c r="A770" s="10">
        <v>768</v>
      </c>
      <c r="B770" s="11">
        <f t="shared" si="128"/>
        <v>5.5686195163772307</v>
      </c>
      <c r="C770" s="12">
        <f t="shared" ca="1" si="139"/>
        <v>37</v>
      </c>
      <c r="D770" s="12">
        <f t="shared" ca="1" si="129"/>
        <v>0</v>
      </c>
      <c r="E770" s="12">
        <f t="shared" ca="1" si="130"/>
        <v>1</v>
      </c>
      <c r="F770" s="12">
        <f t="shared" ca="1" si="131"/>
        <v>0</v>
      </c>
      <c r="G770" s="12">
        <f t="shared" ca="1" si="138"/>
        <v>10</v>
      </c>
      <c r="H770" s="12">
        <f t="shared" ca="1" si="138"/>
        <v>10</v>
      </c>
      <c r="I770" s="12">
        <f t="shared" ca="1" si="138"/>
        <v>10</v>
      </c>
      <c r="J770" s="12">
        <f t="shared" ca="1" si="132"/>
        <v>10</v>
      </c>
      <c r="K770" s="12">
        <f t="shared" ca="1" si="133"/>
        <v>0</v>
      </c>
      <c r="L770" s="12">
        <f t="shared" ca="1" si="134"/>
        <v>10</v>
      </c>
      <c r="M770" s="12">
        <f t="shared" ca="1" si="135"/>
        <v>0</v>
      </c>
      <c r="N770" s="9">
        <f ca="1">MATCH(C770,INDEX('Task Durations - Poisson'!$B$2:$AZ$80,,5),1)</f>
        <v>5</v>
      </c>
      <c r="O770" s="9">
        <f ca="1">MIN(51,INT(SUMPRODUCT(B770:N770,'Task Durations - Table 1'!$A$3:$M$3)))</f>
        <v>14</v>
      </c>
      <c r="P770" s="9">
        <f ca="1">MATCH(100-C770,INDEX('Task Durations - Poisson'!$B$2:$AZ$80,,O770),1)</f>
        <v>16</v>
      </c>
    </row>
    <row r="771" spans="1:16" ht="20.100000000000001" customHeight="1">
      <c r="A771" s="10">
        <v>769</v>
      </c>
      <c r="B771" s="11">
        <f t="shared" ref="B771:B834" si="140">2*EXP(A771/750)</f>
        <v>5.5760492944837639</v>
      </c>
      <c r="C771" s="12">
        <f t="shared" ca="1" si="139"/>
        <v>85</v>
      </c>
      <c r="D771" s="12">
        <f t="shared" ref="D771:D834" ca="1" si="141">IF(C771&lt;33,1,0)</f>
        <v>0</v>
      </c>
      <c r="E771" s="12">
        <f t="shared" ref="E771:E834" ca="1" si="142">IF(AND(C771&gt;=33,C771&lt;66),1,0)</f>
        <v>0</v>
      </c>
      <c r="F771" s="12">
        <f t="shared" ref="F771:F834" ca="1" si="143">IF(D771+E771&gt;0,0,1)</f>
        <v>1</v>
      </c>
      <c r="G771" s="12">
        <f t="shared" ca="1" si="138"/>
        <v>7</v>
      </c>
      <c r="H771" s="12">
        <f t="shared" ca="1" si="138"/>
        <v>8</v>
      </c>
      <c r="I771" s="12">
        <f t="shared" ca="1" si="138"/>
        <v>8</v>
      </c>
      <c r="J771" s="12">
        <f t="shared" ref="J771:J834" ca="1" si="144">AVERAGE(G771:I771)</f>
        <v>7.666666666666667</v>
      </c>
      <c r="K771" s="12">
        <f t="shared" ref="K771:K834" ca="1" si="145">IF(OR(AND(D771,IF($C771&lt;80,1,0)),AND(E771,IF($C771&lt;20,1,0))),1,0)*$J771</f>
        <v>0</v>
      </c>
      <c r="L771" s="12">
        <f t="shared" ref="L771:L834" ca="1" si="146">IF(AND(K771=0,E771=1),1,0)*$J771</f>
        <v>0</v>
      </c>
      <c r="M771" s="12">
        <f t="shared" ref="M771:M834" ca="1" si="147">IF(K771+L771=0,1,0)*$J771</f>
        <v>7.666666666666667</v>
      </c>
      <c r="N771" s="9">
        <f ca="1">MATCH(C771,INDEX('Task Durations - Poisson'!$B$2:$AZ$80,,5),1)</f>
        <v>8</v>
      </c>
      <c r="O771" s="9">
        <f ca="1">MIN(51,INT(SUMPRODUCT(B771:N771,'Task Durations - Table 1'!$A$3:$M$3)))</f>
        <v>17</v>
      </c>
      <c r="P771" s="9">
        <f ca="1">MATCH(100-C771,INDEX('Task Durations - Poisson'!$B$2:$AZ$80,,O771),1)</f>
        <v>14</v>
      </c>
    </row>
    <row r="772" spans="1:16" ht="20.100000000000001" customHeight="1">
      <c r="A772" s="10">
        <v>770</v>
      </c>
      <c r="B772" s="11">
        <f t="shared" si="140"/>
        <v>5.5834889855682883</v>
      </c>
      <c r="C772" s="12">
        <f t="shared" ca="1" si="139"/>
        <v>44</v>
      </c>
      <c r="D772" s="12">
        <f t="shared" ca="1" si="141"/>
        <v>0</v>
      </c>
      <c r="E772" s="12">
        <f t="shared" ca="1" si="142"/>
        <v>1</v>
      </c>
      <c r="F772" s="12">
        <f t="shared" ca="1" si="143"/>
        <v>0</v>
      </c>
      <c r="G772" s="12">
        <f t="shared" ca="1" si="138"/>
        <v>8</v>
      </c>
      <c r="H772" s="12">
        <f t="shared" ca="1" si="138"/>
        <v>10</v>
      </c>
      <c r="I772" s="12">
        <f t="shared" ca="1" si="138"/>
        <v>10</v>
      </c>
      <c r="J772" s="12">
        <f t="shared" ca="1" si="144"/>
        <v>9.3333333333333339</v>
      </c>
      <c r="K772" s="12">
        <f t="shared" ca="1" si="145"/>
        <v>0</v>
      </c>
      <c r="L772" s="12">
        <f t="shared" ca="1" si="146"/>
        <v>9.3333333333333339</v>
      </c>
      <c r="M772" s="12">
        <f t="shared" ca="1" si="147"/>
        <v>0</v>
      </c>
      <c r="N772" s="9">
        <f ca="1">MATCH(C772,INDEX('Task Durations - Poisson'!$B$2:$AZ$80,,5),1)</f>
        <v>5</v>
      </c>
      <c r="O772" s="9">
        <f ca="1">MIN(51,INT(SUMPRODUCT(B772:N772,'Task Durations - Table 1'!$A$3:$M$3)))</f>
        <v>14</v>
      </c>
      <c r="P772" s="9">
        <f ca="1">MATCH(100-C772,INDEX('Task Durations - Poisson'!$B$2:$AZ$80,,O772),1)</f>
        <v>15</v>
      </c>
    </row>
    <row r="773" spans="1:16" ht="20.100000000000001" customHeight="1">
      <c r="A773" s="10">
        <v>771</v>
      </c>
      <c r="B773" s="11">
        <f t="shared" si="140"/>
        <v>5.5909386028569248</v>
      </c>
      <c r="C773" s="12">
        <f t="shared" ca="1" si="139"/>
        <v>51</v>
      </c>
      <c r="D773" s="12">
        <f t="shared" ca="1" si="141"/>
        <v>0</v>
      </c>
      <c r="E773" s="12">
        <f t="shared" ca="1" si="142"/>
        <v>1</v>
      </c>
      <c r="F773" s="12">
        <f t="shared" ca="1" si="143"/>
        <v>0</v>
      </c>
      <c r="G773" s="12">
        <f t="shared" ca="1" si="138"/>
        <v>8</v>
      </c>
      <c r="H773" s="12">
        <f t="shared" ca="1" si="138"/>
        <v>8</v>
      </c>
      <c r="I773" s="12">
        <f t="shared" ca="1" si="138"/>
        <v>10</v>
      </c>
      <c r="J773" s="12">
        <f t="shared" ca="1" si="144"/>
        <v>8.6666666666666661</v>
      </c>
      <c r="K773" s="12">
        <f t="shared" ca="1" si="145"/>
        <v>0</v>
      </c>
      <c r="L773" s="12">
        <f t="shared" ca="1" si="146"/>
        <v>8.6666666666666661</v>
      </c>
      <c r="M773" s="12">
        <f t="shared" ca="1" si="147"/>
        <v>0</v>
      </c>
      <c r="N773" s="9">
        <f ca="1">MATCH(C773,INDEX('Task Durations - Poisson'!$B$2:$AZ$80,,5),1)</f>
        <v>6</v>
      </c>
      <c r="O773" s="9">
        <f ca="1">MIN(51,INT(SUMPRODUCT(B773:N773,'Task Durations - Table 1'!$A$3:$M$3)))</f>
        <v>14</v>
      </c>
      <c r="P773" s="9">
        <f ca="1">MATCH(100-C773,INDEX('Task Durations - Poisson'!$B$2:$AZ$80,,O773),1)</f>
        <v>15</v>
      </c>
    </row>
    <row r="774" spans="1:16" ht="20.100000000000001" customHeight="1">
      <c r="A774" s="10">
        <v>772</v>
      </c>
      <c r="B774" s="11">
        <f t="shared" si="140"/>
        <v>5.5983981595934393</v>
      </c>
      <c r="C774" s="12">
        <f t="shared" ca="1" si="139"/>
        <v>20</v>
      </c>
      <c r="D774" s="12">
        <f t="shared" ca="1" si="141"/>
        <v>1</v>
      </c>
      <c r="E774" s="12">
        <f t="shared" ca="1" si="142"/>
        <v>0</v>
      </c>
      <c r="F774" s="12">
        <f t="shared" ca="1" si="143"/>
        <v>0</v>
      </c>
      <c r="G774" s="12">
        <f t="shared" ca="1" si="138"/>
        <v>6</v>
      </c>
      <c r="H774" s="12">
        <f t="shared" ca="1" si="138"/>
        <v>6</v>
      </c>
      <c r="I774" s="12">
        <f t="shared" ca="1" si="138"/>
        <v>6</v>
      </c>
      <c r="J774" s="12">
        <f t="shared" ca="1" si="144"/>
        <v>6</v>
      </c>
      <c r="K774" s="12">
        <f t="shared" ca="1" si="145"/>
        <v>6</v>
      </c>
      <c r="L774" s="12">
        <f t="shared" ca="1" si="146"/>
        <v>0</v>
      </c>
      <c r="M774" s="12">
        <f t="shared" ca="1" si="147"/>
        <v>0</v>
      </c>
      <c r="N774" s="9">
        <f ca="1">MATCH(C774,INDEX('Task Durations - Poisson'!$B$2:$AZ$80,,5),1)</f>
        <v>4</v>
      </c>
      <c r="O774" s="9">
        <f ca="1">MIN(51,INT(SUMPRODUCT(B774:N774,'Task Durations - Table 1'!$A$3:$M$3)))</f>
        <v>13</v>
      </c>
      <c r="P774" s="9">
        <f ca="1">MATCH(100-C774,INDEX('Task Durations - Poisson'!$B$2:$AZ$80,,O774),1)</f>
        <v>17</v>
      </c>
    </row>
    <row r="775" spans="1:16" ht="20.100000000000001" customHeight="1">
      <c r="A775" s="10">
        <v>773</v>
      </c>
      <c r="B775" s="11">
        <f t="shared" si="140"/>
        <v>5.6058676690392666</v>
      </c>
      <c r="C775" s="12">
        <f t="shared" ca="1" si="139"/>
        <v>27</v>
      </c>
      <c r="D775" s="12">
        <f t="shared" ca="1" si="141"/>
        <v>1</v>
      </c>
      <c r="E775" s="12">
        <f t="shared" ca="1" si="142"/>
        <v>0</v>
      </c>
      <c r="F775" s="12">
        <f t="shared" ca="1" si="143"/>
        <v>0</v>
      </c>
      <c r="G775" s="12">
        <f t="shared" ca="1" si="138"/>
        <v>26</v>
      </c>
      <c r="H775" s="12">
        <f t="shared" ca="1" si="138"/>
        <v>6</v>
      </c>
      <c r="I775" s="12">
        <f t="shared" ca="1" si="138"/>
        <v>6</v>
      </c>
      <c r="J775" s="12">
        <f t="shared" ca="1" si="144"/>
        <v>12.666666666666666</v>
      </c>
      <c r="K775" s="12">
        <f t="shared" ca="1" si="145"/>
        <v>12.666666666666666</v>
      </c>
      <c r="L775" s="12">
        <f t="shared" ca="1" si="146"/>
        <v>0</v>
      </c>
      <c r="M775" s="12">
        <f t="shared" ca="1" si="147"/>
        <v>0</v>
      </c>
      <c r="N775" s="9">
        <f ca="1">MATCH(C775,INDEX('Task Durations - Poisson'!$B$2:$AZ$80,,5),1)</f>
        <v>5</v>
      </c>
      <c r="O775" s="9">
        <f ca="1">MIN(51,INT(SUMPRODUCT(B775:N775,'Task Durations - Table 1'!$A$3:$M$3)))</f>
        <v>22</v>
      </c>
      <c r="P775" s="9">
        <f ca="1">MATCH(100-C775,INDEX('Task Durations - Poisson'!$B$2:$AZ$80,,O775),1)</f>
        <v>26</v>
      </c>
    </row>
    <row r="776" spans="1:16" ht="20.100000000000001" customHeight="1">
      <c r="A776" s="10">
        <v>774</v>
      </c>
      <c r="B776" s="11">
        <f t="shared" si="140"/>
        <v>5.613347144473539</v>
      </c>
      <c r="C776" s="12">
        <f t="shared" ca="1" si="139"/>
        <v>10</v>
      </c>
      <c r="D776" s="12">
        <f t="shared" ca="1" si="141"/>
        <v>1</v>
      </c>
      <c r="E776" s="12">
        <f t="shared" ca="1" si="142"/>
        <v>0</v>
      </c>
      <c r="F776" s="12">
        <f t="shared" ca="1" si="143"/>
        <v>0</v>
      </c>
      <c r="G776" s="12">
        <f t="shared" ca="1" si="138"/>
        <v>10</v>
      </c>
      <c r="H776" s="12">
        <f t="shared" ca="1" si="138"/>
        <v>10</v>
      </c>
      <c r="I776" s="12">
        <f t="shared" ca="1" si="138"/>
        <v>13</v>
      </c>
      <c r="J776" s="12">
        <f t="shared" ca="1" si="144"/>
        <v>11</v>
      </c>
      <c r="K776" s="12">
        <f t="shared" ca="1" si="145"/>
        <v>11</v>
      </c>
      <c r="L776" s="12">
        <f t="shared" ca="1" si="146"/>
        <v>0</v>
      </c>
      <c r="M776" s="12">
        <f t="shared" ca="1" si="147"/>
        <v>0</v>
      </c>
      <c r="N776" s="9">
        <f ca="1">MATCH(C776,INDEX('Task Durations - Poisson'!$B$2:$AZ$80,,5),1)</f>
        <v>3</v>
      </c>
      <c r="O776" s="9">
        <f ca="1">MIN(51,INT(SUMPRODUCT(B776:N776,'Task Durations - Table 1'!$A$3:$M$3)))</f>
        <v>19</v>
      </c>
      <c r="P776" s="9">
        <f ca="1">MATCH(100-C776,INDEX('Task Durations - Poisson'!$B$2:$AZ$80,,O776),1)</f>
        <v>26</v>
      </c>
    </row>
    <row r="777" spans="1:16" ht="20.100000000000001" customHeight="1">
      <c r="A777" s="10">
        <v>775</v>
      </c>
      <c r="B777" s="11">
        <f t="shared" si="140"/>
        <v>5.6208365991931011</v>
      </c>
      <c r="C777" s="12">
        <f t="shared" ca="1" si="139"/>
        <v>90</v>
      </c>
      <c r="D777" s="12">
        <f t="shared" ca="1" si="141"/>
        <v>0</v>
      </c>
      <c r="E777" s="12">
        <f t="shared" ca="1" si="142"/>
        <v>0</v>
      </c>
      <c r="F777" s="12">
        <f t="shared" ca="1" si="143"/>
        <v>1</v>
      </c>
      <c r="G777" s="12">
        <f t="shared" ca="1" si="138"/>
        <v>26</v>
      </c>
      <c r="H777" s="12">
        <f t="shared" ca="1" si="138"/>
        <v>26</v>
      </c>
      <c r="I777" s="12">
        <f t="shared" ca="1" si="138"/>
        <v>6</v>
      </c>
      <c r="J777" s="12">
        <f t="shared" ca="1" si="144"/>
        <v>19.333333333333332</v>
      </c>
      <c r="K777" s="12">
        <f t="shared" ca="1" si="145"/>
        <v>0</v>
      </c>
      <c r="L777" s="12">
        <f t="shared" ca="1" si="146"/>
        <v>0</v>
      </c>
      <c r="M777" s="12">
        <f t="shared" ca="1" si="147"/>
        <v>19.333333333333332</v>
      </c>
      <c r="N777" s="9">
        <f ca="1">MATCH(C777,INDEX('Task Durations - Poisson'!$B$2:$AZ$80,,5),1)</f>
        <v>9</v>
      </c>
      <c r="O777" s="9">
        <f ca="1">MIN(51,INT(SUMPRODUCT(B777:N777,'Task Durations - Table 1'!$A$3:$M$3)))</f>
        <v>29</v>
      </c>
      <c r="P777" s="9">
        <f ca="1">MATCH(100-C777,INDEX('Task Durations - Poisson'!$B$2:$AZ$80,,O777),1)</f>
        <v>23</v>
      </c>
    </row>
    <row r="778" spans="1:16" ht="20.100000000000001" customHeight="1">
      <c r="A778" s="10">
        <v>776</v>
      </c>
      <c r="B778" s="11">
        <f t="shared" si="140"/>
        <v>5.6283360465125414</v>
      </c>
      <c r="C778" s="12">
        <f t="shared" ca="1" si="139"/>
        <v>90</v>
      </c>
      <c r="D778" s="12">
        <f t="shared" ca="1" si="141"/>
        <v>0</v>
      </c>
      <c r="E778" s="12">
        <f t="shared" ca="1" si="142"/>
        <v>0</v>
      </c>
      <c r="F778" s="12">
        <f t="shared" ca="1" si="143"/>
        <v>1</v>
      </c>
      <c r="G778" s="12">
        <f t="shared" ca="1" si="138"/>
        <v>6</v>
      </c>
      <c r="H778" s="12">
        <f t="shared" ca="1" si="138"/>
        <v>6</v>
      </c>
      <c r="I778" s="12">
        <f t="shared" ca="1" si="138"/>
        <v>26</v>
      </c>
      <c r="J778" s="12">
        <f t="shared" ca="1" si="144"/>
        <v>12.666666666666666</v>
      </c>
      <c r="K778" s="12">
        <f t="shared" ca="1" si="145"/>
        <v>0</v>
      </c>
      <c r="L778" s="12">
        <f t="shared" ca="1" si="146"/>
        <v>0</v>
      </c>
      <c r="M778" s="12">
        <f t="shared" ca="1" si="147"/>
        <v>12.666666666666666</v>
      </c>
      <c r="N778" s="9">
        <f ca="1">MATCH(C778,INDEX('Task Durations - Poisson'!$B$2:$AZ$80,,5),1)</f>
        <v>9</v>
      </c>
      <c r="O778" s="9">
        <f ca="1">MIN(51,INT(SUMPRODUCT(B778:N778,'Task Durations - Table 1'!$A$3:$M$3)))</f>
        <v>24</v>
      </c>
      <c r="P778" s="9">
        <f ca="1">MATCH(100-C778,INDEX('Task Durations - Poisson'!$B$2:$AZ$80,,O778),1)</f>
        <v>19</v>
      </c>
    </row>
    <row r="779" spans="1:16" ht="20.100000000000001" customHeight="1">
      <c r="A779" s="10">
        <v>777</v>
      </c>
      <c r="B779" s="11">
        <f t="shared" si="140"/>
        <v>5.6358454997642147</v>
      </c>
      <c r="C779" s="12">
        <f t="shared" ca="1" si="139"/>
        <v>40</v>
      </c>
      <c r="D779" s="12">
        <f t="shared" ca="1" si="141"/>
        <v>0</v>
      </c>
      <c r="E779" s="12">
        <f t="shared" ca="1" si="142"/>
        <v>1</v>
      </c>
      <c r="F779" s="12">
        <f t="shared" ca="1" si="143"/>
        <v>0</v>
      </c>
      <c r="G779" s="12">
        <f t="shared" ca="1" si="138"/>
        <v>26</v>
      </c>
      <c r="H779" s="12">
        <f t="shared" ca="1" si="138"/>
        <v>18</v>
      </c>
      <c r="I779" s="12">
        <f t="shared" ca="1" si="138"/>
        <v>18</v>
      </c>
      <c r="J779" s="12">
        <f t="shared" ca="1" si="144"/>
        <v>20.666666666666668</v>
      </c>
      <c r="K779" s="12">
        <f t="shared" ca="1" si="145"/>
        <v>0</v>
      </c>
      <c r="L779" s="12">
        <f t="shared" ca="1" si="146"/>
        <v>20.666666666666668</v>
      </c>
      <c r="M779" s="12">
        <f t="shared" ca="1" si="147"/>
        <v>0</v>
      </c>
      <c r="N779" s="9">
        <f ca="1">MATCH(C779,INDEX('Task Durations - Poisson'!$B$2:$AZ$80,,5),1)</f>
        <v>5</v>
      </c>
      <c r="O779" s="9">
        <f ca="1">MIN(51,INT(SUMPRODUCT(B779:N779,'Task Durations - Table 1'!$A$3:$M$3)))</f>
        <v>23</v>
      </c>
      <c r="P779" s="9">
        <f ca="1">MATCH(100-C779,INDEX('Task Durations - Poisson'!$B$2:$AZ$80,,O779),1)</f>
        <v>25</v>
      </c>
    </row>
    <row r="780" spans="1:16" ht="20.100000000000001" customHeight="1">
      <c r="A780" s="10">
        <v>778</v>
      </c>
      <c r="B780" s="11">
        <f t="shared" si="140"/>
        <v>5.6433649722982615</v>
      </c>
      <c r="C780" s="12">
        <f t="shared" ca="1" si="139"/>
        <v>89</v>
      </c>
      <c r="D780" s="12">
        <f t="shared" ca="1" si="141"/>
        <v>0</v>
      </c>
      <c r="E780" s="12">
        <f t="shared" ca="1" si="142"/>
        <v>0</v>
      </c>
      <c r="F780" s="12">
        <f t="shared" ca="1" si="143"/>
        <v>1</v>
      </c>
      <c r="G780" s="12">
        <f t="shared" ca="1" si="138"/>
        <v>18</v>
      </c>
      <c r="H780" s="12">
        <f t="shared" ca="1" si="138"/>
        <v>18</v>
      </c>
      <c r="I780" s="12">
        <f t="shared" ca="1" si="138"/>
        <v>26</v>
      </c>
      <c r="J780" s="12">
        <f t="shared" ca="1" si="144"/>
        <v>20.666666666666668</v>
      </c>
      <c r="K780" s="12">
        <f t="shared" ca="1" si="145"/>
        <v>0</v>
      </c>
      <c r="L780" s="12">
        <f t="shared" ca="1" si="146"/>
        <v>0</v>
      </c>
      <c r="M780" s="12">
        <f t="shared" ca="1" si="147"/>
        <v>20.666666666666668</v>
      </c>
      <c r="N780" s="9">
        <f ca="1">MATCH(C780,INDEX('Task Durations - Poisson'!$B$2:$AZ$80,,5),1)</f>
        <v>9</v>
      </c>
      <c r="O780" s="9">
        <f ca="1">MIN(51,INT(SUMPRODUCT(B780:N780,'Task Durations - Table 1'!$A$3:$M$3)))</f>
        <v>31</v>
      </c>
      <c r="P780" s="9">
        <f ca="1">MATCH(100-C780,INDEX('Task Durations - Poisson'!$B$2:$AZ$80,,O780),1)</f>
        <v>25</v>
      </c>
    </row>
    <row r="781" spans="1:16" ht="20.100000000000001" customHeight="1">
      <c r="A781" s="10">
        <v>779</v>
      </c>
      <c r="B781" s="11">
        <f t="shared" si="140"/>
        <v>5.6508944774826322</v>
      </c>
      <c r="C781" s="12">
        <f t="shared" ca="1" si="139"/>
        <v>82</v>
      </c>
      <c r="D781" s="12">
        <f t="shared" ca="1" si="141"/>
        <v>0</v>
      </c>
      <c r="E781" s="12">
        <f t="shared" ca="1" si="142"/>
        <v>0</v>
      </c>
      <c r="F781" s="12">
        <f t="shared" ca="1" si="143"/>
        <v>1</v>
      </c>
      <c r="G781" s="12">
        <f t="shared" ca="1" si="138"/>
        <v>26</v>
      </c>
      <c r="H781" s="12">
        <f t="shared" ca="1" si="138"/>
        <v>26</v>
      </c>
      <c r="I781" s="12">
        <f t="shared" ca="1" si="138"/>
        <v>18</v>
      </c>
      <c r="J781" s="12">
        <f t="shared" ca="1" si="144"/>
        <v>23.333333333333332</v>
      </c>
      <c r="K781" s="12">
        <f t="shared" ca="1" si="145"/>
        <v>0</v>
      </c>
      <c r="L781" s="12">
        <f t="shared" ca="1" si="146"/>
        <v>0</v>
      </c>
      <c r="M781" s="12">
        <f t="shared" ca="1" si="147"/>
        <v>23.333333333333332</v>
      </c>
      <c r="N781" s="9">
        <f ca="1">MATCH(C781,INDEX('Task Durations - Poisson'!$B$2:$AZ$80,,5),1)</f>
        <v>8</v>
      </c>
      <c r="O781" s="9">
        <f ca="1">MIN(51,INT(SUMPRODUCT(B781:N781,'Task Durations - Table 1'!$A$3:$M$3)))</f>
        <v>33</v>
      </c>
      <c r="P781" s="9">
        <f ca="1">MATCH(100-C781,INDEX('Task Durations - Poisson'!$B$2:$AZ$80,,O781),1)</f>
        <v>29</v>
      </c>
    </row>
    <row r="782" spans="1:16" ht="20.100000000000001" customHeight="1">
      <c r="A782" s="10">
        <v>780</v>
      </c>
      <c r="B782" s="11">
        <f t="shared" si="140"/>
        <v>5.6584340287031196</v>
      </c>
      <c r="C782" s="12">
        <f t="shared" ca="1" si="139"/>
        <v>18</v>
      </c>
      <c r="D782" s="12">
        <f t="shared" ca="1" si="141"/>
        <v>1</v>
      </c>
      <c r="E782" s="12">
        <f t="shared" ca="1" si="142"/>
        <v>0</v>
      </c>
      <c r="F782" s="12">
        <f t="shared" ca="1" si="143"/>
        <v>0</v>
      </c>
      <c r="G782" s="12">
        <f t="shared" ca="1" si="138"/>
        <v>13</v>
      </c>
      <c r="H782" s="12">
        <f t="shared" ca="1" si="138"/>
        <v>13</v>
      </c>
      <c r="I782" s="12">
        <f t="shared" ca="1" si="138"/>
        <v>18</v>
      </c>
      <c r="J782" s="12">
        <f t="shared" ca="1" si="144"/>
        <v>14.666666666666666</v>
      </c>
      <c r="K782" s="12">
        <f t="shared" ca="1" si="145"/>
        <v>14.666666666666666</v>
      </c>
      <c r="L782" s="12">
        <f t="shared" ca="1" si="146"/>
        <v>0</v>
      </c>
      <c r="M782" s="12">
        <f t="shared" ca="1" si="147"/>
        <v>0</v>
      </c>
      <c r="N782" s="9">
        <f ca="1">MATCH(C782,INDEX('Task Durations - Poisson'!$B$2:$AZ$80,,5),1)</f>
        <v>4</v>
      </c>
      <c r="O782" s="9">
        <f ca="1">MIN(51,INT(SUMPRODUCT(B782:N782,'Task Durations - Table 1'!$A$3:$M$3)))</f>
        <v>24</v>
      </c>
      <c r="P782" s="9">
        <f ca="1">MATCH(100-C782,INDEX('Task Durations - Poisson'!$B$2:$AZ$80,,O782),1)</f>
        <v>29</v>
      </c>
    </row>
    <row r="783" spans="1:16" ht="20.100000000000001" customHeight="1">
      <c r="A783" s="10">
        <v>781</v>
      </c>
      <c r="B783" s="11">
        <f t="shared" si="140"/>
        <v>5.66598363936337</v>
      </c>
      <c r="C783" s="12">
        <f t="shared" ca="1" si="139"/>
        <v>50</v>
      </c>
      <c r="D783" s="12">
        <f t="shared" ca="1" si="141"/>
        <v>0</v>
      </c>
      <c r="E783" s="12">
        <f t="shared" ca="1" si="142"/>
        <v>1</v>
      </c>
      <c r="F783" s="12">
        <f t="shared" ca="1" si="143"/>
        <v>0</v>
      </c>
      <c r="G783" s="12">
        <f t="shared" ca="1" si="138"/>
        <v>8</v>
      </c>
      <c r="H783" s="12">
        <f t="shared" ca="1" si="138"/>
        <v>7</v>
      </c>
      <c r="I783" s="12">
        <f t="shared" ca="1" si="138"/>
        <v>8</v>
      </c>
      <c r="J783" s="12">
        <f t="shared" ca="1" si="144"/>
        <v>7.666666666666667</v>
      </c>
      <c r="K783" s="12">
        <f t="shared" ca="1" si="145"/>
        <v>0</v>
      </c>
      <c r="L783" s="12">
        <f t="shared" ca="1" si="146"/>
        <v>7.666666666666667</v>
      </c>
      <c r="M783" s="12">
        <f t="shared" ca="1" si="147"/>
        <v>0</v>
      </c>
      <c r="N783" s="9">
        <f ca="1">MATCH(C783,INDEX('Task Durations - Poisson'!$B$2:$AZ$80,,5),1)</f>
        <v>6</v>
      </c>
      <c r="O783" s="9">
        <f ca="1">MIN(51,INT(SUMPRODUCT(B783:N783,'Task Durations - Table 1'!$A$3:$M$3)))</f>
        <v>13</v>
      </c>
      <c r="P783" s="9">
        <f ca="1">MATCH(100-C783,INDEX('Task Durations - Poisson'!$B$2:$AZ$80,,O783),1)</f>
        <v>14</v>
      </c>
    </row>
    <row r="784" spans="1:16" ht="20.100000000000001" customHeight="1">
      <c r="A784" s="10">
        <v>782</v>
      </c>
      <c r="B784" s="11">
        <f t="shared" si="140"/>
        <v>5.6735433228849148</v>
      </c>
      <c r="C784" s="12">
        <f t="shared" ca="1" si="139"/>
        <v>53</v>
      </c>
      <c r="D784" s="12">
        <f t="shared" ca="1" si="141"/>
        <v>0</v>
      </c>
      <c r="E784" s="12">
        <f t="shared" ca="1" si="142"/>
        <v>1</v>
      </c>
      <c r="F784" s="12">
        <f t="shared" ca="1" si="143"/>
        <v>0</v>
      </c>
      <c r="G784" s="12">
        <f t="shared" ref="G784:I803" ca="1" si="148">INT(CHOOSE(1+MOD($C784+RANDBETWEEN(0,1),7),1,2,3,5,8,13,21)+$B784)</f>
        <v>13</v>
      </c>
      <c r="H784" s="12">
        <f t="shared" ca="1" si="148"/>
        <v>18</v>
      </c>
      <c r="I784" s="12">
        <f t="shared" ca="1" si="148"/>
        <v>13</v>
      </c>
      <c r="J784" s="12">
        <f t="shared" ca="1" si="144"/>
        <v>14.666666666666666</v>
      </c>
      <c r="K784" s="12">
        <f t="shared" ca="1" si="145"/>
        <v>0</v>
      </c>
      <c r="L784" s="12">
        <f t="shared" ca="1" si="146"/>
        <v>14.666666666666666</v>
      </c>
      <c r="M784" s="12">
        <f t="shared" ca="1" si="147"/>
        <v>0</v>
      </c>
      <c r="N784" s="9">
        <f ca="1">MATCH(C784,INDEX('Task Durations - Poisson'!$B$2:$AZ$80,,5),1)</f>
        <v>6</v>
      </c>
      <c r="O784" s="9">
        <f ca="1">MIN(51,INT(SUMPRODUCT(B784:N784,'Task Durations - Table 1'!$A$3:$M$3)))</f>
        <v>18</v>
      </c>
      <c r="P784" s="9">
        <f ca="1">MATCH(100-C784,INDEX('Task Durations - Poisson'!$B$2:$AZ$80,,O784),1)</f>
        <v>19</v>
      </c>
    </row>
    <row r="785" spans="1:16" ht="20.100000000000001" customHeight="1">
      <c r="A785" s="10">
        <v>783</v>
      </c>
      <c r="B785" s="11">
        <f t="shared" si="140"/>
        <v>5.6811130927071956</v>
      </c>
      <c r="C785" s="12">
        <f t="shared" ca="1" si="139"/>
        <v>66</v>
      </c>
      <c r="D785" s="12">
        <f t="shared" ca="1" si="141"/>
        <v>0</v>
      </c>
      <c r="E785" s="12">
        <f t="shared" ca="1" si="142"/>
        <v>0</v>
      </c>
      <c r="F785" s="12">
        <f t="shared" ca="1" si="143"/>
        <v>1</v>
      </c>
      <c r="G785" s="12">
        <f t="shared" ca="1" si="148"/>
        <v>13</v>
      </c>
      <c r="H785" s="12">
        <f t="shared" ca="1" si="148"/>
        <v>13</v>
      </c>
      <c r="I785" s="12">
        <f t="shared" ca="1" si="148"/>
        <v>13</v>
      </c>
      <c r="J785" s="12">
        <f t="shared" ca="1" si="144"/>
        <v>13</v>
      </c>
      <c r="K785" s="12">
        <f t="shared" ca="1" si="145"/>
        <v>0</v>
      </c>
      <c r="L785" s="12">
        <f t="shared" ca="1" si="146"/>
        <v>0</v>
      </c>
      <c r="M785" s="12">
        <f t="shared" ca="1" si="147"/>
        <v>13</v>
      </c>
      <c r="N785" s="9">
        <f ca="1">MATCH(C785,INDEX('Task Durations - Poisson'!$B$2:$AZ$80,,5),1)</f>
        <v>7</v>
      </c>
      <c r="O785" s="9">
        <f ca="1">MIN(51,INT(SUMPRODUCT(B785:N785,'Task Durations - Table 1'!$A$3:$M$3)))</f>
        <v>22</v>
      </c>
      <c r="P785" s="9">
        <f ca="1">MATCH(100-C785,INDEX('Task Durations - Poisson'!$B$2:$AZ$80,,O785),1)</f>
        <v>21</v>
      </c>
    </row>
    <row r="786" spans="1:16" ht="20.100000000000001" customHeight="1">
      <c r="A786" s="10">
        <v>784</v>
      </c>
      <c r="B786" s="11">
        <f t="shared" si="140"/>
        <v>5.6886929622875817</v>
      </c>
      <c r="C786" s="12">
        <f t="shared" ca="1" si="139"/>
        <v>90</v>
      </c>
      <c r="D786" s="12">
        <f t="shared" ca="1" si="141"/>
        <v>0</v>
      </c>
      <c r="E786" s="12">
        <f t="shared" ca="1" si="142"/>
        <v>0</v>
      </c>
      <c r="F786" s="12">
        <f t="shared" ca="1" si="143"/>
        <v>1</v>
      </c>
      <c r="G786" s="12">
        <f t="shared" ca="1" si="148"/>
        <v>6</v>
      </c>
      <c r="H786" s="12">
        <f t="shared" ca="1" si="148"/>
        <v>6</v>
      </c>
      <c r="I786" s="12">
        <f t="shared" ca="1" si="148"/>
        <v>6</v>
      </c>
      <c r="J786" s="12">
        <f t="shared" ca="1" si="144"/>
        <v>6</v>
      </c>
      <c r="K786" s="12">
        <f t="shared" ca="1" si="145"/>
        <v>0</v>
      </c>
      <c r="L786" s="12">
        <f t="shared" ca="1" si="146"/>
        <v>0</v>
      </c>
      <c r="M786" s="12">
        <f t="shared" ca="1" si="147"/>
        <v>6</v>
      </c>
      <c r="N786" s="9">
        <f ca="1">MATCH(C786,INDEX('Task Durations - Poisson'!$B$2:$AZ$80,,5),1)</f>
        <v>9</v>
      </c>
      <c r="O786" s="9">
        <f ca="1">MIN(51,INT(SUMPRODUCT(B786:N786,'Task Durations - Table 1'!$A$3:$M$3)))</f>
        <v>16</v>
      </c>
      <c r="P786" s="9">
        <f ca="1">MATCH(100-C786,INDEX('Task Durations - Poisson'!$B$2:$AZ$80,,O786),1)</f>
        <v>12</v>
      </c>
    </row>
    <row r="787" spans="1:16" ht="20.100000000000001" customHeight="1">
      <c r="A787" s="10">
        <v>785</v>
      </c>
      <c r="B787" s="11">
        <f t="shared" si="140"/>
        <v>5.696282945101399</v>
      </c>
      <c r="C787" s="12">
        <f t="shared" ca="1" si="139"/>
        <v>23</v>
      </c>
      <c r="D787" s="12">
        <f t="shared" ca="1" si="141"/>
        <v>1</v>
      </c>
      <c r="E787" s="12">
        <f t="shared" ca="1" si="142"/>
        <v>0</v>
      </c>
      <c r="F787" s="12">
        <f t="shared" ca="1" si="143"/>
        <v>0</v>
      </c>
      <c r="G787" s="12">
        <f t="shared" ca="1" si="148"/>
        <v>10</v>
      </c>
      <c r="H787" s="12">
        <f t="shared" ca="1" si="148"/>
        <v>10</v>
      </c>
      <c r="I787" s="12">
        <f t="shared" ca="1" si="148"/>
        <v>10</v>
      </c>
      <c r="J787" s="12">
        <f t="shared" ca="1" si="144"/>
        <v>10</v>
      </c>
      <c r="K787" s="12">
        <f t="shared" ca="1" si="145"/>
        <v>10</v>
      </c>
      <c r="L787" s="12">
        <f t="shared" ca="1" si="146"/>
        <v>0</v>
      </c>
      <c r="M787" s="12">
        <f t="shared" ca="1" si="147"/>
        <v>0</v>
      </c>
      <c r="N787" s="9">
        <f ca="1">MATCH(C787,INDEX('Task Durations - Poisson'!$B$2:$AZ$80,,5),1)</f>
        <v>4</v>
      </c>
      <c r="O787" s="9">
        <f ca="1">MIN(51,INT(SUMPRODUCT(B787:N787,'Task Durations - Table 1'!$A$3:$M$3)))</f>
        <v>18</v>
      </c>
      <c r="P787" s="9">
        <f ca="1">MATCH(100-C787,INDEX('Task Durations - Poisson'!$B$2:$AZ$80,,O787),1)</f>
        <v>22</v>
      </c>
    </row>
    <row r="788" spans="1:16" ht="20.100000000000001" customHeight="1">
      <c r="A788" s="10">
        <v>786</v>
      </c>
      <c r="B788" s="11">
        <f t="shared" si="140"/>
        <v>5.7038830546419534</v>
      </c>
      <c r="C788" s="12">
        <f t="shared" ca="1" si="139"/>
        <v>95</v>
      </c>
      <c r="D788" s="12">
        <f t="shared" ca="1" si="141"/>
        <v>0</v>
      </c>
      <c r="E788" s="12">
        <f t="shared" ca="1" si="142"/>
        <v>0</v>
      </c>
      <c r="F788" s="12">
        <f t="shared" ca="1" si="143"/>
        <v>1</v>
      </c>
      <c r="G788" s="12">
        <f t="shared" ca="1" si="148"/>
        <v>18</v>
      </c>
      <c r="H788" s="12">
        <f t="shared" ca="1" si="148"/>
        <v>18</v>
      </c>
      <c r="I788" s="12">
        <f t="shared" ca="1" si="148"/>
        <v>18</v>
      </c>
      <c r="J788" s="12">
        <f t="shared" ca="1" si="144"/>
        <v>18</v>
      </c>
      <c r="K788" s="12">
        <f t="shared" ca="1" si="145"/>
        <v>0</v>
      </c>
      <c r="L788" s="12">
        <f t="shared" ca="1" si="146"/>
        <v>0</v>
      </c>
      <c r="M788" s="12">
        <f t="shared" ca="1" si="147"/>
        <v>18</v>
      </c>
      <c r="N788" s="9">
        <f ca="1">MATCH(C788,INDEX('Task Durations - Poisson'!$B$2:$AZ$80,,5),1)</f>
        <v>10</v>
      </c>
      <c r="O788" s="9">
        <f ca="1">MIN(51,INT(SUMPRODUCT(B788:N788,'Task Durations - Table 1'!$A$3:$M$3)))</f>
        <v>29</v>
      </c>
      <c r="P788" s="9">
        <f ca="1">MATCH(100-C788,INDEX('Task Durations - Poisson'!$B$2:$AZ$80,,O788),1)</f>
        <v>21</v>
      </c>
    </row>
    <row r="789" spans="1:16" ht="20.100000000000001" customHeight="1">
      <c r="A789" s="10">
        <v>787</v>
      </c>
      <c r="B789" s="11">
        <f t="shared" si="140"/>
        <v>5.7114933044205491</v>
      </c>
      <c r="C789" s="12">
        <f t="shared" ca="1" si="139"/>
        <v>8</v>
      </c>
      <c r="D789" s="12">
        <f t="shared" ca="1" si="141"/>
        <v>1</v>
      </c>
      <c r="E789" s="12">
        <f t="shared" ca="1" si="142"/>
        <v>0</v>
      </c>
      <c r="F789" s="12">
        <f t="shared" ca="1" si="143"/>
        <v>0</v>
      </c>
      <c r="G789" s="12">
        <f t="shared" ca="1" si="148"/>
        <v>8</v>
      </c>
      <c r="H789" s="12">
        <f t="shared" ca="1" si="148"/>
        <v>8</v>
      </c>
      <c r="I789" s="12">
        <f t="shared" ca="1" si="148"/>
        <v>7</v>
      </c>
      <c r="J789" s="12">
        <f t="shared" ca="1" si="144"/>
        <v>7.666666666666667</v>
      </c>
      <c r="K789" s="12">
        <f t="shared" ca="1" si="145"/>
        <v>7.666666666666667</v>
      </c>
      <c r="L789" s="12">
        <f t="shared" ca="1" si="146"/>
        <v>0</v>
      </c>
      <c r="M789" s="12">
        <f t="shared" ca="1" si="147"/>
        <v>0</v>
      </c>
      <c r="N789" s="9">
        <f ca="1">MATCH(C789,INDEX('Task Durations - Poisson'!$B$2:$AZ$80,,5),1)</f>
        <v>3</v>
      </c>
      <c r="O789" s="9">
        <f ca="1">MIN(51,INT(SUMPRODUCT(B789:N789,'Task Durations - Table 1'!$A$3:$M$3)))</f>
        <v>15</v>
      </c>
      <c r="P789" s="9">
        <f ca="1">MATCH(100-C789,INDEX('Task Durations - Poisson'!$B$2:$AZ$80,,O789),1)</f>
        <v>22</v>
      </c>
    </row>
    <row r="790" spans="1:16" ht="20.100000000000001" customHeight="1">
      <c r="A790" s="10">
        <v>788</v>
      </c>
      <c r="B790" s="11">
        <f t="shared" si="140"/>
        <v>5.7191137079665264</v>
      </c>
      <c r="C790" s="12">
        <f t="shared" ca="1" si="139"/>
        <v>30</v>
      </c>
      <c r="D790" s="12">
        <f t="shared" ca="1" si="141"/>
        <v>1</v>
      </c>
      <c r="E790" s="12">
        <f t="shared" ca="1" si="142"/>
        <v>0</v>
      </c>
      <c r="F790" s="12">
        <f t="shared" ca="1" si="143"/>
        <v>0</v>
      </c>
      <c r="G790" s="12">
        <f t="shared" ca="1" si="148"/>
        <v>8</v>
      </c>
      <c r="H790" s="12">
        <f t="shared" ca="1" si="148"/>
        <v>8</v>
      </c>
      <c r="I790" s="12">
        <f t="shared" ca="1" si="148"/>
        <v>10</v>
      </c>
      <c r="J790" s="12">
        <f t="shared" ca="1" si="144"/>
        <v>8.6666666666666661</v>
      </c>
      <c r="K790" s="12">
        <f t="shared" ca="1" si="145"/>
        <v>8.6666666666666661</v>
      </c>
      <c r="L790" s="12">
        <f t="shared" ca="1" si="146"/>
        <v>0</v>
      </c>
      <c r="M790" s="12">
        <f t="shared" ca="1" si="147"/>
        <v>0</v>
      </c>
      <c r="N790" s="9">
        <f ca="1">MATCH(C790,INDEX('Task Durations - Poisson'!$B$2:$AZ$80,,5),1)</f>
        <v>5</v>
      </c>
      <c r="O790" s="9">
        <f ca="1">MIN(51,INT(SUMPRODUCT(B790:N790,'Task Durations - Table 1'!$A$3:$M$3)))</f>
        <v>17</v>
      </c>
      <c r="P790" s="9">
        <f ca="1">MATCH(100-C790,INDEX('Task Durations - Poisson'!$B$2:$AZ$80,,O790),1)</f>
        <v>20</v>
      </c>
    </row>
    <row r="791" spans="1:16" ht="20.100000000000001" customHeight="1">
      <c r="A791" s="10">
        <v>789</v>
      </c>
      <c r="B791" s="11">
        <f t="shared" si="140"/>
        <v>5.7267442788272671</v>
      </c>
      <c r="C791" s="12">
        <f t="shared" ca="1" si="139"/>
        <v>76</v>
      </c>
      <c r="D791" s="12">
        <f t="shared" ca="1" si="141"/>
        <v>0</v>
      </c>
      <c r="E791" s="12">
        <f t="shared" ca="1" si="142"/>
        <v>0</v>
      </c>
      <c r="F791" s="12">
        <f t="shared" ca="1" si="143"/>
        <v>1</v>
      </c>
      <c r="G791" s="12">
        <f t="shared" ca="1" si="148"/>
        <v>26</v>
      </c>
      <c r="H791" s="12">
        <f t="shared" ca="1" si="148"/>
        <v>26</v>
      </c>
      <c r="I791" s="12">
        <f t="shared" ca="1" si="148"/>
        <v>26</v>
      </c>
      <c r="J791" s="12">
        <f t="shared" ca="1" si="144"/>
        <v>26</v>
      </c>
      <c r="K791" s="12">
        <f t="shared" ca="1" si="145"/>
        <v>0</v>
      </c>
      <c r="L791" s="12">
        <f t="shared" ca="1" si="146"/>
        <v>0</v>
      </c>
      <c r="M791" s="12">
        <f t="shared" ca="1" si="147"/>
        <v>26</v>
      </c>
      <c r="N791" s="9">
        <f ca="1">MATCH(C791,INDEX('Task Durations - Poisson'!$B$2:$AZ$80,,5),1)</f>
        <v>7</v>
      </c>
      <c r="O791" s="9">
        <f ca="1">MIN(51,INT(SUMPRODUCT(B791:N791,'Task Durations - Table 1'!$A$3:$M$3)))</f>
        <v>35</v>
      </c>
      <c r="P791" s="9">
        <f ca="1">MATCH(100-C791,INDEX('Task Durations - Poisson'!$B$2:$AZ$80,,O791),1)</f>
        <v>32</v>
      </c>
    </row>
    <row r="792" spans="1:16" ht="20.100000000000001" customHeight="1">
      <c r="A792" s="10">
        <v>790</v>
      </c>
      <c r="B792" s="11">
        <f t="shared" si="140"/>
        <v>5.7343850305682338</v>
      </c>
      <c r="C792" s="12">
        <f t="shared" ca="1" si="139"/>
        <v>78</v>
      </c>
      <c r="D792" s="12">
        <f t="shared" ca="1" si="141"/>
        <v>0</v>
      </c>
      <c r="E792" s="12">
        <f t="shared" ca="1" si="142"/>
        <v>0</v>
      </c>
      <c r="F792" s="12">
        <f t="shared" ca="1" si="143"/>
        <v>1</v>
      </c>
      <c r="G792" s="12">
        <f t="shared" ca="1" si="148"/>
        <v>8</v>
      </c>
      <c r="H792" s="12">
        <f t="shared" ca="1" si="148"/>
        <v>7</v>
      </c>
      <c r="I792" s="12">
        <f t="shared" ca="1" si="148"/>
        <v>7</v>
      </c>
      <c r="J792" s="12">
        <f t="shared" ca="1" si="144"/>
        <v>7.333333333333333</v>
      </c>
      <c r="K792" s="12">
        <f t="shared" ca="1" si="145"/>
        <v>0</v>
      </c>
      <c r="L792" s="12">
        <f t="shared" ca="1" si="146"/>
        <v>0</v>
      </c>
      <c r="M792" s="12">
        <f t="shared" ca="1" si="147"/>
        <v>7.333333333333333</v>
      </c>
      <c r="N792" s="9">
        <f ca="1">MATCH(C792,INDEX('Task Durations - Poisson'!$B$2:$AZ$80,,5),1)</f>
        <v>8</v>
      </c>
      <c r="O792" s="9">
        <f ca="1">MIN(51,INT(SUMPRODUCT(B792:N792,'Task Durations - Table 1'!$A$3:$M$3)))</f>
        <v>17</v>
      </c>
      <c r="P792" s="9">
        <f ca="1">MATCH(100-C792,INDEX('Task Durations - Poisson'!$B$2:$AZ$80,,O792),1)</f>
        <v>15</v>
      </c>
    </row>
    <row r="793" spans="1:16" ht="20.100000000000001" customHeight="1">
      <c r="A793" s="10">
        <v>791</v>
      </c>
      <c r="B793" s="11">
        <f t="shared" si="140"/>
        <v>5.7420359767729883</v>
      </c>
      <c r="C793" s="12">
        <f t="shared" ca="1" si="139"/>
        <v>54</v>
      </c>
      <c r="D793" s="12">
        <f t="shared" ca="1" si="141"/>
        <v>0</v>
      </c>
      <c r="E793" s="12">
        <f t="shared" ca="1" si="142"/>
        <v>1</v>
      </c>
      <c r="F793" s="12">
        <f t="shared" ca="1" si="143"/>
        <v>0</v>
      </c>
      <c r="G793" s="12">
        <f t="shared" ca="1" si="148"/>
        <v>26</v>
      </c>
      <c r="H793" s="12">
        <f t="shared" ca="1" si="148"/>
        <v>18</v>
      </c>
      <c r="I793" s="12">
        <f t="shared" ca="1" si="148"/>
        <v>26</v>
      </c>
      <c r="J793" s="12">
        <f t="shared" ca="1" si="144"/>
        <v>23.333333333333332</v>
      </c>
      <c r="K793" s="12">
        <f t="shared" ca="1" si="145"/>
        <v>0</v>
      </c>
      <c r="L793" s="12">
        <f t="shared" ca="1" si="146"/>
        <v>23.333333333333332</v>
      </c>
      <c r="M793" s="12">
        <f t="shared" ca="1" si="147"/>
        <v>0</v>
      </c>
      <c r="N793" s="9">
        <f ca="1">MATCH(C793,INDEX('Task Durations - Poisson'!$B$2:$AZ$80,,5),1)</f>
        <v>6</v>
      </c>
      <c r="O793" s="9">
        <f ca="1">MIN(51,INT(SUMPRODUCT(B793:N793,'Task Durations - Table 1'!$A$3:$M$3)))</f>
        <v>26</v>
      </c>
      <c r="P793" s="9">
        <f ca="1">MATCH(100-C793,INDEX('Task Durations - Poisson'!$B$2:$AZ$80,,O793),1)</f>
        <v>26</v>
      </c>
    </row>
    <row r="794" spans="1:16" ht="20.100000000000001" customHeight="1">
      <c r="A794" s="10">
        <v>792</v>
      </c>
      <c r="B794" s="11">
        <f t="shared" si="140"/>
        <v>5.7496971310432139</v>
      </c>
      <c r="C794" s="12">
        <f t="shared" ca="1" si="139"/>
        <v>48</v>
      </c>
      <c r="D794" s="12">
        <f t="shared" ca="1" si="141"/>
        <v>0</v>
      </c>
      <c r="E794" s="12">
        <f t="shared" ca="1" si="142"/>
        <v>1</v>
      </c>
      <c r="F794" s="12">
        <f t="shared" ca="1" si="143"/>
        <v>0</v>
      </c>
      <c r="G794" s="12">
        <f t="shared" ca="1" si="148"/>
        <v>6</v>
      </c>
      <c r="H794" s="12">
        <f t="shared" ca="1" si="148"/>
        <v>26</v>
      </c>
      <c r="I794" s="12">
        <f t="shared" ca="1" si="148"/>
        <v>6</v>
      </c>
      <c r="J794" s="12">
        <f t="shared" ca="1" si="144"/>
        <v>12.666666666666666</v>
      </c>
      <c r="K794" s="12">
        <f t="shared" ca="1" si="145"/>
        <v>0</v>
      </c>
      <c r="L794" s="12">
        <f t="shared" ca="1" si="146"/>
        <v>12.666666666666666</v>
      </c>
      <c r="M794" s="12">
        <f t="shared" ca="1" si="147"/>
        <v>0</v>
      </c>
      <c r="N794" s="9">
        <f ca="1">MATCH(C794,INDEX('Task Durations - Poisson'!$B$2:$AZ$80,,5),1)</f>
        <v>6</v>
      </c>
      <c r="O794" s="9">
        <f ca="1">MIN(51,INT(SUMPRODUCT(B794:N794,'Task Durations - Table 1'!$A$3:$M$3)))</f>
        <v>16</v>
      </c>
      <c r="P794" s="9">
        <f ca="1">MATCH(100-C794,INDEX('Task Durations - Poisson'!$B$2:$AZ$80,,O794),1)</f>
        <v>17</v>
      </c>
    </row>
    <row r="795" spans="1:16" ht="20.100000000000001" customHeight="1">
      <c r="A795" s="10">
        <v>793</v>
      </c>
      <c r="B795" s="11">
        <f t="shared" si="140"/>
        <v>5.7573685069987404</v>
      </c>
      <c r="C795" s="12">
        <f t="shared" ca="1" si="139"/>
        <v>19</v>
      </c>
      <c r="D795" s="12">
        <f t="shared" ca="1" si="141"/>
        <v>1</v>
      </c>
      <c r="E795" s="12">
        <f t="shared" ca="1" si="142"/>
        <v>0</v>
      </c>
      <c r="F795" s="12">
        <f t="shared" ca="1" si="143"/>
        <v>0</v>
      </c>
      <c r="G795" s="12">
        <f t="shared" ca="1" si="148"/>
        <v>18</v>
      </c>
      <c r="H795" s="12">
        <f t="shared" ca="1" si="148"/>
        <v>26</v>
      </c>
      <c r="I795" s="12">
        <f t="shared" ca="1" si="148"/>
        <v>26</v>
      </c>
      <c r="J795" s="12">
        <f t="shared" ca="1" si="144"/>
        <v>23.333333333333332</v>
      </c>
      <c r="K795" s="12">
        <f t="shared" ca="1" si="145"/>
        <v>23.333333333333332</v>
      </c>
      <c r="L795" s="12">
        <f t="shared" ca="1" si="146"/>
        <v>0</v>
      </c>
      <c r="M795" s="12">
        <f t="shared" ca="1" si="147"/>
        <v>0</v>
      </c>
      <c r="N795" s="9">
        <f ca="1">MATCH(C795,INDEX('Task Durations - Poisson'!$B$2:$AZ$80,,5),1)</f>
        <v>4</v>
      </c>
      <c r="O795" s="9">
        <f ca="1">MIN(51,INT(SUMPRODUCT(B795:N795,'Task Durations - Table 1'!$A$3:$M$3)))</f>
        <v>33</v>
      </c>
      <c r="P795" s="9">
        <f ca="1">MATCH(100-C795,INDEX('Task Durations - Poisson'!$B$2:$AZ$80,,O795),1)</f>
        <v>39</v>
      </c>
    </row>
    <row r="796" spans="1:16" ht="20.100000000000001" customHeight="1">
      <c r="A796" s="10">
        <v>794</v>
      </c>
      <c r="B796" s="11">
        <f t="shared" si="140"/>
        <v>5.7650501182775757</v>
      </c>
      <c r="C796" s="12">
        <f t="shared" ca="1" si="139"/>
        <v>28</v>
      </c>
      <c r="D796" s="12">
        <f t="shared" ca="1" si="141"/>
        <v>1</v>
      </c>
      <c r="E796" s="12">
        <f t="shared" ca="1" si="142"/>
        <v>0</v>
      </c>
      <c r="F796" s="12">
        <f t="shared" ca="1" si="143"/>
        <v>0</v>
      </c>
      <c r="G796" s="12">
        <f t="shared" ca="1" si="148"/>
        <v>7</v>
      </c>
      <c r="H796" s="12">
        <f t="shared" ca="1" si="148"/>
        <v>6</v>
      </c>
      <c r="I796" s="12">
        <f t="shared" ca="1" si="148"/>
        <v>6</v>
      </c>
      <c r="J796" s="12">
        <f t="shared" ca="1" si="144"/>
        <v>6.333333333333333</v>
      </c>
      <c r="K796" s="12">
        <f t="shared" ca="1" si="145"/>
        <v>6.333333333333333</v>
      </c>
      <c r="L796" s="12">
        <f t="shared" ca="1" si="146"/>
        <v>0</v>
      </c>
      <c r="M796" s="12">
        <f t="shared" ca="1" si="147"/>
        <v>0</v>
      </c>
      <c r="N796" s="9">
        <f ca="1">MATCH(C796,INDEX('Task Durations - Poisson'!$B$2:$AZ$80,,5),1)</f>
        <v>5</v>
      </c>
      <c r="O796" s="9">
        <f ca="1">MIN(51,INT(SUMPRODUCT(B796:N796,'Task Durations - Table 1'!$A$3:$M$3)))</f>
        <v>14</v>
      </c>
      <c r="P796" s="9">
        <f ca="1">MATCH(100-C796,INDEX('Task Durations - Poisson'!$B$2:$AZ$80,,O796),1)</f>
        <v>17</v>
      </c>
    </row>
    <row r="797" spans="1:16" ht="20.100000000000001" customHeight="1">
      <c r="A797" s="10">
        <v>795</v>
      </c>
      <c r="B797" s="11">
        <f t="shared" si="140"/>
        <v>5.7727419785359171</v>
      </c>
      <c r="C797" s="12">
        <f t="shared" ca="1" si="139"/>
        <v>29</v>
      </c>
      <c r="D797" s="12">
        <f t="shared" ca="1" si="141"/>
        <v>1</v>
      </c>
      <c r="E797" s="12">
        <f t="shared" ca="1" si="142"/>
        <v>0</v>
      </c>
      <c r="F797" s="12">
        <f t="shared" ca="1" si="143"/>
        <v>0</v>
      </c>
      <c r="G797" s="12">
        <f t="shared" ca="1" si="148"/>
        <v>7</v>
      </c>
      <c r="H797" s="12">
        <f t="shared" ca="1" si="148"/>
        <v>8</v>
      </c>
      <c r="I797" s="12">
        <f t="shared" ca="1" si="148"/>
        <v>8</v>
      </c>
      <c r="J797" s="12">
        <f t="shared" ca="1" si="144"/>
        <v>7.666666666666667</v>
      </c>
      <c r="K797" s="12">
        <f t="shared" ca="1" si="145"/>
        <v>7.666666666666667</v>
      </c>
      <c r="L797" s="12">
        <f t="shared" ca="1" si="146"/>
        <v>0</v>
      </c>
      <c r="M797" s="12">
        <f t="shared" ca="1" si="147"/>
        <v>0</v>
      </c>
      <c r="N797" s="9">
        <f ca="1">MATCH(C797,INDEX('Task Durations - Poisson'!$B$2:$AZ$80,,5),1)</f>
        <v>5</v>
      </c>
      <c r="O797" s="9">
        <f ca="1">MIN(51,INT(SUMPRODUCT(B797:N797,'Task Durations - Table 1'!$A$3:$M$3)))</f>
        <v>16</v>
      </c>
      <c r="P797" s="9">
        <f ca="1">MATCH(100-C797,INDEX('Task Durations - Poisson'!$B$2:$AZ$80,,O797),1)</f>
        <v>19</v>
      </c>
    </row>
    <row r="798" spans="1:16" ht="20.100000000000001" customHeight="1">
      <c r="A798" s="10">
        <v>796</v>
      </c>
      <c r="B798" s="11">
        <f t="shared" si="140"/>
        <v>5.7804441014481833</v>
      </c>
      <c r="C798" s="12">
        <f t="shared" ca="1" si="139"/>
        <v>90</v>
      </c>
      <c r="D798" s="12">
        <f t="shared" ca="1" si="141"/>
        <v>0</v>
      </c>
      <c r="E798" s="12">
        <f t="shared" ca="1" si="142"/>
        <v>0</v>
      </c>
      <c r="F798" s="12">
        <f t="shared" ca="1" si="143"/>
        <v>1</v>
      </c>
      <c r="G798" s="12">
        <f t="shared" ca="1" si="148"/>
        <v>6</v>
      </c>
      <c r="H798" s="12">
        <f t="shared" ca="1" si="148"/>
        <v>6</v>
      </c>
      <c r="I798" s="12">
        <f t="shared" ca="1" si="148"/>
        <v>26</v>
      </c>
      <c r="J798" s="12">
        <f t="shared" ca="1" si="144"/>
        <v>12.666666666666666</v>
      </c>
      <c r="K798" s="12">
        <f t="shared" ca="1" si="145"/>
        <v>0</v>
      </c>
      <c r="L798" s="12">
        <f t="shared" ca="1" si="146"/>
        <v>0</v>
      </c>
      <c r="M798" s="12">
        <f t="shared" ca="1" si="147"/>
        <v>12.666666666666666</v>
      </c>
      <c r="N798" s="9">
        <f ca="1">MATCH(C798,INDEX('Task Durations - Poisson'!$B$2:$AZ$80,,5),1)</f>
        <v>9</v>
      </c>
      <c r="O798" s="9">
        <f ca="1">MIN(51,INT(SUMPRODUCT(B798:N798,'Task Durations - Table 1'!$A$3:$M$3)))</f>
        <v>24</v>
      </c>
      <c r="P798" s="9">
        <f ca="1">MATCH(100-C798,INDEX('Task Durations - Poisson'!$B$2:$AZ$80,,O798),1)</f>
        <v>19</v>
      </c>
    </row>
    <row r="799" spans="1:16" ht="20.100000000000001" customHeight="1">
      <c r="A799" s="10">
        <v>797</v>
      </c>
      <c r="B799" s="11">
        <f t="shared" si="140"/>
        <v>5.7881565007070428</v>
      </c>
      <c r="C799" s="12">
        <f t="shared" ca="1" si="139"/>
        <v>18</v>
      </c>
      <c r="D799" s="12">
        <f t="shared" ca="1" si="141"/>
        <v>1</v>
      </c>
      <c r="E799" s="12">
        <f t="shared" ca="1" si="142"/>
        <v>0</v>
      </c>
      <c r="F799" s="12">
        <f t="shared" ca="1" si="143"/>
        <v>0</v>
      </c>
      <c r="G799" s="12">
        <f t="shared" ca="1" si="148"/>
        <v>18</v>
      </c>
      <c r="H799" s="12">
        <f t="shared" ca="1" si="148"/>
        <v>18</v>
      </c>
      <c r="I799" s="12">
        <f t="shared" ca="1" si="148"/>
        <v>13</v>
      </c>
      <c r="J799" s="12">
        <f t="shared" ca="1" si="144"/>
        <v>16.333333333333332</v>
      </c>
      <c r="K799" s="12">
        <f t="shared" ca="1" si="145"/>
        <v>16.333333333333332</v>
      </c>
      <c r="L799" s="12">
        <f t="shared" ca="1" si="146"/>
        <v>0</v>
      </c>
      <c r="M799" s="12">
        <f t="shared" ca="1" si="147"/>
        <v>0</v>
      </c>
      <c r="N799" s="9">
        <f ca="1">MATCH(C799,INDEX('Task Durations - Poisson'!$B$2:$AZ$80,,5),1)</f>
        <v>4</v>
      </c>
      <c r="O799" s="9">
        <f ca="1">MIN(51,INT(SUMPRODUCT(B799:N799,'Task Durations - Table 1'!$A$3:$M$3)))</f>
        <v>25</v>
      </c>
      <c r="P799" s="9">
        <f ca="1">MATCH(100-C799,INDEX('Task Durations - Poisson'!$B$2:$AZ$80,,O799),1)</f>
        <v>31</v>
      </c>
    </row>
    <row r="800" spans="1:16" ht="20.100000000000001" customHeight="1">
      <c r="A800" s="10">
        <v>798</v>
      </c>
      <c r="B800" s="11">
        <f t="shared" si="140"/>
        <v>5.7958791900234283</v>
      </c>
      <c r="C800" s="12">
        <f t="shared" ca="1" si="139"/>
        <v>94</v>
      </c>
      <c r="D800" s="12">
        <f t="shared" ca="1" si="141"/>
        <v>0</v>
      </c>
      <c r="E800" s="12">
        <f t="shared" ca="1" si="142"/>
        <v>0</v>
      </c>
      <c r="F800" s="12">
        <f t="shared" ca="1" si="143"/>
        <v>1</v>
      </c>
      <c r="G800" s="12">
        <f t="shared" ca="1" si="148"/>
        <v>13</v>
      </c>
      <c r="H800" s="12">
        <f t="shared" ca="1" si="148"/>
        <v>13</v>
      </c>
      <c r="I800" s="12">
        <f t="shared" ca="1" si="148"/>
        <v>13</v>
      </c>
      <c r="J800" s="12">
        <f t="shared" ca="1" si="144"/>
        <v>13</v>
      </c>
      <c r="K800" s="12">
        <f t="shared" ca="1" si="145"/>
        <v>0</v>
      </c>
      <c r="L800" s="12">
        <f t="shared" ca="1" si="146"/>
        <v>0</v>
      </c>
      <c r="M800" s="12">
        <f t="shared" ca="1" si="147"/>
        <v>13</v>
      </c>
      <c r="N800" s="9">
        <f ca="1">MATCH(C800,INDEX('Task Durations - Poisson'!$B$2:$AZ$80,,5),1)</f>
        <v>10</v>
      </c>
      <c r="O800" s="9">
        <f ca="1">MIN(51,INT(SUMPRODUCT(B800:N800,'Task Durations - Table 1'!$A$3:$M$3)))</f>
        <v>24</v>
      </c>
      <c r="P800" s="9">
        <f ca="1">MATCH(100-C800,INDEX('Task Durations - Poisson'!$B$2:$AZ$80,,O800),1)</f>
        <v>18</v>
      </c>
    </row>
    <row r="801" spans="1:16" ht="20.100000000000001" customHeight="1">
      <c r="A801" s="10">
        <v>799</v>
      </c>
      <c r="B801" s="11">
        <f t="shared" si="140"/>
        <v>5.8036121831265657</v>
      </c>
      <c r="C801" s="12">
        <f t="shared" ca="1" si="139"/>
        <v>57</v>
      </c>
      <c r="D801" s="12">
        <f t="shared" ca="1" si="141"/>
        <v>0</v>
      </c>
      <c r="E801" s="12">
        <f t="shared" ca="1" si="142"/>
        <v>1</v>
      </c>
      <c r="F801" s="12">
        <f t="shared" ca="1" si="143"/>
        <v>0</v>
      </c>
      <c r="G801" s="12">
        <f t="shared" ca="1" si="148"/>
        <v>8</v>
      </c>
      <c r="H801" s="12">
        <f t="shared" ca="1" si="148"/>
        <v>8</v>
      </c>
      <c r="I801" s="12">
        <f t="shared" ca="1" si="148"/>
        <v>7</v>
      </c>
      <c r="J801" s="12">
        <f t="shared" ca="1" si="144"/>
        <v>7.666666666666667</v>
      </c>
      <c r="K801" s="12">
        <f t="shared" ca="1" si="145"/>
        <v>0</v>
      </c>
      <c r="L801" s="12">
        <f t="shared" ca="1" si="146"/>
        <v>7.666666666666667</v>
      </c>
      <c r="M801" s="12">
        <f t="shared" ca="1" si="147"/>
        <v>0</v>
      </c>
      <c r="N801" s="9">
        <f ca="1">MATCH(C801,INDEX('Task Durations - Poisson'!$B$2:$AZ$80,,5),1)</f>
        <v>6</v>
      </c>
      <c r="O801" s="9">
        <f ca="1">MIN(51,INT(SUMPRODUCT(B801:N801,'Task Durations - Table 1'!$A$3:$M$3)))</f>
        <v>13</v>
      </c>
      <c r="P801" s="9">
        <f ca="1">MATCH(100-C801,INDEX('Task Durations - Poisson'!$B$2:$AZ$80,,O801),1)</f>
        <v>13</v>
      </c>
    </row>
    <row r="802" spans="1:16" ht="20.100000000000001" customHeight="1">
      <c r="A802" s="10">
        <v>800</v>
      </c>
      <c r="B802" s="11">
        <f t="shared" si="140"/>
        <v>5.8113554937640028</v>
      </c>
      <c r="C802" s="12">
        <f t="shared" ca="1" si="139"/>
        <v>28</v>
      </c>
      <c r="D802" s="12">
        <f t="shared" ca="1" si="141"/>
        <v>1</v>
      </c>
      <c r="E802" s="12">
        <f t="shared" ca="1" si="142"/>
        <v>0</v>
      </c>
      <c r="F802" s="12">
        <f t="shared" ca="1" si="143"/>
        <v>0</v>
      </c>
      <c r="G802" s="12">
        <f t="shared" ca="1" si="148"/>
        <v>7</v>
      </c>
      <c r="H802" s="12">
        <f t="shared" ca="1" si="148"/>
        <v>6</v>
      </c>
      <c r="I802" s="12">
        <f t="shared" ca="1" si="148"/>
        <v>6</v>
      </c>
      <c r="J802" s="12">
        <f t="shared" ca="1" si="144"/>
        <v>6.333333333333333</v>
      </c>
      <c r="K802" s="12">
        <f t="shared" ca="1" si="145"/>
        <v>6.333333333333333</v>
      </c>
      <c r="L802" s="12">
        <f t="shared" ca="1" si="146"/>
        <v>0</v>
      </c>
      <c r="M802" s="12">
        <f t="shared" ca="1" si="147"/>
        <v>0</v>
      </c>
      <c r="N802" s="9">
        <f ca="1">MATCH(C802,INDEX('Task Durations - Poisson'!$B$2:$AZ$80,,5),1)</f>
        <v>5</v>
      </c>
      <c r="O802" s="9">
        <f ca="1">MIN(51,INT(SUMPRODUCT(B802:N802,'Task Durations - Table 1'!$A$3:$M$3)))</f>
        <v>14</v>
      </c>
      <c r="P802" s="9">
        <f ca="1">MATCH(100-C802,INDEX('Task Durations - Poisson'!$B$2:$AZ$80,,O802),1)</f>
        <v>17</v>
      </c>
    </row>
    <row r="803" spans="1:16" ht="20.100000000000001" customHeight="1">
      <c r="A803" s="10">
        <v>801</v>
      </c>
      <c r="B803" s="11">
        <f t="shared" si="140"/>
        <v>5.819109135701626</v>
      </c>
      <c r="C803" s="12">
        <f t="shared" ca="1" si="139"/>
        <v>12</v>
      </c>
      <c r="D803" s="12">
        <f t="shared" ca="1" si="141"/>
        <v>1</v>
      </c>
      <c r="E803" s="12">
        <f t="shared" ca="1" si="142"/>
        <v>0</v>
      </c>
      <c r="F803" s="12">
        <f t="shared" ca="1" si="143"/>
        <v>0</v>
      </c>
      <c r="G803" s="12">
        <f t="shared" ca="1" si="148"/>
        <v>18</v>
      </c>
      <c r="H803" s="12">
        <f t="shared" ca="1" si="148"/>
        <v>18</v>
      </c>
      <c r="I803" s="12">
        <f t="shared" ca="1" si="148"/>
        <v>18</v>
      </c>
      <c r="J803" s="12">
        <f t="shared" ca="1" si="144"/>
        <v>18</v>
      </c>
      <c r="K803" s="12">
        <f t="shared" ca="1" si="145"/>
        <v>18</v>
      </c>
      <c r="L803" s="12">
        <f t="shared" ca="1" si="146"/>
        <v>0</v>
      </c>
      <c r="M803" s="12">
        <f t="shared" ca="1" si="147"/>
        <v>0</v>
      </c>
      <c r="N803" s="9">
        <f ca="1">MATCH(C803,INDEX('Task Durations - Poisson'!$B$2:$AZ$80,,5),1)</f>
        <v>3</v>
      </c>
      <c r="O803" s="9">
        <f ca="1">MIN(51,INT(SUMPRODUCT(B803:N803,'Task Durations - Table 1'!$A$3:$M$3)))</f>
        <v>27</v>
      </c>
      <c r="P803" s="9">
        <f ca="1">MATCH(100-C803,INDEX('Task Durations - Poisson'!$B$2:$AZ$80,,O803),1)</f>
        <v>34</v>
      </c>
    </row>
    <row r="804" spans="1:16" ht="20.100000000000001" customHeight="1">
      <c r="A804" s="10">
        <v>802</v>
      </c>
      <c r="B804" s="11">
        <f t="shared" si="140"/>
        <v>5.8268731227236881</v>
      </c>
      <c r="C804" s="12">
        <f t="shared" ca="1" si="139"/>
        <v>21</v>
      </c>
      <c r="D804" s="12">
        <f t="shared" ca="1" si="141"/>
        <v>1</v>
      </c>
      <c r="E804" s="12">
        <f t="shared" ca="1" si="142"/>
        <v>0</v>
      </c>
      <c r="F804" s="12">
        <f t="shared" ca="1" si="143"/>
        <v>0</v>
      </c>
      <c r="G804" s="12">
        <f t="shared" ref="G804:I823" ca="1" si="149">INT(CHOOSE(1+MOD($C804+RANDBETWEEN(0,1),7),1,2,3,5,8,13,21)+$B804)</f>
        <v>6</v>
      </c>
      <c r="H804" s="12">
        <f t="shared" ca="1" si="149"/>
        <v>6</v>
      </c>
      <c r="I804" s="12">
        <f t="shared" ca="1" si="149"/>
        <v>6</v>
      </c>
      <c r="J804" s="12">
        <f t="shared" ca="1" si="144"/>
        <v>6</v>
      </c>
      <c r="K804" s="12">
        <f t="shared" ca="1" si="145"/>
        <v>6</v>
      </c>
      <c r="L804" s="12">
        <f t="shared" ca="1" si="146"/>
        <v>0</v>
      </c>
      <c r="M804" s="12">
        <f t="shared" ca="1" si="147"/>
        <v>0</v>
      </c>
      <c r="N804" s="9">
        <f ca="1">MATCH(C804,INDEX('Task Durations - Poisson'!$B$2:$AZ$80,,5),1)</f>
        <v>4</v>
      </c>
      <c r="O804" s="9">
        <f ca="1">MIN(51,INT(SUMPRODUCT(B804:N804,'Task Durations - Table 1'!$A$3:$M$3)))</f>
        <v>14</v>
      </c>
      <c r="P804" s="9">
        <f ca="1">MATCH(100-C804,INDEX('Task Durations - Poisson'!$B$2:$AZ$80,,O804),1)</f>
        <v>18</v>
      </c>
    </row>
    <row r="805" spans="1:16" ht="20.100000000000001" customHeight="1">
      <c r="A805" s="10">
        <v>803</v>
      </c>
      <c r="B805" s="11">
        <f t="shared" si="140"/>
        <v>5.8346474686328378</v>
      </c>
      <c r="C805" s="12">
        <f t="shared" ca="1" si="139"/>
        <v>60</v>
      </c>
      <c r="D805" s="12">
        <f t="shared" ca="1" si="141"/>
        <v>0</v>
      </c>
      <c r="E805" s="12">
        <f t="shared" ca="1" si="142"/>
        <v>1</v>
      </c>
      <c r="F805" s="12">
        <f t="shared" ca="1" si="143"/>
        <v>0</v>
      </c>
      <c r="G805" s="12">
        <f t="shared" ca="1" si="149"/>
        <v>18</v>
      </c>
      <c r="H805" s="12">
        <f t="shared" ca="1" si="149"/>
        <v>18</v>
      </c>
      <c r="I805" s="12">
        <f t="shared" ca="1" si="149"/>
        <v>13</v>
      </c>
      <c r="J805" s="12">
        <f t="shared" ca="1" si="144"/>
        <v>16.333333333333332</v>
      </c>
      <c r="K805" s="12">
        <f t="shared" ca="1" si="145"/>
        <v>0</v>
      </c>
      <c r="L805" s="12">
        <f t="shared" ca="1" si="146"/>
        <v>16.333333333333332</v>
      </c>
      <c r="M805" s="12">
        <f t="shared" ca="1" si="147"/>
        <v>0</v>
      </c>
      <c r="N805" s="9">
        <f ca="1">MATCH(C805,INDEX('Task Durations - Poisson'!$B$2:$AZ$80,,5),1)</f>
        <v>6</v>
      </c>
      <c r="O805" s="9">
        <f ca="1">MIN(51,INT(SUMPRODUCT(B805:N805,'Task Durations - Table 1'!$A$3:$M$3)))</f>
        <v>20</v>
      </c>
      <c r="P805" s="9">
        <f ca="1">MATCH(100-C805,INDEX('Task Durations - Poisson'!$B$2:$AZ$80,,O805),1)</f>
        <v>20</v>
      </c>
    </row>
    <row r="806" spans="1:16" ht="20.100000000000001" customHeight="1">
      <c r="A806" s="10">
        <v>804</v>
      </c>
      <c r="B806" s="11">
        <f t="shared" si="140"/>
        <v>5.8424321872501359</v>
      </c>
      <c r="C806" s="12">
        <f t="shared" ca="1" si="139"/>
        <v>66</v>
      </c>
      <c r="D806" s="12">
        <f t="shared" ca="1" si="141"/>
        <v>0</v>
      </c>
      <c r="E806" s="12">
        <f t="shared" ca="1" si="142"/>
        <v>0</v>
      </c>
      <c r="F806" s="12">
        <f t="shared" ca="1" si="143"/>
        <v>1</v>
      </c>
      <c r="G806" s="12">
        <f t="shared" ca="1" si="149"/>
        <v>13</v>
      </c>
      <c r="H806" s="12">
        <f t="shared" ca="1" si="149"/>
        <v>10</v>
      </c>
      <c r="I806" s="12">
        <f t="shared" ca="1" si="149"/>
        <v>10</v>
      </c>
      <c r="J806" s="12">
        <f t="shared" ca="1" si="144"/>
        <v>11</v>
      </c>
      <c r="K806" s="12">
        <f t="shared" ca="1" si="145"/>
        <v>0</v>
      </c>
      <c r="L806" s="12">
        <f t="shared" ca="1" si="146"/>
        <v>0</v>
      </c>
      <c r="M806" s="12">
        <f t="shared" ca="1" si="147"/>
        <v>11</v>
      </c>
      <c r="N806" s="9">
        <f ca="1">MATCH(C806,INDEX('Task Durations - Poisson'!$B$2:$AZ$80,,5),1)</f>
        <v>7</v>
      </c>
      <c r="O806" s="9">
        <f ca="1">MIN(51,INT(SUMPRODUCT(B806:N806,'Task Durations - Table 1'!$A$3:$M$3)))</f>
        <v>20</v>
      </c>
      <c r="P806" s="9">
        <f ca="1">MATCH(100-C806,INDEX('Task Durations - Poisson'!$B$2:$AZ$80,,O806),1)</f>
        <v>19</v>
      </c>
    </row>
    <row r="807" spans="1:16" ht="20.100000000000001" customHeight="1">
      <c r="A807" s="10">
        <v>805</v>
      </c>
      <c r="B807" s="11">
        <f t="shared" si="140"/>
        <v>5.8502272924150809</v>
      </c>
      <c r="C807" s="12">
        <f t="shared" ca="1" si="139"/>
        <v>59</v>
      </c>
      <c r="D807" s="12">
        <f t="shared" ca="1" si="141"/>
        <v>0</v>
      </c>
      <c r="E807" s="12">
        <f t="shared" ca="1" si="142"/>
        <v>1</v>
      </c>
      <c r="F807" s="12">
        <f t="shared" ca="1" si="143"/>
        <v>0</v>
      </c>
      <c r="G807" s="12">
        <f t="shared" ca="1" si="149"/>
        <v>10</v>
      </c>
      <c r="H807" s="12">
        <f t="shared" ca="1" si="149"/>
        <v>13</v>
      </c>
      <c r="I807" s="12">
        <f t="shared" ca="1" si="149"/>
        <v>13</v>
      </c>
      <c r="J807" s="12">
        <f t="shared" ca="1" si="144"/>
        <v>12</v>
      </c>
      <c r="K807" s="12">
        <f t="shared" ca="1" si="145"/>
        <v>0</v>
      </c>
      <c r="L807" s="12">
        <f t="shared" ca="1" si="146"/>
        <v>12</v>
      </c>
      <c r="M807" s="12">
        <f t="shared" ca="1" si="147"/>
        <v>0</v>
      </c>
      <c r="N807" s="9">
        <f ca="1">MATCH(C807,INDEX('Task Durations - Poisson'!$B$2:$AZ$80,,5),1)</f>
        <v>6</v>
      </c>
      <c r="O807" s="9">
        <f ca="1">MIN(51,INT(SUMPRODUCT(B807:N807,'Task Durations - Table 1'!$A$3:$M$3)))</f>
        <v>16</v>
      </c>
      <c r="P807" s="9">
        <f ca="1">MATCH(100-C807,INDEX('Task Durations - Poisson'!$B$2:$AZ$80,,O807),1)</f>
        <v>16</v>
      </c>
    </row>
    <row r="808" spans="1:16" ht="20.100000000000001" customHeight="1">
      <c r="A808" s="10">
        <v>806</v>
      </c>
      <c r="B808" s="11">
        <f t="shared" si="140"/>
        <v>5.8580327979856444</v>
      </c>
      <c r="C808" s="12">
        <f t="shared" ca="1" si="139"/>
        <v>12</v>
      </c>
      <c r="D808" s="12">
        <f t="shared" ca="1" si="141"/>
        <v>1</v>
      </c>
      <c r="E808" s="12">
        <f t="shared" ca="1" si="142"/>
        <v>0</v>
      </c>
      <c r="F808" s="12">
        <f t="shared" ca="1" si="143"/>
        <v>0</v>
      </c>
      <c r="G808" s="12">
        <f t="shared" ca="1" si="149"/>
        <v>26</v>
      </c>
      <c r="H808" s="12">
        <f t="shared" ca="1" si="149"/>
        <v>18</v>
      </c>
      <c r="I808" s="12">
        <f t="shared" ca="1" si="149"/>
        <v>26</v>
      </c>
      <c r="J808" s="12">
        <f t="shared" ca="1" si="144"/>
        <v>23.333333333333332</v>
      </c>
      <c r="K808" s="12">
        <f t="shared" ca="1" si="145"/>
        <v>23.333333333333332</v>
      </c>
      <c r="L808" s="12">
        <f t="shared" ca="1" si="146"/>
        <v>0</v>
      </c>
      <c r="M808" s="12">
        <f t="shared" ca="1" si="147"/>
        <v>0</v>
      </c>
      <c r="N808" s="9">
        <f ca="1">MATCH(C808,INDEX('Task Durations - Poisson'!$B$2:$AZ$80,,5),1)</f>
        <v>3</v>
      </c>
      <c r="O808" s="9">
        <f ca="1">MIN(51,INT(SUMPRODUCT(B808:N808,'Task Durations - Table 1'!$A$3:$M$3)))</f>
        <v>33</v>
      </c>
      <c r="P808" s="9">
        <f ca="1">MATCH(100-C808,INDEX('Task Durations - Poisson'!$B$2:$AZ$80,,O808),1)</f>
        <v>41</v>
      </c>
    </row>
    <row r="809" spans="1:16" ht="20.100000000000001" customHeight="1">
      <c r="A809" s="10">
        <v>807</v>
      </c>
      <c r="B809" s="11">
        <f t="shared" si="140"/>
        <v>5.8658487178382801</v>
      </c>
      <c r="C809" s="12">
        <f t="shared" ca="1" si="139"/>
        <v>42</v>
      </c>
      <c r="D809" s="12">
        <f t="shared" ca="1" si="141"/>
        <v>0</v>
      </c>
      <c r="E809" s="12">
        <f t="shared" ca="1" si="142"/>
        <v>1</v>
      </c>
      <c r="F809" s="12">
        <f t="shared" ca="1" si="143"/>
        <v>0</v>
      </c>
      <c r="G809" s="12">
        <f t="shared" ca="1" si="149"/>
        <v>6</v>
      </c>
      <c r="H809" s="12">
        <f t="shared" ca="1" si="149"/>
        <v>6</v>
      </c>
      <c r="I809" s="12">
        <f t="shared" ca="1" si="149"/>
        <v>6</v>
      </c>
      <c r="J809" s="12">
        <f t="shared" ca="1" si="144"/>
        <v>6</v>
      </c>
      <c r="K809" s="12">
        <f t="shared" ca="1" si="145"/>
        <v>0</v>
      </c>
      <c r="L809" s="12">
        <f t="shared" ca="1" si="146"/>
        <v>6</v>
      </c>
      <c r="M809" s="12">
        <f t="shared" ca="1" si="147"/>
        <v>0</v>
      </c>
      <c r="N809" s="9">
        <f ca="1">MATCH(C809,INDEX('Task Durations - Poisson'!$B$2:$AZ$80,,5),1)</f>
        <v>5</v>
      </c>
      <c r="O809" s="9">
        <f ca="1">MIN(51,INT(SUMPRODUCT(B809:N809,'Task Durations - Table 1'!$A$3:$M$3)))</f>
        <v>11</v>
      </c>
      <c r="P809" s="9">
        <f ca="1">MATCH(100-C809,INDEX('Task Durations - Poisson'!$B$2:$AZ$80,,O809),1)</f>
        <v>13</v>
      </c>
    </row>
    <row r="810" spans="1:16" ht="20.100000000000001" customHeight="1">
      <c r="A810" s="10">
        <v>808</v>
      </c>
      <c r="B810" s="11">
        <f t="shared" si="140"/>
        <v>5.8736750658679577</v>
      </c>
      <c r="C810" s="12">
        <f t="shared" ca="1" si="139"/>
        <v>37</v>
      </c>
      <c r="D810" s="12">
        <f t="shared" ca="1" si="141"/>
        <v>0</v>
      </c>
      <c r="E810" s="12">
        <f t="shared" ca="1" si="142"/>
        <v>1</v>
      </c>
      <c r="F810" s="12">
        <f t="shared" ca="1" si="143"/>
        <v>0</v>
      </c>
      <c r="G810" s="12">
        <f t="shared" ca="1" si="149"/>
        <v>10</v>
      </c>
      <c r="H810" s="12">
        <f t="shared" ca="1" si="149"/>
        <v>10</v>
      </c>
      <c r="I810" s="12">
        <f t="shared" ca="1" si="149"/>
        <v>8</v>
      </c>
      <c r="J810" s="12">
        <f t="shared" ca="1" si="144"/>
        <v>9.3333333333333339</v>
      </c>
      <c r="K810" s="12">
        <f t="shared" ca="1" si="145"/>
        <v>0</v>
      </c>
      <c r="L810" s="12">
        <f t="shared" ca="1" si="146"/>
        <v>9.3333333333333339</v>
      </c>
      <c r="M810" s="12">
        <f t="shared" ca="1" si="147"/>
        <v>0</v>
      </c>
      <c r="N810" s="9">
        <f ca="1">MATCH(C810,INDEX('Task Durations - Poisson'!$B$2:$AZ$80,,5),1)</f>
        <v>5</v>
      </c>
      <c r="O810" s="9">
        <f ca="1">MIN(51,INT(SUMPRODUCT(B810:N810,'Task Durations - Table 1'!$A$3:$M$3)))</f>
        <v>14</v>
      </c>
      <c r="P810" s="9">
        <f ca="1">MATCH(100-C810,INDEX('Task Durations - Poisson'!$B$2:$AZ$80,,O810),1)</f>
        <v>16</v>
      </c>
    </row>
    <row r="811" spans="1:16" ht="20.100000000000001" customHeight="1">
      <c r="A811" s="10">
        <v>809</v>
      </c>
      <c r="B811" s="11">
        <f t="shared" si="140"/>
        <v>5.8815118559881894</v>
      </c>
      <c r="C811" s="12">
        <f t="shared" ca="1" si="139"/>
        <v>94</v>
      </c>
      <c r="D811" s="12">
        <f t="shared" ca="1" si="141"/>
        <v>0</v>
      </c>
      <c r="E811" s="12">
        <f t="shared" ca="1" si="142"/>
        <v>0</v>
      </c>
      <c r="F811" s="12">
        <f t="shared" ca="1" si="143"/>
        <v>1</v>
      </c>
      <c r="G811" s="12">
        <f t="shared" ca="1" si="149"/>
        <v>10</v>
      </c>
      <c r="H811" s="12">
        <f t="shared" ca="1" si="149"/>
        <v>13</v>
      </c>
      <c r="I811" s="12">
        <f t="shared" ca="1" si="149"/>
        <v>10</v>
      </c>
      <c r="J811" s="12">
        <f t="shared" ca="1" si="144"/>
        <v>11</v>
      </c>
      <c r="K811" s="12">
        <f t="shared" ca="1" si="145"/>
        <v>0</v>
      </c>
      <c r="L811" s="12">
        <f t="shared" ca="1" si="146"/>
        <v>0</v>
      </c>
      <c r="M811" s="12">
        <f t="shared" ca="1" si="147"/>
        <v>11</v>
      </c>
      <c r="N811" s="9">
        <f ca="1">MATCH(C811,INDEX('Task Durations - Poisson'!$B$2:$AZ$80,,5),1)</f>
        <v>10</v>
      </c>
      <c r="O811" s="9">
        <f ca="1">MIN(51,INT(SUMPRODUCT(B811:N811,'Task Durations - Table 1'!$A$3:$M$3)))</f>
        <v>22</v>
      </c>
      <c r="P811" s="9">
        <f ca="1">MATCH(100-C811,INDEX('Task Durations - Poisson'!$B$2:$AZ$80,,O811),1)</f>
        <v>16</v>
      </c>
    </row>
    <row r="812" spans="1:16" ht="20.100000000000001" customHeight="1">
      <c r="A812" s="10">
        <v>810</v>
      </c>
      <c r="B812" s="11">
        <f t="shared" si="140"/>
        <v>5.8893591021310483</v>
      </c>
      <c r="C812" s="12">
        <f t="shared" ca="1" si="139"/>
        <v>39</v>
      </c>
      <c r="D812" s="12">
        <f t="shared" ca="1" si="141"/>
        <v>0</v>
      </c>
      <c r="E812" s="12">
        <f t="shared" ca="1" si="142"/>
        <v>1</v>
      </c>
      <c r="F812" s="12">
        <f t="shared" ca="1" si="143"/>
        <v>0</v>
      </c>
      <c r="G812" s="12">
        <f t="shared" ca="1" si="149"/>
        <v>18</v>
      </c>
      <c r="H812" s="12">
        <f t="shared" ca="1" si="149"/>
        <v>18</v>
      </c>
      <c r="I812" s="12">
        <f t="shared" ca="1" si="149"/>
        <v>13</v>
      </c>
      <c r="J812" s="12">
        <f t="shared" ca="1" si="144"/>
        <v>16.333333333333332</v>
      </c>
      <c r="K812" s="12">
        <f t="shared" ca="1" si="145"/>
        <v>0</v>
      </c>
      <c r="L812" s="12">
        <f t="shared" ca="1" si="146"/>
        <v>16.333333333333332</v>
      </c>
      <c r="M812" s="12">
        <f t="shared" ca="1" si="147"/>
        <v>0</v>
      </c>
      <c r="N812" s="9">
        <f ca="1">MATCH(C812,INDEX('Task Durations - Poisson'!$B$2:$AZ$80,,5),1)</f>
        <v>5</v>
      </c>
      <c r="O812" s="9">
        <f ca="1">MIN(51,INT(SUMPRODUCT(B812:N812,'Task Durations - Table 1'!$A$3:$M$3)))</f>
        <v>19</v>
      </c>
      <c r="P812" s="9">
        <f ca="1">MATCH(100-C812,INDEX('Task Durations - Poisson'!$B$2:$AZ$80,,O812),1)</f>
        <v>21</v>
      </c>
    </row>
    <row r="813" spans="1:16" ht="20.100000000000001" customHeight="1">
      <c r="A813" s="10">
        <v>811</v>
      </c>
      <c r="B813" s="11">
        <f t="shared" si="140"/>
        <v>5.8972168182471929</v>
      </c>
      <c r="C813" s="12">
        <f t="shared" ca="1" si="139"/>
        <v>88</v>
      </c>
      <c r="D813" s="12">
        <f t="shared" ca="1" si="141"/>
        <v>0</v>
      </c>
      <c r="E813" s="12">
        <f t="shared" ca="1" si="142"/>
        <v>0</v>
      </c>
      <c r="F813" s="12">
        <f t="shared" ca="1" si="143"/>
        <v>1</v>
      </c>
      <c r="G813" s="12">
        <f t="shared" ca="1" si="149"/>
        <v>13</v>
      </c>
      <c r="H813" s="12">
        <f t="shared" ca="1" si="149"/>
        <v>13</v>
      </c>
      <c r="I813" s="12">
        <f t="shared" ca="1" si="149"/>
        <v>13</v>
      </c>
      <c r="J813" s="12">
        <f t="shared" ca="1" si="144"/>
        <v>13</v>
      </c>
      <c r="K813" s="12">
        <f t="shared" ca="1" si="145"/>
        <v>0</v>
      </c>
      <c r="L813" s="12">
        <f t="shared" ca="1" si="146"/>
        <v>0</v>
      </c>
      <c r="M813" s="12">
        <f t="shared" ca="1" si="147"/>
        <v>13</v>
      </c>
      <c r="N813" s="9">
        <f ca="1">MATCH(C813,INDEX('Task Durations - Poisson'!$B$2:$AZ$80,,5),1)</f>
        <v>9</v>
      </c>
      <c r="O813" s="9">
        <f ca="1">MIN(51,INT(SUMPRODUCT(B813:N813,'Task Durations - Table 1'!$A$3:$M$3)))</f>
        <v>23</v>
      </c>
      <c r="P813" s="9">
        <f ca="1">MATCH(100-C813,INDEX('Task Durations - Poisson'!$B$2:$AZ$80,,O813),1)</f>
        <v>18</v>
      </c>
    </row>
    <row r="814" spans="1:16" ht="20.100000000000001" customHeight="1">
      <c r="A814" s="10">
        <v>812</v>
      </c>
      <c r="B814" s="11">
        <f t="shared" si="140"/>
        <v>5.9050850183059032</v>
      </c>
      <c r="C814" s="12">
        <f t="shared" ca="1" si="139"/>
        <v>72</v>
      </c>
      <c r="D814" s="12">
        <f t="shared" ca="1" si="141"/>
        <v>0</v>
      </c>
      <c r="E814" s="12">
        <f t="shared" ca="1" si="142"/>
        <v>0</v>
      </c>
      <c r="F814" s="12">
        <f t="shared" ca="1" si="143"/>
        <v>1</v>
      </c>
      <c r="G814" s="12">
        <f t="shared" ca="1" si="149"/>
        <v>10</v>
      </c>
      <c r="H814" s="12">
        <f t="shared" ca="1" si="149"/>
        <v>10</v>
      </c>
      <c r="I814" s="12">
        <f t="shared" ca="1" si="149"/>
        <v>8</v>
      </c>
      <c r="J814" s="12">
        <f t="shared" ca="1" si="144"/>
        <v>9.3333333333333339</v>
      </c>
      <c r="K814" s="12">
        <f t="shared" ca="1" si="145"/>
        <v>0</v>
      </c>
      <c r="L814" s="12">
        <f t="shared" ca="1" si="146"/>
        <v>0</v>
      </c>
      <c r="M814" s="12">
        <f t="shared" ca="1" si="147"/>
        <v>9.3333333333333339</v>
      </c>
      <c r="N814" s="9">
        <f ca="1">MATCH(C814,INDEX('Task Durations - Poisson'!$B$2:$AZ$80,,5),1)</f>
        <v>7</v>
      </c>
      <c r="O814" s="9">
        <f ca="1">MIN(51,INT(SUMPRODUCT(B814:N814,'Task Durations - Table 1'!$A$3:$M$3)))</f>
        <v>19</v>
      </c>
      <c r="P814" s="9">
        <f ca="1">MATCH(100-C814,INDEX('Task Durations - Poisson'!$B$2:$AZ$80,,O814),1)</f>
        <v>17</v>
      </c>
    </row>
    <row r="815" spans="1:16" ht="20.100000000000001" customHeight="1">
      <c r="A815" s="10">
        <v>813</v>
      </c>
      <c r="B815" s="11">
        <f t="shared" si="140"/>
        <v>5.9129637162950894</v>
      </c>
      <c r="C815" s="12">
        <f t="shared" ca="1" si="139"/>
        <v>48</v>
      </c>
      <c r="D815" s="12">
        <f t="shared" ca="1" si="141"/>
        <v>0</v>
      </c>
      <c r="E815" s="12">
        <f t="shared" ca="1" si="142"/>
        <v>1</v>
      </c>
      <c r="F815" s="12">
        <f t="shared" ca="1" si="143"/>
        <v>0</v>
      </c>
      <c r="G815" s="12">
        <f t="shared" ca="1" si="149"/>
        <v>6</v>
      </c>
      <c r="H815" s="12">
        <f t="shared" ca="1" si="149"/>
        <v>6</v>
      </c>
      <c r="I815" s="12">
        <f t="shared" ca="1" si="149"/>
        <v>6</v>
      </c>
      <c r="J815" s="12">
        <f t="shared" ca="1" si="144"/>
        <v>6</v>
      </c>
      <c r="K815" s="12">
        <f t="shared" ca="1" si="145"/>
        <v>0</v>
      </c>
      <c r="L815" s="12">
        <f t="shared" ca="1" si="146"/>
        <v>6</v>
      </c>
      <c r="M815" s="12">
        <f t="shared" ca="1" si="147"/>
        <v>0</v>
      </c>
      <c r="N815" s="9">
        <f ca="1">MATCH(C815,INDEX('Task Durations - Poisson'!$B$2:$AZ$80,,5),1)</f>
        <v>6</v>
      </c>
      <c r="O815" s="9">
        <f ca="1">MIN(51,INT(SUMPRODUCT(B815:N815,'Task Durations - Table 1'!$A$3:$M$3)))</f>
        <v>12</v>
      </c>
      <c r="P815" s="9">
        <f ca="1">MATCH(100-C815,INDEX('Task Durations - Poisson'!$B$2:$AZ$80,,O815),1)</f>
        <v>13</v>
      </c>
    </row>
    <row r="816" spans="1:16" ht="20.100000000000001" customHeight="1">
      <c r="A816" s="10">
        <v>814</v>
      </c>
      <c r="B816" s="11">
        <f t="shared" si="140"/>
        <v>5.9208529262213281</v>
      </c>
      <c r="C816" s="12">
        <f t="shared" ca="1" si="139"/>
        <v>39</v>
      </c>
      <c r="D816" s="12">
        <f t="shared" ca="1" si="141"/>
        <v>0</v>
      </c>
      <c r="E816" s="12">
        <f t="shared" ca="1" si="142"/>
        <v>1</v>
      </c>
      <c r="F816" s="12">
        <f t="shared" ca="1" si="143"/>
        <v>0</v>
      </c>
      <c r="G816" s="12">
        <f t="shared" ca="1" si="149"/>
        <v>18</v>
      </c>
      <c r="H816" s="12">
        <f t="shared" ca="1" si="149"/>
        <v>18</v>
      </c>
      <c r="I816" s="12">
        <f t="shared" ca="1" si="149"/>
        <v>13</v>
      </c>
      <c r="J816" s="12">
        <f t="shared" ca="1" si="144"/>
        <v>16.333333333333332</v>
      </c>
      <c r="K816" s="12">
        <f t="shared" ca="1" si="145"/>
        <v>0</v>
      </c>
      <c r="L816" s="12">
        <f t="shared" ca="1" si="146"/>
        <v>16.333333333333332</v>
      </c>
      <c r="M816" s="12">
        <f t="shared" ca="1" si="147"/>
        <v>0</v>
      </c>
      <c r="N816" s="9">
        <f ca="1">MATCH(C816,INDEX('Task Durations - Poisson'!$B$2:$AZ$80,,5),1)</f>
        <v>5</v>
      </c>
      <c r="O816" s="9">
        <f ca="1">MIN(51,INT(SUMPRODUCT(B816:N816,'Task Durations - Table 1'!$A$3:$M$3)))</f>
        <v>19</v>
      </c>
      <c r="P816" s="9">
        <f ca="1">MATCH(100-C816,INDEX('Task Durations - Poisson'!$B$2:$AZ$80,,O816),1)</f>
        <v>21</v>
      </c>
    </row>
    <row r="817" spans="1:16" ht="20.100000000000001" customHeight="1">
      <c r="A817" s="10">
        <v>815</v>
      </c>
      <c r="B817" s="11">
        <f t="shared" si="140"/>
        <v>5.9287526621098845</v>
      </c>
      <c r="C817" s="12">
        <f t="shared" ca="1" si="139"/>
        <v>2</v>
      </c>
      <c r="D817" s="12">
        <f t="shared" ca="1" si="141"/>
        <v>1</v>
      </c>
      <c r="E817" s="12">
        <f t="shared" ca="1" si="142"/>
        <v>0</v>
      </c>
      <c r="F817" s="12">
        <f t="shared" ca="1" si="143"/>
        <v>0</v>
      </c>
      <c r="G817" s="12">
        <f t="shared" ca="1" si="149"/>
        <v>10</v>
      </c>
      <c r="H817" s="12">
        <f t="shared" ca="1" si="149"/>
        <v>10</v>
      </c>
      <c r="I817" s="12">
        <f t="shared" ca="1" si="149"/>
        <v>8</v>
      </c>
      <c r="J817" s="12">
        <f t="shared" ca="1" si="144"/>
        <v>9.3333333333333339</v>
      </c>
      <c r="K817" s="12">
        <f t="shared" ca="1" si="145"/>
        <v>9.3333333333333339</v>
      </c>
      <c r="L817" s="12">
        <f t="shared" ca="1" si="146"/>
        <v>0</v>
      </c>
      <c r="M817" s="12">
        <f t="shared" ca="1" si="147"/>
        <v>0</v>
      </c>
      <c r="N817" s="9">
        <f ca="1">MATCH(C817,INDEX('Task Durations - Poisson'!$B$2:$AZ$80,,5),1)</f>
        <v>2</v>
      </c>
      <c r="O817" s="9">
        <f ca="1">MIN(51,INT(SUMPRODUCT(B817:N817,'Task Durations - Table 1'!$A$3:$M$3)))</f>
        <v>16</v>
      </c>
      <c r="P817" s="9">
        <f ca="1">MATCH(100-C817,INDEX('Task Durations - Poisson'!$B$2:$AZ$80,,O817),1)</f>
        <v>26</v>
      </c>
    </row>
    <row r="818" spans="1:16" ht="20.100000000000001" customHeight="1">
      <c r="A818" s="10">
        <v>816</v>
      </c>
      <c r="B818" s="11">
        <f t="shared" si="140"/>
        <v>5.9366629380047353</v>
      </c>
      <c r="C818" s="12">
        <f t="shared" ca="1" si="139"/>
        <v>59</v>
      </c>
      <c r="D818" s="12">
        <f t="shared" ca="1" si="141"/>
        <v>0</v>
      </c>
      <c r="E818" s="12">
        <f t="shared" ca="1" si="142"/>
        <v>1</v>
      </c>
      <c r="F818" s="12">
        <f t="shared" ca="1" si="143"/>
        <v>0</v>
      </c>
      <c r="G818" s="12">
        <f t="shared" ca="1" si="149"/>
        <v>13</v>
      </c>
      <c r="H818" s="12">
        <f t="shared" ca="1" si="149"/>
        <v>10</v>
      </c>
      <c r="I818" s="12">
        <f t="shared" ca="1" si="149"/>
        <v>10</v>
      </c>
      <c r="J818" s="12">
        <f t="shared" ca="1" si="144"/>
        <v>11</v>
      </c>
      <c r="K818" s="12">
        <f t="shared" ca="1" si="145"/>
        <v>0</v>
      </c>
      <c r="L818" s="12">
        <f t="shared" ca="1" si="146"/>
        <v>11</v>
      </c>
      <c r="M818" s="12">
        <f t="shared" ca="1" si="147"/>
        <v>0</v>
      </c>
      <c r="N818" s="9">
        <f ca="1">MATCH(C818,INDEX('Task Durations - Poisson'!$B$2:$AZ$80,,5),1)</f>
        <v>6</v>
      </c>
      <c r="O818" s="9">
        <f ca="1">MIN(51,INT(SUMPRODUCT(B818:N818,'Task Durations - Table 1'!$A$3:$M$3)))</f>
        <v>16</v>
      </c>
      <c r="P818" s="9">
        <f ca="1">MATCH(100-C818,INDEX('Task Durations - Poisson'!$B$2:$AZ$80,,O818),1)</f>
        <v>16</v>
      </c>
    </row>
    <row r="819" spans="1:16" ht="20.100000000000001" customHeight="1">
      <c r="A819" s="10">
        <v>817</v>
      </c>
      <c r="B819" s="11">
        <f t="shared" si="140"/>
        <v>5.9445837679685942</v>
      </c>
      <c r="C819" s="12">
        <f t="shared" ca="1" si="139"/>
        <v>48</v>
      </c>
      <c r="D819" s="12">
        <f t="shared" ca="1" si="141"/>
        <v>0</v>
      </c>
      <c r="E819" s="12">
        <f t="shared" ca="1" si="142"/>
        <v>1</v>
      </c>
      <c r="F819" s="12">
        <f t="shared" ca="1" si="143"/>
        <v>0</v>
      </c>
      <c r="G819" s="12">
        <f t="shared" ca="1" si="149"/>
        <v>6</v>
      </c>
      <c r="H819" s="12">
        <f t="shared" ca="1" si="149"/>
        <v>6</v>
      </c>
      <c r="I819" s="12">
        <f t="shared" ca="1" si="149"/>
        <v>6</v>
      </c>
      <c r="J819" s="12">
        <f t="shared" ca="1" si="144"/>
        <v>6</v>
      </c>
      <c r="K819" s="12">
        <f t="shared" ca="1" si="145"/>
        <v>0</v>
      </c>
      <c r="L819" s="12">
        <f t="shared" ca="1" si="146"/>
        <v>6</v>
      </c>
      <c r="M819" s="12">
        <f t="shared" ca="1" si="147"/>
        <v>0</v>
      </c>
      <c r="N819" s="9">
        <f ca="1">MATCH(C819,INDEX('Task Durations - Poisson'!$B$2:$AZ$80,,5),1)</f>
        <v>6</v>
      </c>
      <c r="O819" s="9">
        <f ca="1">MIN(51,INT(SUMPRODUCT(B819:N819,'Task Durations - Table 1'!$A$3:$M$3)))</f>
        <v>12</v>
      </c>
      <c r="P819" s="9">
        <f ca="1">MATCH(100-C819,INDEX('Task Durations - Poisson'!$B$2:$AZ$80,,O819),1)</f>
        <v>13</v>
      </c>
    </row>
    <row r="820" spans="1:16" ht="20.100000000000001" customHeight="1">
      <c r="A820" s="10">
        <v>818</v>
      </c>
      <c r="B820" s="11">
        <f t="shared" si="140"/>
        <v>5.9525151660829403</v>
      </c>
      <c r="C820" s="12">
        <f t="shared" ca="1" si="139"/>
        <v>87</v>
      </c>
      <c r="D820" s="12">
        <f t="shared" ca="1" si="141"/>
        <v>0</v>
      </c>
      <c r="E820" s="12">
        <f t="shared" ca="1" si="142"/>
        <v>0</v>
      </c>
      <c r="F820" s="12">
        <f t="shared" ca="1" si="143"/>
        <v>1</v>
      </c>
      <c r="G820" s="12">
        <f t="shared" ca="1" si="149"/>
        <v>13</v>
      </c>
      <c r="H820" s="12">
        <f t="shared" ca="1" si="149"/>
        <v>13</v>
      </c>
      <c r="I820" s="12">
        <f t="shared" ca="1" si="149"/>
        <v>13</v>
      </c>
      <c r="J820" s="12">
        <f t="shared" ca="1" si="144"/>
        <v>13</v>
      </c>
      <c r="K820" s="12">
        <f t="shared" ca="1" si="145"/>
        <v>0</v>
      </c>
      <c r="L820" s="12">
        <f t="shared" ca="1" si="146"/>
        <v>0</v>
      </c>
      <c r="M820" s="12">
        <f t="shared" ca="1" si="147"/>
        <v>13</v>
      </c>
      <c r="N820" s="9">
        <f ca="1">MATCH(C820,INDEX('Task Durations - Poisson'!$B$2:$AZ$80,,5),1)</f>
        <v>9</v>
      </c>
      <c r="O820" s="9">
        <f ca="1">MIN(51,INT(SUMPRODUCT(B820:N820,'Task Durations - Table 1'!$A$3:$M$3)))</f>
        <v>23</v>
      </c>
      <c r="P820" s="9">
        <f ca="1">MATCH(100-C820,INDEX('Task Durations - Poisson'!$B$2:$AZ$80,,O820),1)</f>
        <v>19</v>
      </c>
    </row>
    <row r="821" spans="1:16" ht="20.100000000000001" customHeight="1">
      <c r="A821" s="10">
        <v>819</v>
      </c>
      <c r="B821" s="11">
        <f t="shared" si="140"/>
        <v>5.9604571464480385</v>
      </c>
      <c r="C821" s="12">
        <f t="shared" ca="1" si="139"/>
        <v>27</v>
      </c>
      <c r="D821" s="12">
        <f t="shared" ca="1" si="141"/>
        <v>1</v>
      </c>
      <c r="E821" s="12">
        <f t="shared" ca="1" si="142"/>
        <v>0</v>
      </c>
      <c r="F821" s="12">
        <f t="shared" ca="1" si="143"/>
        <v>0</v>
      </c>
      <c r="G821" s="12">
        <f t="shared" ca="1" si="149"/>
        <v>26</v>
      </c>
      <c r="H821" s="12">
        <f t="shared" ca="1" si="149"/>
        <v>6</v>
      </c>
      <c r="I821" s="12">
        <f t="shared" ca="1" si="149"/>
        <v>6</v>
      </c>
      <c r="J821" s="12">
        <f t="shared" ca="1" si="144"/>
        <v>12.666666666666666</v>
      </c>
      <c r="K821" s="12">
        <f t="shared" ca="1" si="145"/>
        <v>12.666666666666666</v>
      </c>
      <c r="L821" s="12">
        <f t="shared" ca="1" si="146"/>
        <v>0</v>
      </c>
      <c r="M821" s="12">
        <f t="shared" ca="1" si="147"/>
        <v>0</v>
      </c>
      <c r="N821" s="9">
        <f ca="1">MATCH(C821,INDEX('Task Durations - Poisson'!$B$2:$AZ$80,,5),1)</f>
        <v>5</v>
      </c>
      <c r="O821" s="9">
        <f ca="1">MIN(51,INT(SUMPRODUCT(B821:N821,'Task Durations - Table 1'!$A$3:$M$3)))</f>
        <v>22</v>
      </c>
      <c r="P821" s="9">
        <f ca="1">MATCH(100-C821,INDEX('Task Durations - Poisson'!$B$2:$AZ$80,,O821),1)</f>
        <v>26</v>
      </c>
    </row>
    <row r="822" spans="1:16" ht="20.100000000000001" customHeight="1">
      <c r="A822" s="10">
        <v>820</v>
      </c>
      <c r="B822" s="11">
        <f t="shared" si="140"/>
        <v>5.9684097231829654</v>
      </c>
      <c r="C822" s="12">
        <f t="shared" ca="1" si="139"/>
        <v>62</v>
      </c>
      <c r="D822" s="12">
        <f t="shared" ca="1" si="141"/>
        <v>0</v>
      </c>
      <c r="E822" s="12">
        <f t="shared" ca="1" si="142"/>
        <v>1</v>
      </c>
      <c r="F822" s="12">
        <f t="shared" ca="1" si="143"/>
        <v>0</v>
      </c>
      <c r="G822" s="12">
        <f t="shared" ca="1" si="149"/>
        <v>26</v>
      </c>
      <c r="H822" s="12">
        <f t="shared" ca="1" si="149"/>
        <v>6</v>
      </c>
      <c r="I822" s="12">
        <f t="shared" ca="1" si="149"/>
        <v>6</v>
      </c>
      <c r="J822" s="12">
        <f t="shared" ca="1" si="144"/>
        <v>12.666666666666666</v>
      </c>
      <c r="K822" s="12">
        <f t="shared" ca="1" si="145"/>
        <v>0</v>
      </c>
      <c r="L822" s="12">
        <f t="shared" ca="1" si="146"/>
        <v>12.666666666666666</v>
      </c>
      <c r="M822" s="12">
        <f t="shared" ca="1" si="147"/>
        <v>0</v>
      </c>
      <c r="N822" s="9">
        <f ca="1">MATCH(C822,INDEX('Task Durations - Poisson'!$B$2:$AZ$80,,5),1)</f>
        <v>7</v>
      </c>
      <c r="O822" s="9">
        <f ca="1">MIN(51,INT(SUMPRODUCT(B822:N822,'Task Durations - Table 1'!$A$3:$M$3)))</f>
        <v>17</v>
      </c>
      <c r="P822" s="9">
        <f ca="1">MATCH(100-C822,INDEX('Task Durations - Poisson'!$B$2:$AZ$80,,O822),1)</f>
        <v>17</v>
      </c>
    </row>
    <row r="823" spans="1:16" ht="20.100000000000001" customHeight="1">
      <c r="A823" s="10">
        <v>821</v>
      </c>
      <c r="B823" s="11">
        <f t="shared" si="140"/>
        <v>5.9763729104256402</v>
      </c>
      <c r="C823" s="12">
        <f t="shared" ca="1" si="139"/>
        <v>26</v>
      </c>
      <c r="D823" s="12">
        <f t="shared" ca="1" si="141"/>
        <v>1</v>
      </c>
      <c r="E823" s="12">
        <f t="shared" ca="1" si="142"/>
        <v>0</v>
      </c>
      <c r="F823" s="12">
        <f t="shared" ca="1" si="143"/>
        <v>0</v>
      </c>
      <c r="G823" s="12">
        <f t="shared" ca="1" si="149"/>
        <v>26</v>
      </c>
      <c r="H823" s="12">
        <f t="shared" ca="1" si="149"/>
        <v>18</v>
      </c>
      <c r="I823" s="12">
        <f t="shared" ca="1" si="149"/>
        <v>18</v>
      </c>
      <c r="J823" s="12">
        <f t="shared" ca="1" si="144"/>
        <v>20.666666666666668</v>
      </c>
      <c r="K823" s="12">
        <f t="shared" ca="1" si="145"/>
        <v>20.666666666666668</v>
      </c>
      <c r="L823" s="12">
        <f t="shared" ca="1" si="146"/>
        <v>0</v>
      </c>
      <c r="M823" s="12">
        <f t="shared" ca="1" si="147"/>
        <v>0</v>
      </c>
      <c r="N823" s="9">
        <f ca="1">MATCH(C823,INDEX('Task Durations - Poisson'!$B$2:$AZ$80,,5),1)</f>
        <v>4</v>
      </c>
      <c r="O823" s="9">
        <f ca="1">MIN(51,INT(SUMPRODUCT(B823:N823,'Task Durations - Table 1'!$A$3:$M$3)))</f>
        <v>30</v>
      </c>
      <c r="P823" s="9">
        <f ca="1">MATCH(100-C823,INDEX('Task Durations - Poisson'!$B$2:$AZ$80,,O823),1)</f>
        <v>34</v>
      </c>
    </row>
    <row r="824" spans="1:16" ht="20.100000000000001" customHeight="1">
      <c r="A824" s="10">
        <v>822</v>
      </c>
      <c r="B824" s="11">
        <f t="shared" si="140"/>
        <v>5.984346722332841</v>
      </c>
      <c r="C824" s="12">
        <f t="shared" ca="1" si="139"/>
        <v>60</v>
      </c>
      <c r="D824" s="12">
        <f t="shared" ca="1" si="141"/>
        <v>0</v>
      </c>
      <c r="E824" s="12">
        <f t="shared" ca="1" si="142"/>
        <v>1</v>
      </c>
      <c r="F824" s="12">
        <f t="shared" ca="1" si="143"/>
        <v>0</v>
      </c>
      <c r="G824" s="12">
        <f t="shared" ref="G824:I843" ca="1" si="150">INT(CHOOSE(1+MOD($C824+RANDBETWEEN(0,1),7),1,2,3,5,8,13,21)+$B824)</f>
        <v>18</v>
      </c>
      <c r="H824" s="12">
        <f t="shared" ca="1" si="150"/>
        <v>13</v>
      </c>
      <c r="I824" s="12">
        <f t="shared" ca="1" si="150"/>
        <v>18</v>
      </c>
      <c r="J824" s="12">
        <f t="shared" ca="1" si="144"/>
        <v>16.333333333333332</v>
      </c>
      <c r="K824" s="12">
        <f t="shared" ca="1" si="145"/>
        <v>0</v>
      </c>
      <c r="L824" s="12">
        <f t="shared" ca="1" si="146"/>
        <v>16.333333333333332</v>
      </c>
      <c r="M824" s="12">
        <f t="shared" ca="1" si="147"/>
        <v>0</v>
      </c>
      <c r="N824" s="9">
        <f ca="1">MATCH(C824,INDEX('Task Durations - Poisson'!$B$2:$AZ$80,,5),1)</f>
        <v>6</v>
      </c>
      <c r="O824" s="9">
        <f ca="1">MIN(51,INT(SUMPRODUCT(B824:N824,'Task Durations - Table 1'!$A$3:$M$3)))</f>
        <v>20</v>
      </c>
      <c r="P824" s="9">
        <f ca="1">MATCH(100-C824,INDEX('Task Durations - Poisson'!$B$2:$AZ$80,,O824),1)</f>
        <v>20</v>
      </c>
    </row>
    <row r="825" spans="1:16" ht="20.100000000000001" customHeight="1">
      <c r="A825" s="10">
        <v>823</v>
      </c>
      <c r="B825" s="11">
        <f t="shared" si="140"/>
        <v>5.9923311730802338</v>
      </c>
      <c r="C825" s="12">
        <f t="shared" ca="1" si="139"/>
        <v>20</v>
      </c>
      <c r="D825" s="12">
        <f t="shared" ca="1" si="141"/>
        <v>1</v>
      </c>
      <c r="E825" s="12">
        <f t="shared" ca="1" si="142"/>
        <v>0</v>
      </c>
      <c r="F825" s="12">
        <f t="shared" ca="1" si="143"/>
        <v>0</v>
      </c>
      <c r="G825" s="12">
        <f t="shared" ca="1" si="150"/>
        <v>6</v>
      </c>
      <c r="H825" s="12">
        <f t="shared" ca="1" si="150"/>
        <v>6</v>
      </c>
      <c r="I825" s="12">
        <f t="shared" ca="1" si="150"/>
        <v>6</v>
      </c>
      <c r="J825" s="12">
        <f t="shared" ca="1" si="144"/>
        <v>6</v>
      </c>
      <c r="K825" s="12">
        <f t="shared" ca="1" si="145"/>
        <v>6</v>
      </c>
      <c r="L825" s="12">
        <f t="shared" ca="1" si="146"/>
        <v>0</v>
      </c>
      <c r="M825" s="12">
        <f t="shared" ca="1" si="147"/>
        <v>0</v>
      </c>
      <c r="N825" s="9">
        <f ca="1">MATCH(C825,INDEX('Task Durations - Poisson'!$B$2:$AZ$80,,5),1)</f>
        <v>4</v>
      </c>
      <c r="O825" s="9">
        <f ca="1">MIN(51,INT(SUMPRODUCT(B825:N825,'Task Durations - Table 1'!$A$3:$M$3)))</f>
        <v>14</v>
      </c>
      <c r="P825" s="9">
        <f ca="1">MATCH(100-C825,INDEX('Task Durations - Poisson'!$B$2:$AZ$80,,O825),1)</f>
        <v>18</v>
      </c>
    </row>
    <row r="826" spans="1:16" ht="20.100000000000001" customHeight="1">
      <c r="A826" s="10">
        <v>824</v>
      </c>
      <c r="B826" s="11">
        <f t="shared" si="140"/>
        <v>6.0003262768624026</v>
      </c>
      <c r="C826" s="12">
        <f t="shared" ca="1" si="139"/>
        <v>29</v>
      </c>
      <c r="D826" s="12">
        <f t="shared" ca="1" si="141"/>
        <v>1</v>
      </c>
      <c r="E826" s="12">
        <f t="shared" ca="1" si="142"/>
        <v>0</v>
      </c>
      <c r="F826" s="12">
        <f t="shared" ca="1" si="143"/>
        <v>0</v>
      </c>
      <c r="G826" s="12">
        <f t="shared" ca="1" si="150"/>
        <v>8</v>
      </c>
      <c r="H826" s="12">
        <f t="shared" ca="1" si="150"/>
        <v>8</v>
      </c>
      <c r="I826" s="12">
        <f t="shared" ca="1" si="150"/>
        <v>9</v>
      </c>
      <c r="J826" s="12">
        <f t="shared" ca="1" si="144"/>
        <v>8.3333333333333339</v>
      </c>
      <c r="K826" s="12">
        <f t="shared" ca="1" si="145"/>
        <v>8.3333333333333339</v>
      </c>
      <c r="L826" s="12">
        <f t="shared" ca="1" si="146"/>
        <v>0</v>
      </c>
      <c r="M826" s="12">
        <f t="shared" ca="1" si="147"/>
        <v>0</v>
      </c>
      <c r="N826" s="9">
        <f ca="1">MATCH(C826,INDEX('Task Durations - Poisson'!$B$2:$AZ$80,,5),1)</f>
        <v>5</v>
      </c>
      <c r="O826" s="9">
        <f ca="1">MIN(51,INT(SUMPRODUCT(B826:N826,'Task Durations - Table 1'!$A$3:$M$3)))</f>
        <v>17</v>
      </c>
      <c r="P826" s="9">
        <f ca="1">MATCH(100-C826,INDEX('Task Durations - Poisson'!$B$2:$AZ$80,,O826),1)</f>
        <v>20</v>
      </c>
    </row>
    <row r="827" spans="1:16" ht="20.100000000000001" customHeight="1">
      <c r="A827" s="10">
        <v>825</v>
      </c>
      <c r="B827" s="11">
        <f t="shared" si="140"/>
        <v>6.0083320478928668</v>
      </c>
      <c r="C827" s="12">
        <f t="shared" ca="1" si="139"/>
        <v>22</v>
      </c>
      <c r="D827" s="12">
        <f t="shared" ca="1" si="141"/>
        <v>1</v>
      </c>
      <c r="E827" s="12">
        <f t="shared" ca="1" si="142"/>
        <v>0</v>
      </c>
      <c r="F827" s="12">
        <f t="shared" ca="1" si="143"/>
        <v>0</v>
      </c>
      <c r="G827" s="12">
        <f t="shared" ca="1" si="150"/>
        <v>9</v>
      </c>
      <c r="H827" s="12">
        <f t="shared" ca="1" si="150"/>
        <v>8</v>
      </c>
      <c r="I827" s="12">
        <f t="shared" ca="1" si="150"/>
        <v>9</v>
      </c>
      <c r="J827" s="12">
        <f t="shared" ca="1" si="144"/>
        <v>8.6666666666666661</v>
      </c>
      <c r="K827" s="12">
        <f t="shared" ca="1" si="145"/>
        <v>8.6666666666666661</v>
      </c>
      <c r="L827" s="12">
        <f t="shared" ca="1" si="146"/>
        <v>0</v>
      </c>
      <c r="M827" s="12">
        <f t="shared" ca="1" si="147"/>
        <v>0</v>
      </c>
      <c r="N827" s="9">
        <f ca="1">MATCH(C827,INDEX('Task Durations - Poisson'!$B$2:$AZ$80,,5),1)</f>
        <v>4</v>
      </c>
      <c r="O827" s="9">
        <f ca="1">MIN(51,INT(SUMPRODUCT(B827:N827,'Task Durations - Table 1'!$A$3:$M$3)))</f>
        <v>17</v>
      </c>
      <c r="P827" s="9">
        <f ca="1">MATCH(100-C827,INDEX('Task Durations - Poisson'!$B$2:$AZ$80,,O827),1)</f>
        <v>21</v>
      </c>
    </row>
    <row r="828" spans="1:16" ht="20.100000000000001" customHeight="1">
      <c r="A828" s="10">
        <v>826</v>
      </c>
      <c r="B828" s="11">
        <f t="shared" si="140"/>
        <v>6.0163485004041082</v>
      </c>
      <c r="C828" s="12">
        <f t="shared" ca="1" si="139"/>
        <v>26</v>
      </c>
      <c r="D828" s="12">
        <f t="shared" ca="1" si="141"/>
        <v>1</v>
      </c>
      <c r="E828" s="12">
        <f t="shared" ca="1" si="142"/>
        <v>0</v>
      </c>
      <c r="F828" s="12">
        <f t="shared" ca="1" si="143"/>
        <v>0</v>
      </c>
      <c r="G828" s="12">
        <f t="shared" ca="1" si="150"/>
        <v>27</v>
      </c>
      <c r="H828" s="12">
        <f t="shared" ca="1" si="150"/>
        <v>19</v>
      </c>
      <c r="I828" s="12">
        <f t="shared" ca="1" si="150"/>
        <v>27</v>
      </c>
      <c r="J828" s="12">
        <f t="shared" ca="1" si="144"/>
        <v>24.333333333333332</v>
      </c>
      <c r="K828" s="12">
        <f t="shared" ca="1" si="145"/>
        <v>24.333333333333332</v>
      </c>
      <c r="L828" s="12">
        <f t="shared" ca="1" si="146"/>
        <v>0</v>
      </c>
      <c r="M828" s="12">
        <f t="shared" ca="1" si="147"/>
        <v>0</v>
      </c>
      <c r="N828" s="9">
        <f ca="1">MATCH(C828,INDEX('Task Durations - Poisson'!$B$2:$AZ$80,,5),1)</f>
        <v>4</v>
      </c>
      <c r="O828" s="9">
        <f ca="1">MIN(51,INT(SUMPRODUCT(B828:N828,'Task Durations - Table 1'!$A$3:$M$3)))</f>
        <v>35</v>
      </c>
      <c r="P828" s="9">
        <f ca="1">MATCH(100-C828,INDEX('Task Durations - Poisson'!$B$2:$AZ$80,,O828),1)</f>
        <v>40</v>
      </c>
    </row>
    <row r="829" spans="1:16" ht="20.100000000000001" customHeight="1">
      <c r="A829" s="10">
        <v>827</v>
      </c>
      <c r="B829" s="11">
        <f t="shared" si="140"/>
        <v>6.0243756486476023</v>
      </c>
      <c r="C829" s="12">
        <f t="shared" ca="1" si="139"/>
        <v>50</v>
      </c>
      <c r="D829" s="12">
        <f t="shared" ca="1" si="141"/>
        <v>0</v>
      </c>
      <c r="E829" s="12">
        <f t="shared" ca="1" si="142"/>
        <v>1</v>
      </c>
      <c r="F829" s="12">
        <f t="shared" ca="1" si="143"/>
        <v>0</v>
      </c>
      <c r="G829" s="12">
        <f t="shared" ca="1" si="150"/>
        <v>9</v>
      </c>
      <c r="H829" s="12">
        <f t="shared" ca="1" si="150"/>
        <v>9</v>
      </c>
      <c r="I829" s="12">
        <f t="shared" ca="1" si="150"/>
        <v>9</v>
      </c>
      <c r="J829" s="12">
        <f t="shared" ca="1" si="144"/>
        <v>9</v>
      </c>
      <c r="K829" s="12">
        <f t="shared" ca="1" si="145"/>
        <v>0</v>
      </c>
      <c r="L829" s="12">
        <f t="shared" ca="1" si="146"/>
        <v>9</v>
      </c>
      <c r="M829" s="12">
        <f t="shared" ca="1" si="147"/>
        <v>0</v>
      </c>
      <c r="N829" s="9">
        <f ca="1">MATCH(C829,INDEX('Task Durations - Poisson'!$B$2:$AZ$80,,5),1)</f>
        <v>6</v>
      </c>
      <c r="O829" s="9">
        <f ca="1">MIN(51,INT(SUMPRODUCT(B829:N829,'Task Durations - Table 1'!$A$3:$M$3)))</f>
        <v>14</v>
      </c>
      <c r="P829" s="9">
        <f ca="1">MATCH(100-C829,INDEX('Task Durations - Poisson'!$B$2:$AZ$80,,O829),1)</f>
        <v>15</v>
      </c>
    </row>
    <row r="830" spans="1:16" ht="20.100000000000001" customHeight="1">
      <c r="A830" s="10">
        <v>828</v>
      </c>
      <c r="B830" s="11">
        <f t="shared" si="140"/>
        <v>6.0324135068938372</v>
      </c>
      <c r="C830" s="12">
        <f t="shared" ca="1" si="139"/>
        <v>8</v>
      </c>
      <c r="D830" s="12">
        <f t="shared" ca="1" si="141"/>
        <v>1</v>
      </c>
      <c r="E830" s="12">
        <f t="shared" ca="1" si="142"/>
        <v>0</v>
      </c>
      <c r="F830" s="12">
        <f t="shared" ca="1" si="143"/>
        <v>0</v>
      </c>
      <c r="G830" s="12">
        <f t="shared" ca="1" si="150"/>
        <v>8</v>
      </c>
      <c r="H830" s="12">
        <f t="shared" ca="1" si="150"/>
        <v>8</v>
      </c>
      <c r="I830" s="12">
        <f t="shared" ca="1" si="150"/>
        <v>8</v>
      </c>
      <c r="J830" s="12">
        <f t="shared" ca="1" si="144"/>
        <v>8</v>
      </c>
      <c r="K830" s="12">
        <f t="shared" ca="1" si="145"/>
        <v>8</v>
      </c>
      <c r="L830" s="12">
        <f t="shared" ca="1" si="146"/>
        <v>0</v>
      </c>
      <c r="M830" s="12">
        <f t="shared" ca="1" si="147"/>
        <v>0</v>
      </c>
      <c r="N830" s="9">
        <f ca="1">MATCH(C830,INDEX('Task Durations - Poisson'!$B$2:$AZ$80,,5),1)</f>
        <v>3</v>
      </c>
      <c r="O830" s="9">
        <f ca="1">MIN(51,INT(SUMPRODUCT(B830:N830,'Task Durations - Table 1'!$A$3:$M$3)))</f>
        <v>15</v>
      </c>
      <c r="P830" s="9">
        <f ca="1">MATCH(100-C830,INDEX('Task Durations - Poisson'!$B$2:$AZ$80,,O830),1)</f>
        <v>22</v>
      </c>
    </row>
    <row r="831" spans="1:16" ht="20.100000000000001" customHeight="1">
      <c r="A831" s="10">
        <v>829</v>
      </c>
      <c r="B831" s="11">
        <f t="shared" si="140"/>
        <v>6.0404620894323378</v>
      </c>
      <c r="C831" s="12">
        <f t="shared" ca="1" si="139"/>
        <v>46</v>
      </c>
      <c r="D831" s="12">
        <f t="shared" ca="1" si="141"/>
        <v>0</v>
      </c>
      <c r="E831" s="12">
        <f t="shared" ca="1" si="142"/>
        <v>1</v>
      </c>
      <c r="F831" s="12">
        <f t="shared" ca="1" si="143"/>
        <v>0</v>
      </c>
      <c r="G831" s="12">
        <f t="shared" ca="1" si="150"/>
        <v>14</v>
      </c>
      <c r="H831" s="12">
        <f t="shared" ca="1" si="150"/>
        <v>19</v>
      </c>
      <c r="I831" s="12">
        <f t="shared" ca="1" si="150"/>
        <v>19</v>
      </c>
      <c r="J831" s="12">
        <f t="shared" ca="1" si="144"/>
        <v>17.333333333333332</v>
      </c>
      <c r="K831" s="12">
        <f t="shared" ca="1" si="145"/>
        <v>0</v>
      </c>
      <c r="L831" s="12">
        <f t="shared" ca="1" si="146"/>
        <v>17.333333333333332</v>
      </c>
      <c r="M831" s="12">
        <f t="shared" ca="1" si="147"/>
        <v>0</v>
      </c>
      <c r="N831" s="9">
        <f ca="1">MATCH(C831,INDEX('Task Durations - Poisson'!$B$2:$AZ$80,,5),1)</f>
        <v>6</v>
      </c>
      <c r="O831" s="9">
        <f ca="1">MIN(51,INT(SUMPRODUCT(B831:N831,'Task Durations - Table 1'!$A$3:$M$3)))</f>
        <v>21</v>
      </c>
      <c r="P831" s="9">
        <f ca="1">MATCH(100-C831,INDEX('Task Durations - Poisson'!$B$2:$AZ$80,,O831),1)</f>
        <v>22</v>
      </c>
    </row>
    <row r="832" spans="1:16" ht="20.100000000000001" customHeight="1">
      <c r="A832" s="10">
        <v>830</v>
      </c>
      <c r="B832" s="11">
        <f t="shared" si="140"/>
        <v>6.0485214105717002</v>
      </c>
      <c r="C832" s="12">
        <f t="shared" ca="1" si="139"/>
        <v>94</v>
      </c>
      <c r="D832" s="12">
        <f t="shared" ca="1" si="141"/>
        <v>0</v>
      </c>
      <c r="E832" s="12">
        <f t="shared" ca="1" si="142"/>
        <v>0</v>
      </c>
      <c r="F832" s="12">
        <f t="shared" ca="1" si="143"/>
        <v>1</v>
      </c>
      <c r="G832" s="12">
        <f t="shared" ca="1" si="150"/>
        <v>14</v>
      </c>
      <c r="H832" s="12">
        <f t="shared" ca="1" si="150"/>
        <v>14</v>
      </c>
      <c r="I832" s="12">
        <f t="shared" ca="1" si="150"/>
        <v>14</v>
      </c>
      <c r="J832" s="12">
        <f t="shared" ca="1" si="144"/>
        <v>14</v>
      </c>
      <c r="K832" s="12">
        <f t="shared" ca="1" si="145"/>
        <v>0</v>
      </c>
      <c r="L832" s="12">
        <f t="shared" ca="1" si="146"/>
        <v>0</v>
      </c>
      <c r="M832" s="12">
        <f t="shared" ca="1" si="147"/>
        <v>14</v>
      </c>
      <c r="N832" s="9">
        <f ca="1">MATCH(C832,INDEX('Task Durations - Poisson'!$B$2:$AZ$80,,5),1)</f>
        <v>10</v>
      </c>
      <c r="O832" s="9">
        <f ca="1">MIN(51,INT(SUMPRODUCT(B832:N832,'Task Durations - Table 1'!$A$3:$M$3)))</f>
        <v>25</v>
      </c>
      <c r="P832" s="9">
        <f ca="1">MATCH(100-C832,INDEX('Task Durations - Poisson'!$B$2:$AZ$80,,O832),1)</f>
        <v>18</v>
      </c>
    </row>
    <row r="833" spans="1:16" ht="20.100000000000001" customHeight="1">
      <c r="A833" s="10">
        <v>831</v>
      </c>
      <c r="B833" s="11">
        <f t="shared" si="140"/>
        <v>6.0565914846396085</v>
      </c>
      <c r="C833" s="12">
        <f t="shared" ca="1" si="139"/>
        <v>65</v>
      </c>
      <c r="D833" s="12">
        <f t="shared" ca="1" si="141"/>
        <v>0</v>
      </c>
      <c r="E833" s="12">
        <f t="shared" ca="1" si="142"/>
        <v>1</v>
      </c>
      <c r="F833" s="12">
        <f t="shared" ca="1" si="143"/>
        <v>0</v>
      </c>
      <c r="G833" s="12">
        <f t="shared" ca="1" si="150"/>
        <v>9</v>
      </c>
      <c r="H833" s="12">
        <f t="shared" ca="1" si="150"/>
        <v>11</v>
      </c>
      <c r="I833" s="12">
        <f t="shared" ca="1" si="150"/>
        <v>11</v>
      </c>
      <c r="J833" s="12">
        <f t="shared" ca="1" si="144"/>
        <v>10.333333333333334</v>
      </c>
      <c r="K833" s="12">
        <f t="shared" ca="1" si="145"/>
        <v>0</v>
      </c>
      <c r="L833" s="12">
        <f t="shared" ca="1" si="146"/>
        <v>10.333333333333334</v>
      </c>
      <c r="M833" s="12">
        <f t="shared" ca="1" si="147"/>
        <v>0</v>
      </c>
      <c r="N833" s="9">
        <f ca="1">MATCH(C833,INDEX('Task Durations - Poisson'!$B$2:$AZ$80,,5),1)</f>
        <v>7</v>
      </c>
      <c r="O833" s="9">
        <f ca="1">MIN(51,INT(SUMPRODUCT(B833:N833,'Task Durations - Table 1'!$A$3:$M$3)))</f>
        <v>16</v>
      </c>
      <c r="P833" s="9">
        <f ca="1">MATCH(100-C833,INDEX('Task Durations - Poisson'!$B$2:$AZ$80,,O833),1)</f>
        <v>15</v>
      </c>
    </row>
    <row r="834" spans="1:16" ht="20.100000000000001" customHeight="1">
      <c r="A834" s="10">
        <v>832</v>
      </c>
      <c r="B834" s="11">
        <f t="shared" si="140"/>
        <v>6.064672325982861</v>
      </c>
      <c r="C834" s="12">
        <f t="shared" ca="1" si="139"/>
        <v>63</v>
      </c>
      <c r="D834" s="12">
        <f t="shared" ca="1" si="141"/>
        <v>0</v>
      </c>
      <c r="E834" s="12">
        <f t="shared" ca="1" si="142"/>
        <v>1</v>
      </c>
      <c r="F834" s="12">
        <f t="shared" ca="1" si="143"/>
        <v>0</v>
      </c>
      <c r="G834" s="12">
        <f t="shared" ca="1" si="150"/>
        <v>7</v>
      </c>
      <c r="H834" s="12">
        <f t="shared" ca="1" si="150"/>
        <v>7</v>
      </c>
      <c r="I834" s="12">
        <f t="shared" ca="1" si="150"/>
        <v>8</v>
      </c>
      <c r="J834" s="12">
        <f t="shared" ca="1" si="144"/>
        <v>7.333333333333333</v>
      </c>
      <c r="K834" s="12">
        <f t="shared" ca="1" si="145"/>
        <v>0</v>
      </c>
      <c r="L834" s="12">
        <f t="shared" ca="1" si="146"/>
        <v>7.333333333333333</v>
      </c>
      <c r="M834" s="12">
        <f t="shared" ca="1" si="147"/>
        <v>0</v>
      </c>
      <c r="N834" s="9">
        <f ca="1">MATCH(C834,INDEX('Task Durations - Poisson'!$B$2:$AZ$80,,5),1)</f>
        <v>7</v>
      </c>
      <c r="O834" s="9">
        <f ca="1">MIN(51,INT(SUMPRODUCT(B834:N834,'Task Durations - Table 1'!$A$3:$M$3)))</f>
        <v>13</v>
      </c>
      <c r="P834" s="9">
        <f ca="1">MATCH(100-C834,INDEX('Task Durations - Poisson'!$B$2:$AZ$80,,O834),1)</f>
        <v>13</v>
      </c>
    </row>
    <row r="835" spans="1:16" ht="20.100000000000001" customHeight="1">
      <c r="A835" s="10">
        <v>833</v>
      </c>
      <c r="B835" s="11">
        <f t="shared" ref="B835:B898" si="151">2*EXP(A835/750)</f>
        <v>6.0727639489674026</v>
      </c>
      <c r="C835" s="12">
        <f t="shared" ca="1" si="139"/>
        <v>41</v>
      </c>
      <c r="D835" s="12">
        <f t="shared" ref="D835:D898" ca="1" si="152">IF(C835&lt;33,1,0)</f>
        <v>0</v>
      </c>
      <c r="E835" s="12">
        <f t="shared" ref="E835:E898" ca="1" si="153">IF(AND(C835&gt;=33,C835&lt;66),1,0)</f>
        <v>1</v>
      </c>
      <c r="F835" s="12">
        <f t="shared" ref="F835:F898" ca="1" si="154">IF(D835+E835&gt;0,0,1)</f>
        <v>0</v>
      </c>
      <c r="G835" s="12">
        <f t="shared" ca="1" si="150"/>
        <v>27</v>
      </c>
      <c r="H835" s="12">
        <f t="shared" ca="1" si="150"/>
        <v>27</v>
      </c>
      <c r="I835" s="12">
        <f t="shared" ca="1" si="150"/>
        <v>7</v>
      </c>
      <c r="J835" s="12">
        <f t="shared" ref="J835:J898" ca="1" si="155">AVERAGE(G835:I835)</f>
        <v>20.333333333333332</v>
      </c>
      <c r="K835" s="12">
        <f t="shared" ref="K835:K898" ca="1" si="156">IF(OR(AND(D835,IF($C835&lt;80,1,0)),AND(E835,IF($C835&lt;20,1,0))),1,0)*$J835</f>
        <v>0</v>
      </c>
      <c r="L835" s="12">
        <f t="shared" ref="L835:L898" ca="1" si="157">IF(AND(K835=0,E835=1),1,0)*$J835</f>
        <v>20.333333333333332</v>
      </c>
      <c r="M835" s="12">
        <f t="shared" ref="M835:M898" ca="1" si="158">IF(K835+L835=0,1,0)*$J835</f>
        <v>0</v>
      </c>
      <c r="N835" s="9">
        <f ca="1">MATCH(C835,INDEX('Task Durations - Poisson'!$B$2:$AZ$80,,5),1)</f>
        <v>5</v>
      </c>
      <c r="O835" s="9">
        <f ca="1">MIN(51,INT(SUMPRODUCT(B835:N835,'Task Durations - Table 1'!$A$3:$M$3)))</f>
        <v>22</v>
      </c>
      <c r="P835" s="9">
        <f ca="1">MATCH(100-C835,INDEX('Task Durations - Poisson'!$B$2:$AZ$80,,O835),1)</f>
        <v>24</v>
      </c>
    </row>
    <row r="836" spans="1:16" ht="20.100000000000001" customHeight="1">
      <c r="A836" s="10">
        <v>834</v>
      </c>
      <c r="B836" s="11">
        <f t="shared" si="151"/>
        <v>6.0808663679783423</v>
      </c>
      <c r="C836" s="12">
        <f t="shared" ca="1" si="139"/>
        <v>99</v>
      </c>
      <c r="D836" s="12">
        <f t="shared" ca="1" si="152"/>
        <v>0</v>
      </c>
      <c r="E836" s="12">
        <f t="shared" ca="1" si="153"/>
        <v>0</v>
      </c>
      <c r="F836" s="12">
        <f t="shared" ca="1" si="154"/>
        <v>1</v>
      </c>
      <c r="G836" s="12">
        <f t="shared" ca="1" si="150"/>
        <v>8</v>
      </c>
      <c r="H836" s="12">
        <f t="shared" ca="1" si="150"/>
        <v>9</v>
      </c>
      <c r="I836" s="12">
        <f t="shared" ca="1" si="150"/>
        <v>9</v>
      </c>
      <c r="J836" s="12">
        <f t="shared" ca="1" si="155"/>
        <v>8.6666666666666661</v>
      </c>
      <c r="K836" s="12">
        <f t="shared" ca="1" si="156"/>
        <v>0</v>
      </c>
      <c r="L836" s="12">
        <f t="shared" ca="1" si="157"/>
        <v>0</v>
      </c>
      <c r="M836" s="12">
        <f t="shared" ca="1" si="158"/>
        <v>8.6666666666666661</v>
      </c>
      <c r="N836" s="9">
        <f ca="1">MATCH(C836,INDEX('Task Durations - Poisson'!$B$2:$AZ$80,,5),1)</f>
        <v>12</v>
      </c>
      <c r="O836" s="9">
        <f ca="1">MIN(51,INT(SUMPRODUCT(B836:N836,'Task Durations - Table 1'!$A$3:$M$3)))</f>
        <v>21</v>
      </c>
      <c r="P836" s="9">
        <f ca="1">MATCH(100-C836,INDEX('Task Durations - Poisson'!$B$2:$AZ$80,,O836),1)</f>
        <v>12</v>
      </c>
    </row>
    <row r="837" spans="1:16" ht="20.100000000000001" customHeight="1">
      <c r="A837" s="10">
        <v>835</v>
      </c>
      <c r="B837" s="11">
        <f t="shared" si="151"/>
        <v>6.0889795974199803</v>
      </c>
      <c r="C837" s="12">
        <f t="shared" ca="1" si="139"/>
        <v>90</v>
      </c>
      <c r="D837" s="12">
        <f t="shared" ca="1" si="152"/>
        <v>0</v>
      </c>
      <c r="E837" s="12">
        <f t="shared" ca="1" si="153"/>
        <v>0</v>
      </c>
      <c r="F837" s="12">
        <f t="shared" ca="1" si="154"/>
        <v>1</v>
      </c>
      <c r="G837" s="12">
        <f t="shared" ca="1" si="150"/>
        <v>27</v>
      </c>
      <c r="H837" s="12">
        <f t="shared" ca="1" si="150"/>
        <v>27</v>
      </c>
      <c r="I837" s="12">
        <f t="shared" ca="1" si="150"/>
        <v>27</v>
      </c>
      <c r="J837" s="12">
        <f t="shared" ca="1" si="155"/>
        <v>27</v>
      </c>
      <c r="K837" s="12">
        <f t="shared" ca="1" si="156"/>
        <v>0</v>
      </c>
      <c r="L837" s="12">
        <f t="shared" ca="1" si="157"/>
        <v>0</v>
      </c>
      <c r="M837" s="12">
        <f t="shared" ca="1" si="158"/>
        <v>27</v>
      </c>
      <c r="N837" s="9">
        <f ca="1">MATCH(C837,INDEX('Task Durations - Poisson'!$B$2:$AZ$80,,5),1)</f>
        <v>9</v>
      </c>
      <c r="O837" s="9">
        <f ca="1">MIN(51,INT(SUMPRODUCT(B837:N837,'Task Durations - Table 1'!$A$3:$M$3)))</f>
        <v>37</v>
      </c>
      <c r="P837" s="9">
        <f ca="1">MATCH(100-C837,INDEX('Task Durations - Poisson'!$B$2:$AZ$80,,O837),1)</f>
        <v>30</v>
      </c>
    </row>
    <row r="838" spans="1:16" ht="20.100000000000001" customHeight="1">
      <c r="A838" s="10">
        <v>836</v>
      </c>
      <c r="B838" s="11">
        <f t="shared" si="151"/>
        <v>6.097103651715841</v>
      </c>
      <c r="C838" s="12">
        <f t="shared" ca="1" si="139"/>
        <v>5</v>
      </c>
      <c r="D838" s="12">
        <f t="shared" ca="1" si="152"/>
        <v>1</v>
      </c>
      <c r="E838" s="12">
        <f t="shared" ca="1" si="153"/>
        <v>0</v>
      </c>
      <c r="F838" s="12">
        <f t="shared" ca="1" si="154"/>
        <v>0</v>
      </c>
      <c r="G838" s="12">
        <f t="shared" ca="1" si="150"/>
        <v>19</v>
      </c>
      <c r="H838" s="12">
        <f t="shared" ca="1" si="150"/>
        <v>27</v>
      </c>
      <c r="I838" s="12">
        <f t="shared" ca="1" si="150"/>
        <v>19</v>
      </c>
      <c r="J838" s="12">
        <f t="shared" ca="1" si="155"/>
        <v>21.666666666666668</v>
      </c>
      <c r="K838" s="12">
        <f t="shared" ca="1" si="156"/>
        <v>21.666666666666668</v>
      </c>
      <c r="L838" s="12">
        <f t="shared" ca="1" si="157"/>
        <v>0</v>
      </c>
      <c r="M838" s="12">
        <f t="shared" ca="1" si="158"/>
        <v>0</v>
      </c>
      <c r="N838" s="9">
        <f ca="1">MATCH(C838,INDEX('Task Durations - Poisson'!$B$2:$AZ$80,,5),1)</f>
        <v>3</v>
      </c>
      <c r="O838" s="9">
        <f ca="1">MIN(51,INT(SUMPRODUCT(B838:N838,'Task Durations - Table 1'!$A$3:$M$3)))</f>
        <v>31</v>
      </c>
      <c r="P838" s="9">
        <f ca="1">MATCH(100-C838,INDEX('Task Durations - Poisson'!$B$2:$AZ$80,,O838),1)</f>
        <v>41</v>
      </c>
    </row>
    <row r="839" spans="1:16" ht="20.100000000000001" customHeight="1">
      <c r="A839" s="10">
        <v>837</v>
      </c>
      <c r="B839" s="11">
        <f t="shared" si="151"/>
        <v>6.1052385453086879</v>
      </c>
      <c r="C839" s="12">
        <f t="shared" ca="1" si="139"/>
        <v>35</v>
      </c>
      <c r="D839" s="12">
        <f t="shared" ca="1" si="152"/>
        <v>0</v>
      </c>
      <c r="E839" s="12">
        <f t="shared" ca="1" si="153"/>
        <v>1</v>
      </c>
      <c r="F839" s="12">
        <f t="shared" ca="1" si="154"/>
        <v>0</v>
      </c>
      <c r="G839" s="12">
        <f t="shared" ca="1" si="150"/>
        <v>8</v>
      </c>
      <c r="H839" s="12">
        <f t="shared" ca="1" si="150"/>
        <v>7</v>
      </c>
      <c r="I839" s="12">
        <f t="shared" ca="1" si="150"/>
        <v>7</v>
      </c>
      <c r="J839" s="12">
        <f t="shared" ca="1" si="155"/>
        <v>7.333333333333333</v>
      </c>
      <c r="K839" s="12">
        <f t="shared" ca="1" si="156"/>
        <v>0</v>
      </c>
      <c r="L839" s="12">
        <f t="shared" ca="1" si="157"/>
        <v>7.333333333333333</v>
      </c>
      <c r="M839" s="12">
        <f t="shared" ca="1" si="158"/>
        <v>0</v>
      </c>
      <c r="N839" s="9">
        <f ca="1">MATCH(C839,INDEX('Task Durations - Poisson'!$B$2:$AZ$80,,5),1)</f>
        <v>5</v>
      </c>
      <c r="O839" s="9">
        <f ca="1">MIN(51,INT(SUMPRODUCT(B839:N839,'Task Durations - Table 1'!$A$3:$M$3)))</f>
        <v>12</v>
      </c>
      <c r="P839" s="9">
        <f ca="1">MATCH(100-C839,INDEX('Task Durations - Poisson'!$B$2:$AZ$80,,O839),1)</f>
        <v>14</v>
      </c>
    </row>
    <row r="840" spans="1:16" ht="20.100000000000001" customHeight="1">
      <c r="A840" s="10">
        <v>838</v>
      </c>
      <c r="B840" s="11">
        <f t="shared" si="151"/>
        <v>6.1133842926605562</v>
      </c>
      <c r="C840" s="12">
        <f t="shared" ca="1" si="139"/>
        <v>89</v>
      </c>
      <c r="D840" s="12">
        <f t="shared" ca="1" si="152"/>
        <v>0</v>
      </c>
      <c r="E840" s="12">
        <f t="shared" ca="1" si="153"/>
        <v>0</v>
      </c>
      <c r="F840" s="12">
        <f t="shared" ca="1" si="154"/>
        <v>1</v>
      </c>
      <c r="G840" s="12">
        <f t="shared" ca="1" si="150"/>
        <v>19</v>
      </c>
      <c r="H840" s="12">
        <f t="shared" ca="1" si="150"/>
        <v>27</v>
      </c>
      <c r="I840" s="12">
        <f t="shared" ca="1" si="150"/>
        <v>27</v>
      </c>
      <c r="J840" s="12">
        <f t="shared" ca="1" si="155"/>
        <v>24.333333333333332</v>
      </c>
      <c r="K840" s="12">
        <f t="shared" ca="1" si="156"/>
        <v>0</v>
      </c>
      <c r="L840" s="12">
        <f t="shared" ca="1" si="157"/>
        <v>0</v>
      </c>
      <c r="M840" s="12">
        <f t="shared" ca="1" si="158"/>
        <v>24.333333333333332</v>
      </c>
      <c r="N840" s="9">
        <f ca="1">MATCH(C840,INDEX('Task Durations - Poisson'!$B$2:$AZ$80,,5),1)</f>
        <v>9</v>
      </c>
      <c r="O840" s="9">
        <f ca="1">MIN(51,INT(SUMPRODUCT(B840:N840,'Task Durations - Table 1'!$A$3:$M$3)))</f>
        <v>35</v>
      </c>
      <c r="P840" s="9">
        <f ca="1">MATCH(100-C840,INDEX('Task Durations - Poisson'!$B$2:$AZ$80,,O840),1)</f>
        <v>29</v>
      </c>
    </row>
    <row r="841" spans="1:16" ht="20.100000000000001" customHeight="1">
      <c r="A841" s="10">
        <v>839</v>
      </c>
      <c r="B841" s="11">
        <f t="shared" si="151"/>
        <v>6.1215409082527783</v>
      </c>
      <c r="C841" s="12">
        <f t="shared" ca="1" si="139"/>
        <v>2</v>
      </c>
      <c r="D841" s="12">
        <f t="shared" ca="1" si="152"/>
        <v>1</v>
      </c>
      <c r="E841" s="12">
        <f t="shared" ca="1" si="153"/>
        <v>0</v>
      </c>
      <c r="F841" s="12">
        <f t="shared" ca="1" si="154"/>
        <v>0</v>
      </c>
      <c r="G841" s="12">
        <f t="shared" ca="1" si="150"/>
        <v>9</v>
      </c>
      <c r="H841" s="12">
        <f t="shared" ca="1" si="150"/>
        <v>9</v>
      </c>
      <c r="I841" s="12">
        <f t="shared" ca="1" si="150"/>
        <v>9</v>
      </c>
      <c r="J841" s="12">
        <f t="shared" ca="1" si="155"/>
        <v>9</v>
      </c>
      <c r="K841" s="12">
        <f t="shared" ca="1" si="156"/>
        <v>9</v>
      </c>
      <c r="L841" s="12">
        <f t="shared" ca="1" si="157"/>
        <v>0</v>
      </c>
      <c r="M841" s="12">
        <f t="shared" ca="1" si="158"/>
        <v>0</v>
      </c>
      <c r="N841" s="9">
        <f ca="1">MATCH(C841,INDEX('Task Durations - Poisson'!$B$2:$AZ$80,,5),1)</f>
        <v>2</v>
      </c>
      <c r="O841" s="9">
        <f ca="1">MIN(51,INT(SUMPRODUCT(B841:N841,'Task Durations - Table 1'!$A$3:$M$3)))</f>
        <v>16</v>
      </c>
      <c r="P841" s="9">
        <f ca="1">MATCH(100-C841,INDEX('Task Durations - Poisson'!$B$2:$AZ$80,,O841),1)</f>
        <v>26</v>
      </c>
    </row>
    <row r="842" spans="1:16" ht="20.100000000000001" customHeight="1">
      <c r="A842" s="10">
        <v>840</v>
      </c>
      <c r="B842" s="11">
        <f t="shared" si="151"/>
        <v>6.1297084065860048</v>
      </c>
      <c r="C842" s="12">
        <f t="shared" ca="1" si="139"/>
        <v>75</v>
      </c>
      <c r="D842" s="12">
        <f t="shared" ca="1" si="152"/>
        <v>0</v>
      </c>
      <c r="E842" s="12">
        <f t="shared" ca="1" si="153"/>
        <v>0</v>
      </c>
      <c r="F842" s="12">
        <f t="shared" ca="1" si="154"/>
        <v>1</v>
      </c>
      <c r="G842" s="12">
        <f t="shared" ca="1" si="150"/>
        <v>27</v>
      </c>
      <c r="H842" s="12">
        <f t="shared" ca="1" si="150"/>
        <v>27</v>
      </c>
      <c r="I842" s="12">
        <f t="shared" ca="1" si="150"/>
        <v>19</v>
      </c>
      <c r="J842" s="12">
        <f t="shared" ca="1" si="155"/>
        <v>24.333333333333332</v>
      </c>
      <c r="K842" s="12">
        <f t="shared" ca="1" si="156"/>
        <v>0</v>
      </c>
      <c r="L842" s="12">
        <f t="shared" ca="1" si="157"/>
        <v>0</v>
      </c>
      <c r="M842" s="12">
        <f t="shared" ca="1" si="158"/>
        <v>24.333333333333332</v>
      </c>
      <c r="N842" s="9">
        <f ca="1">MATCH(C842,INDEX('Task Durations - Poisson'!$B$2:$AZ$80,,5),1)</f>
        <v>7</v>
      </c>
      <c r="O842" s="9">
        <f ca="1">MIN(51,INT(SUMPRODUCT(B842:N842,'Task Durations - Table 1'!$A$3:$M$3)))</f>
        <v>33</v>
      </c>
      <c r="P842" s="9">
        <f ca="1">MATCH(100-C842,INDEX('Task Durations - Poisson'!$B$2:$AZ$80,,O842),1)</f>
        <v>30</v>
      </c>
    </row>
    <row r="843" spans="1:16" ht="20.100000000000001" customHeight="1">
      <c r="A843" s="10">
        <v>841</v>
      </c>
      <c r="B843" s="11">
        <f t="shared" si="151"/>
        <v>6.1378868021802342</v>
      </c>
      <c r="C843" s="12">
        <f t="shared" ca="1" si="139"/>
        <v>53</v>
      </c>
      <c r="D843" s="12">
        <f t="shared" ca="1" si="152"/>
        <v>0</v>
      </c>
      <c r="E843" s="12">
        <f t="shared" ca="1" si="153"/>
        <v>1</v>
      </c>
      <c r="F843" s="12">
        <f t="shared" ca="1" si="154"/>
        <v>0</v>
      </c>
      <c r="G843" s="12">
        <f t="shared" ca="1" si="150"/>
        <v>19</v>
      </c>
      <c r="H843" s="12">
        <f t="shared" ca="1" si="150"/>
        <v>19</v>
      </c>
      <c r="I843" s="12">
        <f t="shared" ca="1" si="150"/>
        <v>14</v>
      </c>
      <c r="J843" s="12">
        <f t="shared" ca="1" si="155"/>
        <v>17.333333333333332</v>
      </c>
      <c r="K843" s="12">
        <f t="shared" ca="1" si="156"/>
        <v>0</v>
      </c>
      <c r="L843" s="12">
        <f t="shared" ca="1" si="157"/>
        <v>17.333333333333332</v>
      </c>
      <c r="M843" s="12">
        <f t="shared" ca="1" si="158"/>
        <v>0</v>
      </c>
      <c r="N843" s="9">
        <f ca="1">MATCH(C843,INDEX('Task Durations - Poisson'!$B$2:$AZ$80,,5),1)</f>
        <v>6</v>
      </c>
      <c r="O843" s="9">
        <f ca="1">MIN(51,INT(SUMPRODUCT(B843:N843,'Task Durations - Table 1'!$A$3:$M$3)))</f>
        <v>20</v>
      </c>
      <c r="P843" s="9">
        <f ca="1">MATCH(100-C843,INDEX('Task Durations - Poisson'!$B$2:$AZ$80,,O843),1)</f>
        <v>20</v>
      </c>
    </row>
    <row r="844" spans="1:16" ht="20.100000000000001" customHeight="1">
      <c r="A844" s="10">
        <v>842</v>
      </c>
      <c r="B844" s="11">
        <f t="shared" si="151"/>
        <v>6.1460761095748406</v>
      </c>
      <c r="C844" s="12">
        <f t="shared" ca="1" si="139"/>
        <v>45</v>
      </c>
      <c r="D844" s="12">
        <f t="shared" ca="1" si="152"/>
        <v>0</v>
      </c>
      <c r="E844" s="12">
        <f t="shared" ca="1" si="153"/>
        <v>1</v>
      </c>
      <c r="F844" s="12">
        <f t="shared" ca="1" si="154"/>
        <v>0</v>
      </c>
      <c r="G844" s="12">
        <f t="shared" ref="G844:I863" ca="1" si="159">INT(CHOOSE(1+MOD($C844+RANDBETWEEN(0,1),7),1,2,3,5,8,13,21)+$B844)</f>
        <v>11</v>
      </c>
      <c r="H844" s="12">
        <f t="shared" ca="1" si="159"/>
        <v>14</v>
      </c>
      <c r="I844" s="12">
        <f t="shared" ca="1" si="159"/>
        <v>14</v>
      </c>
      <c r="J844" s="12">
        <f t="shared" ca="1" si="155"/>
        <v>13</v>
      </c>
      <c r="K844" s="12">
        <f t="shared" ca="1" si="156"/>
        <v>0</v>
      </c>
      <c r="L844" s="12">
        <f t="shared" ca="1" si="157"/>
        <v>13</v>
      </c>
      <c r="M844" s="12">
        <f t="shared" ca="1" si="158"/>
        <v>0</v>
      </c>
      <c r="N844" s="9">
        <f ca="1">MATCH(C844,INDEX('Task Durations - Poisson'!$B$2:$AZ$80,,5),1)</f>
        <v>6</v>
      </c>
      <c r="O844" s="9">
        <f ca="1">MIN(51,INT(SUMPRODUCT(B844:N844,'Task Durations - Table 1'!$A$3:$M$3)))</f>
        <v>17</v>
      </c>
      <c r="P844" s="9">
        <f ca="1">MATCH(100-C844,INDEX('Task Durations - Poisson'!$B$2:$AZ$80,,O844),1)</f>
        <v>18</v>
      </c>
    </row>
    <row r="845" spans="1:16" ht="20.100000000000001" customHeight="1">
      <c r="A845" s="10">
        <v>843</v>
      </c>
      <c r="B845" s="11">
        <f t="shared" si="151"/>
        <v>6.1542763433285934</v>
      </c>
      <c r="C845" s="12">
        <f t="shared" ca="1" si="139"/>
        <v>88</v>
      </c>
      <c r="D845" s="12">
        <f t="shared" ca="1" si="152"/>
        <v>0</v>
      </c>
      <c r="E845" s="12">
        <f t="shared" ca="1" si="153"/>
        <v>0</v>
      </c>
      <c r="F845" s="12">
        <f t="shared" ca="1" si="154"/>
        <v>1</v>
      </c>
      <c r="G845" s="12">
        <f t="shared" ca="1" si="159"/>
        <v>14</v>
      </c>
      <c r="H845" s="12">
        <f t="shared" ca="1" si="159"/>
        <v>19</v>
      </c>
      <c r="I845" s="12">
        <f t="shared" ca="1" si="159"/>
        <v>14</v>
      </c>
      <c r="J845" s="12">
        <f t="shared" ca="1" si="155"/>
        <v>15.666666666666666</v>
      </c>
      <c r="K845" s="12">
        <f t="shared" ca="1" si="156"/>
        <v>0</v>
      </c>
      <c r="L845" s="12">
        <f t="shared" ca="1" si="157"/>
        <v>0</v>
      </c>
      <c r="M845" s="12">
        <f t="shared" ca="1" si="158"/>
        <v>15.666666666666666</v>
      </c>
      <c r="N845" s="9">
        <f ca="1">MATCH(C845,INDEX('Task Durations - Poisson'!$B$2:$AZ$80,,5),1)</f>
        <v>9</v>
      </c>
      <c r="O845" s="9">
        <f ca="1">MIN(51,INT(SUMPRODUCT(B845:N845,'Task Durations - Table 1'!$A$3:$M$3)))</f>
        <v>26</v>
      </c>
      <c r="P845" s="9">
        <f ca="1">MATCH(100-C845,INDEX('Task Durations - Poisson'!$B$2:$AZ$80,,O845),1)</f>
        <v>21</v>
      </c>
    </row>
    <row r="846" spans="1:16" ht="20.100000000000001" customHeight="1">
      <c r="A846" s="10">
        <v>844</v>
      </c>
      <c r="B846" s="11">
        <f t="shared" si="151"/>
        <v>6.1624875180196881</v>
      </c>
      <c r="C846" s="12">
        <f t="shared" ca="1" si="139"/>
        <v>96</v>
      </c>
      <c r="D846" s="12">
        <f t="shared" ca="1" si="152"/>
        <v>0</v>
      </c>
      <c r="E846" s="12">
        <f t="shared" ca="1" si="153"/>
        <v>0</v>
      </c>
      <c r="F846" s="12">
        <f t="shared" ca="1" si="154"/>
        <v>1</v>
      </c>
      <c r="G846" s="12">
        <f t="shared" ca="1" si="159"/>
        <v>19</v>
      </c>
      <c r="H846" s="12">
        <f t="shared" ca="1" si="159"/>
        <v>19</v>
      </c>
      <c r="I846" s="12">
        <f t="shared" ca="1" si="159"/>
        <v>27</v>
      </c>
      <c r="J846" s="12">
        <f t="shared" ca="1" si="155"/>
        <v>21.666666666666668</v>
      </c>
      <c r="K846" s="12">
        <f t="shared" ca="1" si="156"/>
        <v>0</v>
      </c>
      <c r="L846" s="12">
        <f t="shared" ca="1" si="157"/>
        <v>0</v>
      </c>
      <c r="M846" s="12">
        <f t="shared" ca="1" si="158"/>
        <v>21.666666666666668</v>
      </c>
      <c r="N846" s="9">
        <f ca="1">MATCH(C846,INDEX('Task Durations - Poisson'!$B$2:$AZ$80,,5),1)</f>
        <v>10</v>
      </c>
      <c r="O846" s="9">
        <f ca="1">MIN(51,INT(SUMPRODUCT(B846:N846,'Task Durations - Table 1'!$A$3:$M$3)))</f>
        <v>33</v>
      </c>
      <c r="P846" s="9">
        <f ca="1">MATCH(100-C846,INDEX('Task Durations - Poisson'!$B$2:$AZ$80,,O846),1)</f>
        <v>24</v>
      </c>
    </row>
    <row r="847" spans="1:16" ht="20.100000000000001" customHeight="1">
      <c r="A847" s="10">
        <v>845</v>
      </c>
      <c r="B847" s="11">
        <f t="shared" si="151"/>
        <v>6.1707096482457722</v>
      </c>
      <c r="C847" s="12">
        <f t="shared" ca="1" si="139"/>
        <v>55</v>
      </c>
      <c r="D847" s="12">
        <f t="shared" ca="1" si="152"/>
        <v>0</v>
      </c>
      <c r="E847" s="12">
        <f t="shared" ca="1" si="153"/>
        <v>1</v>
      </c>
      <c r="F847" s="12">
        <f t="shared" ca="1" si="154"/>
        <v>0</v>
      </c>
      <c r="G847" s="12">
        <f t="shared" ca="1" si="159"/>
        <v>7</v>
      </c>
      <c r="H847" s="12">
        <f t="shared" ca="1" si="159"/>
        <v>7</v>
      </c>
      <c r="I847" s="12">
        <f t="shared" ca="1" si="159"/>
        <v>7</v>
      </c>
      <c r="J847" s="12">
        <f t="shared" ca="1" si="155"/>
        <v>7</v>
      </c>
      <c r="K847" s="12">
        <f t="shared" ca="1" si="156"/>
        <v>0</v>
      </c>
      <c r="L847" s="12">
        <f t="shared" ca="1" si="157"/>
        <v>7</v>
      </c>
      <c r="M847" s="12">
        <f t="shared" ca="1" si="158"/>
        <v>0</v>
      </c>
      <c r="N847" s="9">
        <f ca="1">MATCH(C847,INDEX('Task Durations - Poisson'!$B$2:$AZ$80,,5),1)</f>
        <v>6</v>
      </c>
      <c r="O847" s="9">
        <f ca="1">MIN(51,INT(SUMPRODUCT(B847:N847,'Task Durations - Table 1'!$A$3:$M$3)))</f>
        <v>12</v>
      </c>
      <c r="P847" s="9">
        <f ca="1">MATCH(100-C847,INDEX('Task Durations - Poisson'!$B$2:$AZ$80,,O847),1)</f>
        <v>12</v>
      </c>
    </row>
    <row r="848" spans="1:16" ht="20.100000000000001" customHeight="1">
      <c r="A848" s="10">
        <v>846</v>
      </c>
      <c r="B848" s="11">
        <f t="shared" si="151"/>
        <v>6.1789427486239656</v>
      </c>
      <c r="C848" s="12">
        <f t="shared" ca="1" si="139"/>
        <v>40</v>
      </c>
      <c r="D848" s="12">
        <f t="shared" ca="1" si="152"/>
        <v>0</v>
      </c>
      <c r="E848" s="12">
        <f t="shared" ca="1" si="153"/>
        <v>1</v>
      </c>
      <c r="F848" s="12">
        <f t="shared" ca="1" si="154"/>
        <v>0</v>
      </c>
      <c r="G848" s="12">
        <f t="shared" ca="1" si="159"/>
        <v>27</v>
      </c>
      <c r="H848" s="12">
        <f t="shared" ca="1" si="159"/>
        <v>19</v>
      </c>
      <c r="I848" s="12">
        <f t="shared" ca="1" si="159"/>
        <v>19</v>
      </c>
      <c r="J848" s="12">
        <f t="shared" ca="1" si="155"/>
        <v>21.666666666666668</v>
      </c>
      <c r="K848" s="12">
        <f t="shared" ca="1" si="156"/>
        <v>0</v>
      </c>
      <c r="L848" s="12">
        <f t="shared" ca="1" si="157"/>
        <v>21.666666666666668</v>
      </c>
      <c r="M848" s="12">
        <f t="shared" ca="1" si="158"/>
        <v>0</v>
      </c>
      <c r="N848" s="9">
        <f ca="1">MATCH(C848,INDEX('Task Durations - Poisson'!$B$2:$AZ$80,,5),1)</f>
        <v>5</v>
      </c>
      <c r="O848" s="9">
        <f ca="1">MIN(51,INT(SUMPRODUCT(B848:N848,'Task Durations - Table 1'!$A$3:$M$3)))</f>
        <v>24</v>
      </c>
      <c r="P848" s="9">
        <f ca="1">MATCH(100-C848,INDEX('Task Durations - Poisson'!$B$2:$AZ$80,,O848),1)</f>
        <v>26</v>
      </c>
    </row>
    <row r="849" spans="1:16" ht="20.100000000000001" customHeight="1">
      <c r="A849" s="10">
        <v>847</v>
      </c>
      <c r="B849" s="11">
        <f t="shared" si="151"/>
        <v>6.1871868337908973</v>
      </c>
      <c r="C849" s="12">
        <f t="shared" ca="1" si="139"/>
        <v>38</v>
      </c>
      <c r="D849" s="12">
        <f t="shared" ca="1" si="152"/>
        <v>0</v>
      </c>
      <c r="E849" s="12">
        <f t="shared" ca="1" si="153"/>
        <v>1</v>
      </c>
      <c r="F849" s="12">
        <f t="shared" ca="1" si="154"/>
        <v>0</v>
      </c>
      <c r="G849" s="12">
        <f t="shared" ca="1" si="159"/>
        <v>11</v>
      </c>
      <c r="H849" s="12">
        <f t="shared" ca="1" si="159"/>
        <v>14</v>
      </c>
      <c r="I849" s="12">
        <f t="shared" ca="1" si="159"/>
        <v>11</v>
      </c>
      <c r="J849" s="12">
        <f t="shared" ca="1" si="155"/>
        <v>12</v>
      </c>
      <c r="K849" s="12">
        <f t="shared" ca="1" si="156"/>
        <v>0</v>
      </c>
      <c r="L849" s="12">
        <f t="shared" ca="1" si="157"/>
        <v>12</v>
      </c>
      <c r="M849" s="12">
        <f t="shared" ca="1" si="158"/>
        <v>0</v>
      </c>
      <c r="N849" s="9">
        <f ca="1">MATCH(C849,INDEX('Task Durations - Poisson'!$B$2:$AZ$80,,5),1)</f>
        <v>5</v>
      </c>
      <c r="O849" s="9">
        <f ca="1">MIN(51,INT(SUMPRODUCT(B849:N849,'Task Durations - Table 1'!$A$3:$M$3)))</f>
        <v>16</v>
      </c>
      <c r="P849" s="9">
        <f ca="1">MATCH(100-C849,INDEX('Task Durations - Poisson'!$B$2:$AZ$80,,O849),1)</f>
        <v>18</v>
      </c>
    </row>
    <row r="850" spans="1:16" ht="20.100000000000001" customHeight="1">
      <c r="A850" s="10">
        <v>848</v>
      </c>
      <c r="B850" s="11">
        <f t="shared" si="151"/>
        <v>6.1954419184027181</v>
      </c>
      <c r="C850" s="12">
        <f t="shared" ca="1" si="139"/>
        <v>24</v>
      </c>
      <c r="D850" s="12">
        <f t="shared" ca="1" si="152"/>
        <v>1</v>
      </c>
      <c r="E850" s="12">
        <f t="shared" ca="1" si="153"/>
        <v>0</v>
      </c>
      <c r="F850" s="12">
        <f t="shared" ca="1" si="154"/>
        <v>0</v>
      </c>
      <c r="G850" s="12">
        <f t="shared" ca="1" si="159"/>
        <v>11</v>
      </c>
      <c r="H850" s="12">
        <f t="shared" ca="1" si="159"/>
        <v>11</v>
      </c>
      <c r="I850" s="12">
        <f t="shared" ca="1" si="159"/>
        <v>11</v>
      </c>
      <c r="J850" s="12">
        <f t="shared" ca="1" si="155"/>
        <v>11</v>
      </c>
      <c r="K850" s="12">
        <f t="shared" ca="1" si="156"/>
        <v>11</v>
      </c>
      <c r="L850" s="12">
        <f t="shared" ca="1" si="157"/>
        <v>0</v>
      </c>
      <c r="M850" s="12">
        <f t="shared" ca="1" si="158"/>
        <v>0</v>
      </c>
      <c r="N850" s="9">
        <f ca="1">MATCH(C850,INDEX('Task Durations - Poisson'!$B$2:$AZ$80,,5),1)</f>
        <v>4</v>
      </c>
      <c r="O850" s="9">
        <f ca="1">MIN(51,INT(SUMPRODUCT(B850:N850,'Task Durations - Table 1'!$A$3:$M$3)))</f>
        <v>19</v>
      </c>
      <c r="P850" s="9">
        <f ca="1">MATCH(100-C850,INDEX('Task Durations - Poisson'!$B$2:$AZ$80,,O850),1)</f>
        <v>23</v>
      </c>
    </row>
    <row r="851" spans="1:16" ht="20.100000000000001" customHeight="1">
      <c r="A851" s="10">
        <v>849</v>
      </c>
      <c r="B851" s="11">
        <f t="shared" si="151"/>
        <v>6.2037080171351349</v>
      </c>
      <c r="C851" s="12">
        <f t="shared" ca="1" si="139"/>
        <v>42</v>
      </c>
      <c r="D851" s="12">
        <f t="shared" ca="1" si="152"/>
        <v>0</v>
      </c>
      <c r="E851" s="12">
        <f t="shared" ca="1" si="153"/>
        <v>1</v>
      </c>
      <c r="F851" s="12">
        <f t="shared" ca="1" si="154"/>
        <v>0</v>
      </c>
      <c r="G851" s="12">
        <f t="shared" ca="1" si="159"/>
        <v>8</v>
      </c>
      <c r="H851" s="12">
        <f t="shared" ca="1" si="159"/>
        <v>8</v>
      </c>
      <c r="I851" s="12">
        <f t="shared" ca="1" si="159"/>
        <v>8</v>
      </c>
      <c r="J851" s="12">
        <f t="shared" ca="1" si="155"/>
        <v>8</v>
      </c>
      <c r="K851" s="12">
        <f t="shared" ca="1" si="156"/>
        <v>0</v>
      </c>
      <c r="L851" s="12">
        <f t="shared" ca="1" si="157"/>
        <v>8</v>
      </c>
      <c r="M851" s="12">
        <f t="shared" ca="1" si="158"/>
        <v>0</v>
      </c>
      <c r="N851" s="9">
        <f ca="1">MATCH(C851,INDEX('Task Durations - Poisson'!$B$2:$AZ$80,,5),1)</f>
        <v>5</v>
      </c>
      <c r="O851" s="9">
        <f ca="1">MIN(51,INT(SUMPRODUCT(B851:N851,'Task Durations - Table 1'!$A$3:$M$3)))</f>
        <v>13</v>
      </c>
      <c r="P851" s="9">
        <f ca="1">MATCH(100-C851,INDEX('Task Durations - Poisson'!$B$2:$AZ$80,,O851),1)</f>
        <v>15</v>
      </c>
    </row>
    <row r="852" spans="1:16" ht="20.100000000000001" customHeight="1">
      <c r="A852" s="10">
        <v>850</v>
      </c>
      <c r="B852" s="11">
        <f t="shared" si="151"/>
        <v>6.2119851446834398</v>
      </c>
      <c r="C852" s="12">
        <f t="shared" ca="1" si="139"/>
        <v>79</v>
      </c>
      <c r="D852" s="12">
        <f t="shared" ca="1" si="152"/>
        <v>0</v>
      </c>
      <c r="E852" s="12">
        <f t="shared" ca="1" si="153"/>
        <v>0</v>
      </c>
      <c r="F852" s="12">
        <f t="shared" ca="1" si="154"/>
        <v>1</v>
      </c>
      <c r="G852" s="12">
        <f t="shared" ca="1" si="159"/>
        <v>9</v>
      </c>
      <c r="H852" s="12">
        <f t="shared" ca="1" si="159"/>
        <v>11</v>
      </c>
      <c r="I852" s="12">
        <f t="shared" ca="1" si="159"/>
        <v>9</v>
      </c>
      <c r="J852" s="12">
        <f t="shared" ca="1" si="155"/>
        <v>9.6666666666666661</v>
      </c>
      <c r="K852" s="12">
        <f t="shared" ca="1" si="156"/>
        <v>0</v>
      </c>
      <c r="L852" s="12">
        <f t="shared" ca="1" si="157"/>
        <v>0</v>
      </c>
      <c r="M852" s="12">
        <f t="shared" ca="1" si="158"/>
        <v>9.6666666666666661</v>
      </c>
      <c r="N852" s="9">
        <f ca="1">MATCH(C852,INDEX('Task Durations - Poisson'!$B$2:$AZ$80,,5),1)</f>
        <v>8</v>
      </c>
      <c r="O852" s="9">
        <f ca="1">MIN(51,INT(SUMPRODUCT(B852:N852,'Task Durations - Table 1'!$A$3:$M$3)))</f>
        <v>20</v>
      </c>
      <c r="P852" s="9">
        <f ca="1">MATCH(100-C852,INDEX('Task Durations - Poisson'!$B$2:$AZ$80,,O852),1)</f>
        <v>17</v>
      </c>
    </row>
    <row r="853" spans="1:16" ht="20.100000000000001" customHeight="1">
      <c r="A853" s="10">
        <v>851</v>
      </c>
      <c r="B853" s="11">
        <f t="shared" si="151"/>
        <v>6.220273315762527</v>
      </c>
      <c r="C853" s="12">
        <f t="shared" ca="1" si="139"/>
        <v>74</v>
      </c>
      <c r="D853" s="12">
        <f t="shared" ca="1" si="152"/>
        <v>0</v>
      </c>
      <c r="E853" s="12">
        <f t="shared" ca="1" si="153"/>
        <v>0</v>
      </c>
      <c r="F853" s="12">
        <f t="shared" ca="1" si="154"/>
        <v>1</v>
      </c>
      <c r="G853" s="12">
        <f t="shared" ca="1" si="159"/>
        <v>19</v>
      </c>
      <c r="H853" s="12">
        <f t="shared" ca="1" si="159"/>
        <v>19</v>
      </c>
      <c r="I853" s="12">
        <f t="shared" ca="1" si="159"/>
        <v>19</v>
      </c>
      <c r="J853" s="12">
        <f t="shared" ca="1" si="155"/>
        <v>19</v>
      </c>
      <c r="K853" s="12">
        <f t="shared" ca="1" si="156"/>
        <v>0</v>
      </c>
      <c r="L853" s="12">
        <f t="shared" ca="1" si="157"/>
        <v>0</v>
      </c>
      <c r="M853" s="12">
        <f t="shared" ca="1" si="158"/>
        <v>19</v>
      </c>
      <c r="N853" s="9">
        <f ca="1">MATCH(C853,INDEX('Task Durations - Poisson'!$B$2:$AZ$80,,5),1)</f>
        <v>7</v>
      </c>
      <c r="O853" s="9">
        <f ca="1">MIN(51,INT(SUMPRODUCT(B853:N853,'Task Durations - Table 1'!$A$3:$M$3)))</f>
        <v>28</v>
      </c>
      <c r="P853" s="9">
        <f ca="1">MATCH(100-C853,INDEX('Task Durations - Poisson'!$B$2:$AZ$80,,O853),1)</f>
        <v>26</v>
      </c>
    </row>
    <row r="854" spans="1:16" ht="20.100000000000001" customHeight="1">
      <c r="A854" s="10">
        <v>852</v>
      </c>
      <c r="B854" s="11">
        <f t="shared" si="151"/>
        <v>6.2285725451069238</v>
      </c>
      <c r="C854" s="12">
        <f t="shared" ca="1" si="139"/>
        <v>39</v>
      </c>
      <c r="D854" s="12">
        <f t="shared" ca="1" si="152"/>
        <v>0</v>
      </c>
      <c r="E854" s="12">
        <f t="shared" ca="1" si="153"/>
        <v>1</v>
      </c>
      <c r="F854" s="12">
        <f t="shared" ca="1" si="154"/>
        <v>0</v>
      </c>
      <c r="G854" s="12">
        <f t="shared" ca="1" si="159"/>
        <v>14</v>
      </c>
      <c r="H854" s="12">
        <f t="shared" ca="1" si="159"/>
        <v>14</v>
      </c>
      <c r="I854" s="12">
        <f t="shared" ca="1" si="159"/>
        <v>14</v>
      </c>
      <c r="J854" s="12">
        <f t="shared" ca="1" si="155"/>
        <v>14</v>
      </c>
      <c r="K854" s="12">
        <f t="shared" ca="1" si="156"/>
        <v>0</v>
      </c>
      <c r="L854" s="12">
        <f t="shared" ca="1" si="157"/>
        <v>14</v>
      </c>
      <c r="M854" s="12">
        <f t="shared" ca="1" si="158"/>
        <v>0</v>
      </c>
      <c r="N854" s="9">
        <f ca="1">MATCH(C854,INDEX('Task Durations - Poisson'!$B$2:$AZ$80,,5),1)</f>
        <v>5</v>
      </c>
      <c r="O854" s="9">
        <f ca="1">MIN(51,INT(SUMPRODUCT(B854:N854,'Task Durations - Table 1'!$A$3:$M$3)))</f>
        <v>18</v>
      </c>
      <c r="P854" s="9">
        <f ca="1">MATCH(100-C854,INDEX('Task Durations - Poisson'!$B$2:$AZ$80,,O854),1)</f>
        <v>20</v>
      </c>
    </row>
    <row r="855" spans="1:16" ht="20.100000000000001" customHeight="1">
      <c r="A855" s="10">
        <v>853</v>
      </c>
      <c r="B855" s="11">
        <f t="shared" si="151"/>
        <v>6.2368828474708202</v>
      </c>
      <c r="C855" s="12">
        <f t="shared" ca="1" si="139"/>
        <v>30</v>
      </c>
      <c r="D855" s="12">
        <f t="shared" ca="1" si="152"/>
        <v>1</v>
      </c>
      <c r="E855" s="12">
        <f t="shared" ca="1" si="153"/>
        <v>0</v>
      </c>
      <c r="F855" s="12">
        <f t="shared" ca="1" si="154"/>
        <v>0</v>
      </c>
      <c r="G855" s="12">
        <f t="shared" ca="1" si="159"/>
        <v>11</v>
      </c>
      <c r="H855" s="12">
        <f t="shared" ca="1" si="159"/>
        <v>11</v>
      </c>
      <c r="I855" s="12">
        <f t="shared" ca="1" si="159"/>
        <v>11</v>
      </c>
      <c r="J855" s="12">
        <f t="shared" ca="1" si="155"/>
        <v>11</v>
      </c>
      <c r="K855" s="12">
        <f t="shared" ca="1" si="156"/>
        <v>11</v>
      </c>
      <c r="L855" s="12">
        <f t="shared" ca="1" si="157"/>
        <v>0</v>
      </c>
      <c r="M855" s="12">
        <f t="shared" ca="1" si="158"/>
        <v>0</v>
      </c>
      <c r="N855" s="9">
        <f ca="1">MATCH(C855,INDEX('Task Durations - Poisson'!$B$2:$AZ$80,,5),1)</f>
        <v>5</v>
      </c>
      <c r="O855" s="9">
        <f ca="1">MIN(51,INT(SUMPRODUCT(B855:N855,'Task Durations - Table 1'!$A$3:$M$3)))</f>
        <v>20</v>
      </c>
      <c r="P855" s="9">
        <f ca="1">MATCH(100-C855,INDEX('Task Durations - Poisson'!$B$2:$AZ$80,,O855),1)</f>
        <v>23</v>
      </c>
    </row>
    <row r="856" spans="1:16" ht="20.100000000000001" customHeight="1">
      <c r="A856" s="10">
        <v>854</v>
      </c>
      <c r="B856" s="11">
        <f t="shared" si="151"/>
        <v>6.2452042376280881</v>
      </c>
      <c r="C856" s="12">
        <f t="shared" ca="1" si="139"/>
        <v>38</v>
      </c>
      <c r="D856" s="12">
        <f t="shared" ca="1" si="152"/>
        <v>0</v>
      </c>
      <c r="E856" s="12">
        <f t="shared" ca="1" si="153"/>
        <v>1</v>
      </c>
      <c r="F856" s="12">
        <f t="shared" ca="1" si="154"/>
        <v>0</v>
      </c>
      <c r="G856" s="12">
        <f t="shared" ca="1" si="159"/>
        <v>14</v>
      </c>
      <c r="H856" s="12">
        <f t="shared" ca="1" si="159"/>
        <v>11</v>
      </c>
      <c r="I856" s="12">
        <f t="shared" ca="1" si="159"/>
        <v>11</v>
      </c>
      <c r="J856" s="12">
        <f t="shared" ca="1" si="155"/>
        <v>12</v>
      </c>
      <c r="K856" s="12">
        <f t="shared" ca="1" si="156"/>
        <v>0</v>
      </c>
      <c r="L856" s="12">
        <f t="shared" ca="1" si="157"/>
        <v>12</v>
      </c>
      <c r="M856" s="12">
        <f t="shared" ca="1" si="158"/>
        <v>0</v>
      </c>
      <c r="N856" s="9">
        <f ca="1">MATCH(C856,INDEX('Task Durations - Poisson'!$B$2:$AZ$80,,5),1)</f>
        <v>5</v>
      </c>
      <c r="O856" s="9">
        <f ca="1">MIN(51,INT(SUMPRODUCT(B856:N856,'Task Durations - Table 1'!$A$3:$M$3)))</f>
        <v>16</v>
      </c>
      <c r="P856" s="9">
        <f ca="1">MATCH(100-C856,INDEX('Task Durations - Poisson'!$B$2:$AZ$80,,O856),1)</f>
        <v>18</v>
      </c>
    </row>
    <row r="857" spans="1:16" ht="20.100000000000001" customHeight="1">
      <c r="A857" s="10">
        <v>855</v>
      </c>
      <c r="B857" s="11">
        <f t="shared" si="151"/>
        <v>6.2535367303723106</v>
      </c>
      <c r="C857" s="12">
        <f t="shared" ca="1" si="139"/>
        <v>11</v>
      </c>
      <c r="D857" s="12">
        <f t="shared" ca="1" si="152"/>
        <v>1</v>
      </c>
      <c r="E857" s="12">
        <f t="shared" ca="1" si="153"/>
        <v>0</v>
      </c>
      <c r="F857" s="12">
        <f t="shared" ca="1" si="154"/>
        <v>0</v>
      </c>
      <c r="G857" s="12">
        <f t="shared" ca="1" si="159"/>
        <v>19</v>
      </c>
      <c r="H857" s="12">
        <f t="shared" ca="1" si="159"/>
        <v>19</v>
      </c>
      <c r="I857" s="12">
        <f t="shared" ca="1" si="159"/>
        <v>19</v>
      </c>
      <c r="J857" s="12">
        <f t="shared" ca="1" si="155"/>
        <v>19</v>
      </c>
      <c r="K857" s="12">
        <f t="shared" ca="1" si="156"/>
        <v>19</v>
      </c>
      <c r="L857" s="12">
        <f t="shared" ca="1" si="157"/>
        <v>0</v>
      </c>
      <c r="M857" s="12">
        <f t="shared" ca="1" si="158"/>
        <v>0</v>
      </c>
      <c r="N857" s="9">
        <f ca="1">MATCH(C857,INDEX('Task Durations - Poisson'!$B$2:$AZ$80,,5),1)</f>
        <v>3</v>
      </c>
      <c r="O857" s="9">
        <f ca="1">MIN(51,INT(SUMPRODUCT(B857:N857,'Task Durations - Table 1'!$A$3:$M$3)))</f>
        <v>28</v>
      </c>
      <c r="P857" s="9">
        <f ca="1">MATCH(100-C857,INDEX('Task Durations - Poisson'!$B$2:$AZ$80,,O857),1)</f>
        <v>36</v>
      </c>
    </row>
    <row r="858" spans="1:16" ht="20.100000000000001" customHeight="1">
      <c r="A858" s="10">
        <v>856</v>
      </c>
      <c r="B858" s="11">
        <f t="shared" si="151"/>
        <v>6.2618803405168135</v>
      </c>
      <c r="C858" s="12">
        <f t="shared" ca="1" si="139"/>
        <v>45</v>
      </c>
      <c r="D858" s="12">
        <f t="shared" ca="1" si="152"/>
        <v>0</v>
      </c>
      <c r="E858" s="12">
        <f t="shared" ca="1" si="153"/>
        <v>1</v>
      </c>
      <c r="F858" s="12">
        <f t="shared" ca="1" si="154"/>
        <v>0</v>
      </c>
      <c r="G858" s="12">
        <f t="shared" ca="1" si="159"/>
        <v>11</v>
      </c>
      <c r="H858" s="12">
        <f t="shared" ca="1" si="159"/>
        <v>14</v>
      </c>
      <c r="I858" s="12">
        <f t="shared" ca="1" si="159"/>
        <v>14</v>
      </c>
      <c r="J858" s="12">
        <f t="shared" ca="1" si="155"/>
        <v>13</v>
      </c>
      <c r="K858" s="12">
        <f t="shared" ca="1" si="156"/>
        <v>0</v>
      </c>
      <c r="L858" s="12">
        <f t="shared" ca="1" si="157"/>
        <v>13</v>
      </c>
      <c r="M858" s="12">
        <f t="shared" ca="1" si="158"/>
        <v>0</v>
      </c>
      <c r="N858" s="9">
        <f ca="1">MATCH(C858,INDEX('Task Durations - Poisson'!$B$2:$AZ$80,,5),1)</f>
        <v>6</v>
      </c>
      <c r="O858" s="9">
        <f ca="1">MIN(51,INT(SUMPRODUCT(B858:N858,'Task Durations - Table 1'!$A$3:$M$3)))</f>
        <v>17</v>
      </c>
      <c r="P858" s="9">
        <f ca="1">MATCH(100-C858,INDEX('Task Durations - Poisson'!$B$2:$AZ$80,,O858),1)</f>
        <v>18</v>
      </c>
    </row>
    <row r="859" spans="1:16" ht="20.100000000000001" customHeight="1">
      <c r="A859" s="10">
        <v>857</v>
      </c>
      <c r="B859" s="11">
        <f t="shared" si="151"/>
        <v>6.2702350828946827</v>
      </c>
      <c r="C859" s="12">
        <f t="shared" ca="1" si="139"/>
        <v>18</v>
      </c>
      <c r="D859" s="12">
        <f t="shared" ca="1" si="152"/>
        <v>1</v>
      </c>
      <c r="E859" s="12">
        <f t="shared" ca="1" si="153"/>
        <v>0</v>
      </c>
      <c r="F859" s="12">
        <f t="shared" ca="1" si="154"/>
        <v>0</v>
      </c>
      <c r="G859" s="12">
        <f t="shared" ca="1" si="159"/>
        <v>19</v>
      </c>
      <c r="H859" s="12">
        <f t="shared" ca="1" si="159"/>
        <v>14</v>
      </c>
      <c r="I859" s="12">
        <f t="shared" ca="1" si="159"/>
        <v>19</v>
      </c>
      <c r="J859" s="12">
        <f t="shared" ca="1" si="155"/>
        <v>17.333333333333332</v>
      </c>
      <c r="K859" s="12">
        <f t="shared" ca="1" si="156"/>
        <v>17.333333333333332</v>
      </c>
      <c r="L859" s="12">
        <f t="shared" ca="1" si="157"/>
        <v>0</v>
      </c>
      <c r="M859" s="12">
        <f t="shared" ca="1" si="158"/>
        <v>0</v>
      </c>
      <c r="N859" s="9">
        <f ca="1">MATCH(C859,INDEX('Task Durations - Poisson'!$B$2:$AZ$80,,5),1)</f>
        <v>4</v>
      </c>
      <c r="O859" s="9">
        <f ca="1">MIN(51,INT(SUMPRODUCT(B859:N859,'Task Durations - Table 1'!$A$3:$M$3)))</f>
        <v>27</v>
      </c>
      <c r="P859" s="9">
        <f ca="1">MATCH(100-C859,INDEX('Task Durations - Poisson'!$B$2:$AZ$80,,O859),1)</f>
        <v>33</v>
      </c>
    </row>
    <row r="860" spans="1:16" ht="20.100000000000001" customHeight="1">
      <c r="A860" s="10">
        <v>858</v>
      </c>
      <c r="B860" s="11">
        <f t="shared" si="151"/>
        <v>6.2786009723587926</v>
      </c>
      <c r="C860" s="12">
        <f t="shared" ca="1" si="139"/>
        <v>78</v>
      </c>
      <c r="D860" s="12">
        <f t="shared" ca="1" si="152"/>
        <v>0</v>
      </c>
      <c r="E860" s="12">
        <f t="shared" ca="1" si="153"/>
        <v>0</v>
      </c>
      <c r="F860" s="12">
        <f t="shared" ca="1" si="154"/>
        <v>1</v>
      </c>
      <c r="G860" s="12">
        <f t="shared" ca="1" si="159"/>
        <v>8</v>
      </c>
      <c r="H860" s="12">
        <f t="shared" ca="1" si="159"/>
        <v>8</v>
      </c>
      <c r="I860" s="12">
        <f t="shared" ca="1" si="159"/>
        <v>8</v>
      </c>
      <c r="J860" s="12">
        <f t="shared" ca="1" si="155"/>
        <v>8</v>
      </c>
      <c r="K860" s="12">
        <f t="shared" ca="1" si="156"/>
        <v>0</v>
      </c>
      <c r="L860" s="12">
        <f t="shared" ca="1" si="157"/>
        <v>0</v>
      </c>
      <c r="M860" s="12">
        <f t="shared" ca="1" si="158"/>
        <v>8</v>
      </c>
      <c r="N860" s="9">
        <f ca="1">MATCH(C860,INDEX('Task Durations - Poisson'!$B$2:$AZ$80,,5),1)</f>
        <v>8</v>
      </c>
      <c r="O860" s="9">
        <f ca="1">MIN(51,INT(SUMPRODUCT(B860:N860,'Task Durations - Table 1'!$A$3:$M$3)))</f>
        <v>18</v>
      </c>
      <c r="P860" s="9">
        <f ca="1">MATCH(100-C860,INDEX('Task Durations - Poisson'!$B$2:$AZ$80,,O860),1)</f>
        <v>16</v>
      </c>
    </row>
    <row r="861" spans="1:16" ht="20.100000000000001" customHeight="1">
      <c r="A861" s="10">
        <v>859</v>
      </c>
      <c r="B861" s="11">
        <f t="shared" si="151"/>
        <v>6.2869780237818427</v>
      </c>
      <c r="C861" s="12">
        <f t="shared" ca="1" si="139"/>
        <v>76</v>
      </c>
      <c r="D861" s="12">
        <f t="shared" ca="1" si="152"/>
        <v>0</v>
      </c>
      <c r="E861" s="12">
        <f t="shared" ca="1" si="153"/>
        <v>0</v>
      </c>
      <c r="F861" s="12">
        <f t="shared" ca="1" si="154"/>
        <v>1</v>
      </c>
      <c r="G861" s="12">
        <f t="shared" ca="1" si="159"/>
        <v>27</v>
      </c>
      <c r="H861" s="12">
        <f t="shared" ca="1" si="159"/>
        <v>27</v>
      </c>
      <c r="I861" s="12">
        <f t="shared" ca="1" si="159"/>
        <v>27</v>
      </c>
      <c r="J861" s="12">
        <f t="shared" ca="1" si="155"/>
        <v>27</v>
      </c>
      <c r="K861" s="12">
        <f t="shared" ca="1" si="156"/>
        <v>0</v>
      </c>
      <c r="L861" s="12">
        <f t="shared" ca="1" si="157"/>
        <v>0</v>
      </c>
      <c r="M861" s="12">
        <f t="shared" ca="1" si="158"/>
        <v>27</v>
      </c>
      <c r="N861" s="9">
        <f ca="1">MATCH(C861,INDEX('Task Durations - Poisson'!$B$2:$AZ$80,,5),1)</f>
        <v>7</v>
      </c>
      <c r="O861" s="9">
        <f ca="1">MIN(51,INT(SUMPRODUCT(B861:N861,'Task Durations - Table 1'!$A$3:$M$3)))</f>
        <v>36</v>
      </c>
      <c r="P861" s="9">
        <f ca="1">MATCH(100-C861,INDEX('Task Durations - Poisson'!$B$2:$AZ$80,,O861),1)</f>
        <v>33</v>
      </c>
    </row>
    <row r="862" spans="1:16" ht="20.100000000000001" customHeight="1">
      <c r="A862" s="10">
        <v>860</v>
      </c>
      <c r="B862" s="11">
        <f t="shared" si="151"/>
        <v>6.2953662520563682</v>
      </c>
      <c r="C862" s="12">
        <f t="shared" ca="1" si="139"/>
        <v>95</v>
      </c>
      <c r="D862" s="12">
        <f t="shared" ca="1" si="152"/>
        <v>0</v>
      </c>
      <c r="E862" s="12">
        <f t="shared" ca="1" si="153"/>
        <v>0</v>
      </c>
      <c r="F862" s="12">
        <f t="shared" ca="1" si="154"/>
        <v>1</v>
      </c>
      <c r="G862" s="12">
        <f t="shared" ca="1" si="159"/>
        <v>14</v>
      </c>
      <c r="H862" s="12">
        <f t="shared" ca="1" si="159"/>
        <v>19</v>
      </c>
      <c r="I862" s="12">
        <f t="shared" ca="1" si="159"/>
        <v>19</v>
      </c>
      <c r="J862" s="12">
        <f t="shared" ca="1" si="155"/>
        <v>17.333333333333332</v>
      </c>
      <c r="K862" s="12">
        <f t="shared" ca="1" si="156"/>
        <v>0</v>
      </c>
      <c r="L862" s="12">
        <f t="shared" ca="1" si="157"/>
        <v>0</v>
      </c>
      <c r="M862" s="12">
        <f t="shared" ca="1" si="158"/>
        <v>17.333333333333332</v>
      </c>
      <c r="N862" s="9">
        <f ca="1">MATCH(C862,INDEX('Task Durations - Poisson'!$B$2:$AZ$80,,5),1)</f>
        <v>10</v>
      </c>
      <c r="O862" s="9">
        <f ca="1">MIN(51,INT(SUMPRODUCT(B862:N862,'Task Durations - Table 1'!$A$3:$M$3)))</f>
        <v>28</v>
      </c>
      <c r="P862" s="9">
        <f ca="1">MATCH(100-C862,INDEX('Task Durations - Poisson'!$B$2:$AZ$80,,O862),1)</f>
        <v>21</v>
      </c>
    </row>
    <row r="863" spans="1:16" ht="20.100000000000001" customHeight="1">
      <c r="A863" s="10">
        <v>861</v>
      </c>
      <c r="B863" s="11">
        <f t="shared" si="151"/>
        <v>6.3037656720947757</v>
      </c>
      <c r="C863" s="12">
        <f t="shared" ca="1" si="139"/>
        <v>76</v>
      </c>
      <c r="D863" s="12">
        <f t="shared" ca="1" si="152"/>
        <v>0</v>
      </c>
      <c r="E863" s="12">
        <f t="shared" ca="1" si="153"/>
        <v>0</v>
      </c>
      <c r="F863" s="12">
        <f t="shared" ca="1" si="154"/>
        <v>1</v>
      </c>
      <c r="G863" s="12">
        <f t="shared" ca="1" si="159"/>
        <v>27</v>
      </c>
      <c r="H863" s="12">
        <f t="shared" ca="1" si="159"/>
        <v>27</v>
      </c>
      <c r="I863" s="12">
        <f t="shared" ca="1" si="159"/>
        <v>27</v>
      </c>
      <c r="J863" s="12">
        <f t="shared" ca="1" si="155"/>
        <v>27</v>
      </c>
      <c r="K863" s="12">
        <f t="shared" ca="1" si="156"/>
        <v>0</v>
      </c>
      <c r="L863" s="12">
        <f t="shared" ca="1" si="157"/>
        <v>0</v>
      </c>
      <c r="M863" s="12">
        <f t="shared" ca="1" si="158"/>
        <v>27</v>
      </c>
      <c r="N863" s="9">
        <f ca="1">MATCH(C863,INDEX('Task Durations - Poisson'!$B$2:$AZ$80,,5),1)</f>
        <v>7</v>
      </c>
      <c r="O863" s="9">
        <f ca="1">MIN(51,INT(SUMPRODUCT(B863:N863,'Task Durations - Table 1'!$A$3:$M$3)))</f>
        <v>37</v>
      </c>
      <c r="P863" s="9">
        <f ca="1">MATCH(100-C863,INDEX('Task Durations - Poisson'!$B$2:$AZ$80,,O863),1)</f>
        <v>34</v>
      </c>
    </row>
    <row r="864" spans="1:16" ht="20.100000000000001" customHeight="1">
      <c r="A864" s="10">
        <v>862</v>
      </c>
      <c r="B864" s="11">
        <f t="shared" si="151"/>
        <v>6.3121762988293737</v>
      </c>
      <c r="C864" s="12">
        <f t="shared" ca="1" si="139"/>
        <v>5</v>
      </c>
      <c r="D864" s="12">
        <f t="shared" ca="1" si="152"/>
        <v>1</v>
      </c>
      <c r="E864" s="12">
        <f t="shared" ca="1" si="153"/>
        <v>0</v>
      </c>
      <c r="F864" s="12">
        <f t="shared" ca="1" si="154"/>
        <v>0</v>
      </c>
      <c r="G864" s="12">
        <f t="shared" ref="G864:I883" ca="1" si="160">INT(CHOOSE(1+MOD($C864+RANDBETWEEN(0,1),7),1,2,3,5,8,13,21)+$B864)</f>
        <v>19</v>
      </c>
      <c r="H864" s="12">
        <f t="shared" ca="1" si="160"/>
        <v>19</v>
      </c>
      <c r="I864" s="12">
        <f t="shared" ca="1" si="160"/>
        <v>19</v>
      </c>
      <c r="J864" s="12">
        <f t="shared" ca="1" si="155"/>
        <v>19</v>
      </c>
      <c r="K864" s="12">
        <f t="shared" ca="1" si="156"/>
        <v>19</v>
      </c>
      <c r="L864" s="12">
        <f t="shared" ca="1" si="157"/>
        <v>0</v>
      </c>
      <c r="M864" s="12">
        <f t="shared" ca="1" si="158"/>
        <v>0</v>
      </c>
      <c r="N864" s="9">
        <f ca="1">MATCH(C864,INDEX('Task Durations - Poisson'!$B$2:$AZ$80,,5),1)</f>
        <v>3</v>
      </c>
      <c r="O864" s="9">
        <f ca="1">MIN(51,INT(SUMPRODUCT(B864:N864,'Task Durations - Table 1'!$A$3:$M$3)))</f>
        <v>28</v>
      </c>
      <c r="P864" s="9">
        <f ca="1">MATCH(100-C864,INDEX('Task Durations - Poisson'!$B$2:$AZ$80,,O864),1)</f>
        <v>38</v>
      </c>
    </row>
    <row r="865" spans="1:16" ht="20.100000000000001" customHeight="1">
      <c r="A865" s="10">
        <v>863</v>
      </c>
      <c r="B865" s="11">
        <f t="shared" si="151"/>
        <v>6.3205981472123876</v>
      </c>
      <c r="C865" s="12">
        <f t="shared" ca="1" si="139"/>
        <v>69</v>
      </c>
      <c r="D865" s="12">
        <f t="shared" ca="1" si="152"/>
        <v>0</v>
      </c>
      <c r="E865" s="12">
        <f t="shared" ca="1" si="153"/>
        <v>0</v>
      </c>
      <c r="F865" s="12">
        <f t="shared" ca="1" si="154"/>
        <v>1</v>
      </c>
      <c r="G865" s="12">
        <f t="shared" ca="1" si="160"/>
        <v>7</v>
      </c>
      <c r="H865" s="12">
        <f t="shared" ca="1" si="160"/>
        <v>7</v>
      </c>
      <c r="I865" s="12">
        <f t="shared" ca="1" si="160"/>
        <v>27</v>
      </c>
      <c r="J865" s="12">
        <f t="shared" ca="1" si="155"/>
        <v>13.666666666666666</v>
      </c>
      <c r="K865" s="12">
        <f t="shared" ca="1" si="156"/>
        <v>0</v>
      </c>
      <c r="L865" s="12">
        <f t="shared" ca="1" si="157"/>
        <v>0</v>
      </c>
      <c r="M865" s="12">
        <f t="shared" ca="1" si="158"/>
        <v>13.666666666666666</v>
      </c>
      <c r="N865" s="9">
        <f ca="1">MATCH(C865,INDEX('Task Durations - Poisson'!$B$2:$AZ$80,,5),1)</f>
        <v>7</v>
      </c>
      <c r="O865" s="9">
        <f ca="1">MIN(51,INT(SUMPRODUCT(B865:N865,'Task Durations - Table 1'!$A$3:$M$3)))</f>
        <v>24</v>
      </c>
      <c r="P865" s="9">
        <f ca="1">MATCH(100-C865,INDEX('Task Durations - Poisson'!$B$2:$AZ$80,,O865),1)</f>
        <v>22</v>
      </c>
    </row>
    <row r="866" spans="1:16" ht="20.100000000000001" customHeight="1">
      <c r="A866" s="10">
        <v>864</v>
      </c>
      <c r="B866" s="11">
        <f t="shared" si="151"/>
        <v>6.3290312322159927</v>
      </c>
      <c r="C866" s="12">
        <f t="shared" ca="1" si="139"/>
        <v>73</v>
      </c>
      <c r="D866" s="12">
        <f t="shared" ca="1" si="152"/>
        <v>0</v>
      </c>
      <c r="E866" s="12">
        <f t="shared" ca="1" si="153"/>
        <v>0</v>
      </c>
      <c r="F866" s="12">
        <f t="shared" ca="1" si="154"/>
        <v>1</v>
      </c>
      <c r="G866" s="12">
        <f t="shared" ca="1" si="160"/>
        <v>11</v>
      </c>
      <c r="H866" s="12">
        <f t="shared" ca="1" si="160"/>
        <v>11</v>
      </c>
      <c r="I866" s="12">
        <f t="shared" ca="1" si="160"/>
        <v>14</v>
      </c>
      <c r="J866" s="12">
        <f t="shared" ca="1" si="155"/>
        <v>12</v>
      </c>
      <c r="K866" s="12">
        <f t="shared" ca="1" si="156"/>
        <v>0</v>
      </c>
      <c r="L866" s="12">
        <f t="shared" ca="1" si="157"/>
        <v>0</v>
      </c>
      <c r="M866" s="12">
        <f t="shared" ca="1" si="158"/>
        <v>12</v>
      </c>
      <c r="N866" s="9">
        <f ca="1">MATCH(C866,INDEX('Task Durations - Poisson'!$B$2:$AZ$80,,5),1)</f>
        <v>7</v>
      </c>
      <c r="O866" s="9">
        <f ca="1">MIN(51,INT(SUMPRODUCT(B866:N866,'Task Durations - Table 1'!$A$3:$M$3)))</f>
        <v>22</v>
      </c>
      <c r="P866" s="9">
        <f ca="1">MATCH(100-C866,INDEX('Task Durations - Poisson'!$B$2:$AZ$80,,O866),1)</f>
        <v>20</v>
      </c>
    </row>
    <row r="867" spans="1:16" ht="20.100000000000001" customHeight="1">
      <c r="A867" s="10">
        <v>865</v>
      </c>
      <c r="B867" s="11">
        <f t="shared" si="151"/>
        <v>6.3374755688323461</v>
      </c>
      <c r="C867" s="12">
        <f t="shared" ca="1" si="139"/>
        <v>0</v>
      </c>
      <c r="D867" s="12">
        <f t="shared" ca="1" si="152"/>
        <v>1</v>
      </c>
      <c r="E867" s="12">
        <f t="shared" ca="1" si="153"/>
        <v>0</v>
      </c>
      <c r="F867" s="12">
        <f t="shared" ca="1" si="154"/>
        <v>0</v>
      </c>
      <c r="G867" s="12">
        <f t="shared" ca="1" si="160"/>
        <v>8</v>
      </c>
      <c r="H867" s="12">
        <f t="shared" ca="1" si="160"/>
        <v>8</v>
      </c>
      <c r="I867" s="12">
        <f t="shared" ca="1" si="160"/>
        <v>7</v>
      </c>
      <c r="J867" s="12">
        <f t="shared" ca="1" si="155"/>
        <v>7.666666666666667</v>
      </c>
      <c r="K867" s="12">
        <f t="shared" ca="1" si="156"/>
        <v>7.666666666666667</v>
      </c>
      <c r="L867" s="12">
        <f t="shared" ca="1" si="157"/>
        <v>0</v>
      </c>
      <c r="M867" s="12">
        <f t="shared" ca="1" si="158"/>
        <v>0</v>
      </c>
      <c r="N867" s="9">
        <f ca="1">MATCH(C867,INDEX('Task Durations - Poisson'!$B$2:$AZ$80,,5),1)</f>
        <v>2</v>
      </c>
      <c r="O867" s="9">
        <f ca="1">MIN(51,INT(SUMPRODUCT(B867:N867,'Task Durations - Table 1'!$A$3:$M$3)))</f>
        <v>15</v>
      </c>
      <c r="P867" s="9">
        <f ca="1">MATCH(100-C867,INDEX('Task Durations - Poisson'!$B$2:$AZ$80,,O867),1)</f>
        <v>79</v>
      </c>
    </row>
    <row r="868" spans="1:16" ht="20.100000000000001" customHeight="1">
      <c r="A868" s="10">
        <v>866</v>
      </c>
      <c r="B868" s="11">
        <f t="shared" si="151"/>
        <v>6.3459311720736018</v>
      </c>
      <c r="C868" s="12">
        <f t="shared" ca="1" si="139"/>
        <v>5</v>
      </c>
      <c r="D868" s="12">
        <f t="shared" ca="1" si="152"/>
        <v>1</v>
      </c>
      <c r="E868" s="12">
        <f t="shared" ca="1" si="153"/>
        <v>0</v>
      </c>
      <c r="F868" s="12">
        <f t="shared" ca="1" si="154"/>
        <v>0</v>
      </c>
      <c r="G868" s="12">
        <f t="shared" ca="1" si="160"/>
        <v>27</v>
      </c>
      <c r="H868" s="12">
        <f t="shared" ca="1" si="160"/>
        <v>19</v>
      </c>
      <c r="I868" s="12">
        <f t="shared" ca="1" si="160"/>
        <v>27</v>
      </c>
      <c r="J868" s="12">
        <f t="shared" ca="1" si="155"/>
        <v>24.333333333333332</v>
      </c>
      <c r="K868" s="12">
        <f t="shared" ca="1" si="156"/>
        <v>24.333333333333332</v>
      </c>
      <c r="L868" s="12">
        <f t="shared" ca="1" si="157"/>
        <v>0</v>
      </c>
      <c r="M868" s="12">
        <f t="shared" ca="1" si="158"/>
        <v>0</v>
      </c>
      <c r="N868" s="9">
        <f ca="1">MATCH(C868,INDEX('Task Durations - Poisson'!$B$2:$AZ$80,,5),1)</f>
        <v>3</v>
      </c>
      <c r="O868" s="9">
        <f ca="1">MIN(51,INT(SUMPRODUCT(B868:N868,'Task Durations - Table 1'!$A$3:$M$3)))</f>
        <v>35</v>
      </c>
      <c r="P868" s="9">
        <f ca="1">MATCH(100-C868,INDEX('Task Durations - Poisson'!$B$2:$AZ$80,,O868),1)</f>
        <v>46</v>
      </c>
    </row>
    <row r="869" spans="1:16" ht="20.100000000000001" customHeight="1">
      <c r="A869" s="10">
        <v>867</v>
      </c>
      <c r="B869" s="11">
        <f t="shared" si="151"/>
        <v>6.3543980569719452</v>
      </c>
      <c r="C869" s="12">
        <f t="shared" ca="1" si="139"/>
        <v>8</v>
      </c>
      <c r="D869" s="12">
        <f t="shared" ca="1" si="152"/>
        <v>1</v>
      </c>
      <c r="E869" s="12">
        <f t="shared" ca="1" si="153"/>
        <v>0</v>
      </c>
      <c r="F869" s="12">
        <f t="shared" ca="1" si="154"/>
        <v>0</v>
      </c>
      <c r="G869" s="12">
        <f t="shared" ca="1" si="160"/>
        <v>9</v>
      </c>
      <c r="H869" s="12">
        <f t="shared" ca="1" si="160"/>
        <v>9</v>
      </c>
      <c r="I869" s="12">
        <f t="shared" ca="1" si="160"/>
        <v>9</v>
      </c>
      <c r="J869" s="12">
        <f t="shared" ca="1" si="155"/>
        <v>9</v>
      </c>
      <c r="K869" s="12">
        <f t="shared" ca="1" si="156"/>
        <v>9</v>
      </c>
      <c r="L869" s="12">
        <f t="shared" ca="1" si="157"/>
        <v>0</v>
      </c>
      <c r="M869" s="12">
        <f t="shared" ca="1" si="158"/>
        <v>0</v>
      </c>
      <c r="N869" s="9">
        <f ca="1">MATCH(C869,INDEX('Task Durations - Poisson'!$B$2:$AZ$80,,5),1)</f>
        <v>3</v>
      </c>
      <c r="O869" s="9">
        <f ca="1">MIN(51,INT(SUMPRODUCT(B869:N869,'Task Durations - Table 1'!$A$3:$M$3)))</f>
        <v>17</v>
      </c>
      <c r="P869" s="9">
        <f ca="1">MATCH(100-C869,INDEX('Task Durations - Poisson'!$B$2:$AZ$80,,O869),1)</f>
        <v>24</v>
      </c>
    </row>
    <row r="870" spans="1:16" ht="20.100000000000001" customHeight="1">
      <c r="A870" s="10">
        <v>868</v>
      </c>
      <c r="B870" s="11">
        <f t="shared" si="151"/>
        <v>6.3628762385796191</v>
      </c>
      <c r="C870" s="12">
        <f t="shared" ca="1" si="139"/>
        <v>4</v>
      </c>
      <c r="D870" s="12">
        <f t="shared" ca="1" si="152"/>
        <v>1</v>
      </c>
      <c r="E870" s="12">
        <f t="shared" ca="1" si="153"/>
        <v>0</v>
      </c>
      <c r="F870" s="12">
        <f t="shared" ca="1" si="154"/>
        <v>0</v>
      </c>
      <c r="G870" s="12">
        <f t="shared" ca="1" si="160"/>
        <v>14</v>
      </c>
      <c r="H870" s="12">
        <f t="shared" ca="1" si="160"/>
        <v>19</v>
      </c>
      <c r="I870" s="12">
        <f t="shared" ca="1" si="160"/>
        <v>14</v>
      </c>
      <c r="J870" s="12">
        <f t="shared" ca="1" si="155"/>
        <v>15.666666666666666</v>
      </c>
      <c r="K870" s="12">
        <f t="shared" ca="1" si="156"/>
        <v>15.666666666666666</v>
      </c>
      <c r="L870" s="12">
        <f t="shared" ca="1" si="157"/>
        <v>0</v>
      </c>
      <c r="M870" s="12">
        <f t="shared" ca="1" si="158"/>
        <v>0</v>
      </c>
      <c r="N870" s="9">
        <f ca="1">MATCH(C870,INDEX('Task Durations - Poisson'!$B$2:$AZ$80,,5),1)</f>
        <v>2</v>
      </c>
      <c r="O870" s="9">
        <f ca="1">MIN(51,INT(SUMPRODUCT(B870:N870,'Task Durations - Table 1'!$A$3:$M$3)))</f>
        <v>24</v>
      </c>
      <c r="P870" s="9">
        <f ca="1">MATCH(100-C870,INDEX('Task Durations - Poisson'!$B$2:$AZ$80,,O870),1)</f>
        <v>34</v>
      </c>
    </row>
    <row r="871" spans="1:16" ht="20.100000000000001" customHeight="1">
      <c r="A871" s="10">
        <v>869</v>
      </c>
      <c r="B871" s="11">
        <f t="shared" si="151"/>
        <v>6.3713657319689494</v>
      </c>
      <c r="C871" s="12">
        <f t="shared" ca="1" si="139"/>
        <v>35</v>
      </c>
      <c r="D871" s="12">
        <f t="shared" ca="1" si="152"/>
        <v>0</v>
      </c>
      <c r="E871" s="12">
        <f t="shared" ca="1" si="153"/>
        <v>1</v>
      </c>
      <c r="F871" s="12">
        <f t="shared" ca="1" si="154"/>
        <v>0</v>
      </c>
      <c r="G871" s="12">
        <f t="shared" ca="1" si="160"/>
        <v>7</v>
      </c>
      <c r="H871" s="12">
        <f t="shared" ca="1" si="160"/>
        <v>8</v>
      </c>
      <c r="I871" s="12">
        <f t="shared" ca="1" si="160"/>
        <v>7</v>
      </c>
      <c r="J871" s="12">
        <f t="shared" ca="1" si="155"/>
        <v>7.333333333333333</v>
      </c>
      <c r="K871" s="12">
        <f t="shared" ca="1" si="156"/>
        <v>0</v>
      </c>
      <c r="L871" s="12">
        <f t="shared" ca="1" si="157"/>
        <v>7.333333333333333</v>
      </c>
      <c r="M871" s="12">
        <f t="shared" ca="1" si="158"/>
        <v>0</v>
      </c>
      <c r="N871" s="9">
        <f ca="1">MATCH(C871,INDEX('Task Durations - Poisson'!$B$2:$AZ$80,,5),1)</f>
        <v>5</v>
      </c>
      <c r="O871" s="9">
        <f ca="1">MIN(51,INT(SUMPRODUCT(B871:N871,'Task Durations - Table 1'!$A$3:$M$3)))</f>
        <v>12</v>
      </c>
      <c r="P871" s="9">
        <f ca="1">MATCH(100-C871,INDEX('Task Durations - Poisson'!$B$2:$AZ$80,,O871),1)</f>
        <v>14</v>
      </c>
    </row>
    <row r="872" spans="1:16" ht="20.100000000000001" customHeight="1">
      <c r="A872" s="10">
        <v>870</v>
      </c>
      <c r="B872" s="11">
        <f t="shared" si="151"/>
        <v>6.379866552232369</v>
      </c>
      <c r="C872" s="12">
        <f t="shared" ca="1" si="139"/>
        <v>47</v>
      </c>
      <c r="D872" s="12">
        <f t="shared" ca="1" si="152"/>
        <v>0</v>
      </c>
      <c r="E872" s="12">
        <f t="shared" ca="1" si="153"/>
        <v>1</v>
      </c>
      <c r="F872" s="12">
        <f t="shared" ca="1" si="154"/>
        <v>0</v>
      </c>
      <c r="G872" s="12">
        <f t="shared" ca="1" si="160"/>
        <v>27</v>
      </c>
      <c r="H872" s="12">
        <f t="shared" ca="1" si="160"/>
        <v>27</v>
      </c>
      <c r="I872" s="12">
        <f t="shared" ca="1" si="160"/>
        <v>27</v>
      </c>
      <c r="J872" s="12">
        <f t="shared" ca="1" si="155"/>
        <v>27</v>
      </c>
      <c r="K872" s="12">
        <f t="shared" ca="1" si="156"/>
        <v>0</v>
      </c>
      <c r="L872" s="12">
        <f t="shared" ca="1" si="157"/>
        <v>27</v>
      </c>
      <c r="M872" s="12">
        <f t="shared" ca="1" si="158"/>
        <v>0</v>
      </c>
      <c r="N872" s="9">
        <f ca="1">MATCH(C872,INDEX('Task Durations - Poisson'!$B$2:$AZ$80,,5),1)</f>
        <v>6</v>
      </c>
      <c r="O872" s="9">
        <f ca="1">MIN(51,INT(SUMPRODUCT(B872:N872,'Task Durations - Table 1'!$A$3:$M$3)))</f>
        <v>29</v>
      </c>
      <c r="P872" s="9">
        <f ca="1">MATCH(100-C872,INDEX('Task Durations - Poisson'!$B$2:$AZ$80,,O872),1)</f>
        <v>30</v>
      </c>
    </row>
    <row r="873" spans="1:16" ht="20.100000000000001" customHeight="1">
      <c r="A873" s="10">
        <v>871</v>
      </c>
      <c r="B873" s="11">
        <f t="shared" si="151"/>
        <v>6.3883787144824513</v>
      </c>
      <c r="C873" s="12">
        <f t="shared" ca="1" si="139"/>
        <v>79</v>
      </c>
      <c r="D873" s="12">
        <f t="shared" ca="1" si="152"/>
        <v>0</v>
      </c>
      <c r="E873" s="12">
        <f t="shared" ca="1" si="153"/>
        <v>0</v>
      </c>
      <c r="F873" s="12">
        <f t="shared" ca="1" si="154"/>
        <v>1</v>
      </c>
      <c r="G873" s="12">
        <f t="shared" ca="1" si="160"/>
        <v>9</v>
      </c>
      <c r="H873" s="12">
        <f t="shared" ca="1" si="160"/>
        <v>9</v>
      </c>
      <c r="I873" s="12">
        <f t="shared" ca="1" si="160"/>
        <v>9</v>
      </c>
      <c r="J873" s="12">
        <f t="shared" ca="1" si="155"/>
        <v>9</v>
      </c>
      <c r="K873" s="12">
        <f t="shared" ca="1" si="156"/>
        <v>0</v>
      </c>
      <c r="L873" s="12">
        <f t="shared" ca="1" si="157"/>
        <v>0</v>
      </c>
      <c r="M873" s="12">
        <f t="shared" ca="1" si="158"/>
        <v>9</v>
      </c>
      <c r="N873" s="9">
        <f ca="1">MATCH(C873,INDEX('Task Durations - Poisson'!$B$2:$AZ$80,,5),1)</f>
        <v>8</v>
      </c>
      <c r="O873" s="9">
        <f ca="1">MIN(51,INT(SUMPRODUCT(B873:N873,'Task Durations - Table 1'!$A$3:$M$3)))</f>
        <v>19</v>
      </c>
      <c r="P873" s="9">
        <f ca="1">MATCH(100-C873,INDEX('Task Durations - Poisson'!$B$2:$AZ$80,,O873),1)</f>
        <v>16</v>
      </c>
    </row>
    <row r="874" spans="1:16" ht="20.100000000000001" customHeight="1">
      <c r="A874" s="10">
        <v>872</v>
      </c>
      <c r="B874" s="11">
        <f t="shared" si="151"/>
        <v>6.3969022338519315</v>
      </c>
      <c r="C874" s="12">
        <f t="shared" ca="1" si="139"/>
        <v>14</v>
      </c>
      <c r="D874" s="12">
        <f t="shared" ca="1" si="152"/>
        <v>1</v>
      </c>
      <c r="E874" s="12">
        <f t="shared" ca="1" si="153"/>
        <v>0</v>
      </c>
      <c r="F874" s="12">
        <f t="shared" ca="1" si="154"/>
        <v>0</v>
      </c>
      <c r="G874" s="12">
        <f t="shared" ca="1" si="160"/>
        <v>8</v>
      </c>
      <c r="H874" s="12">
        <f t="shared" ca="1" si="160"/>
        <v>8</v>
      </c>
      <c r="I874" s="12">
        <f t="shared" ca="1" si="160"/>
        <v>7</v>
      </c>
      <c r="J874" s="12">
        <f t="shared" ca="1" si="155"/>
        <v>7.666666666666667</v>
      </c>
      <c r="K874" s="12">
        <f t="shared" ca="1" si="156"/>
        <v>7.666666666666667</v>
      </c>
      <c r="L874" s="12">
        <f t="shared" ca="1" si="157"/>
        <v>0</v>
      </c>
      <c r="M874" s="12">
        <f t="shared" ca="1" si="158"/>
        <v>0</v>
      </c>
      <c r="N874" s="9">
        <f ca="1">MATCH(C874,INDEX('Task Durations - Poisson'!$B$2:$AZ$80,,5),1)</f>
        <v>4</v>
      </c>
      <c r="O874" s="9">
        <f ca="1">MIN(51,INT(SUMPRODUCT(B874:N874,'Task Durations - Table 1'!$A$3:$M$3)))</f>
        <v>16</v>
      </c>
      <c r="P874" s="9">
        <f ca="1">MATCH(100-C874,INDEX('Task Durations - Poisson'!$B$2:$AZ$80,,O874),1)</f>
        <v>21</v>
      </c>
    </row>
    <row r="875" spans="1:16" ht="20.100000000000001" customHeight="1">
      <c r="A875" s="10">
        <v>873</v>
      </c>
      <c r="B875" s="11">
        <f t="shared" si="151"/>
        <v>6.4054371254937328</v>
      </c>
      <c r="C875" s="12">
        <f t="shared" ca="1" si="139"/>
        <v>9</v>
      </c>
      <c r="D875" s="12">
        <f t="shared" ca="1" si="152"/>
        <v>1</v>
      </c>
      <c r="E875" s="12">
        <f t="shared" ca="1" si="153"/>
        <v>0</v>
      </c>
      <c r="F875" s="12">
        <f t="shared" ca="1" si="154"/>
        <v>0</v>
      </c>
      <c r="G875" s="12">
        <f t="shared" ca="1" si="160"/>
        <v>9</v>
      </c>
      <c r="H875" s="12">
        <f t="shared" ca="1" si="160"/>
        <v>11</v>
      </c>
      <c r="I875" s="12">
        <f t="shared" ca="1" si="160"/>
        <v>9</v>
      </c>
      <c r="J875" s="12">
        <f t="shared" ca="1" si="155"/>
        <v>9.6666666666666661</v>
      </c>
      <c r="K875" s="12">
        <f t="shared" ca="1" si="156"/>
        <v>9.6666666666666661</v>
      </c>
      <c r="L875" s="12">
        <f t="shared" ca="1" si="157"/>
        <v>0</v>
      </c>
      <c r="M875" s="12">
        <f t="shared" ca="1" si="158"/>
        <v>0</v>
      </c>
      <c r="N875" s="9">
        <f ca="1">MATCH(C875,INDEX('Task Durations - Poisson'!$B$2:$AZ$80,,5),1)</f>
        <v>3</v>
      </c>
      <c r="O875" s="9">
        <f ca="1">MIN(51,INT(SUMPRODUCT(B875:N875,'Task Durations - Table 1'!$A$3:$M$3)))</f>
        <v>17</v>
      </c>
      <c r="P875" s="9">
        <f ca="1">MATCH(100-C875,INDEX('Task Durations - Poisson'!$B$2:$AZ$80,,O875),1)</f>
        <v>24</v>
      </c>
    </row>
    <row r="876" spans="1:16" ht="20.100000000000001" customHeight="1">
      <c r="A876" s="10">
        <v>874</v>
      </c>
      <c r="B876" s="11">
        <f t="shared" si="151"/>
        <v>6.4139834045810007</v>
      </c>
      <c r="C876" s="12">
        <f t="shared" ca="1" si="139"/>
        <v>79</v>
      </c>
      <c r="D876" s="12">
        <f t="shared" ca="1" si="152"/>
        <v>0</v>
      </c>
      <c r="E876" s="12">
        <f t="shared" ca="1" si="153"/>
        <v>0</v>
      </c>
      <c r="F876" s="12">
        <f t="shared" ca="1" si="154"/>
        <v>1</v>
      </c>
      <c r="G876" s="12">
        <f t="shared" ca="1" si="160"/>
        <v>11</v>
      </c>
      <c r="H876" s="12">
        <f t="shared" ca="1" si="160"/>
        <v>9</v>
      </c>
      <c r="I876" s="12">
        <f t="shared" ca="1" si="160"/>
        <v>11</v>
      </c>
      <c r="J876" s="12">
        <f t="shared" ca="1" si="155"/>
        <v>10.333333333333334</v>
      </c>
      <c r="K876" s="12">
        <f t="shared" ca="1" si="156"/>
        <v>0</v>
      </c>
      <c r="L876" s="12">
        <f t="shared" ca="1" si="157"/>
        <v>0</v>
      </c>
      <c r="M876" s="12">
        <f t="shared" ca="1" si="158"/>
        <v>10.333333333333334</v>
      </c>
      <c r="N876" s="9">
        <f ca="1">MATCH(C876,INDEX('Task Durations - Poisson'!$B$2:$AZ$80,,5),1)</f>
        <v>8</v>
      </c>
      <c r="O876" s="9">
        <f ca="1">MIN(51,INT(SUMPRODUCT(B876:N876,'Task Durations - Table 1'!$A$3:$M$3)))</f>
        <v>21</v>
      </c>
      <c r="P876" s="9">
        <f ca="1">MATCH(100-C876,INDEX('Task Durations - Poisson'!$B$2:$AZ$80,,O876),1)</f>
        <v>18</v>
      </c>
    </row>
    <row r="877" spans="1:16" ht="20.100000000000001" customHeight="1">
      <c r="A877" s="10">
        <v>875</v>
      </c>
      <c r="B877" s="11">
        <f t="shared" si="151"/>
        <v>6.4225410863071222</v>
      </c>
      <c r="C877" s="12">
        <f t="shared" ca="1" si="139"/>
        <v>29</v>
      </c>
      <c r="D877" s="12">
        <f t="shared" ca="1" si="152"/>
        <v>1</v>
      </c>
      <c r="E877" s="12">
        <f t="shared" ca="1" si="153"/>
        <v>0</v>
      </c>
      <c r="F877" s="12">
        <f t="shared" ca="1" si="154"/>
        <v>0</v>
      </c>
      <c r="G877" s="12">
        <f t="shared" ca="1" si="160"/>
        <v>9</v>
      </c>
      <c r="H877" s="12">
        <f t="shared" ca="1" si="160"/>
        <v>9</v>
      </c>
      <c r="I877" s="12">
        <f t="shared" ca="1" si="160"/>
        <v>8</v>
      </c>
      <c r="J877" s="12">
        <f t="shared" ca="1" si="155"/>
        <v>8.6666666666666661</v>
      </c>
      <c r="K877" s="12">
        <f t="shared" ca="1" si="156"/>
        <v>8.6666666666666661</v>
      </c>
      <c r="L877" s="12">
        <f t="shared" ca="1" si="157"/>
        <v>0</v>
      </c>
      <c r="M877" s="12">
        <f t="shared" ca="1" si="158"/>
        <v>0</v>
      </c>
      <c r="N877" s="9">
        <f ca="1">MATCH(C877,INDEX('Task Durations - Poisson'!$B$2:$AZ$80,,5),1)</f>
        <v>5</v>
      </c>
      <c r="O877" s="9">
        <f ca="1">MIN(51,INT(SUMPRODUCT(B877:N877,'Task Durations - Table 1'!$A$3:$M$3)))</f>
        <v>17</v>
      </c>
      <c r="P877" s="9">
        <f ca="1">MATCH(100-C877,INDEX('Task Durations - Poisson'!$B$2:$AZ$80,,O877),1)</f>
        <v>20</v>
      </c>
    </row>
    <row r="878" spans="1:16" ht="20.100000000000001" customHeight="1">
      <c r="A878" s="10">
        <v>876</v>
      </c>
      <c r="B878" s="11">
        <f t="shared" si="151"/>
        <v>6.4311101858857533</v>
      </c>
      <c r="C878" s="12">
        <f t="shared" ca="1" si="139"/>
        <v>18</v>
      </c>
      <c r="D878" s="12">
        <f t="shared" ca="1" si="152"/>
        <v>1</v>
      </c>
      <c r="E878" s="12">
        <f t="shared" ca="1" si="153"/>
        <v>0</v>
      </c>
      <c r="F878" s="12">
        <f t="shared" ca="1" si="154"/>
        <v>0</v>
      </c>
      <c r="G878" s="12">
        <f t="shared" ca="1" si="160"/>
        <v>14</v>
      </c>
      <c r="H878" s="12">
        <f t="shared" ca="1" si="160"/>
        <v>14</v>
      </c>
      <c r="I878" s="12">
        <f t="shared" ca="1" si="160"/>
        <v>19</v>
      </c>
      <c r="J878" s="12">
        <f t="shared" ca="1" si="155"/>
        <v>15.666666666666666</v>
      </c>
      <c r="K878" s="12">
        <f t="shared" ca="1" si="156"/>
        <v>15.666666666666666</v>
      </c>
      <c r="L878" s="12">
        <f t="shared" ca="1" si="157"/>
        <v>0</v>
      </c>
      <c r="M878" s="12">
        <f t="shared" ca="1" si="158"/>
        <v>0</v>
      </c>
      <c r="N878" s="9">
        <f ca="1">MATCH(C878,INDEX('Task Durations - Poisson'!$B$2:$AZ$80,,5),1)</f>
        <v>4</v>
      </c>
      <c r="O878" s="9">
        <f ca="1">MIN(51,INT(SUMPRODUCT(B878:N878,'Task Durations - Table 1'!$A$3:$M$3)))</f>
        <v>25</v>
      </c>
      <c r="P878" s="9">
        <f ca="1">MATCH(100-C878,INDEX('Task Durations - Poisson'!$B$2:$AZ$80,,O878),1)</f>
        <v>31</v>
      </c>
    </row>
    <row r="879" spans="1:16" ht="20.100000000000001" customHeight="1">
      <c r="A879" s="10">
        <v>877</v>
      </c>
      <c r="B879" s="11">
        <f t="shared" si="151"/>
        <v>6.439690718550855</v>
      </c>
      <c r="C879" s="12">
        <f t="shared" ca="1" si="139"/>
        <v>70</v>
      </c>
      <c r="D879" s="12">
        <f t="shared" ca="1" si="152"/>
        <v>0</v>
      </c>
      <c r="E879" s="12">
        <f t="shared" ca="1" si="153"/>
        <v>0</v>
      </c>
      <c r="F879" s="12">
        <f t="shared" ca="1" si="154"/>
        <v>1</v>
      </c>
      <c r="G879" s="12">
        <f t="shared" ca="1" si="160"/>
        <v>7</v>
      </c>
      <c r="H879" s="12">
        <f t="shared" ca="1" si="160"/>
        <v>7</v>
      </c>
      <c r="I879" s="12">
        <f t="shared" ca="1" si="160"/>
        <v>8</v>
      </c>
      <c r="J879" s="12">
        <f t="shared" ca="1" si="155"/>
        <v>7.333333333333333</v>
      </c>
      <c r="K879" s="12">
        <f t="shared" ca="1" si="156"/>
        <v>0</v>
      </c>
      <c r="L879" s="12">
        <f t="shared" ca="1" si="157"/>
        <v>0</v>
      </c>
      <c r="M879" s="12">
        <f t="shared" ca="1" si="158"/>
        <v>7.333333333333333</v>
      </c>
      <c r="N879" s="9">
        <f ca="1">MATCH(C879,INDEX('Task Durations - Poisson'!$B$2:$AZ$80,,5),1)</f>
        <v>7</v>
      </c>
      <c r="O879" s="9">
        <f ca="1">MIN(51,INT(SUMPRODUCT(B879:N879,'Task Durations - Table 1'!$A$3:$M$3)))</f>
        <v>17</v>
      </c>
      <c r="P879" s="9">
        <f ca="1">MATCH(100-C879,INDEX('Task Durations - Poisson'!$B$2:$AZ$80,,O879),1)</f>
        <v>16</v>
      </c>
    </row>
    <row r="880" spans="1:16" ht="20.100000000000001" customHeight="1">
      <c r="A880" s="10">
        <v>878</v>
      </c>
      <c r="B880" s="11">
        <f t="shared" si="151"/>
        <v>6.4482826995567075</v>
      </c>
      <c r="C880" s="12">
        <f t="shared" ca="1" si="139"/>
        <v>96</v>
      </c>
      <c r="D880" s="12">
        <f t="shared" ca="1" si="152"/>
        <v>0</v>
      </c>
      <c r="E880" s="12">
        <f t="shared" ca="1" si="153"/>
        <v>0</v>
      </c>
      <c r="F880" s="12">
        <f t="shared" ca="1" si="154"/>
        <v>1</v>
      </c>
      <c r="G880" s="12">
        <f t="shared" ca="1" si="160"/>
        <v>19</v>
      </c>
      <c r="H880" s="12">
        <f t="shared" ca="1" si="160"/>
        <v>19</v>
      </c>
      <c r="I880" s="12">
        <f t="shared" ca="1" si="160"/>
        <v>19</v>
      </c>
      <c r="J880" s="12">
        <f t="shared" ca="1" si="155"/>
        <v>19</v>
      </c>
      <c r="K880" s="12">
        <f t="shared" ca="1" si="156"/>
        <v>0</v>
      </c>
      <c r="L880" s="12">
        <f t="shared" ca="1" si="157"/>
        <v>0</v>
      </c>
      <c r="M880" s="12">
        <f t="shared" ca="1" si="158"/>
        <v>19</v>
      </c>
      <c r="N880" s="9">
        <f ca="1">MATCH(C880,INDEX('Task Durations - Poisson'!$B$2:$AZ$80,,5),1)</f>
        <v>10</v>
      </c>
      <c r="O880" s="9">
        <f ca="1">MIN(51,INT(SUMPRODUCT(B880:N880,'Task Durations - Table 1'!$A$3:$M$3)))</f>
        <v>30</v>
      </c>
      <c r="P880" s="9">
        <f ca="1">MATCH(100-C880,INDEX('Task Durations - Poisson'!$B$2:$AZ$80,,O880),1)</f>
        <v>22</v>
      </c>
    </row>
    <row r="881" spans="1:16" ht="20.100000000000001" customHeight="1">
      <c r="A881" s="10">
        <v>879</v>
      </c>
      <c r="B881" s="11">
        <f t="shared" si="151"/>
        <v>6.4568861441779459</v>
      </c>
      <c r="C881" s="12">
        <f t="shared" ca="1" si="139"/>
        <v>23</v>
      </c>
      <c r="D881" s="12">
        <f t="shared" ca="1" si="152"/>
        <v>1</v>
      </c>
      <c r="E881" s="12">
        <f t="shared" ca="1" si="153"/>
        <v>0</v>
      </c>
      <c r="F881" s="12">
        <f t="shared" ca="1" si="154"/>
        <v>0</v>
      </c>
      <c r="G881" s="12">
        <f t="shared" ca="1" si="160"/>
        <v>11</v>
      </c>
      <c r="H881" s="12">
        <f t="shared" ca="1" si="160"/>
        <v>11</v>
      </c>
      <c r="I881" s="12">
        <f t="shared" ca="1" si="160"/>
        <v>9</v>
      </c>
      <c r="J881" s="12">
        <f t="shared" ca="1" si="155"/>
        <v>10.333333333333334</v>
      </c>
      <c r="K881" s="12">
        <f t="shared" ca="1" si="156"/>
        <v>10.333333333333334</v>
      </c>
      <c r="L881" s="12">
        <f t="shared" ca="1" si="157"/>
        <v>0</v>
      </c>
      <c r="M881" s="12">
        <f t="shared" ca="1" si="158"/>
        <v>0</v>
      </c>
      <c r="N881" s="9">
        <f ca="1">MATCH(C881,INDEX('Task Durations - Poisson'!$B$2:$AZ$80,,5),1)</f>
        <v>4</v>
      </c>
      <c r="O881" s="9">
        <f ca="1">MIN(51,INT(SUMPRODUCT(B881:N881,'Task Durations - Table 1'!$A$3:$M$3)))</f>
        <v>19</v>
      </c>
      <c r="P881" s="9">
        <f ca="1">MATCH(100-C881,INDEX('Task Durations - Poisson'!$B$2:$AZ$80,,O881),1)</f>
        <v>23</v>
      </c>
    </row>
    <row r="882" spans="1:16" ht="20.100000000000001" customHeight="1">
      <c r="A882" s="10">
        <v>880</v>
      </c>
      <c r="B882" s="11">
        <f t="shared" si="151"/>
        <v>6.4655010677095861</v>
      </c>
      <c r="C882" s="12">
        <f t="shared" ca="1" si="139"/>
        <v>85</v>
      </c>
      <c r="D882" s="12">
        <f t="shared" ca="1" si="152"/>
        <v>0</v>
      </c>
      <c r="E882" s="12">
        <f t="shared" ca="1" si="153"/>
        <v>0</v>
      </c>
      <c r="F882" s="12">
        <f t="shared" ca="1" si="154"/>
        <v>1</v>
      </c>
      <c r="G882" s="12">
        <f t="shared" ca="1" si="160"/>
        <v>8</v>
      </c>
      <c r="H882" s="12">
        <f t="shared" ca="1" si="160"/>
        <v>8</v>
      </c>
      <c r="I882" s="12">
        <f t="shared" ca="1" si="160"/>
        <v>9</v>
      </c>
      <c r="J882" s="12">
        <f t="shared" ca="1" si="155"/>
        <v>8.3333333333333339</v>
      </c>
      <c r="K882" s="12">
        <f t="shared" ca="1" si="156"/>
        <v>0</v>
      </c>
      <c r="L882" s="12">
        <f t="shared" ca="1" si="157"/>
        <v>0</v>
      </c>
      <c r="M882" s="12">
        <f t="shared" ca="1" si="158"/>
        <v>8.3333333333333339</v>
      </c>
      <c r="N882" s="9">
        <f ca="1">MATCH(C882,INDEX('Task Durations - Poisson'!$B$2:$AZ$80,,5),1)</f>
        <v>8</v>
      </c>
      <c r="O882" s="9">
        <f ca="1">MIN(51,INT(SUMPRODUCT(B882:N882,'Task Durations - Table 1'!$A$3:$M$3)))</f>
        <v>19</v>
      </c>
      <c r="P882" s="9">
        <f ca="1">MATCH(100-C882,INDEX('Task Durations - Poisson'!$B$2:$AZ$80,,O882),1)</f>
        <v>16</v>
      </c>
    </row>
    <row r="883" spans="1:16" ht="20.100000000000001" customHeight="1">
      <c r="A883" s="10">
        <v>881</v>
      </c>
      <c r="B883" s="11">
        <f t="shared" si="151"/>
        <v>6.4741274854670499</v>
      </c>
      <c r="C883" s="12">
        <f t="shared" ca="1" si="139"/>
        <v>76</v>
      </c>
      <c r="D883" s="12">
        <f t="shared" ca="1" si="152"/>
        <v>0</v>
      </c>
      <c r="E883" s="12">
        <f t="shared" ca="1" si="153"/>
        <v>0</v>
      </c>
      <c r="F883" s="12">
        <f t="shared" ca="1" si="154"/>
        <v>1</v>
      </c>
      <c r="G883" s="12">
        <f t="shared" ca="1" si="160"/>
        <v>7</v>
      </c>
      <c r="H883" s="12">
        <f t="shared" ca="1" si="160"/>
        <v>7</v>
      </c>
      <c r="I883" s="12">
        <f t="shared" ca="1" si="160"/>
        <v>27</v>
      </c>
      <c r="J883" s="12">
        <f t="shared" ca="1" si="155"/>
        <v>13.666666666666666</v>
      </c>
      <c r="K883" s="12">
        <f t="shared" ca="1" si="156"/>
        <v>0</v>
      </c>
      <c r="L883" s="12">
        <f t="shared" ca="1" si="157"/>
        <v>0</v>
      </c>
      <c r="M883" s="12">
        <f t="shared" ca="1" si="158"/>
        <v>13.666666666666666</v>
      </c>
      <c r="N883" s="9">
        <f ca="1">MATCH(C883,INDEX('Task Durations - Poisson'!$B$2:$AZ$80,,5),1)</f>
        <v>7</v>
      </c>
      <c r="O883" s="9">
        <f ca="1">MIN(51,INT(SUMPRODUCT(B883:N883,'Task Durations - Table 1'!$A$3:$M$3)))</f>
        <v>24</v>
      </c>
      <c r="P883" s="9">
        <f ca="1">MATCH(100-C883,INDEX('Task Durations - Poisson'!$B$2:$AZ$80,,O883),1)</f>
        <v>21</v>
      </c>
    </row>
    <row r="884" spans="1:16" ht="20.100000000000001" customHeight="1">
      <c r="A884" s="10">
        <v>882</v>
      </c>
      <c r="B884" s="11">
        <f t="shared" si="151"/>
        <v>6.4827654127861916</v>
      </c>
      <c r="C884" s="12">
        <f t="shared" ca="1" si="139"/>
        <v>38</v>
      </c>
      <c r="D884" s="12">
        <f t="shared" ca="1" si="152"/>
        <v>0</v>
      </c>
      <c r="E884" s="12">
        <f t="shared" ca="1" si="153"/>
        <v>1</v>
      </c>
      <c r="F884" s="12">
        <f t="shared" ca="1" si="154"/>
        <v>0</v>
      </c>
      <c r="G884" s="12">
        <f t="shared" ref="G884:I903" ca="1" si="161">INT(CHOOSE(1+MOD($C884+RANDBETWEEN(0,1),7),1,2,3,5,8,13,21)+$B884)</f>
        <v>11</v>
      </c>
      <c r="H884" s="12">
        <f t="shared" ca="1" si="161"/>
        <v>11</v>
      </c>
      <c r="I884" s="12">
        <f t="shared" ca="1" si="161"/>
        <v>11</v>
      </c>
      <c r="J884" s="12">
        <f t="shared" ca="1" si="155"/>
        <v>11</v>
      </c>
      <c r="K884" s="12">
        <f t="shared" ca="1" si="156"/>
        <v>0</v>
      </c>
      <c r="L884" s="12">
        <f t="shared" ca="1" si="157"/>
        <v>11</v>
      </c>
      <c r="M884" s="12">
        <f t="shared" ca="1" si="158"/>
        <v>0</v>
      </c>
      <c r="N884" s="9">
        <f ca="1">MATCH(C884,INDEX('Task Durations - Poisson'!$B$2:$AZ$80,,5),1)</f>
        <v>5</v>
      </c>
      <c r="O884" s="9">
        <f ca="1">MIN(51,INT(SUMPRODUCT(B884:N884,'Task Durations - Table 1'!$A$3:$M$3)))</f>
        <v>15</v>
      </c>
      <c r="P884" s="9">
        <f ca="1">MATCH(100-C884,INDEX('Task Durations - Poisson'!$B$2:$AZ$80,,O884),1)</f>
        <v>17</v>
      </c>
    </row>
    <row r="885" spans="1:16" ht="20.100000000000001" customHeight="1">
      <c r="A885" s="10">
        <v>883</v>
      </c>
      <c r="B885" s="11">
        <f t="shared" si="151"/>
        <v>6.4914148650233319</v>
      </c>
      <c r="C885" s="12">
        <f t="shared" ca="1" si="139"/>
        <v>81</v>
      </c>
      <c r="D885" s="12">
        <f t="shared" ca="1" si="152"/>
        <v>0</v>
      </c>
      <c r="E885" s="12">
        <f t="shared" ca="1" si="153"/>
        <v>0</v>
      </c>
      <c r="F885" s="12">
        <f t="shared" ca="1" si="154"/>
        <v>1</v>
      </c>
      <c r="G885" s="12">
        <f t="shared" ca="1" si="161"/>
        <v>14</v>
      </c>
      <c r="H885" s="12">
        <f t="shared" ca="1" si="161"/>
        <v>14</v>
      </c>
      <c r="I885" s="12">
        <f t="shared" ca="1" si="161"/>
        <v>14</v>
      </c>
      <c r="J885" s="12">
        <f t="shared" ca="1" si="155"/>
        <v>14</v>
      </c>
      <c r="K885" s="12">
        <f t="shared" ca="1" si="156"/>
        <v>0</v>
      </c>
      <c r="L885" s="12">
        <f t="shared" ca="1" si="157"/>
        <v>0</v>
      </c>
      <c r="M885" s="12">
        <f t="shared" ca="1" si="158"/>
        <v>14</v>
      </c>
      <c r="N885" s="9">
        <f ca="1">MATCH(C885,INDEX('Task Durations - Poisson'!$B$2:$AZ$80,,5),1)</f>
        <v>8</v>
      </c>
      <c r="O885" s="9">
        <f ca="1">MIN(51,INT(SUMPRODUCT(B885:N885,'Task Durations - Table 1'!$A$3:$M$3)))</f>
        <v>24</v>
      </c>
      <c r="P885" s="9">
        <f ca="1">MATCH(100-C885,INDEX('Task Durations - Poisson'!$B$2:$AZ$80,,O885),1)</f>
        <v>21</v>
      </c>
    </row>
    <row r="886" spans="1:16" ht="20.100000000000001" customHeight="1">
      <c r="A886" s="10">
        <v>884</v>
      </c>
      <c r="B886" s="11">
        <f t="shared" si="151"/>
        <v>6.5000758575552746</v>
      </c>
      <c r="C886" s="12">
        <f t="shared" ca="1" si="139"/>
        <v>20</v>
      </c>
      <c r="D886" s="12">
        <f t="shared" ca="1" si="152"/>
        <v>1</v>
      </c>
      <c r="E886" s="12">
        <f t="shared" ca="1" si="153"/>
        <v>0</v>
      </c>
      <c r="F886" s="12">
        <f t="shared" ca="1" si="154"/>
        <v>0</v>
      </c>
      <c r="G886" s="12">
        <f t="shared" ca="1" si="161"/>
        <v>7</v>
      </c>
      <c r="H886" s="12">
        <f t="shared" ca="1" si="161"/>
        <v>27</v>
      </c>
      <c r="I886" s="12">
        <f t="shared" ca="1" si="161"/>
        <v>7</v>
      </c>
      <c r="J886" s="12">
        <f t="shared" ca="1" si="155"/>
        <v>13.666666666666666</v>
      </c>
      <c r="K886" s="12">
        <f t="shared" ca="1" si="156"/>
        <v>13.666666666666666</v>
      </c>
      <c r="L886" s="12">
        <f t="shared" ca="1" si="157"/>
        <v>0</v>
      </c>
      <c r="M886" s="12">
        <f t="shared" ca="1" si="158"/>
        <v>0</v>
      </c>
      <c r="N886" s="9">
        <f ca="1">MATCH(C886,INDEX('Task Durations - Poisson'!$B$2:$AZ$80,,5),1)</f>
        <v>4</v>
      </c>
      <c r="O886" s="9">
        <f ca="1">MIN(51,INT(SUMPRODUCT(B886:N886,'Task Durations - Table 1'!$A$3:$M$3)))</f>
        <v>22</v>
      </c>
      <c r="P886" s="9">
        <f ca="1">MATCH(100-C886,INDEX('Task Durations - Poisson'!$B$2:$AZ$80,,O886),1)</f>
        <v>27</v>
      </c>
    </row>
    <row r="887" spans="1:16" ht="20.100000000000001" customHeight="1">
      <c r="A887" s="10">
        <v>885</v>
      </c>
      <c r="B887" s="11">
        <f t="shared" si="151"/>
        <v>6.5087484057793414</v>
      </c>
      <c r="C887" s="12">
        <f t="shared" ca="1" si="139"/>
        <v>5</v>
      </c>
      <c r="D887" s="12">
        <f t="shared" ca="1" si="152"/>
        <v>1</v>
      </c>
      <c r="E887" s="12">
        <f t="shared" ca="1" si="153"/>
        <v>0</v>
      </c>
      <c r="F887" s="12">
        <f t="shared" ca="1" si="154"/>
        <v>0</v>
      </c>
      <c r="G887" s="12">
        <f t="shared" ca="1" si="161"/>
        <v>19</v>
      </c>
      <c r="H887" s="12">
        <f t="shared" ca="1" si="161"/>
        <v>19</v>
      </c>
      <c r="I887" s="12">
        <f t="shared" ca="1" si="161"/>
        <v>19</v>
      </c>
      <c r="J887" s="12">
        <f t="shared" ca="1" si="155"/>
        <v>19</v>
      </c>
      <c r="K887" s="12">
        <f t="shared" ca="1" si="156"/>
        <v>19</v>
      </c>
      <c r="L887" s="12">
        <f t="shared" ca="1" si="157"/>
        <v>0</v>
      </c>
      <c r="M887" s="12">
        <f t="shared" ca="1" si="158"/>
        <v>0</v>
      </c>
      <c r="N887" s="9">
        <f ca="1">MATCH(C887,INDEX('Task Durations - Poisson'!$B$2:$AZ$80,,5),1)</f>
        <v>3</v>
      </c>
      <c r="O887" s="9">
        <f ca="1">MIN(51,INT(SUMPRODUCT(B887:N887,'Task Durations - Table 1'!$A$3:$M$3)))</f>
        <v>28</v>
      </c>
      <c r="P887" s="9">
        <f ca="1">MATCH(100-C887,INDEX('Task Durations - Poisson'!$B$2:$AZ$80,,O887),1)</f>
        <v>38</v>
      </c>
    </row>
    <row r="888" spans="1:16" ht="20.100000000000001" customHeight="1">
      <c r="A888" s="10">
        <v>886</v>
      </c>
      <c r="B888" s="11">
        <f t="shared" si="151"/>
        <v>6.5174325251134011</v>
      </c>
      <c r="C888" s="12">
        <f t="shared" ca="1" si="139"/>
        <v>91</v>
      </c>
      <c r="D888" s="12">
        <f t="shared" ca="1" si="152"/>
        <v>0</v>
      </c>
      <c r="E888" s="12">
        <f t="shared" ca="1" si="153"/>
        <v>0</v>
      </c>
      <c r="F888" s="12">
        <f t="shared" ca="1" si="154"/>
        <v>1</v>
      </c>
      <c r="G888" s="12">
        <f t="shared" ca="1" si="161"/>
        <v>7</v>
      </c>
      <c r="H888" s="12">
        <f t="shared" ca="1" si="161"/>
        <v>7</v>
      </c>
      <c r="I888" s="12">
        <f t="shared" ca="1" si="161"/>
        <v>8</v>
      </c>
      <c r="J888" s="12">
        <f t="shared" ca="1" si="155"/>
        <v>7.333333333333333</v>
      </c>
      <c r="K888" s="12">
        <f t="shared" ca="1" si="156"/>
        <v>0</v>
      </c>
      <c r="L888" s="12">
        <f t="shared" ca="1" si="157"/>
        <v>0</v>
      </c>
      <c r="M888" s="12">
        <f t="shared" ca="1" si="158"/>
        <v>7.333333333333333</v>
      </c>
      <c r="N888" s="9">
        <f ca="1">MATCH(C888,INDEX('Task Durations - Poisson'!$B$2:$AZ$80,,5),1)</f>
        <v>9</v>
      </c>
      <c r="O888" s="9">
        <f ca="1">MIN(51,INT(SUMPRODUCT(B888:N888,'Task Durations - Table 1'!$A$3:$M$3)))</f>
        <v>18</v>
      </c>
      <c r="P888" s="9">
        <f ca="1">MATCH(100-C888,INDEX('Task Durations - Poisson'!$B$2:$AZ$80,,O888),1)</f>
        <v>13</v>
      </c>
    </row>
    <row r="889" spans="1:16" ht="20.100000000000001" customHeight="1">
      <c r="A889" s="10">
        <v>887</v>
      </c>
      <c r="B889" s="11">
        <f t="shared" si="151"/>
        <v>6.5261282309958881</v>
      </c>
      <c r="C889" s="12">
        <f t="shared" ca="1" si="139"/>
        <v>63</v>
      </c>
      <c r="D889" s="12">
        <f t="shared" ca="1" si="152"/>
        <v>0</v>
      </c>
      <c r="E889" s="12">
        <f t="shared" ca="1" si="153"/>
        <v>1</v>
      </c>
      <c r="F889" s="12">
        <f t="shared" ca="1" si="154"/>
        <v>0</v>
      </c>
      <c r="G889" s="12">
        <f t="shared" ca="1" si="161"/>
        <v>7</v>
      </c>
      <c r="H889" s="12">
        <f t="shared" ca="1" si="161"/>
        <v>7</v>
      </c>
      <c r="I889" s="12">
        <f t="shared" ca="1" si="161"/>
        <v>8</v>
      </c>
      <c r="J889" s="12">
        <f t="shared" ca="1" si="155"/>
        <v>7.333333333333333</v>
      </c>
      <c r="K889" s="12">
        <f t="shared" ca="1" si="156"/>
        <v>0</v>
      </c>
      <c r="L889" s="12">
        <f t="shared" ca="1" si="157"/>
        <v>7.333333333333333</v>
      </c>
      <c r="M889" s="12">
        <f t="shared" ca="1" si="158"/>
        <v>0</v>
      </c>
      <c r="N889" s="9">
        <f ca="1">MATCH(C889,INDEX('Task Durations - Poisson'!$B$2:$AZ$80,,5),1)</f>
        <v>7</v>
      </c>
      <c r="O889" s="9">
        <f ca="1">MIN(51,INT(SUMPRODUCT(B889:N889,'Task Durations - Table 1'!$A$3:$M$3)))</f>
        <v>14</v>
      </c>
      <c r="P889" s="9">
        <f ca="1">MATCH(100-C889,INDEX('Task Durations - Poisson'!$B$2:$AZ$80,,O889),1)</f>
        <v>14</v>
      </c>
    </row>
    <row r="890" spans="1:16" ht="20.100000000000001" customHeight="1">
      <c r="A890" s="10">
        <v>888</v>
      </c>
      <c r="B890" s="11">
        <f t="shared" si="151"/>
        <v>6.5348355388858366</v>
      </c>
      <c r="C890" s="12">
        <f t="shared" ca="1" si="139"/>
        <v>93</v>
      </c>
      <c r="D890" s="12">
        <f t="shared" ca="1" si="152"/>
        <v>0</v>
      </c>
      <c r="E890" s="12">
        <f t="shared" ca="1" si="153"/>
        <v>0</v>
      </c>
      <c r="F890" s="12">
        <f t="shared" ca="1" si="154"/>
        <v>1</v>
      </c>
      <c r="G890" s="12">
        <f t="shared" ca="1" si="161"/>
        <v>11</v>
      </c>
      <c r="H890" s="12">
        <f t="shared" ca="1" si="161"/>
        <v>11</v>
      </c>
      <c r="I890" s="12">
        <f t="shared" ca="1" si="161"/>
        <v>11</v>
      </c>
      <c r="J890" s="12">
        <f t="shared" ca="1" si="155"/>
        <v>11</v>
      </c>
      <c r="K890" s="12">
        <f t="shared" ca="1" si="156"/>
        <v>0</v>
      </c>
      <c r="L890" s="12">
        <f t="shared" ca="1" si="157"/>
        <v>0</v>
      </c>
      <c r="M890" s="12">
        <f t="shared" ca="1" si="158"/>
        <v>11</v>
      </c>
      <c r="N890" s="9">
        <f ca="1">MATCH(C890,INDEX('Task Durations - Poisson'!$B$2:$AZ$80,,5),1)</f>
        <v>9</v>
      </c>
      <c r="O890" s="9">
        <f ca="1">MIN(51,INT(SUMPRODUCT(B890:N890,'Task Durations - Table 1'!$A$3:$M$3)))</f>
        <v>22</v>
      </c>
      <c r="P890" s="9">
        <f ca="1">MATCH(100-C890,INDEX('Task Durations - Poisson'!$B$2:$AZ$80,,O890),1)</f>
        <v>16</v>
      </c>
    </row>
    <row r="891" spans="1:16" ht="20.100000000000001" customHeight="1">
      <c r="A891" s="10">
        <v>889</v>
      </c>
      <c r="B891" s="11">
        <f t="shared" si="151"/>
        <v>6.5435544642629102</v>
      </c>
      <c r="C891" s="12">
        <f t="shared" ca="1" si="139"/>
        <v>49</v>
      </c>
      <c r="D891" s="12">
        <f t="shared" ca="1" si="152"/>
        <v>0</v>
      </c>
      <c r="E891" s="12">
        <f t="shared" ca="1" si="153"/>
        <v>1</v>
      </c>
      <c r="F891" s="12">
        <f t="shared" ca="1" si="154"/>
        <v>0</v>
      </c>
      <c r="G891" s="12">
        <f t="shared" ca="1" si="161"/>
        <v>8</v>
      </c>
      <c r="H891" s="12">
        <f t="shared" ca="1" si="161"/>
        <v>7</v>
      </c>
      <c r="I891" s="12">
        <f t="shared" ca="1" si="161"/>
        <v>7</v>
      </c>
      <c r="J891" s="12">
        <f t="shared" ca="1" si="155"/>
        <v>7.333333333333333</v>
      </c>
      <c r="K891" s="12">
        <f t="shared" ca="1" si="156"/>
        <v>0</v>
      </c>
      <c r="L891" s="12">
        <f t="shared" ca="1" si="157"/>
        <v>7.333333333333333</v>
      </c>
      <c r="M891" s="12">
        <f t="shared" ca="1" si="158"/>
        <v>0</v>
      </c>
      <c r="N891" s="9">
        <f ca="1">MATCH(C891,INDEX('Task Durations - Poisson'!$B$2:$AZ$80,,5),1)</f>
        <v>6</v>
      </c>
      <c r="O891" s="9">
        <f ca="1">MIN(51,INT(SUMPRODUCT(B891:N891,'Task Durations - Table 1'!$A$3:$M$3)))</f>
        <v>13</v>
      </c>
      <c r="P891" s="9">
        <f ca="1">MATCH(100-C891,INDEX('Task Durations - Poisson'!$B$2:$AZ$80,,O891),1)</f>
        <v>14</v>
      </c>
    </row>
    <row r="892" spans="1:16" ht="20.100000000000001" customHeight="1">
      <c r="A892" s="10">
        <v>890</v>
      </c>
      <c r="B892" s="11">
        <f t="shared" si="151"/>
        <v>6.5522850226274221</v>
      </c>
      <c r="C892" s="12">
        <f t="shared" ca="1" si="139"/>
        <v>100</v>
      </c>
      <c r="D892" s="12">
        <f t="shared" ca="1" si="152"/>
        <v>0</v>
      </c>
      <c r="E892" s="12">
        <f t="shared" ca="1" si="153"/>
        <v>0</v>
      </c>
      <c r="F892" s="12">
        <f t="shared" ca="1" si="154"/>
        <v>1</v>
      </c>
      <c r="G892" s="12">
        <f t="shared" ca="1" si="161"/>
        <v>9</v>
      </c>
      <c r="H892" s="12">
        <f t="shared" ca="1" si="161"/>
        <v>9</v>
      </c>
      <c r="I892" s="12">
        <f t="shared" ca="1" si="161"/>
        <v>11</v>
      </c>
      <c r="J892" s="12">
        <f t="shared" ca="1" si="155"/>
        <v>9.6666666666666661</v>
      </c>
      <c r="K892" s="12">
        <f t="shared" ca="1" si="156"/>
        <v>0</v>
      </c>
      <c r="L892" s="12">
        <f t="shared" ca="1" si="157"/>
        <v>0</v>
      </c>
      <c r="M892" s="12">
        <f t="shared" ca="1" si="158"/>
        <v>9.6666666666666661</v>
      </c>
      <c r="N892" s="9">
        <f ca="1">MATCH(C892,INDEX('Task Durations - Poisson'!$B$2:$AZ$80,,5),1)</f>
        <v>79</v>
      </c>
      <c r="O892" s="9">
        <f ca="1">MIN(51,INT(SUMPRODUCT(B892:N892,'Task Durations - Table 1'!$A$3:$M$3)))</f>
        <v>51</v>
      </c>
      <c r="P892" s="9">
        <f ca="1">MATCH(100-C892,INDEX('Task Durations - Poisson'!$B$2:$AZ$80,,O892),1)</f>
        <v>8</v>
      </c>
    </row>
    <row r="893" spans="1:16" ht="20.100000000000001" customHeight="1">
      <c r="A893" s="10">
        <v>891</v>
      </c>
      <c r="B893" s="11">
        <f t="shared" si="151"/>
        <v>6.5610272295003647</v>
      </c>
      <c r="C893" s="12">
        <f t="shared" ca="1" si="139"/>
        <v>81</v>
      </c>
      <c r="D893" s="12">
        <f t="shared" ca="1" si="152"/>
        <v>0</v>
      </c>
      <c r="E893" s="12">
        <f t="shared" ca="1" si="153"/>
        <v>0</v>
      </c>
      <c r="F893" s="12">
        <f t="shared" ca="1" si="154"/>
        <v>1</v>
      </c>
      <c r="G893" s="12">
        <f t="shared" ca="1" si="161"/>
        <v>14</v>
      </c>
      <c r="H893" s="12">
        <f t="shared" ca="1" si="161"/>
        <v>14</v>
      </c>
      <c r="I893" s="12">
        <f t="shared" ca="1" si="161"/>
        <v>14</v>
      </c>
      <c r="J893" s="12">
        <f t="shared" ca="1" si="155"/>
        <v>14</v>
      </c>
      <c r="K893" s="12">
        <f t="shared" ca="1" si="156"/>
        <v>0</v>
      </c>
      <c r="L893" s="12">
        <f t="shared" ca="1" si="157"/>
        <v>0</v>
      </c>
      <c r="M893" s="12">
        <f t="shared" ca="1" si="158"/>
        <v>14</v>
      </c>
      <c r="N893" s="9">
        <f ca="1">MATCH(C893,INDEX('Task Durations - Poisson'!$B$2:$AZ$80,,5),1)</f>
        <v>8</v>
      </c>
      <c r="O893" s="9">
        <f ca="1">MIN(51,INT(SUMPRODUCT(B893:N893,'Task Durations - Table 1'!$A$3:$M$3)))</f>
        <v>24</v>
      </c>
      <c r="P893" s="9">
        <f ca="1">MATCH(100-C893,INDEX('Task Durations - Poisson'!$B$2:$AZ$80,,O893),1)</f>
        <v>21</v>
      </c>
    </row>
    <row r="894" spans="1:16" ht="20.100000000000001" customHeight="1">
      <c r="A894" s="10">
        <v>892</v>
      </c>
      <c r="B894" s="11">
        <f t="shared" si="151"/>
        <v>6.5697811004234445</v>
      </c>
      <c r="C894" s="12">
        <f t="shared" ca="1" si="139"/>
        <v>1</v>
      </c>
      <c r="D894" s="12">
        <f t="shared" ca="1" si="152"/>
        <v>1</v>
      </c>
      <c r="E894" s="12">
        <f t="shared" ca="1" si="153"/>
        <v>0</v>
      </c>
      <c r="F894" s="12">
        <f t="shared" ca="1" si="154"/>
        <v>0</v>
      </c>
      <c r="G894" s="12">
        <f t="shared" ca="1" si="161"/>
        <v>9</v>
      </c>
      <c r="H894" s="12">
        <f t="shared" ca="1" si="161"/>
        <v>9</v>
      </c>
      <c r="I894" s="12">
        <f t="shared" ca="1" si="161"/>
        <v>9</v>
      </c>
      <c r="J894" s="12">
        <f t="shared" ca="1" si="155"/>
        <v>9</v>
      </c>
      <c r="K894" s="12">
        <f t="shared" ca="1" si="156"/>
        <v>9</v>
      </c>
      <c r="L894" s="12">
        <f t="shared" ca="1" si="157"/>
        <v>0</v>
      </c>
      <c r="M894" s="12">
        <f t="shared" ca="1" si="158"/>
        <v>0</v>
      </c>
      <c r="N894" s="9">
        <f ca="1">MATCH(C894,INDEX('Task Durations - Poisson'!$B$2:$AZ$80,,5),1)</f>
        <v>2</v>
      </c>
      <c r="O894" s="9">
        <f ca="1">MIN(51,INT(SUMPRODUCT(B894:N894,'Task Durations - Table 1'!$A$3:$M$3)))</f>
        <v>16</v>
      </c>
      <c r="P894" s="9">
        <f ca="1">MATCH(100-C894,INDEX('Task Durations - Poisson'!$B$2:$AZ$80,,O894),1)</f>
        <v>27</v>
      </c>
    </row>
    <row r="895" spans="1:16" ht="20.100000000000001" customHeight="1">
      <c r="A895" s="10">
        <v>893</v>
      </c>
      <c r="B895" s="11">
        <f t="shared" si="151"/>
        <v>6.5785466509591002</v>
      </c>
      <c r="C895" s="12">
        <f t="shared" ca="1" si="139"/>
        <v>71</v>
      </c>
      <c r="D895" s="12">
        <f t="shared" ca="1" si="152"/>
        <v>0</v>
      </c>
      <c r="E895" s="12">
        <f t="shared" ca="1" si="153"/>
        <v>0</v>
      </c>
      <c r="F895" s="12">
        <f t="shared" ca="1" si="154"/>
        <v>1</v>
      </c>
      <c r="G895" s="12">
        <f t="shared" ca="1" si="161"/>
        <v>9</v>
      </c>
      <c r="H895" s="12">
        <f t="shared" ca="1" si="161"/>
        <v>8</v>
      </c>
      <c r="I895" s="12">
        <f t="shared" ca="1" si="161"/>
        <v>8</v>
      </c>
      <c r="J895" s="12">
        <f t="shared" ca="1" si="155"/>
        <v>8.3333333333333339</v>
      </c>
      <c r="K895" s="12">
        <f t="shared" ca="1" si="156"/>
        <v>0</v>
      </c>
      <c r="L895" s="12">
        <f t="shared" ca="1" si="157"/>
        <v>0</v>
      </c>
      <c r="M895" s="12">
        <f t="shared" ca="1" si="158"/>
        <v>8.3333333333333339</v>
      </c>
      <c r="N895" s="9">
        <f ca="1">MATCH(C895,INDEX('Task Durations - Poisson'!$B$2:$AZ$80,,5),1)</f>
        <v>7</v>
      </c>
      <c r="O895" s="9">
        <f ca="1">MIN(51,INT(SUMPRODUCT(B895:N895,'Task Durations - Table 1'!$A$3:$M$3)))</f>
        <v>18</v>
      </c>
      <c r="P895" s="9">
        <f ca="1">MATCH(100-C895,INDEX('Task Durations - Poisson'!$B$2:$AZ$80,,O895),1)</f>
        <v>17</v>
      </c>
    </row>
    <row r="896" spans="1:16" ht="20.100000000000001" customHeight="1">
      <c r="A896" s="10">
        <v>894</v>
      </c>
      <c r="B896" s="11">
        <f t="shared" si="151"/>
        <v>6.587323896690533</v>
      </c>
      <c r="C896" s="12">
        <f t="shared" ca="1" si="139"/>
        <v>20</v>
      </c>
      <c r="D896" s="12">
        <f t="shared" ca="1" si="152"/>
        <v>1</v>
      </c>
      <c r="E896" s="12">
        <f t="shared" ca="1" si="153"/>
        <v>0</v>
      </c>
      <c r="F896" s="12">
        <f t="shared" ca="1" si="154"/>
        <v>0</v>
      </c>
      <c r="G896" s="12">
        <f t="shared" ca="1" si="161"/>
        <v>7</v>
      </c>
      <c r="H896" s="12">
        <f t="shared" ca="1" si="161"/>
        <v>7</v>
      </c>
      <c r="I896" s="12">
        <f t="shared" ca="1" si="161"/>
        <v>7</v>
      </c>
      <c r="J896" s="12">
        <f t="shared" ca="1" si="155"/>
        <v>7</v>
      </c>
      <c r="K896" s="12">
        <f t="shared" ca="1" si="156"/>
        <v>7</v>
      </c>
      <c r="L896" s="12">
        <f t="shared" ca="1" si="157"/>
        <v>0</v>
      </c>
      <c r="M896" s="12">
        <f t="shared" ca="1" si="158"/>
        <v>0</v>
      </c>
      <c r="N896" s="9">
        <f ca="1">MATCH(C896,INDEX('Task Durations - Poisson'!$B$2:$AZ$80,,5),1)</f>
        <v>4</v>
      </c>
      <c r="O896" s="9">
        <f ca="1">MIN(51,INT(SUMPRODUCT(B896:N896,'Task Durations - Table 1'!$A$3:$M$3)))</f>
        <v>15</v>
      </c>
      <c r="P896" s="9">
        <f ca="1">MATCH(100-C896,INDEX('Task Durations - Poisson'!$B$2:$AZ$80,,O896),1)</f>
        <v>19</v>
      </c>
    </row>
    <row r="897" spans="1:16" ht="20.100000000000001" customHeight="1">
      <c r="A897" s="10">
        <v>895</v>
      </c>
      <c r="B897" s="11">
        <f t="shared" si="151"/>
        <v>6.5961128532217401</v>
      </c>
      <c r="C897" s="12">
        <f t="shared" ca="1" si="139"/>
        <v>38</v>
      </c>
      <c r="D897" s="12">
        <f t="shared" ca="1" si="152"/>
        <v>0</v>
      </c>
      <c r="E897" s="12">
        <f t="shared" ca="1" si="153"/>
        <v>1</v>
      </c>
      <c r="F897" s="12">
        <f t="shared" ca="1" si="154"/>
        <v>0</v>
      </c>
      <c r="G897" s="12">
        <f t="shared" ca="1" si="161"/>
        <v>11</v>
      </c>
      <c r="H897" s="12">
        <f t="shared" ca="1" si="161"/>
        <v>14</v>
      </c>
      <c r="I897" s="12">
        <f t="shared" ca="1" si="161"/>
        <v>14</v>
      </c>
      <c r="J897" s="12">
        <f t="shared" ca="1" si="155"/>
        <v>13</v>
      </c>
      <c r="K897" s="12">
        <f t="shared" ca="1" si="156"/>
        <v>0</v>
      </c>
      <c r="L897" s="12">
        <f t="shared" ca="1" si="157"/>
        <v>13</v>
      </c>
      <c r="M897" s="12">
        <f t="shared" ca="1" si="158"/>
        <v>0</v>
      </c>
      <c r="N897" s="9">
        <f ca="1">MATCH(C897,INDEX('Task Durations - Poisson'!$B$2:$AZ$80,,5),1)</f>
        <v>5</v>
      </c>
      <c r="O897" s="9">
        <f ca="1">MIN(51,INT(SUMPRODUCT(B897:N897,'Task Durations - Table 1'!$A$3:$M$3)))</f>
        <v>17</v>
      </c>
      <c r="P897" s="9">
        <f ca="1">MATCH(100-C897,INDEX('Task Durations - Poisson'!$B$2:$AZ$80,,O897),1)</f>
        <v>19</v>
      </c>
    </row>
    <row r="898" spans="1:16" ht="20.100000000000001" customHeight="1">
      <c r="A898" s="10">
        <v>896</v>
      </c>
      <c r="B898" s="11">
        <f t="shared" si="151"/>
        <v>6.604913536177536</v>
      </c>
      <c r="C898" s="12">
        <f t="shared" ca="1" si="139"/>
        <v>8</v>
      </c>
      <c r="D898" s="12">
        <f t="shared" ca="1" si="152"/>
        <v>1</v>
      </c>
      <c r="E898" s="12">
        <f t="shared" ca="1" si="153"/>
        <v>0</v>
      </c>
      <c r="F898" s="12">
        <f t="shared" ca="1" si="154"/>
        <v>0</v>
      </c>
      <c r="G898" s="12">
        <f t="shared" ca="1" si="161"/>
        <v>9</v>
      </c>
      <c r="H898" s="12">
        <f t="shared" ca="1" si="161"/>
        <v>8</v>
      </c>
      <c r="I898" s="12">
        <f t="shared" ca="1" si="161"/>
        <v>9</v>
      </c>
      <c r="J898" s="12">
        <f t="shared" ca="1" si="155"/>
        <v>8.6666666666666661</v>
      </c>
      <c r="K898" s="12">
        <f t="shared" ca="1" si="156"/>
        <v>8.6666666666666661</v>
      </c>
      <c r="L898" s="12">
        <f t="shared" ca="1" si="157"/>
        <v>0</v>
      </c>
      <c r="M898" s="12">
        <f t="shared" ca="1" si="158"/>
        <v>0</v>
      </c>
      <c r="N898" s="9">
        <f ca="1">MATCH(C898,INDEX('Task Durations - Poisson'!$B$2:$AZ$80,,5),1)</f>
        <v>3</v>
      </c>
      <c r="O898" s="9">
        <f ca="1">MIN(51,INT(SUMPRODUCT(B898:N898,'Task Durations - Table 1'!$A$3:$M$3)))</f>
        <v>16</v>
      </c>
      <c r="P898" s="9">
        <f ca="1">MATCH(100-C898,INDEX('Task Durations - Poisson'!$B$2:$AZ$80,,O898),1)</f>
        <v>23</v>
      </c>
    </row>
    <row r="899" spans="1:16" ht="20.100000000000001" customHeight="1">
      <c r="A899" s="10">
        <v>897</v>
      </c>
      <c r="B899" s="11">
        <f t="shared" ref="B899:B962" si="162">2*EXP(A899/750)</f>
        <v>6.6137259612035777</v>
      </c>
      <c r="C899" s="12">
        <f t="shared" ca="1" si="139"/>
        <v>80</v>
      </c>
      <c r="D899" s="12">
        <f t="shared" ref="D899:D962" ca="1" si="163">IF(C899&lt;33,1,0)</f>
        <v>0</v>
      </c>
      <c r="E899" s="12">
        <f t="shared" ref="E899:E962" ca="1" si="164">IF(AND(C899&gt;=33,C899&lt;66),1,0)</f>
        <v>0</v>
      </c>
      <c r="F899" s="12">
        <f t="shared" ref="F899:F962" ca="1" si="165">IF(D899+E899&gt;0,0,1)</f>
        <v>1</v>
      </c>
      <c r="G899" s="12">
        <f t="shared" ca="1" si="161"/>
        <v>14</v>
      </c>
      <c r="H899" s="12">
        <f t="shared" ca="1" si="161"/>
        <v>14</v>
      </c>
      <c r="I899" s="12">
        <f t="shared" ca="1" si="161"/>
        <v>14</v>
      </c>
      <c r="J899" s="12">
        <f t="shared" ref="J899:J962" ca="1" si="166">AVERAGE(G899:I899)</f>
        <v>14</v>
      </c>
      <c r="K899" s="12">
        <f t="shared" ref="K899:K962" ca="1" si="167">IF(OR(AND(D899,IF($C899&lt;80,1,0)),AND(E899,IF($C899&lt;20,1,0))),1,0)*$J899</f>
        <v>0</v>
      </c>
      <c r="L899" s="12">
        <f t="shared" ref="L899:L962" ca="1" si="168">IF(AND(K899=0,E899=1),1,0)*$J899</f>
        <v>0</v>
      </c>
      <c r="M899" s="12">
        <f t="shared" ref="M899:M962" ca="1" si="169">IF(K899+L899=0,1,0)*$J899</f>
        <v>14</v>
      </c>
      <c r="N899" s="9">
        <f ca="1">MATCH(C899,INDEX('Task Durations - Poisson'!$B$2:$AZ$80,,5),1)</f>
        <v>8</v>
      </c>
      <c r="O899" s="9">
        <f ca="1">MIN(51,INT(SUMPRODUCT(B899:N899,'Task Durations - Table 1'!$A$3:$M$3)))</f>
        <v>24</v>
      </c>
      <c r="P899" s="9">
        <f ca="1">MATCH(100-C899,INDEX('Task Durations - Poisson'!$B$2:$AZ$80,,O899),1)</f>
        <v>21</v>
      </c>
    </row>
    <row r="900" spans="1:16" ht="20.100000000000001" customHeight="1">
      <c r="A900" s="10">
        <v>898</v>
      </c>
      <c r="B900" s="11">
        <f t="shared" si="162"/>
        <v>6.6225501439664054</v>
      </c>
      <c r="C900" s="12">
        <f t="shared" ca="1" si="139"/>
        <v>99</v>
      </c>
      <c r="D900" s="12">
        <f t="shared" ca="1" si="163"/>
        <v>0</v>
      </c>
      <c r="E900" s="12">
        <f t="shared" ca="1" si="164"/>
        <v>0</v>
      </c>
      <c r="F900" s="12">
        <f t="shared" ca="1" si="165"/>
        <v>1</v>
      </c>
      <c r="G900" s="12">
        <f t="shared" ca="1" si="161"/>
        <v>9</v>
      </c>
      <c r="H900" s="12">
        <f t="shared" ca="1" si="161"/>
        <v>9</v>
      </c>
      <c r="I900" s="12">
        <f t="shared" ca="1" si="161"/>
        <v>9</v>
      </c>
      <c r="J900" s="12">
        <f t="shared" ca="1" si="166"/>
        <v>9</v>
      </c>
      <c r="K900" s="12">
        <f t="shared" ca="1" si="167"/>
        <v>0</v>
      </c>
      <c r="L900" s="12">
        <f t="shared" ca="1" si="168"/>
        <v>0</v>
      </c>
      <c r="M900" s="12">
        <f t="shared" ca="1" si="169"/>
        <v>9</v>
      </c>
      <c r="N900" s="9">
        <f ca="1">MATCH(C900,INDEX('Task Durations - Poisson'!$B$2:$AZ$80,,5),1)</f>
        <v>12</v>
      </c>
      <c r="O900" s="9">
        <f ca="1">MIN(51,INT(SUMPRODUCT(B900:N900,'Task Durations - Table 1'!$A$3:$M$3)))</f>
        <v>21</v>
      </c>
      <c r="P900" s="9">
        <f ca="1">MATCH(100-C900,INDEX('Task Durations - Poisson'!$B$2:$AZ$80,,O900),1)</f>
        <v>12</v>
      </c>
    </row>
    <row r="901" spans="1:16" ht="20.100000000000001" customHeight="1">
      <c r="A901" s="10">
        <v>899</v>
      </c>
      <c r="B901" s="11">
        <f t="shared" si="162"/>
        <v>6.6313861001534553</v>
      </c>
      <c r="C901" s="12">
        <f t="shared" ca="1" si="139"/>
        <v>84</v>
      </c>
      <c r="D901" s="12">
        <f t="shared" ca="1" si="163"/>
        <v>0</v>
      </c>
      <c r="E901" s="12">
        <f t="shared" ca="1" si="164"/>
        <v>0</v>
      </c>
      <c r="F901" s="12">
        <f t="shared" ca="1" si="165"/>
        <v>1</v>
      </c>
      <c r="G901" s="12">
        <f t="shared" ca="1" si="161"/>
        <v>8</v>
      </c>
      <c r="H901" s="12">
        <f t="shared" ca="1" si="161"/>
        <v>8</v>
      </c>
      <c r="I901" s="12">
        <f t="shared" ca="1" si="161"/>
        <v>8</v>
      </c>
      <c r="J901" s="12">
        <f t="shared" ca="1" si="166"/>
        <v>8</v>
      </c>
      <c r="K901" s="12">
        <f t="shared" ca="1" si="167"/>
        <v>0</v>
      </c>
      <c r="L901" s="12">
        <f t="shared" ca="1" si="168"/>
        <v>0</v>
      </c>
      <c r="M901" s="12">
        <f t="shared" ca="1" si="169"/>
        <v>8</v>
      </c>
      <c r="N901" s="9">
        <f ca="1">MATCH(C901,INDEX('Task Durations - Poisson'!$B$2:$AZ$80,,5),1)</f>
        <v>8</v>
      </c>
      <c r="O901" s="9">
        <f ca="1">MIN(51,INT(SUMPRODUCT(B901:N901,'Task Durations - Table 1'!$A$3:$M$3)))</f>
        <v>18</v>
      </c>
      <c r="P901" s="9">
        <f ca="1">MATCH(100-C901,INDEX('Task Durations - Poisson'!$B$2:$AZ$80,,O901),1)</f>
        <v>15</v>
      </c>
    </row>
    <row r="902" spans="1:16" ht="20.100000000000001" customHeight="1">
      <c r="A902" s="10">
        <v>900</v>
      </c>
      <c r="B902" s="11">
        <f t="shared" si="162"/>
        <v>6.6402338454730945</v>
      </c>
      <c r="C902" s="12">
        <f t="shared" ca="1" si="139"/>
        <v>51</v>
      </c>
      <c r="D902" s="12">
        <f t="shared" ca="1" si="163"/>
        <v>0</v>
      </c>
      <c r="E902" s="12">
        <f t="shared" ca="1" si="164"/>
        <v>1</v>
      </c>
      <c r="F902" s="12">
        <f t="shared" ca="1" si="165"/>
        <v>0</v>
      </c>
      <c r="G902" s="12">
        <f t="shared" ca="1" si="161"/>
        <v>9</v>
      </c>
      <c r="H902" s="12">
        <f t="shared" ca="1" si="161"/>
        <v>9</v>
      </c>
      <c r="I902" s="12">
        <f t="shared" ca="1" si="161"/>
        <v>11</v>
      </c>
      <c r="J902" s="12">
        <f t="shared" ca="1" si="166"/>
        <v>9.6666666666666661</v>
      </c>
      <c r="K902" s="12">
        <f t="shared" ca="1" si="167"/>
        <v>0</v>
      </c>
      <c r="L902" s="12">
        <f t="shared" ca="1" si="168"/>
        <v>9.6666666666666661</v>
      </c>
      <c r="M902" s="12">
        <f t="shared" ca="1" si="169"/>
        <v>0</v>
      </c>
      <c r="N902" s="9">
        <f ca="1">MATCH(C902,INDEX('Task Durations - Poisson'!$B$2:$AZ$80,,5),1)</f>
        <v>6</v>
      </c>
      <c r="O902" s="9">
        <f ca="1">MIN(51,INT(SUMPRODUCT(B902:N902,'Task Durations - Table 1'!$A$3:$M$3)))</f>
        <v>15</v>
      </c>
      <c r="P902" s="9">
        <f ca="1">MATCH(100-C902,INDEX('Task Durations - Poisson'!$B$2:$AZ$80,,O902),1)</f>
        <v>16</v>
      </c>
    </row>
    <row r="903" spans="1:16" ht="20.100000000000001" customHeight="1">
      <c r="A903" s="10">
        <v>901</v>
      </c>
      <c r="B903" s="11">
        <f t="shared" si="162"/>
        <v>6.6490933956546545</v>
      </c>
      <c r="C903" s="12">
        <f t="shared" ca="1" si="139"/>
        <v>64</v>
      </c>
      <c r="D903" s="12">
        <f t="shared" ca="1" si="163"/>
        <v>0</v>
      </c>
      <c r="E903" s="12">
        <f t="shared" ca="1" si="164"/>
        <v>1</v>
      </c>
      <c r="F903" s="12">
        <f t="shared" ca="1" si="165"/>
        <v>0</v>
      </c>
      <c r="G903" s="12">
        <f t="shared" ca="1" si="161"/>
        <v>8</v>
      </c>
      <c r="H903" s="12">
        <f t="shared" ca="1" si="161"/>
        <v>9</v>
      </c>
      <c r="I903" s="12">
        <f t="shared" ca="1" si="161"/>
        <v>9</v>
      </c>
      <c r="J903" s="12">
        <f t="shared" ca="1" si="166"/>
        <v>8.6666666666666661</v>
      </c>
      <c r="K903" s="12">
        <f t="shared" ca="1" si="167"/>
        <v>0</v>
      </c>
      <c r="L903" s="12">
        <f t="shared" ca="1" si="168"/>
        <v>8.6666666666666661</v>
      </c>
      <c r="M903" s="12">
        <f t="shared" ca="1" si="169"/>
        <v>0</v>
      </c>
      <c r="N903" s="9">
        <f ca="1">MATCH(C903,INDEX('Task Durations - Poisson'!$B$2:$AZ$80,,5),1)</f>
        <v>7</v>
      </c>
      <c r="O903" s="9">
        <f ca="1">MIN(51,INT(SUMPRODUCT(B903:N903,'Task Durations - Table 1'!$A$3:$M$3)))</f>
        <v>15</v>
      </c>
      <c r="P903" s="9">
        <f ca="1">MATCH(100-C903,INDEX('Task Durations - Poisson'!$B$2:$AZ$80,,O903),1)</f>
        <v>14</v>
      </c>
    </row>
    <row r="904" spans="1:16" ht="20.100000000000001" customHeight="1">
      <c r="A904" s="10">
        <v>902</v>
      </c>
      <c r="B904" s="11">
        <f t="shared" si="162"/>
        <v>6.6579647664484467</v>
      </c>
      <c r="C904" s="12">
        <f t="shared" ca="1" si="139"/>
        <v>40</v>
      </c>
      <c r="D904" s="12">
        <f t="shared" ca="1" si="163"/>
        <v>0</v>
      </c>
      <c r="E904" s="12">
        <f t="shared" ca="1" si="164"/>
        <v>1</v>
      </c>
      <c r="F904" s="12">
        <f t="shared" ca="1" si="165"/>
        <v>0</v>
      </c>
      <c r="G904" s="12">
        <f t="shared" ref="G904:I923" ca="1" si="170">INT(CHOOSE(1+MOD($C904+RANDBETWEEN(0,1),7),1,2,3,5,8,13,21)+$B904)</f>
        <v>19</v>
      </c>
      <c r="H904" s="12">
        <f t="shared" ca="1" si="170"/>
        <v>27</v>
      </c>
      <c r="I904" s="12">
        <f t="shared" ca="1" si="170"/>
        <v>27</v>
      </c>
      <c r="J904" s="12">
        <f t="shared" ca="1" si="166"/>
        <v>24.333333333333332</v>
      </c>
      <c r="K904" s="12">
        <f t="shared" ca="1" si="167"/>
        <v>0</v>
      </c>
      <c r="L904" s="12">
        <f t="shared" ca="1" si="168"/>
        <v>24.333333333333332</v>
      </c>
      <c r="M904" s="12">
        <f t="shared" ca="1" si="169"/>
        <v>0</v>
      </c>
      <c r="N904" s="9">
        <f ca="1">MATCH(C904,INDEX('Task Durations - Poisson'!$B$2:$AZ$80,,5),1)</f>
        <v>5</v>
      </c>
      <c r="O904" s="9">
        <f ca="1">MIN(51,INT(SUMPRODUCT(B904:N904,'Task Durations - Table 1'!$A$3:$M$3)))</f>
        <v>26</v>
      </c>
      <c r="P904" s="9">
        <f ca="1">MATCH(100-C904,INDEX('Task Durations - Poisson'!$B$2:$AZ$80,,O904),1)</f>
        <v>28</v>
      </c>
    </row>
    <row r="905" spans="1:16" ht="20.100000000000001" customHeight="1">
      <c r="A905" s="10">
        <v>903</v>
      </c>
      <c r="B905" s="11">
        <f t="shared" si="162"/>
        <v>6.6668479736257975</v>
      </c>
      <c r="C905" s="12">
        <f t="shared" ca="1" si="139"/>
        <v>1</v>
      </c>
      <c r="D905" s="12">
        <f t="shared" ca="1" si="163"/>
        <v>1</v>
      </c>
      <c r="E905" s="12">
        <f t="shared" ca="1" si="164"/>
        <v>0</v>
      </c>
      <c r="F905" s="12">
        <f t="shared" ca="1" si="165"/>
        <v>0</v>
      </c>
      <c r="G905" s="12">
        <f t="shared" ca="1" si="170"/>
        <v>9</v>
      </c>
      <c r="H905" s="12">
        <f t="shared" ca="1" si="170"/>
        <v>8</v>
      </c>
      <c r="I905" s="12">
        <f t="shared" ca="1" si="170"/>
        <v>9</v>
      </c>
      <c r="J905" s="12">
        <f t="shared" ca="1" si="166"/>
        <v>8.6666666666666661</v>
      </c>
      <c r="K905" s="12">
        <f t="shared" ca="1" si="167"/>
        <v>8.6666666666666661</v>
      </c>
      <c r="L905" s="12">
        <f t="shared" ca="1" si="168"/>
        <v>0</v>
      </c>
      <c r="M905" s="12">
        <f t="shared" ca="1" si="169"/>
        <v>0</v>
      </c>
      <c r="N905" s="9">
        <f ca="1">MATCH(C905,INDEX('Task Durations - Poisson'!$B$2:$AZ$80,,5),1)</f>
        <v>2</v>
      </c>
      <c r="O905" s="9">
        <f ca="1">MIN(51,INT(SUMPRODUCT(B905:N905,'Task Durations - Table 1'!$A$3:$M$3)))</f>
        <v>16</v>
      </c>
      <c r="P905" s="9">
        <f ca="1">MATCH(100-C905,INDEX('Task Durations - Poisson'!$B$2:$AZ$80,,O905),1)</f>
        <v>27</v>
      </c>
    </row>
    <row r="906" spans="1:16" ht="20.100000000000001" customHeight="1">
      <c r="A906" s="10">
        <v>904</v>
      </c>
      <c r="B906" s="11">
        <f t="shared" si="162"/>
        <v>6.6757430329790814</v>
      </c>
      <c r="C906" s="12">
        <f t="shared" ca="1" si="139"/>
        <v>79</v>
      </c>
      <c r="D906" s="12">
        <f t="shared" ca="1" si="163"/>
        <v>0</v>
      </c>
      <c r="E906" s="12">
        <f t="shared" ca="1" si="164"/>
        <v>0</v>
      </c>
      <c r="F906" s="12">
        <f t="shared" ca="1" si="165"/>
        <v>1</v>
      </c>
      <c r="G906" s="12">
        <f t="shared" ca="1" si="170"/>
        <v>11</v>
      </c>
      <c r="H906" s="12">
        <f t="shared" ca="1" si="170"/>
        <v>9</v>
      </c>
      <c r="I906" s="12">
        <f t="shared" ca="1" si="170"/>
        <v>11</v>
      </c>
      <c r="J906" s="12">
        <f t="shared" ca="1" si="166"/>
        <v>10.333333333333334</v>
      </c>
      <c r="K906" s="12">
        <f t="shared" ca="1" si="167"/>
        <v>0</v>
      </c>
      <c r="L906" s="12">
        <f t="shared" ca="1" si="168"/>
        <v>0</v>
      </c>
      <c r="M906" s="12">
        <f t="shared" ca="1" si="169"/>
        <v>10.333333333333334</v>
      </c>
      <c r="N906" s="9">
        <f ca="1">MATCH(C906,INDEX('Task Durations - Poisson'!$B$2:$AZ$80,,5),1)</f>
        <v>8</v>
      </c>
      <c r="O906" s="9">
        <f ca="1">MIN(51,INT(SUMPRODUCT(B906:N906,'Task Durations - Table 1'!$A$3:$M$3)))</f>
        <v>21</v>
      </c>
      <c r="P906" s="9">
        <f ca="1">MATCH(100-C906,INDEX('Task Durations - Poisson'!$B$2:$AZ$80,,O906),1)</f>
        <v>18</v>
      </c>
    </row>
    <row r="907" spans="1:16" ht="20.100000000000001" customHeight="1">
      <c r="A907" s="10">
        <v>905</v>
      </c>
      <c r="B907" s="11">
        <f t="shared" si="162"/>
        <v>6.684649960321738</v>
      </c>
      <c r="C907" s="12">
        <f t="shared" ca="1" si="139"/>
        <v>36</v>
      </c>
      <c r="D907" s="12">
        <f t="shared" ca="1" si="163"/>
        <v>0</v>
      </c>
      <c r="E907" s="12">
        <f t="shared" ca="1" si="164"/>
        <v>1</v>
      </c>
      <c r="F907" s="12">
        <f t="shared" ca="1" si="165"/>
        <v>0</v>
      </c>
      <c r="G907" s="12">
        <f t="shared" ca="1" si="170"/>
        <v>8</v>
      </c>
      <c r="H907" s="12">
        <f t="shared" ca="1" si="170"/>
        <v>8</v>
      </c>
      <c r="I907" s="12">
        <f t="shared" ca="1" si="170"/>
        <v>8</v>
      </c>
      <c r="J907" s="12">
        <f t="shared" ca="1" si="166"/>
        <v>8</v>
      </c>
      <c r="K907" s="12">
        <f t="shared" ca="1" si="167"/>
        <v>0</v>
      </c>
      <c r="L907" s="12">
        <f t="shared" ca="1" si="168"/>
        <v>8</v>
      </c>
      <c r="M907" s="12">
        <f t="shared" ca="1" si="169"/>
        <v>0</v>
      </c>
      <c r="N907" s="9">
        <f ca="1">MATCH(C907,INDEX('Task Durations - Poisson'!$B$2:$AZ$80,,5),1)</f>
        <v>5</v>
      </c>
      <c r="O907" s="9">
        <f ca="1">MIN(51,INT(SUMPRODUCT(B907:N907,'Task Durations - Table 1'!$A$3:$M$3)))</f>
        <v>13</v>
      </c>
      <c r="P907" s="9">
        <f ca="1">MATCH(100-C907,INDEX('Task Durations - Poisson'!$B$2:$AZ$80,,O907),1)</f>
        <v>15</v>
      </c>
    </row>
    <row r="908" spans="1:16" ht="20.100000000000001" customHeight="1">
      <c r="A908" s="10">
        <v>906</v>
      </c>
      <c r="B908" s="11">
        <f t="shared" si="162"/>
        <v>6.6935687714883052</v>
      </c>
      <c r="C908" s="12">
        <f t="shared" ca="1" si="139"/>
        <v>100</v>
      </c>
      <c r="D908" s="12">
        <f t="shared" ca="1" si="163"/>
        <v>0</v>
      </c>
      <c r="E908" s="12">
        <f t="shared" ca="1" si="164"/>
        <v>0</v>
      </c>
      <c r="F908" s="12">
        <f t="shared" ca="1" si="165"/>
        <v>1</v>
      </c>
      <c r="G908" s="12">
        <f t="shared" ca="1" si="170"/>
        <v>11</v>
      </c>
      <c r="H908" s="12">
        <f t="shared" ca="1" si="170"/>
        <v>11</v>
      </c>
      <c r="I908" s="12">
        <f t="shared" ca="1" si="170"/>
        <v>9</v>
      </c>
      <c r="J908" s="12">
        <f t="shared" ca="1" si="166"/>
        <v>10.333333333333334</v>
      </c>
      <c r="K908" s="12">
        <f t="shared" ca="1" si="167"/>
        <v>0</v>
      </c>
      <c r="L908" s="12">
        <f t="shared" ca="1" si="168"/>
        <v>0</v>
      </c>
      <c r="M908" s="12">
        <f t="shared" ca="1" si="169"/>
        <v>10.333333333333334</v>
      </c>
      <c r="N908" s="9">
        <f ca="1">MATCH(C908,INDEX('Task Durations - Poisson'!$B$2:$AZ$80,,5),1)</f>
        <v>79</v>
      </c>
      <c r="O908" s="9">
        <f ca="1">MIN(51,INT(SUMPRODUCT(B908:N908,'Task Durations - Table 1'!$A$3:$M$3)))</f>
        <v>51</v>
      </c>
      <c r="P908" s="9">
        <f ca="1">MATCH(100-C908,INDEX('Task Durations - Poisson'!$B$2:$AZ$80,,O908),1)</f>
        <v>8</v>
      </c>
    </row>
    <row r="909" spans="1:16" ht="20.100000000000001" customHeight="1">
      <c r="A909" s="10">
        <v>907</v>
      </c>
      <c r="B909" s="11">
        <f t="shared" si="162"/>
        <v>6.7024994823344528</v>
      </c>
      <c r="C909" s="12">
        <f t="shared" ca="1" si="139"/>
        <v>62</v>
      </c>
      <c r="D909" s="12">
        <f t="shared" ca="1" si="163"/>
        <v>0</v>
      </c>
      <c r="E909" s="12">
        <f t="shared" ca="1" si="164"/>
        <v>1</v>
      </c>
      <c r="F909" s="12">
        <f t="shared" ca="1" si="165"/>
        <v>0</v>
      </c>
      <c r="G909" s="12">
        <f t="shared" ca="1" si="170"/>
        <v>27</v>
      </c>
      <c r="H909" s="12">
        <f t="shared" ca="1" si="170"/>
        <v>7</v>
      </c>
      <c r="I909" s="12">
        <f t="shared" ca="1" si="170"/>
        <v>27</v>
      </c>
      <c r="J909" s="12">
        <f t="shared" ca="1" si="166"/>
        <v>20.333333333333332</v>
      </c>
      <c r="K909" s="12">
        <f t="shared" ca="1" si="167"/>
        <v>0</v>
      </c>
      <c r="L909" s="12">
        <f t="shared" ca="1" si="168"/>
        <v>20.333333333333332</v>
      </c>
      <c r="M909" s="12">
        <f t="shared" ca="1" si="169"/>
        <v>0</v>
      </c>
      <c r="N909" s="9">
        <f ca="1">MATCH(C909,INDEX('Task Durations - Poisson'!$B$2:$AZ$80,,5),1)</f>
        <v>7</v>
      </c>
      <c r="O909" s="9">
        <f ca="1">MIN(51,INT(SUMPRODUCT(B909:N909,'Task Durations - Table 1'!$A$3:$M$3)))</f>
        <v>25</v>
      </c>
      <c r="P909" s="9">
        <f ca="1">MATCH(100-C909,INDEX('Task Durations - Poisson'!$B$2:$AZ$80,,O909),1)</f>
        <v>24</v>
      </c>
    </row>
    <row r="910" spans="1:16" ht="20.100000000000001" customHeight="1">
      <c r="A910" s="10">
        <v>908</v>
      </c>
      <c r="B910" s="11">
        <f t="shared" si="162"/>
        <v>6.7114421087369989</v>
      </c>
      <c r="C910" s="12">
        <f t="shared" ca="1" si="139"/>
        <v>74</v>
      </c>
      <c r="D910" s="12">
        <f t="shared" ca="1" si="163"/>
        <v>0</v>
      </c>
      <c r="E910" s="12">
        <f t="shared" ca="1" si="164"/>
        <v>0</v>
      </c>
      <c r="F910" s="12">
        <f t="shared" ca="1" si="165"/>
        <v>1</v>
      </c>
      <c r="G910" s="12">
        <f t="shared" ca="1" si="170"/>
        <v>14</v>
      </c>
      <c r="H910" s="12">
        <f t="shared" ca="1" si="170"/>
        <v>19</v>
      </c>
      <c r="I910" s="12">
        <f t="shared" ca="1" si="170"/>
        <v>19</v>
      </c>
      <c r="J910" s="12">
        <f t="shared" ca="1" si="166"/>
        <v>17.333333333333332</v>
      </c>
      <c r="K910" s="12">
        <f t="shared" ca="1" si="167"/>
        <v>0</v>
      </c>
      <c r="L910" s="12">
        <f t="shared" ca="1" si="168"/>
        <v>0</v>
      </c>
      <c r="M910" s="12">
        <f t="shared" ca="1" si="169"/>
        <v>17.333333333333332</v>
      </c>
      <c r="N910" s="9">
        <f ca="1">MATCH(C910,INDEX('Task Durations - Poisson'!$B$2:$AZ$80,,5),1)</f>
        <v>7</v>
      </c>
      <c r="O910" s="9">
        <f ca="1">MIN(51,INT(SUMPRODUCT(B910:N910,'Task Durations - Table 1'!$A$3:$M$3)))</f>
        <v>27</v>
      </c>
      <c r="P910" s="9">
        <f ca="1">MATCH(100-C910,INDEX('Task Durations - Poisson'!$B$2:$AZ$80,,O910),1)</f>
        <v>25</v>
      </c>
    </row>
    <row r="911" spans="1:16" ht="20.100000000000001" customHeight="1">
      <c r="A911" s="10">
        <v>909</v>
      </c>
      <c r="B911" s="11">
        <f t="shared" si="162"/>
        <v>6.7203966665939525</v>
      </c>
      <c r="C911" s="12">
        <f t="shared" ca="1" si="139"/>
        <v>24</v>
      </c>
      <c r="D911" s="12">
        <f t="shared" ca="1" si="163"/>
        <v>1</v>
      </c>
      <c r="E911" s="12">
        <f t="shared" ca="1" si="164"/>
        <v>0</v>
      </c>
      <c r="F911" s="12">
        <f t="shared" ca="1" si="165"/>
        <v>0</v>
      </c>
      <c r="G911" s="12">
        <f t="shared" ca="1" si="170"/>
        <v>14</v>
      </c>
      <c r="H911" s="12">
        <f t="shared" ca="1" si="170"/>
        <v>14</v>
      </c>
      <c r="I911" s="12">
        <f t="shared" ca="1" si="170"/>
        <v>11</v>
      </c>
      <c r="J911" s="12">
        <f t="shared" ca="1" si="166"/>
        <v>13</v>
      </c>
      <c r="K911" s="12">
        <f t="shared" ca="1" si="167"/>
        <v>13</v>
      </c>
      <c r="L911" s="12">
        <f t="shared" ca="1" si="168"/>
        <v>0</v>
      </c>
      <c r="M911" s="12">
        <f t="shared" ca="1" si="169"/>
        <v>0</v>
      </c>
      <c r="N911" s="9">
        <f ca="1">MATCH(C911,INDEX('Task Durations - Poisson'!$B$2:$AZ$80,,5),1)</f>
        <v>4</v>
      </c>
      <c r="O911" s="9">
        <f ca="1">MIN(51,INT(SUMPRODUCT(B911:N911,'Task Durations - Table 1'!$A$3:$M$3)))</f>
        <v>22</v>
      </c>
      <c r="P911" s="9">
        <f ca="1">MATCH(100-C911,INDEX('Task Durations - Poisson'!$B$2:$AZ$80,,O911),1)</f>
        <v>26</v>
      </c>
    </row>
    <row r="912" spans="1:16" ht="20.100000000000001" customHeight="1">
      <c r="A912" s="10">
        <v>910</v>
      </c>
      <c r="B912" s="11">
        <f t="shared" si="162"/>
        <v>6.7293631718245273</v>
      </c>
      <c r="C912" s="12">
        <f t="shared" ca="1" si="139"/>
        <v>66</v>
      </c>
      <c r="D912" s="12">
        <f t="shared" ca="1" si="163"/>
        <v>0</v>
      </c>
      <c r="E912" s="12">
        <f t="shared" ca="1" si="164"/>
        <v>0</v>
      </c>
      <c r="F912" s="12">
        <f t="shared" ca="1" si="165"/>
        <v>1</v>
      </c>
      <c r="G912" s="12">
        <f t="shared" ca="1" si="170"/>
        <v>11</v>
      </c>
      <c r="H912" s="12">
        <f t="shared" ca="1" si="170"/>
        <v>11</v>
      </c>
      <c r="I912" s="12">
        <f t="shared" ca="1" si="170"/>
        <v>14</v>
      </c>
      <c r="J912" s="12">
        <f t="shared" ca="1" si="166"/>
        <v>12</v>
      </c>
      <c r="K912" s="12">
        <f t="shared" ca="1" si="167"/>
        <v>0</v>
      </c>
      <c r="L912" s="12">
        <f t="shared" ca="1" si="168"/>
        <v>0</v>
      </c>
      <c r="M912" s="12">
        <f t="shared" ca="1" si="169"/>
        <v>12</v>
      </c>
      <c r="N912" s="9">
        <f ca="1">MATCH(C912,INDEX('Task Durations - Poisson'!$B$2:$AZ$80,,5),1)</f>
        <v>7</v>
      </c>
      <c r="O912" s="9">
        <f ca="1">MIN(51,INT(SUMPRODUCT(B912:N912,'Task Durations - Table 1'!$A$3:$M$3)))</f>
        <v>22</v>
      </c>
      <c r="P912" s="9">
        <f ca="1">MATCH(100-C912,INDEX('Task Durations - Poisson'!$B$2:$AZ$80,,O912),1)</f>
        <v>21</v>
      </c>
    </row>
    <row r="913" spans="1:16" ht="20.100000000000001" customHeight="1">
      <c r="A913" s="10">
        <v>911</v>
      </c>
      <c r="B913" s="11">
        <f t="shared" si="162"/>
        <v>6.7383416403691783</v>
      </c>
      <c r="C913" s="12">
        <f t="shared" ca="1" si="139"/>
        <v>24</v>
      </c>
      <c r="D913" s="12">
        <f t="shared" ca="1" si="163"/>
        <v>1</v>
      </c>
      <c r="E913" s="12">
        <f t="shared" ca="1" si="164"/>
        <v>0</v>
      </c>
      <c r="F913" s="12">
        <f t="shared" ca="1" si="165"/>
        <v>0</v>
      </c>
      <c r="G913" s="12">
        <f t="shared" ca="1" si="170"/>
        <v>14</v>
      </c>
      <c r="H913" s="12">
        <f t="shared" ca="1" si="170"/>
        <v>11</v>
      </c>
      <c r="I913" s="12">
        <f t="shared" ca="1" si="170"/>
        <v>14</v>
      </c>
      <c r="J913" s="12">
        <f t="shared" ca="1" si="166"/>
        <v>13</v>
      </c>
      <c r="K913" s="12">
        <f t="shared" ca="1" si="167"/>
        <v>13</v>
      </c>
      <c r="L913" s="12">
        <f t="shared" ca="1" si="168"/>
        <v>0</v>
      </c>
      <c r="M913" s="12">
        <f t="shared" ca="1" si="169"/>
        <v>0</v>
      </c>
      <c r="N913" s="9">
        <f ca="1">MATCH(C913,INDEX('Task Durations - Poisson'!$B$2:$AZ$80,,5),1)</f>
        <v>4</v>
      </c>
      <c r="O913" s="9">
        <f ca="1">MIN(51,INT(SUMPRODUCT(B913:N913,'Task Durations - Table 1'!$A$3:$M$3)))</f>
        <v>22</v>
      </c>
      <c r="P913" s="9">
        <f ca="1">MATCH(100-C913,INDEX('Task Durations - Poisson'!$B$2:$AZ$80,,O913),1)</f>
        <v>26</v>
      </c>
    </row>
    <row r="914" spans="1:16" ht="20.100000000000001" customHeight="1">
      <c r="A914" s="10">
        <v>912</v>
      </c>
      <c r="B914" s="11">
        <f t="shared" si="162"/>
        <v>6.7473320881896335</v>
      </c>
      <c r="C914" s="12">
        <f t="shared" ca="1" si="139"/>
        <v>83</v>
      </c>
      <c r="D914" s="12">
        <f t="shared" ca="1" si="163"/>
        <v>0</v>
      </c>
      <c r="E914" s="12">
        <f t="shared" ca="1" si="164"/>
        <v>0</v>
      </c>
      <c r="F914" s="12">
        <f t="shared" ca="1" si="165"/>
        <v>1</v>
      </c>
      <c r="G914" s="12">
        <f t="shared" ca="1" si="170"/>
        <v>27</v>
      </c>
      <c r="H914" s="12">
        <f t="shared" ca="1" si="170"/>
        <v>27</v>
      </c>
      <c r="I914" s="12">
        <f t="shared" ca="1" si="170"/>
        <v>7</v>
      </c>
      <c r="J914" s="12">
        <f t="shared" ca="1" si="166"/>
        <v>20.333333333333332</v>
      </c>
      <c r="K914" s="12">
        <f t="shared" ca="1" si="167"/>
        <v>0</v>
      </c>
      <c r="L914" s="12">
        <f t="shared" ca="1" si="168"/>
        <v>0</v>
      </c>
      <c r="M914" s="12">
        <f t="shared" ca="1" si="169"/>
        <v>20.333333333333332</v>
      </c>
      <c r="N914" s="9">
        <f ca="1">MATCH(C914,INDEX('Task Durations - Poisson'!$B$2:$AZ$80,,5),1)</f>
        <v>8</v>
      </c>
      <c r="O914" s="9">
        <f ca="1">MIN(51,INT(SUMPRODUCT(B914:N914,'Task Durations - Table 1'!$A$3:$M$3)))</f>
        <v>30</v>
      </c>
      <c r="P914" s="9">
        <f ca="1">MATCH(100-C914,INDEX('Task Durations - Poisson'!$B$2:$AZ$80,,O914),1)</f>
        <v>26</v>
      </c>
    </row>
    <row r="915" spans="1:16" ht="20.100000000000001" customHeight="1">
      <c r="A915" s="10">
        <v>913</v>
      </c>
      <c r="B915" s="11">
        <f t="shared" si="162"/>
        <v>6.7563345312689114</v>
      </c>
      <c r="C915" s="12">
        <f t="shared" ca="1" si="139"/>
        <v>96</v>
      </c>
      <c r="D915" s="12">
        <f t="shared" ca="1" si="163"/>
        <v>0</v>
      </c>
      <c r="E915" s="12">
        <f t="shared" ca="1" si="164"/>
        <v>0</v>
      </c>
      <c r="F915" s="12">
        <f t="shared" ca="1" si="165"/>
        <v>1</v>
      </c>
      <c r="G915" s="12">
        <f t="shared" ca="1" si="170"/>
        <v>27</v>
      </c>
      <c r="H915" s="12">
        <f t="shared" ca="1" si="170"/>
        <v>27</v>
      </c>
      <c r="I915" s="12">
        <f t="shared" ca="1" si="170"/>
        <v>27</v>
      </c>
      <c r="J915" s="12">
        <f t="shared" ca="1" si="166"/>
        <v>27</v>
      </c>
      <c r="K915" s="12">
        <f t="shared" ca="1" si="167"/>
        <v>0</v>
      </c>
      <c r="L915" s="12">
        <f t="shared" ca="1" si="168"/>
        <v>0</v>
      </c>
      <c r="M915" s="12">
        <f t="shared" ca="1" si="169"/>
        <v>27</v>
      </c>
      <c r="N915" s="9">
        <f ca="1">MATCH(C915,INDEX('Task Durations - Poisson'!$B$2:$AZ$80,,5),1)</f>
        <v>10</v>
      </c>
      <c r="O915" s="9">
        <f ca="1">MIN(51,INT(SUMPRODUCT(B915:N915,'Task Durations - Table 1'!$A$3:$M$3)))</f>
        <v>38</v>
      </c>
      <c r="P915" s="9">
        <f ca="1">MATCH(100-C915,INDEX('Task Durations - Poisson'!$B$2:$AZ$80,,O915),1)</f>
        <v>29</v>
      </c>
    </row>
    <row r="916" spans="1:16" ht="20.100000000000001" customHeight="1">
      <c r="A916" s="10">
        <v>914</v>
      </c>
      <c r="B916" s="11">
        <f t="shared" si="162"/>
        <v>6.7653489856113556</v>
      </c>
      <c r="C916" s="12">
        <f t="shared" ca="1" si="139"/>
        <v>2</v>
      </c>
      <c r="D916" s="12">
        <f t="shared" ca="1" si="163"/>
        <v>1</v>
      </c>
      <c r="E916" s="12">
        <f t="shared" ca="1" si="164"/>
        <v>0</v>
      </c>
      <c r="F916" s="12">
        <f t="shared" ca="1" si="165"/>
        <v>0</v>
      </c>
      <c r="G916" s="12">
        <f t="shared" ca="1" si="170"/>
        <v>11</v>
      </c>
      <c r="H916" s="12">
        <f t="shared" ca="1" si="170"/>
        <v>11</v>
      </c>
      <c r="I916" s="12">
        <f t="shared" ca="1" si="170"/>
        <v>9</v>
      </c>
      <c r="J916" s="12">
        <f t="shared" ca="1" si="166"/>
        <v>10.333333333333334</v>
      </c>
      <c r="K916" s="12">
        <f t="shared" ca="1" si="167"/>
        <v>10.333333333333334</v>
      </c>
      <c r="L916" s="12">
        <f t="shared" ca="1" si="168"/>
        <v>0</v>
      </c>
      <c r="M916" s="12">
        <f t="shared" ca="1" si="169"/>
        <v>0</v>
      </c>
      <c r="N916" s="9">
        <f ca="1">MATCH(C916,INDEX('Task Durations - Poisson'!$B$2:$AZ$80,,5),1)</f>
        <v>2</v>
      </c>
      <c r="O916" s="9">
        <f ca="1">MIN(51,INT(SUMPRODUCT(B916:N916,'Task Durations - Table 1'!$A$3:$M$3)))</f>
        <v>18</v>
      </c>
      <c r="P916" s="9">
        <f ca="1">MATCH(100-C916,INDEX('Task Durations - Poisson'!$B$2:$AZ$80,,O916),1)</f>
        <v>28</v>
      </c>
    </row>
    <row r="917" spans="1:16" ht="20.100000000000001" customHeight="1">
      <c r="A917" s="10">
        <v>915</v>
      </c>
      <c r="B917" s="11">
        <f t="shared" si="162"/>
        <v>6.7743754672426695</v>
      </c>
      <c r="C917" s="12">
        <f t="shared" ca="1" si="139"/>
        <v>40</v>
      </c>
      <c r="D917" s="12">
        <f t="shared" ca="1" si="163"/>
        <v>0</v>
      </c>
      <c r="E917" s="12">
        <f t="shared" ca="1" si="164"/>
        <v>1</v>
      </c>
      <c r="F917" s="12">
        <f t="shared" ca="1" si="165"/>
        <v>0</v>
      </c>
      <c r="G917" s="12">
        <f t="shared" ca="1" si="170"/>
        <v>19</v>
      </c>
      <c r="H917" s="12">
        <f t="shared" ca="1" si="170"/>
        <v>27</v>
      </c>
      <c r="I917" s="12">
        <f t="shared" ca="1" si="170"/>
        <v>27</v>
      </c>
      <c r="J917" s="12">
        <f t="shared" ca="1" si="166"/>
        <v>24.333333333333332</v>
      </c>
      <c r="K917" s="12">
        <f t="shared" ca="1" si="167"/>
        <v>0</v>
      </c>
      <c r="L917" s="12">
        <f t="shared" ca="1" si="168"/>
        <v>24.333333333333332</v>
      </c>
      <c r="M917" s="12">
        <f t="shared" ca="1" si="169"/>
        <v>0</v>
      </c>
      <c r="N917" s="9">
        <f ca="1">MATCH(C917,INDEX('Task Durations - Poisson'!$B$2:$AZ$80,,5),1)</f>
        <v>5</v>
      </c>
      <c r="O917" s="9">
        <f ca="1">MIN(51,INT(SUMPRODUCT(B917:N917,'Task Durations - Table 1'!$A$3:$M$3)))</f>
        <v>26</v>
      </c>
      <c r="P917" s="9">
        <f ca="1">MATCH(100-C917,INDEX('Task Durations - Poisson'!$B$2:$AZ$80,,O917),1)</f>
        <v>28</v>
      </c>
    </row>
    <row r="918" spans="1:16" ht="20.100000000000001" customHeight="1">
      <c r="A918" s="10">
        <v>916</v>
      </c>
      <c r="B918" s="11">
        <f t="shared" si="162"/>
        <v>6.7834139922099306</v>
      </c>
      <c r="C918" s="12">
        <f t="shared" ca="1" si="139"/>
        <v>33</v>
      </c>
      <c r="D918" s="12">
        <f t="shared" ca="1" si="163"/>
        <v>0</v>
      </c>
      <c r="E918" s="12">
        <f t="shared" ca="1" si="164"/>
        <v>1</v>
      </c>
      <c r="F918" s="12">
        <f t="shared" ca="1" si="165"/>
        <v>0</v>
      </c>
      <c r="G918" s="12">
        <f t="shared" ca="1" si="170"/>
        <v>27</v>
      </c>
      <c r="H918" s="12">
        <f t="shared" ca="1" si="170"/>
        <v>19</v>
      </c>
      <c r="I918" s="12">
        <f t="shared" ca="1" si="170"/>
        <v>19</v>
      </c>
      <c r="J918" s="12">
        <f t="shared" ca="1" si="166"/>
        <v>21.666666666666668</v>
      </c>
      <c r="K918" s="12">
        <f t="shared" ca="1" si="167"/>
        <v>0</v>
      </c>
      <c r="L918" s="12">
        <f t="shared" ca="1" si="168"/>
        <v>21.666666666666668</v>
      </c>
      <c r="M918" s="12">
        <f t="shared" ca="1" si="169"/>
        <v>0</v>
      </c>
      <c r="N918" s="9">
        <f ca="1">MATCH(C918,INDEX('Task Durations - Poisson'!$B$2:$AZ$80,,5),1)</f>
        <v>5</v>
      </c>
      <c r="O918" s="9">
        <f ca="1">MIN(51,INT(SUMPRODUCT(B918:N918,'Task Durations - Table 1'!$A$3:$M$3)))</f>
        <v>24</v>
      </c>
      <c r="P918" s="9">
        <f ca="1">MATCH(100-C918,INDEX('Task Durations - Poisson'!$B$2:$AZ$80,,O918),1)</f>
        <v>27</v>
      </c>
    </row>
    <row r="919" spans="1:16" ht="20.100000000000001" customHeight="1">
      <c r="A919" s="10">
        <v>917</v>
      </c>
      <c r="B919" s="11">
        <f t="shared" si="162"/>
        <v>6.7924645765816303</v>
      </c>
      <c r="C919" s="12">
        <f t="shared" ca="1" si="139"/>
        <v>39</v>
      </c>
      <c r="D919" s="12">
        <f t="shared" ca="1" si="163"/>
        <v>0</v>
      </c>
      <c r="E919" s="12">
        <f t="shared" ca="1" si="164"/>
        <v>1</v>
      </c>
      <c r="F919" s="12">
        <f t="shared" ca="1" si="165"/>
        <v>0</v>
      </c>
      <c r="G919" s="12">
        <f t="shared" ca="1" si="170"/>
        <v>19</v>
      </c>
      <c r="H919" s="12">
        <f t="shared" ca="1" si="170"/>
        <v>19</v>
      </c>
      <c r="I919" s="12">
        <f t="shared" ca="1" si="170"/>
        <v>14</v>
      </c>
      <c r="J919" s="12">
        <f t="shared" ca="1" si="166"/>
        <v>17.333333333333332</v>
      </c>
      <c r="K919" s="12">
        <f t="shared" ca="1" si="167"/>
        <v>0</v>
      </c>
      <c r="L919" s="12">
        <f t="shared" ca="1" si="168"/>
        <v>17.333333333333332</v>
      </c>
      <c r="M919" s="12">
        <f t="shared" ca="1" si="169"/>
        <v>0</v>
      </c>
      <c r="N919" s="9">
        <f ca="1">MATCH(C919,INDEX('Task Durations - Poisson'!$B$2:$AZ$80,,5),1)</f>
        <v>5</v>
      </c>
      <c r="O919" s="9">
        <f ca="1">MIN(51,INT(SUMPRODUCT(B919:N919,'Task Durations - Table 1'!$A$3:$M$3)))</f>
        <v>20</v>
      </c>
      <c r="P919" s="9">
        <f ca="1">MATCH(100-C919,INDEX('Task Durations - Poisson'!$B$2:$AZ$80,,O919),1)</f>
        <v>22</v>
      </c>
    </row>
    <row r="920" spans="1:16" ht="20.100000000000001" customHeight="1">
      <c r="A920" s="10">
        <v>918</v>
      </c>
      <c r="B920" s="11">
        <f t="shared" si="162"/>
        <v>6.8015272364477006</v>
      </c>
      <c r="C920" s="12">
        <f t="shared" ca="1" si="139"/>
        <v>6</v>
      </c>
      <c r="D920" s="12">
        <f t="shared" ca="1" si="163"/>
        <v>1</v>
      </c>
      <c r="E920" s="12">
        <f t="shared" ca="1" si="164"/>
        <v>0</v>
      </c>
      <c r="F920" s="12">
        <f t="shared" ca="1" si="165"/>
        <v>0</v>
      </c>
      <c r="G920" s="12">
        <f t="shared" ca="1" si="170"/>
        <v>7</v>
      </c>
      <c r="H920" s="12">
        <f t="shared" ca="1" si="170"/>
        <v>27</v>
      </c>
      <c r="I920" s="12">
        <f t="shared" ca="1" si="170"/>
        <v>27</v>
      </c>
      <c r="J920" s="12">
        <f t="shared" ca="1" si="166"/>
        <v>20.333333333333332</v>
      </c>
      <c r="K920" s="12">
        <f t="shared" ca="1" si="167"/>
        <v>20.333333333333332</v>
      </c>
      <c r="L920" s="12">
        <f t="shared" ca="1" si="168"/>
        <v>0</v>
      </c>
      <c r="M920" s="12">
        <f t="shared" ca="1" si="169"/>
        <v>0</v>
      </c>
      <c r="N920" s="9">
        <f ca="1">MATCH(C920,INDEX('Task Durations - Poisson'!$B$2:$AZ$80,,5),1)</f>
        <v>3</v>
      </c>
      <c r="O920" s="9">
        <f ca="1">MIN(51,INT(SUMPRODUCT(B920:N920,'Task Durations - Table 1'!$A$3:$M$3)))</f>
        <v>30</v>
      </c>
      <c r="P920" s="9">
        <f ca="1">MATCH(100-C920,INDEX('Task Durations - Poisson'!$B$2:$AZ$80,,O920),1)</f>
        <v>40</v>
      </c>
    </row>
    <row r="921" spans="1:16" ht="20.100000000000001" customHeight="1">
      <c r="A921" s="10">
        <v>919</v>
      </c>
      <c r="B921" s="11">
        <f t="shared" si="162"/>
        <v>6.8106019879195383</v>
      </c>
      <c r="C921" s="12">
        <f t="shared" ca="1" si="139"/>
        <v>27</v>
      </c>
      <c r="D921" s="12">
        <f t="shared" ca="1" si="163"/>
        <v>1</v>
      </c>
      <c r="E921" s="12">
        <f t="shared" ca="1" si="164"/>
        <v>0</v>
      </c>
      <c r="F921" s="12">
        <f t="shared" ca="1" si="165"/>
        <v>0</v>
      </c>
      <c r="G921" s="12">
        <f t="shared" ca="1" si="170"/>
        <v>7</v>
      </c>
      <c r="H921" s="12">
        <f t="shared" ca="1" si="170"/>
        <v>27</v>
      </c>
      <c r="I921" s="12">
        <f t="shared" ca="1" si="170"/>
        <v>27</v>
      </c>
      <c r="J921" s="12">
        <f t="shared" ca="1" si="166"/>
        <v>20.333333333333332</v>
      </c>
      <c r="K921" s="12">
        <f t="shared" ca="1" si="167"/>
        <v>20.333333333333332</v>
      </c>
      <c r="L921" s="12">
        <f t="shared" ca="1" si="168"/>
        <v>0</v>
      </c>
      <c r="M921" s="12">
        <f t="shared" ca="1" si="169"/>
        <v>0</v>
      </c>
      <c r="N921" s="9">
        <f ca="1">MATCH(C921,INDEX('Task Durations - Poisson'!$B$2:$AZ$80,,5),1)</f>
        <v>5</v>
      </c>
      <c r="O921" s="9">
        <f ca="1">MIN(51,INT(SUMPRODUCT(B921:N921,'Task Durations - Table 1'!$A$3:$M$3)))</f>
        <v>31</v>
      </c>
      <c r="P921" s="9">
        <f ca="1">MATCH(100-C921,INDEX('Task Durations - Poisson'!$B$2:$AZ$80,,O921),1)</f>
        <v>35</v>
      </c>
    </row>
    <row r="922" spans="1:16" ht="20.100000000000001" customHeight="1">
      <c r="A922" s="10">
        <v>920</v>
      </c>
      <c r="B922" s="11">
        <f t="shared" si="162"/>
        <v>6.8196888471300356</v>
      </c>
      <c r="C922" s="12">
        <f t="shared" ca="1" si="139"/>
        <v>7</v>
      </c>
      <c r="D922" s="12">
        <f t="shared" ca="1" si="163"/>
        <v>1</v>
      </c>
      <c r="E922" s="12">
        <f t="shared" ca="1" si="164"/>
        <v>0</v>
      </c>
      <c r="F922" s="12">
        <f t="shared" ca="1" si="165"/>
        <v>0</v>
      </c>
      <c r="G922" s="12">
        <f t="shared" ca="1" si="170"/>
        <v>8</v>
      </c>
      <c r="H922" s="12">
        <f t="shared" ca="1" si="170"/>
        <v>8</v>
      </c>
      <c r="I922" s="12">
        <f t="shared" ca="1" si="170"/>
        <v>8</v>
      </c>
      <c r="J922" s="12">
        <f t="shared" ca="1" si="166"/>
        <v>8</v>
      </c>
      <c r="K922" s="12">
        <f t="shared" ca="1" si="167"/>
        <v>8</v>
      </c>
      <c r="L922" s="12">
        <f t="shared" ca="1" si="168"/>
        <v>0</v>
      </c>
      <c r="M922" s="12">
        <f t="shared" ca="1" si="169"/>
        <v>0</v>
      </c>
      <c r="N922" s="9">
        <f ca="1">MATCH(C922,INDEX('Task Durations - Poisson'!$B$2:$AZ$80,,5),1)</f>
        <v>3</v>
      </c>
      <c r="O922" s="9">
        <f ca="1">MIN(51,INT(SUMPRODUCT(B922:N922,'Task Durations - Table 1'!$A$3:$M$3)))</f>
        <v>16</v>
      </c>
      <c r="P922" s="9">
        <f ca="1">MATCH(100-C922,INDEX('Task Durations - Poisson'!$B$2:$AZ$80,,O922),1)</f>
        <v>23</v>
      </c>
    </row>
    <row r="923" spans="1:16" ht="20.100000000000001" customHeight="1">
      <c r="A923" s="10">
        <v>921</v>
      </c>
      <c r="B923" s="11">
        <f t="shared" si="162"/>
        <v>6.8287878302336145</v>
      </c>
      <c r="C923" s="12">
        <f t="shared" ca="1" si="139"/>
        <v>95</v>
      </c>
      <c r="D923" s="12">
        <f t="shared" ca="1" si="163"/>
        <v>0</v>
      </c>
      <c r="E923" s="12">
        <f t="shared" ca="1" si="164"/>
        <v>0</v>
      </c>
      <c r="F923" s="12">
        <f t="shared" ca="1" si="165"/>
        <v>1</v>
      </c>
      <c r="G923" s="12">
        <f t="shared" ca="1" si="170"/>
        <v>19</v>
      </c>
      <c r="H923" s="12">
        <f t="shared" ca="1" si="170"/>
        <v>19</v>
      </c>
      <c r="I923" s="12">
        <f t="shared" ca="1" si="170"/>
        <v>19</v>
      </c>
      <c r="J923" s="12">
        <f t="shared" ca="1" si="166"/>
        <v>19</v>
      </c>
      <c r="K923" s="12">
        <f t="shared" ca="1" si="167"/>
        <v>0</v>
      </c>
      <c r="L923" s="12">
        <f t="shared" ca="1" si="168"/>
        <v>0</v>
      </c>
      <c r="M923" s="12">
        <f t="shared" ca="1" si="169"/>
        <v>19</v>
      </c>
      <c r="N923" s="9">
        <f ca="1">MATCH(C923,INDEX('Task Durations - Poisson'!$B$2:$AZ$80,,5),1)</f>
        <v>10</v>
      </c>
      <c r="O923" s="9">
        <f ca="1">MIN(51,INT(SUMPRODUCT(B923:N923,'Task Durations - Table 1'!$A$3:$M$3)))</f>
        <v>30</v>
      </c>
      <c r="P923" s="9">
        <f ca="1">MATCH(100-C923,INDEX('Task Durations - Poisson'!$B$2:$AZ$80,,O923),1)</f>
        <v>22</v>
      </c>
    </row>
    <row r="924" spans="1:16" ht="20.100000000000001" customHeight="1">
      <c r="A924" s="10">
        <v>922</v>
      </c>
      <c r="B924" s="11">
        <f t="shared" si="162"/>
        <v>6.8378989534062455</v>
      </c>
      <c r="C924" s="12">
        <f t="shared" ca="1" si="139"/>
        <v>56</v>
      </c>
      <c r="D924" s="12">
        <f t="shared" ca="1" si="163"/>
        <v>0</v>
      </c>
      <c r="E924" s="12">
        <f t="shared" ca="1" si="164"/>
        <v>1</v>
      </c>
      <c r="F924" s="12">
        <f t="shared" ca="1" si="165"/>
        <v>0</v>
      </c>
      <c r="G924" s="12">
        <f t="shared" ref="G924:I943" ca="1" si="171">INT(CHOOSE(1+MOD($C924+RANDBETWEEN(0,1),7),1,2,3,5,8,13,21)+$B924)</f>
        <v>7</v>
      </c>
      <c r="H924" s="12">
        <f t="shared" ca="1" si="171"/>
        <v>7</v>
      </c>
      <c r="I924" s="12">
        <f t="shared" ca="1" si="171"/>
        <v>8</v>
      </c>
      <c r="J924" s="12">
        <f t="shared" ca="1" si="166"/>
        <v>7.333333333333333</v>
      </c>
      <c r="K924" s="12">
        <f t="shared" ca="1" si="167"/>
        <v>0</v>
      </c>
      <c r="L924" s="12">
        <f t="shared" ca="1" si="168"/>
        <v>7.333333333333333</v>
      </c>
      <c r="M924" s="12">
        <f t="shared" ca="1" si="169"/>
        <v>0</v>
      </c>
      <c r="N924" s="9">
        <f ca="1">MATCH(C924,INDEX('Task Durations - Poisson'!$B$2:$AZ$80,,5),1)</f>
        <v>6</v>
      </c>
      <c r="O924" s="9">
        <f ca="1">MIN(51,INT(SUMPRODUCT(B924:N924,'Task Durations - Table 1'!$A$3:$M$3)))</f>
        <v>13</v>
      </c>
      <c r="P924" s="9">
        <f ca="1">MATCH(100-C924,INDEX('Task Durations - Poisson'!$B$2:$AZ$80,,O924),1)</f>
        <v>13</v>
      </c>
    </row>
    <row r="925" spans="1:16" ht="20.100000000000001" customHeight="1">
      <c r="A925" s="10">
        <v>923</v>
      </c>
      <c r="B925" s="11">
        <f t="shared" si="162"/>
        <v>6.8470222328454824</v>
      </c>
      <c r="C925" s="12">
        <f t="shared" ca="1" si="139"/>
        <v>73</v>
      </c>
      <c r="D925" s="12">
        <f t="shared" ca="1" si="163"/>
        <v>0</v>
      </c>
      <c r="E925" s="12">
        <f t="shared" ca="1" si="164"/>
        <v>0</v>
      </c>
      <c r="F925" s="12">
        <f t="shared" ca="1" si="165"/>
        <v>1</v>
      </c>
      <c r="G925" s="12">
        <f t="shared" ca="1" si="171"/>
        <v>11</v>
      </c>
      <c r="H925" s="12">
        <f t="shared" ca="1" si="171"/>
        <v>11</v>
      </c>
      <c r="I925" s="12">
        <f t="shared" ca="1" si="171"/>
        <v>11</v>
      </c>
      <c r="J925" s="12">
        <f t="shared" ca="1" si="166"/>
        <v>11</v>
      </c>
      <c r="K925" s="12">
        <f t="shared" ca="1" si="167"/>
        <v>0</v>
      </c>
      <c r="L925" s="12">
        <f t="shared" ca="1" si="168"/>
        <v>0</v>
      </c>
      <c r="M925" s="12">
        <f t="shared" ca="1" si="169"/>
        <v>11</v>
      </c>
      <c r="N925" s="9">
        <f ca="1">MATCH(C925,INDEX('Task Durations - Poisson'!$B$2:$AZ$80,,5),1)</f>
        <v>7</v>
      </c>
      <c r="O925" s="9">
        <f ca="1">MIN(51,INT(SUMPRODUCT(B925:N925,'Task Durations - Table 1'!$A$3:$M$3)))</f>
        <v>21</v>
      </c>
      <c r="P925" s="9">
        <f ca="1">MATCH(100-C925,INDEX('Task Durations - Poisson'!$B$2:$AZ$80,,O925),1)</f>
        <v>19</v>
      </c>
    </row>
    <row r="926" spans="1:16" ht="20.100000000000001" customHeight="1">
      <c r="A926" s="10">
        <v>924</v>
      </c>
      <c r="B926" s="11">
        <f t="shared" si="162"/>
        <v>6.8561576847704933</v>
      </c>
      <c r="C926" s="12">
        <f t="shared" ca="1" si="139"/>
        <v>86</v>
      </c>
      <c r="D926" s="12">
        <f t="shared" ca="1" si="163"/>
        <v>0</v>
      </c>
      <c r="E926" s="12">
        <f t="shared" ca="1" si="164"/>
        <v>0</v>
      </c>
      <c r="F926" s="12">
        <f t="shared" ca="1" si="165"/>
        <v>1</v>
      </c>
      <c r="G926" s="12">
        <f t="shared" ca="1" si="171"/>
        <v>11</v>
      </c>
      <c r="H926" s="12">
        <f t="shared" ca="1" si="171"/>
        <v>9</v>
      </c>
      <c r="I926" s="12">
        <f t="shared" ca="1" si="171"/>
        <v>9</v>
      </c>
      <c r="J926" s="12">
        <f t="shared" ca="1" si="166"/>
        <v>9.6666666666666661</v>
      </c>
      <c r="K926" s="12">
        <f t="shared" ca="1" si="167"/>
        <v>0</v>
      </c>
      <c r="L926" s="12">
        <f t="shared" ca="1" si="168"/>
        <v>0</v>
      </c>
      <c r="M926" s="12">
        <f t="shared" ca="1" si="169"/>
        <v>9.6666666666666661</v>
      </c>
      <c r="N926" s="9">
        <f ca="1">MATCH(C926,INDEX('Task Durations - Poisson'!$B$2:$AZ$80,,5),1)</f>
        <v>8</v>
      </c>
      <c r="O926" s="9">
        <f ca="1">MIN(51,INT(SUMPRODUCT(B926:N926,'Task Durations - Table 1'!$A$3:$M$3)))</f>
        <v>20</v>
      </c>
      <c r="P926" s="9">
        <f ca="1">MATCH(100-C926,INDEX('Task Durations - Poisson'!$B$2:$AZ$80,,O926),1)</f>
        <v>16</v>
      </c>
    </row>
    <row r="927" spans="1:16" ht="20.100000000000001" customHeight="1">
      <c r="A927" s="10">
        <v>925</v>
      </c>
      <c r="B927" s="11">
        <f t="shared" si="162"/>
        <v>6.8653053254220824</v>
      </c>
      <c r="C927" s="12">
        <f t="shared" ca="1" si="139"/>
        <v>89</v>
      </c>
      <c r="D927" s="12">
        <f t="shared" ca="1" si="163"/>
        <v>0</v>
      </c>
      <c r="E927" s="12">
        <f t="shared" ca="1" si="164"/>
        <v>0</v>
      </c>
      <c r="F927" s="12">
        <f t="shared" ca="1" si="165"/>
        <v>1</v>
      </c>
      <c r="G927" s="12">
        <f t="shared" ca="1" si="171"/>
        <v>19</v>
      </c>
      <c r="H927" s="12">
        <f t="shared" ca="1" si="171"/>
        <v>19</v>
      </c>
      <c r="I927" s="12">
        <f t="shared" ca="1" si="171"/>
        <v>19</v>
      </c>
      <c r="J927" s="12">
        <f t="shared" ca="1" si="166"/>
        <v>19</v>
      </c>
      <c r="K927" s="12">
        <f t="shared" ca="1" si="167"/>
        <v>0</v>
      </c>
      <c r="L927" s="12">
        <f t="shared" ca="1" si="168"/>
        <v>0</v>
      </c>
      <c r="M927" s="12">
        <f t="shared" ca="1" si="169"/>
        <v>19</v>
      </c>
      <c r="N927" s="9">
        <f ca="1">MATCH(C927,INDEX('Task Durations - Poisson'!$B$2:$AZ$80,,5),1)</f>
        <v>9</v>
      </c>
      <c r="O927" s="9">
        <f ca="1">MIN(51,INT(SUMPRODUCT(B927:N927,'Task Durations - Table 1'!$A$3:$M$3)))</f>
        <v>30</v>
      </c>
      <c r="P927" s="9">
        <f ca="1">MATCH(100-C927,INDEX('Task Durations - Poisson'!$B$2:$AZ$80,,O927),1)</f>
        <v>24</v>
      </c>
    </row>
    <row r="928" spans="1:16" ht="20.100000000000001" customHeight="1">
      <c r="A928" s="10">
        <v>926</v>
      </c>
      <c r="B928" s="11">
        <f t="shared" si="162"/>
        <v>6.8744651710627238</v>
      </c>
      <c r="C928" s="12">
        <f t="shared" ca="1" si="139"/>
        <v>6</v>
      </c>
      <c r="D928" s="12">
        <f t="shared" ca="1" si="163"/>
        <v>1</v>
      </c>
      <c r="E928" s="12">
        <f t="shared" ca="1" si="164"/>
        <v>0</v>
      </c>
      <c r="F928" s="12">
        <f t="shared" ca="1" si="165"/>
        <v>0</v>
      </c>
      <c r="G928" s="12">
        <f t="shared" ca="1" si="171"/>
        <v>27</v>
      </c>
      <c r="H928" s="12">
        <f t="shared" ca="1" si="171"/>
        <v>7</v>
      </c>
      <c r="I928" s="12">
        <f t="shared" ca="1" si="171"/>
        <v>7</v>
      </c>
      <c r="J928" s="12">
        <f t="shared" ca="1" si="166"/>
        <v>13.666666666666666</v>
      </c>
      <c r="K928" s="12">
        <f t="shared" ca="1" si="167"/>
        <v>13.666666666666666</v>
      </c>
      <c r="L928" s="12">
        <f t="shared" ca="1" si="168"/>
        <v>0</v>
      </c>
      <c r="M928" s="12">
        <f t="shared" ca="1" si="169"/>
        <v>0</v>
      </c>
      <c r="N928" s="9">
        <f ca="1">MATCH(C928,INDEX('Task Durations - Poisson'!$B$2:$AZ$80,,5),1)</f>
        <v>3</v>
      </c>
      <c r="O928" s="9">
        <f ca="1">MIN(51,INT(SUMPRODUCT(B928:N928,'Task Durations - Table 1'!$A$3:$M$3)))</f>
        <v>22</v>
      </c>
      <c r="P928" s="9">
        <f ca="1">MATCH(100-C928,INDEX('Task Durations - Poisson'!$B$2:$AZ$80,,O928),1)</f>
        <v>31</v>
      </c>
    </row>
    <row r="929" spans="1:16" ht="20.100000000000001" customHeight="1">
      <c r="A929" s="10">
        <v>927</v>
      </c>
      <c r="B929" s="11">
        <f t="shared" si="162"/>
        <v>6.8836372379765924</v>
      </c>
      <c r="C929" s="12">
        <f t="shared" ca="1" si="139"/>
        <v>38</v>
      </c>
      <c r="D929" s="12">
        <f t="shared" ca="1" si="163"/>
        <v>0</v>
      </c>
      <c r="E929" s="12">
        <f t="shared" ca="1" si="164"/>
        <v>1</v>
      </c>
      <c r="F929" s="12">
        <f t="shared" ca="1" si="165"/>
        <v>0</v>
      </c>
      <c r="G929" s="12">
        <f t="shared" ca="1" si="171"/>
        <v>14</v>
      </c>
      <c r="H929" s="12">
        <f t="shared" ca="1" si="171"/>
        <v>14</v>
      </c>
      <c r="I929" s="12">
        <f t="shared" ca="1" si="171"/>
        <v>14</v>
      </c>
      <c r="J929" s="12">
        <f t="shared" ca="1" si="166"/>
        <v>14</v>
      </c>
      <c r="K929" s="12">
        <f t="shared" ca="1" si="167"/>
        <v>0</v>
      </c>
      <c r="L929" s="12">
        <f t="shared" ca="1" si="168"/>
        <v>14</v>
      </c>
      <c r="M929" s="12">
        <f t="shared" ca="1" si="169"/>
        <v>0</v>
      </c>
      <c r="N929" s="9">
        <f ca="1">MATCH(C929,INDEX('Task Durations - Poisson'!$B$2:$AZ$80,,5),1)</f>
        <v>5</v>
      </c>
      <c r="O929" s="9">
        <f ca="1">MIN(51,INT(SUMPRODUCT(B929:N929,'Task Durations - Table 1'!$A$3:$M$3)))</f>
        <v>18</v>
      </c>
      <c r="P929" s="9">
        <f ca="1">MATCH(100-C929,INDEX('Task Durations - Poisson'!$B$2:$AZ$80,,O929),1)</f>
        <v>20</v>
      </c>
    </row>
    <row r="930" spans="1:16" ht="20.100000000000001" customHeight="1">
      <c r="A930" s="10">
        <v>928</v>
      </c>
      <c r="B930" s="11">
        <f t="shared" si="162"/>
        <v>6.8928215424695862</v>
      </c>
      <c r="C930" s="12">
        <f t="shared" ca="1" si="139"/>
        <v>13</v>
      </c>
      <c r="D930" s="12">
        <f t="shared" ca="1" si="163"/>
        <v>1</v>
      </c>
      <c r="E930" s="12">
        <f t="shared" ca="1" si="164"/>
        <v>0</v>
      </c>
      <c r="F930" s="12">
        <f t="shared" ca="1" si="165"/>
        <v>0</v>
      </c>
      <c r="G930" s="12">
        <f t="shared" ca="1" si="171"/>
        <v>27</v>
      </c>
      <c r="H930" s="12">
        <f t="shared" ca="1" si="171"/>
        <v>7</v>
      </c>
      <c r="I930" s="12">
        <f t="shared" ca="1" si="171"/>
        <v>7</v>
      </c>
      <c r="J930" s="12">
        <f t="shared" ca="1" si="166"/>
        <v>13.666666666666666</v>
      </c>
      <c r="K930" s="12">
        <f t="shared" ca="1" si="167"/>
        <v>13.666666666666666</v>
      </c>
      <c r="L930" s="12">
        <f t="shared" ca="1" si="168"/>
        <v>0</v>
      </c>
      <c r="M930" s="12">
        <f t="shared" ca="1" si="169"/>
        <v>0</v>
      </c>
      <c r="N930" s="9">
        <f ca="1">MATCH(C930,INDEX('Task Durations - Poisson'!$B$2:$AZ$80,,5),1)</f>
        <v>4</v>
      </c>
      <c r="O930" s="9">
        <f ca="1">MIN(51,INT(SUMPRODUCT(B930:N930,'Task Durations - Table 1'!$A$3:$M$3)))</f>
        <v>23</v>
      </c>
      <c r="P930" s="9">
        <f ca="1">MATCH(100-C930,INDEX('Task Durations - Poisson'!$B$2:$AZ$80,,O930),1)</f>
        <v>29</v>
      </c>
    </row>
    <row r="931" spans="1:16" ht="20.100000000000001" customHeight="1">
      <c r="A931" s="10">
        <v>929</v>
      </c>
      <c r="B931" s="11">
        <f t="shared" si="162"/>
        <v>6.9020181008693582</v>
      </c>
      <c r="C931" s="12">
        <f t="shared" ca="1" si="139"/>
        <v>82</v>
      </c>
      <c r="D931" s="12">
        <f t="shared" ca="1" si="163"/>
        <v>0</v>
      </c>
      <c r="E931" s="12">
        <f t="shared" ca="1" si="164"/>
        <v>0</v>
      </c>
      <c r="F931" s="12">
        <f t="shared" ca="1" si="165"/>
        <v>1</v>
      </c>
      <c r="G931" s="12">
        <f t="shared" ca="1" si="171"/>
        <v>19</v>
      </c>
      <c r="H931" s="12">
        <f t="shared" ca="1" si="171"/>
        <v>27</v>
      </c>
      <c r="I931" s="12">
        <f t="shared" ca="1" si="171"/>
        <v>27</v>
      </c>
      <c r="J931" s="12">
        <f t="shared" ca="1" si="166"/>
        <v>24.333333333333332</v>
      </c>
      <c r="K931" s="12">
        <f t="shared" ca="1" si="167"/>
        <v>0</v>
      </c>
      <c r="L931" s="12">
        <f t="shared" ca="1" si="168"/>
        <v>0</v>
      </c>
      <c r="M931" s="12">
        <f t="shared" ca="1" si="169"/>
        <v>24.333333333333332</v>
      </c>
      <c r="N931" s="9">
        <f ca="1">MATCH(C931,INDEX('Task Durations - Poisson'!$B$2:$AZ$80,,5),1)</f>
        <v>8</v>
      </c>
      <c r="O931" s="9">
        <f ca="1">MIN(51,INT(SUMPRODUCT(B931:N931,'Task Durations - Table 1'!$A$3:$M$3)))</f>
        <v>35</v>
      </c>
      <c r="P931" s="9">
        <f ca="1">MATCH(100-C931,INDEX('Task Durations - Poisson'!$B$2:$AZ$80,,O931),1)</f>
        <v>31</v>
      </c>
    </row>
    <row r="932" spans="1:16" ht="20.100000000000001" customHeight="1">
      <c r="A932" s="10">
        <v>930</v>
      </c>
      <c r="B932" s="11">
        <f t="shared" si="162"/>
        <v>6.911226929525351</v>
      </c>
      <c r="C932" s="12">
        <f t="shared" ca="1" si="139"/>
        <v>38</v>
      </c>
      <c r="D932" s="12">
        <f t="shared" ca="1" si="163"/>
        <v>0</v>
      </c>
      <c r="E932" s="12">
        <f t="shared" ca="1" si="164"/>
        <v>1</v>
      </c>
      <c r="F932" s="12">
        <f t="shared" ca="1" si="165"/>
        <v>0</v>
      </c>
      <c r="G932" s="12">
        <f t="shared" ca="1" si="171"/>
        <v>11</v>
      </c>
      <c r="H932" s="12">
        <f t="shared" ca="1" si="171"/>
        <v>14</v>
      </c>
      <c r="I932" s="12">
        <f t="shared" ca="1" si="171"/>
        <v>14</v>
      </c>
      <c r="J932" s="12">
        <f t="shared" ca="1" si="166"/>
        <v>13</v>
      </c>
      <c r="K932" s="12">
        <f t="shared" ca="1" si="167"/>
        <v>0</v>
      </c>
      <c r="L932" s="12">
        <f t="shared" ca="1" si="168"/>
        <v>13</v>
      </c>
      <c r="M932" s="12">
        <f t="shared" ca="1" si="169"/>
        <v>0</v>
      </c>
      <c r="N932" s="9">
        <f ca="1">MATCH(C932,INDEX('Task Durations - Poisson'!$B$2:$AZ$80,,5),1)</f>
        <v>5</v>
      </c>
      <c r="O932" s="9">
        <f ca="1">MIN(51,INT(SUMPRODUCT(B932:N932,'Task Durations - Table 1'!$A$3:$M$3)))</f>
        <v>17</v>
      </c>
      <c r="P932" s="9">
        <f ca="1">MATCH(100-C932,INDEX('Task Durations - Poisson'!$B$2:$AZ$80,,O932),1)</f>
        <v>19</v>
      </c>
    </row>
    <row r="933" spans="1:16" ht="20.100000000000001" customHeight="1">
      <c r="A933" s="10">
        <v>931</v>
      </c>
      <c r="B933" s="11">
        <f t="shared" si="162"/>
        <v>6.9204480448088166</v>
      </c>
      <c r="C933" s="12">
        <f t="shared" ca="1" si="139"/>
        <v>84</v>
      </c>
      <c r="D933" s="12">
        <f t="shared" ca="1" si="163"/>
        <v>0</v>
      </c>
      <c r="E933" s="12">
        <f t="shared" ca="1" si="164"/>
        <v>0</v>
      </c>
      <c r="F933" s="12">
        <f t="shared" ca="1" si="165"/>
        <v>1</v>
      </c>
      <c r="G933" s="12">
        <f t="shared" ca="1" si="171"/>
        <v>8</v>
      </c>
      <c r="H933" s="12">
        <f t="shared" ca="1" si="171"/>
        <v>7</v>
      </c>
      <c r="I933" s="12">
        <f t="shared" ca="1" si="171"/>
        <v>8</v>
      </c>
      <c r="J933" s="12">
        <f t="shared" ca="1" si="166"/>
        <v>7.666666666666667</v>
      </c>
      <c r="K933" s="12">
        <f t="shared" ca="1" si="167"/>
        <v>0</v>
      </c>
      <c r="L933" s="12">
        <f t="shared" ca="1" si="168"/>
        <v>0</v>
      </c>
      <c r="M933" s="12">
        <f t="shared" ca="1" si="169"/>
        <v>7.666666666666667</v>
      </c>
      <c r="N933" s="9">
        <f ca="1">MATCH(C933,INDEX('Task Durations - Poisson'!$B$2:$AZ$80,,5),1)</f>
        <v>8</v>
      </c>
      <c r="O933" s="9">
        <f ca="1">MIN(51,INT(SUMPRODUCT(B933:N933,'Task Durations - Table 1'!$A$3:$M$3)))</f>
        <v>18</v>
      </c>
      <c r="P933" s="9">
        <f ca="1">MATCH(100-C933,INDEX('Task Durations - Poisson'!$B$2:$AZ$80,,O933),1)</f>
        <v>15</v>
      </c>
    </row>
    <row r="934" spans="1:16" ht="20.100000000000001" customHeight="1">
      <c r="A934" s="10">
        <v>932</v>
      </c>
      <c r="B934" s="11">
        <f t="shared" si="162"/>
        <v>6.9296814631128498</v>
      </c>
      <c r="C934" s="12">
        <f t="shared" ca="1" si="139"/>
        <v>10</v>
      </c>
      <c r="D934" s="12">
        <f t="shared" ca="1" si="163"/>
        <v>1</v>
      </c>
      <c r="E934" s="12">
        <f t="shared" ca="1" si="164"/>
        <v>0</v>
      </c>
      <c r="F934" s="12">
        <f t="shared" ca="1" si="165"/>
        <v>0</v>
      </c>
      <c r="G934" s="12">
        <f t="shared" ca="1" si="171"/>
        <v>14</v>
      </c>
      <c r="H934" s="12">
        <f t="shared" ca="1" si="171"/>
        <v>11</v>
      </c>
      <c r="I934" s="12">
        <f t="shared" ca="1" si="171"/>
        <v>11</v>
      </c>
      <c r="J934" s="12">
        <f t="shared" ca="1" si="166"/>
        <v>12</v>
      </c>
      <c r="K934" s="12">
        <f t="shared" ca="1" si="167"/>
        <v>12</v>
      </c>
      <c r="L934" s="12">
        <f t="shared" ca="1" si="168"/>
        <v>0</v>
      </c>
      <c r="M934" s="12">
        <f t="shared" ca="1" si="169"/>
        <v>0</v>
      </c>
      <c r="N934" s="9">
        <f ca="1">MATCH(C934,INDEX('Task Durations - Poisson'!$B$2:$AZ$80,,5),1)</f>
        <v>3</v>
      </c>
      <c r="O934" s="9">
        <f ca="1">MIN(51,INT(SUMPRODUCT(B934:N934,'Task Durations - Table 1'!$A$3:$M$3)))</f>
        <v>20</v>
      </c>
      <c r="P934" s="9">
        <f ca="1">MATCH(100-C934,INDEX('Task Durations - Poisson'!$B$2:$AZ$80,,O934),1)</f>
        <v>27</v>
      </c>
    </row>
    <row r="935" spans="1:16" ht="20.100000000000001" customHeight="1">
      <c r="A935" s="10">
        <v>933</v>
      </c>
      <c r="B935" s="11">
        <f t="shared" si="162"/>
        <v>6.9389272008524214</v>
      </c>
      <c r="C935" s="12">
        <f t="shared" ca="1" si="139"/>
        <v>89</v>
      </c>
      <c r="D935" s="12">
        <f t="shared" ca="1" si="163"/>
        <v>0</v>
      </c>
      <c r="E935" s="12">
        <f t="shared" ca="1" si="164"/>
        <v>0</v>
      </c>
      <c r="F935" s="12">
        <f t="shared" ca="1" si="165"/>
        <v>1</v>
      </c>
      <c r="G935" s="12">
        <f t="shared" ca="1" si="171"/>
        <v>27</v>
      </c>
      <c r="H935" s="12">
        <f t="shared" ca="1" si="171"/>
        <v>19</v>
      </c>
      <c r="I935" s="12">
        <f t="shared" ca="1" si="171"/>
        <v>27</v>
      </c>
      <c r="J935" s="12">
        <f t="shared" ca="1" si="166"/>
        <v>24.333333333333332</v>
      </c>
      <c r="K935" s="12">
        <f t="shared" ca="1" si="167"/>
        <v>0</v>
      </c>
      <c r="L935" s="12">
        <f t="shared" ca="1" si="168"/>
        <v>0</v>
      </c>
      <c r="M935" s="12">
        <f t="shared" ca="1" si="169"/>
        <v>24.333333333333332</v>
      </c>
      <c r="N935" s="9">
        <f ca="1">MATCH(C935,INDEX('Task Durations - Poisson'!$B$2:$AZ$80,,5),1)</f>
        <v>9</v>
      </c>
      <c r="O935" s="9">
        <f ca="1">MIN(51,INT(SUMPRODUCT(B935:N935,'Task Durations - Table 1'!$A$3:$M$3)))</f>
        <v>36</v>
      </c>
      <c r="P935" s="9">
        <f ca="1">MATCH(100-C935,INDEX('Task Durations - Poisson'!$B$2:$AZ$80,,O935),1)</f>
        <v>30</v>
      </c>
    </row>
    <row r="936" spans="1:16" ht="20.100000000000001" customHeight="1">
      <c r="A936" s="10">
        <v>934</v>
      </c>
      <c r="B936" s="11">
        <f t="shared" si="162"/>
        <v>6.9481852744644002</v>
      </c>
      <c r="C936" s="12">
        <f t="shared" ca="1" si="139"/>
        <v>37</v>
      </c>
      <c r="D936" s="12">
        <f t="shared" ca="1" si="163"/>
        <v>0</v>
      </c>
      <c r="E936" s="12">
        <f t="shared" ca="1" si="164"/>
        <v>1</v>
      </c>
      <c r="F936" s="12">
        <f t="shared" ca="1" si="165"/>
        <v>0</v>
      </c>
      <c r="G936" s="12">
        <f t="shared" ca="1" si="171"/>
        <v>9</v>
      </c>
      <c r="H936" s="12">
        <f t="shared" ca="1" si="171"/>
        <v>11</v>
      </c>
      <c r="I936" s="12">
        <f t="shared" ca="1" si="171"/>
        <v>11</v>
      </c>
      <c r="J936" s="12">
        <f t="shared" ca="1" si="166"/>
        <v>10.333333333333334</v>
      </c>
      <c r="K936" s="12">
        <f t="shared" ca="1" si="167"/>
        <v>0</v>
      </c>
      <c r="L936" s="12">
        <f t="shared" ca="1" si="168"/>
        <v>10.333333333333334</v>
      </c>
      <c r="M936" s="12">
        <f t="shared" ca="1" si="169"/>
        <v>0</v>
      </c>
      <c r="N936" s="9">
        <f ca="1">MATCH(C936,INDEX('Task Durations - Poisson'!$B$2:$AZ$80,,5),1)</f>
        <v>5</v>
      </c>
      <c r="O936" s="9">
        <f ca="1">MIN(51,INT(SUMPRODUCT(B936:N936,'Task Durations - Table 1'!$A$3:$M$3)))</f>
        <v>15</v>
      </c>
      <c r="P936" s="9">
        <f ca="1">MATCH(100-C936,INDEX('Task Durations - Poisson'!$B$2:$AZ$80,,O936),1)</f>
        <v>17</v>
      </c>
    </row>
    <row r="937" spans="1:16" ht="20.100000000000001" customHeight="1">
      <c r="A937" s="10">
        <v>935</v>
      </c>
      <c r="B937" s="11">
        <f t="shared" si="162"/>
        <v>6.9574557004075839</v>
      </c>
      <c r="C937" s="12">
        <f t="shared" ca="1" si="139"/>
        <v>80</v>
      </c>
      <c r="D937" s="12">
        <f t="shared" ca="1" si="163"/>
        <v>0</v>
      </c>
      <c r="E937" s="12">
        <f t="shared" ca="1" si="164"/>
        <v>0</v>
      </c>
      <c r="F937" s="12">
        <f t="shared" ca="1" si="165"/>
        <v>1</v>
      </c>
      <c r="G937" s="12">
        <f t="shared" ca="1" si="171"/>
        <v>14</v>
      </c>
      <c r="H937" s="12">
        <f t="shared" ca="1" si="171"/>
        <v>11</v>
      </c>
      <c r="I937" s="12">
        <f t="shared" ca="1" si="171"/>
        <v>11</v>
      </c>
      <c r="J937" s="12">
        <f t="shared" ca="1" si="166"/>
        <v>12</v>
      </c>
      <c r="K937" s="12">
        <f t="shared" ca="1" si="167"/>
        <v>0</v>
      </c>
      <c r="L937" s="12">
        <f t="shared" ca="1" si="168"/>
        <v>0</v>
      </c>
      <c r="M937" s="12">
        <f t="shared" ca="1" si="169"/>
        <v>12</v>
      </c>
      <c r="N937" s="9">
        <f ca="1">MATCH(C937,INDEX('Task Durations - Poisson'!$B$2:$AZ$80,,5),1)</f>
        <v>8</v>
      </c>
      <c r="O937" s="9">
        <f ca="1">MIN(51,INT(SUMPRODUCT(B937:N937,'Task Durations - Table 1'!$A$3:$M$3)))</f>
        <v>22</v>
      </c>
      <c r="P937" s="9">
        <f ca="1">MATCH(100-C937,INDEX('Task Durations - Poisson'!$B$2:$AZ$80,,O937),1)</f>
        <v>19</v>
      </c>
    </row>
    <row r="938" spans="1:16" ht="20.100000000000001" customHeight="1">
      <c r="A938" s="10">
        <v>936</v>
      </c>
      <c r="B938" s="11">
        <f t="shared" si="162"/>
        <v>6.966738495162736</v>
      </c>
      <c r="C938" s="12">
        <f t="shared" ca="1" si="139"/>
        <v>91</v>
      </c>
      <c r="D938" s="12">
        <f t="shared" ca="1" si="163"/>
        <v>0</v>
      </c>
      <c r="E938" s="12">
        <f t="shared" ca="1" si="164"/>
        <v>0</v>
      </c>
      <c r="F938" s="12">
        <f t="shared" ca="1" si="165"/>
        <v>1</v>
      </c>
      <c r="G938" s="12">
        <f t="shared" ca="1" si="171"/>
        <v>8</v>
      </c>
      <c r="H938" s="12">
        <f t="shared" ca="1" si="171"/>
        <v>8</v>
      </c>
      <c r="I938" s="12">
        <f t="shared" ca="1" si="171"/>
        <v>7</v>
      </c>
      <c r="J938" s="12">
        <f t="shared" ca="1" si="166"/>
        <v>7.666666666666667</v>
      </c>
      <c r="K938" s="12">
        <f t="shared" ca="1" si="167"/>
        <v>0</v>
      </c>
      <c r="L938" s="12">
        <f t="shared" ca="1" si="168"/>
        <v>0</v>
      </c>
      <c r="M938" s="12">
        <f t="shared" ca="1" si="169"/>
        <v>7.666666666666667</v>
      </c>
      <c r="N938" s="9">
        <f ca="1">MATCH(C938,INDEX('Task Durations - Poisson'!$B$2:$AZ$80,,5),1)</f>
        <v>9</v>
      </c>
      <c r="O938" s="9">
        <f ca="1">MIN(51,INT(SUMPRODUCT(B938:N938,'Task Durations - Table 1'!$A$3:$M$3)))</f>
        <v>19</v>
      </c>
      <c r="P938" s="9">
        <f ca="1">MATCH(100-C938,INDEX('Task Durations - Poisson'!$B$2:$AZ$80,,O938),1)</f>
        <v>14</v>
      </c>
    </row>
    <row r="939" spans="1:16" ht="20.100000000000001" customHeight="1">
      <c r="A939" s="10">
        <v>937</v>
      </c>
      <c r="B939" s="11">
        <f t="shared" si="162"/>
        <v>6.9760336752326033</v>
      </c>
      <c r="C939" s="12">
        <f t="shared" ca="1" si="139"/>
        <v>22</v>
      </c>
      <c r="D939" s="12">
        <f t="shared" ca="1" si="163"/>
        <v>1</v>
      </c>
      <c r="E939" s="12">
        <f t="shared" ca="1" si="164"/>
        <v>0</v>
      </c>
      <c r="F939" s="12">
        <f t="shared" ca="1" si="165"/>
        <v>0</v>
      </c>
      <c r="G939" s="12">
        <f t="shared" ca="1" si="171"/>
        <v>8</v>
      </c>
      <c r="H939" s="12">
        <f t="shared" ca="1" si="171"/>
        <v>9</v>
      </c>
      <c r="I939" s="12">
        <f t="shared" ca="1" si="171"/>
        <v>9</v>
      </c>
      <c r="J939" s="12">
        <f t="shared" ca="1" si="166"/>
        <v>8.6666666666666661</v>
      </c>
      <c r="K939" s="12">
        <f t="shared" ca="1" si="167"/>
        <v>8.6666666666666661</v>
      </c>
      <c r="L939" s="12">
        <f t="shared" ca="1" si="168"/>
        <v>0</v>
      </c>
      <c r="M939" s="12">
        <f t="shared" ca="1" si="169"/>
        <v>0</v>
      </c>
      <c r="N939" s="9">
        <f ca="1">MATCH(C939,INDEX('Task Durations - Poisson'!$B$2:$AZ$80,,5),1)</f>
        <v>4</v>
      </c>
      <c r="O939" s="9">
        <f ca="1">MIN(51,INT(SUMPRODUCT(B939:N939,'Task Durations - Table 1'!$A$3:$M$3)))</f>
        <v>17</v>
      </c>
      <c r="P939" s="9">
        <f ca="1">MATCH(100-C939,INDEX('Task Durations - Poisson'!$B$2:$AZ$80,,O939),1)</f>
        <v>21</v>
      </c>
    </row>
    <row r="940" spans="1:16" ht="20.100000000000001" customHeight="1">
      <c r="A940" s="10">
        <v>938</v>
      </c>
      <c r="B940" s="11">
        <f t="shared" si="162"/>
        <v>6.9853412571419504</v>
      </c>
      <c r="C940" s="12">
        <f t="shared" ca="1" si="139"/>
        <v>41</v>
      </c>
      <c r="D940" s="12">
        <f t="shared" ca="1" si="163"/>
        <v>0</v>
      </c>
      <c r="E940" s="12">
        <f t="shared" ca="1" si="164"/>
        <v>1</v>
      </c>
      <c r="F940" s="12">
        <f t="shared" ca="1" si="165"/>
        <v>0</v>
      </c>
      <c r="G940" s="12">
        <f t="shared" ca="1" si="171"/>
        <v>27</v>
      </c>
      <c r="H940" s="12">
        <f t="shared" ca="1" si="171"/>
        <v>27</v>
      </c>
      <c r="I940" s="12">
        <f t="shared" ca="1" si="171"/>
        <v>7</v>
      </c>
      <c r="J940" s="12">
        <f t="shared" ca="1" si="166"/>
        <v>20.333333333333332</v>
      </c>
      <c r="K940" s="12">
        <f t="shared" ca="1" si="167"/>
        <v>0</v>
      </c>
      <c r="L940" s="12">
        <f t="shared" ca="1" si="168"/>
        <v>20.333333333333332</v>
      </c>
      <c r="M940" s="12">
        <f t="shared" ca="1" si="169"/>
        <v>0</v>
      </c>
      <c r="N940" s="9">
        <f ca="1">MATCH(C940,INDEX('Task Durations - Poisson'!$B$2:$AZ$80,,5),1)</f>
        <v>5</v>
      </c>
      <c r="O940" s="9">
        <f ca="1">MIN(51,INT(SUMPRODUCT(B940:N940,'Task Durations - Table 1'!$A$3:$M$3)))</f>
        <v>22</v>
      </c>
      <c r="P940" s="9">
        <f ca="1">MATCH(100-C940,INDEX('Task Durations - Poisson'!$B$2:$AZ$80,,O940),1)</f>
        <v>24</v>
      </c>
    </row>
    <row r="941" spans="1:16" ht="20.100000000000001" customHeight="1">
      <c r="A941" s="10">
        <v>939</v>
      </c>
      <c r="B941" s="11">
        <f t="shared" si="162"/>
        <v>6.9946612574375973</v>
      </c>
      <c r="C941" s="12">
        <f t="shared" ca="1" si="139"/>
        <v>71</v>
      </c>
      <c r="D941" s="12">
        <f t="shared" ca="1" si="163"/>
        <v>0</v>
      </c>
      <c r="E941" s="12">
        <f t="shared" ca="1" si="164"/>
        <v>0</v>
      </c>
      <c r="F941" s="12">
        <f t="shared" ca="1" si="165"/>
        <v>1</v>
      </c>
      <c r="G941" s="12">
        <f t="shared" ca="1" si="171"/>
        <v>9</v>
      </c>
      <c r="H941" s="12">
        <f t="shared" ca="1" si="171"/>
        <v>9</v>
      </c>
      <c r="I941" s="12">
        <f t="shared" ca="1" si="171"/>
        <v>8</v>
      </c>
      <c r="J941" s="12">
        <f t="shared" ca="1" si="166"/>
        <v>8.6666666666666661</v>
      </c>
      <c r="K941" s="12">
        <f t="shared" ca="1" si="167"/>
        <v>0</v>
      </c>
      <c r="L941" s="12">
        <f t="shared" ca="1" si="168"/>
        <v>0</v>
      </c>
      <c r="M941" s="12">
        <f t="shared" ca="1" si="169"/>
        <v>8.6666666666666661</v>
      </c>
      <c r="N941" s="9">
        <f ca="1">MATCH(C941,INDEX('Task Durations - Poisson'!$B$2:$AZ$80,,5),1)</f>
        <v>7</v>
      </c>
      <c r="O941" s="9">
        <f ca="1">MIN(51,INT(SUMPRODUCT(B941:N941,'Task Durations - Table 1'!$A$3:$M$3)))</f>
        <v>18</v>
      </c>
      <c r="P941" s="9">
        <f ca="1">MATCH(100-C941,INDEX('Task Durations - Poisson'!$B$2:$AZ$80,,O941),1)</f>
        <v>17</v>
      </c>
    </row>
    <row r="942" spans="1:16" ht="20.100000000000001" customHeight="1">
      <c r="A942" s="10">
        <v>940</v>
      </c>
      <c r="B942" s="11">
        <f t="shared" si="162"/>
        <v>7.0039936926884314</v>
      </c>
      <c r="C942" s="12">
        <f t="shared" ca="1" si="139"/>
        <v>63</v>
      </c>
      <c r="D942" s="12">
        <f t="shared" ca="1" si="163"/>
        <v>0</v>
      </c>
      <c r="E942" s="12">
        <f t="shared" ca="1" si="164"/>
        <v>1</v>
      </c>
      <c r="F942" s="12">
        <f t="shared" ca="1" si="165"/>
        <v>0</v>
      </c>
      <c r="G942" s="12">
        <f t="shared" ca="1" si="171"/>
        <v>8</v>
      </c>
      <c r="H942" s="12">
        <f t="shared" ca="1" si="171"/>
        <v>8</v>
      </c>
      <c r="I942" s="12">
        <f t="shared" ca="1" si="171"/>
        <v>8</v>
      </c>
      <c r="J942" s="12">
        <f t="shared" ca="1" si="166"/>
        <v>8</v>
      </c>
      <c r="K942" s="12">
        <f t="shared" ca="1" si="167"/>
        <v>0</v>
      </c>
      <c r="L942" s="12">
        <f t="shared" ca="1" si="168"/>
        <v>8</v>
      </c>
      <c r="M942" s="12">
        <f t="shared" ca="1" si="169"/>
        <v>0</v>
      </c>
      <c r="N942" s="9">
        <f ca="1">MATCH(C942,INDEX('Task Durations - Poisson'!$B$2:$AZ$80,,5),1)</f>
        <v>7</v>
      </c>
      <c r="O942" s="9">
        <f ca="1">MIN(51,INT(SUMPRODUCT(B942:N942,'Task Durations - Table 1'!$A$3:$M$3)))</f>
        <v>14</v>
      </c>
      <c r="P942" s="9">
        <f ca="1">MATCH(100-C942,INDEX('Task Durations - Poisson'!$B$2:$AZ$80,,O942),1)</f>
        <v>14</v>
      </c>
    </row>
    <row r="943" spans="1:16" ht="20.100000000000001" customHeight="1">
      <c r="A943" s="10">
        <v>941</v>
      </c>
      <c r="B943" s="11">
        <f t="shared" si="162"/>
        <v>7.0133385794854526</v>
      </c>
      <c r="C943" s="12">
        <f t="shared" ca="1" si="139"/>
        <v>94</v>
      </c>
      <c r="D943" s="12">
        <f t="shared" ca="1" si="163"/>
        <v>0</v>
      </c>
      <c r="E943" s="12">
        <f t="shared" ca="1" si="164"/>
        <v>0</v>
      </c>
      <c r="F943" s="12">
        <f t="shared" ca="1" si="165"/>
        <v>1</v>
      </c>
      <c r="G943" s="12">
        <f t="shared" ca="1" si="171"/>
        <v>12</v>
      </c>
      <c r="H943" s="12">
        <f t="shared" ca="1" si="171"/>
        <v>12</v>
      </c>
      <c r="I943" s="12">
        <f t="shared" ca="1" si="171"/>
        <v>15</v>
      </c>
      <c r="J943" s="12">
        <f t="shared" ca="1" si="166"/>
        <v>13</v>
      </c>
      <c r="K943" s="12">
        <f t="shared" ca="1" si="167"/>
        <v>0</v>
      </c>
      <c r="L943" s="12">
        <f t="shared" ca="1" si="168"/>
        <v>0</v>
      </c>
      <c r="M943" s="12">
        <f t="shared" ca="1" si="169"/>
        <v>13</v>
      </c>
      <c r="N943" s="9">
        <f ca="1">MATCH(C943,INDEX('Task Durations - Poisson'!$B$2:$AZ$80,,5),1)</f>
        <v>10</v>
      </c>
      <c r="O943" s="9">
        <f ca="1">MIN(51,INT(SUMPRODUCT(B943:N943,'Task Durations - Table 1'!$A$3:$M$3)))</f>
        <v>25</v>
      </c>
      <c r="P943" s="9">
        <f ca="1">MATCH(100-C943,INDEX('Task Durations - Poisson'!$B$2:$AZ$80,,O943),1)</f>
        <v>18</v>
      </c>
    </row>
    <row r="944" spans="1:16" ht="20.100000000000001" customHeight="1">
      <c r="A944" s="10">
        <v>942</v>
      </c>
      <c r="B944" s="11">
        <f t="shared" si="162"/>
        <v>7.0226959344417965</v>
      </c>
      <c r="C944" s="12">
        <f t="shared" ca="1" si="139"/>
        <v>6</v>
      </c>
      <c r="D944" s="12">
        <f t="shared" ca="1" si="163"/>
        <v>1</v>
      </c>
      <c r="E944" s="12">
        <f t="shared" ca="1" si="164"/>
        <v>0</v>
      </c>
      <c r="F944" s="12">
        <f t="shared" ca="1" si="165"/>
        <v>0</v>
      </c>
      <c r="G944" s="12">
        <f t="shared" ref="G944:I963" ca="1" si="172">INT(CHOOSE(1+MOD($C944+RANDBETWEEN(0,1),7),1,2,3,5,8,13,21)+$B944)</f>
        <v>28</v>
      </c>
      <c r="H944" s="12">
        <f t="shared" ca="1" si="172"/>
        <v>28</v>
      </c>
      <c r="I944" s="12">
        <f t="shared" ca="1" si="172"/>
        <v>28</v>
      </c>
      <c r="J944" s="12">
        <f t="shared" ca="1" si="166"/>
        <v>28</v>
      </c>
      <c r="K944" s="12">
        <f t="shared" ca="1" si="167"/>
        <v>28</v>
      </c>
      <c r="L944" s="12">
        <f t="shared" ca="1" si="168"/>
        <v>0</v>
      </c>
      <c r="M944" s="12">
        <f t="shared" ca="1" si="169"/>
        <v>0</v>
      </c>
      <c r="N944" s="9">
        <f ca="1">MATCH(C944,INDEX('Task Durations - Poisson'!$B$2:$AZ$80,,5),1)</f>
        <v>3</v>
      </c>
      <c r="O944" s="9">
        <f ca="1">MIN(51,INT(SUMPRODUCT(B944:N944,'Task Durations - Table 1'!$A$3:$M$3)))</f>
        <v>39</v>
      </c>
      <c r="P944" s="9">
        <f ca="1">MATCH(100-C944,INDEX('Task Durations - Poisson'!$B$2:$AZ$80,,O944),1)</f>
        <v>50</v>
      </c>
    </row>
    <row r="945" spans="1:16" ht="20.100000000000001" customHeight="1">
      <c r="A945" s="10">
        <v>943</v>
      </c>
      <c r="B945" s="11">
        <f t="shared" si="162"/>
        <v>7.0320657741927626</v>
      </c>
      <c r="C945" s="12">
        <f t="shared" ca="1" si="139"/>
        <v>63</v>
      </c>
      <c r="D945" s="12">
        <f t="shared" ca="1" si="163"/>
        <v>0</v>
      </c>
      <c r="E945" s="12">
        <f t="shared" ca="1" si="164"/>
        <v>1</v>
      </c>
      <c r="F945" s="12">
        <f t="shared" ca="1" si="165"/>
        <v>0</v>
      </c>
      <c r="G945" s="12">
        <f t="shared" ca="1" si="172"/>
        <v>8</v>
      </c>
      <c r="H945" s="12">
        <f t="shared" ca="1" si="172"/>
        <v>8</v>
      </c>
      <c r="I945" s="12">
        <f t="shared" ca="1" si="172"/>
        <v>8</v>
      </c>
      <c r="J945" s="12">
        <f t="shared" ca="1" si="166"/>
        <v>8</v>
      </c>
      <c r="K945" s="12">
        <f t="shared" ca="1" si="167"/>
        <v>0</v>
      </c>
      <c r="L945" s="12">
        <f t="shared" ca="1" si="168"/>
        <v>8</v>
      </c>
      <c r="M945" s="12">
        <f t="shared" ca="1" si="169"/>
        <v>0</v>
      </c>
      <c r="N945" s="9">
        <f ca="1">MATCH(C945,INDEX('Task Durations - Poisson'!$B$2:$AZ$80,,5),1)</f>
        <v>7</v>
      </c>
      <c r="O945" s="9">
        <f ca="1">MIN(51,INT(SUMPRODUCT(B945:N945,'Task Durations - Table 1'!$A$3:$M$3)))</f>
        <v>14</v>
      </c>
      <c r="P945" s="9">
        <f ca="1">MATCH(100-C945,INDEX('Task Durations - Poisson'!$B$2:$AZ$80,,O945),1)</f>
        <v>14</v>
      </c>
    </row>
    <row r="946" spans="1:16" ht="20.100000000000001" customHeight="1">
      <c r="A946" s="10">
        <v>944</v>
      </c>
      <c r="B946" s="11">
        <f t="shared" si="162"/>
        <v>7.0414481153958439</v>
      </c>
      <c r="C946" s="12">
        <f t="shared" ca="1" si="139"/>
        <v>8</v>
      </c>
      <c r="D946" s="12">
        <f t="shared" ca="1" si="163"/>
        <v>1</v>
      </c>
      <c r="E946" s="12">
        <f t="shared" ca="1" si="164"/>
        <v>0</v>
      </c>
      <c r="F946" s="12">
        <f t="shared" ca="1" si="165"/>
        <v>0</v>
      </c>
      <c r="G946" s="12">
        <f t="shared" ca="1" si="172"/>
        <v>10</v>
      </c>
      <c r="H946" s="12">
        <f t="shared" ca="1" si="172"/>
        <v>10</v>
      </c>
      <c r="I946" s="12">
        <f t="shared" ca="1" si="172"/>
        <v>9</v>
      </c>
      <c r="J946" s="12">
        <f t="shared" ca="1" si="166"/>
        <v>9.6666666666666661</v>
      </c>
      <c r="K946" s="12">
        <f t="shared" ca="1" si="167"/>
        <v>9.6666666666666661</v>
      </c>
      <c r="L946" s="12">
        <f t="shared" ca="1" si="168"/>
        <v>0</v>
      </c>
      <c r="M946" s="12">
        <f t="shared" ca="1" si="169"/>
        <v>0</v>
      </c>
      <c r="N946" s="9">
        <f ca="1">MATCH(C946,INDEX('Task Durations - Poisson'!$B$2:$AZ$80,,5),1)</f>
        <v>3</v>
      </c>
      <c r="O946" s="9">
        <f ca="1">MIN(51,INT(SUMPRODUCT(B946:N946,'Task Durations - Table 1'!$A$3:$M$3)))</f>
        <v>18</v>
      </c>
      <c r="P946" s="9">
        <f ca="1">MATCH(100-C946,INDEX('Task Durations - Poisson'!$B$2:$AZ$80,,O946),1)</f>
        <v>25</v>
      </c>
    </row>
    <row r="947" spans="1:16" ht="20.100000000000001" customHeight="1">
      <c r="A947" s="10">
        <v>945</v>
      </c>
      <c r="B947" s="11">
        <f t="shared" si="162"/>
        <v>7.0508429747307648</v>
      </c>
      <c r="C947" s="12">
        <f t="shared" ca="1" si="139"/>
        <v>17</v>
      </c>
      <c r="D947" s="12">
        <f t="shared" ca="1" si="163"/>
        <v>1</v>
      </c>
      <c r="E947" s="12">
        <f t="shared" ca="1" si="164"/>
        <v>0</v>
      </c>
      <c r="F947" s="12">
        <f t="shared" ca="1" si="165"/>
        <v>0</v>
      </c>
      <c r="G947" s="12">
        <f t="shared" ca="1" si="172"/>
        <v>15</v>
      </c>
      <c r="H947" s="12">
        <f t="shared" ca="1" si="172"/>
        <v>15</v>
      </c>
      <c r="I947" s="12">
        <f t="shared" ca="1" si="172"/>
        <v>12</v>
      </c>
      <c r="J947" s="12">
        <f t="shared" ca="1" si="166"/>
        <v>14</v>
      </c>
      <c r="K947" s="12">
        <f t="shared" ca="1" si="167"/>
        <v>14</v>
      </c>
      <c r="L947" s="12">
        <f t="shared" ca="1" si="168"/>
        <v>0</v>
      </c>
      <c r="M947" s="12">
        <f t="shared" ca="1" si="169"/>
        <v>0</v>
      </c>
      <c r="N947" s="9">
        <f ca="1">MATCH(C947,INDEX('Task Durations - Poisson'!$B$2:$AZ$80,,5),1)</f>
        <v>4</v>
      </c>
      <c r="O947" s="9">
        <f ca="1">MIN(51,INT(SUMPRODUCT(B947:N947,'Task Durations - Table 1'!$A$3:$M$3)))</f>
        <v>23</v>
      </c>
      <c r="P947" s="9">
        <f ca="1">MATCH(100-C947,INDEX('Task Durations - Poisson'!$B$2:$AZ$80,,O947),1)</f>
        <v>29</v>
      </c>
    </row>
    <row r="948" spans="1:16" ht="20.100000000000001" customHeight="1">
      <c r="A948" s="10">
        <v>946</v>
      </c>
      <c r="B948" s="11">
        <f t="shared" si="162"/>
        <v>7.0602503688994975</v>
      </c>
      <c r="C948" s="12">
        <f t="shared" ca="1" si="139"/>
        <v>3</v>
      </c>
      <c r="D948" s="12">
        <f t="shared" ca="1" si="163"/>
        <v>1</v>
      </c>
      <c r="E948" s="12">
        <f t="shared" ca="1" si="164"/>
        <v>0</v>
      </c>
      <c r="F948" s="12">
        <f t="shared" ca="1" si="165"/>
        <v>0</v>
      </c>
      <c r="G948" s="12">
        <f t="shared" ca="1" si="172"/>
        <v>15</v>
      </c>
      <c r="H948" s="12">
        <f t="shared" ca="1" si="172"/>
        <v>15</v>
      </c>
      <c r="I948" s="12">
        <f t="shared" ca="1" si="172"/>
        <v>12</v>
      </c>
      <c r="J948" s="12">
        <f t="shared" ca="1" si="166"/>
        <v>14</v>
      </c>
      <c r="K948" s="12">
        <f t="shared" ca="1" si="167"/>
        <v>14</v>
      </c>
      <c r="L948" s="12">
        <f t="shared" ca="1" si="168"/>
        <v>0</v>
      </c>
      <c r="M948" s="12">
        <f t="shared" ca="1" si="169"/>
        <v>0</v>
      </c>
      <c r="N948" s="9">
        <f ca="1">MATCH(C948,INDEX('Task Durations - Poisson'!$B$2:$AZ$80,,5),1)</f>
        <v>2</v>
      </c>
      <c r="O948" s="9">
        <f ca="1">MIN(51,INT(SUMPRODUCT(B948:N948,'Task Durations - Table 1'!$A$3:$M$3)))</f>
        <v>22</v>
      </c>
      <c r="P948" s="9">
        <f ca="1">MATCH(100-C948,INDEX('Task Durations - Poisson'!$B$2:$AZ$80,,O948),1)</f>
        <v>32</v>
      </c>
    </row>
    <row r="949" spans="1:16" ht="20.100000000000001" customHeight="1">
      <c r="A949" s="10">
        <v>947</v>
      </c>
      <c r="B949" s="11">
        <f t="shared" si="162"/>
        <v>7.0696703146262987</v>
      </c>
      <c r="C949" s="12">
        <f t="shared" ca="1" si="139"/>
        <v>60</v>
      </c>
      <c r="D949" s="12">
        <f t="shared" ca="1" si="163"/>
        <v>0</v>
      </c>
      <c r="E949" s="12">
        <f t="shared" ca="1" si="164"/>
        <v>1</v>
      </c>
      <c r="F949" s="12">
        <f t="shared" ca="1" si="165"/>
        <v>0</v>
      </c>
      <c r="G949" s="12">
        <f t="shared" ca="1" si="172"/>
        <v>20</v>
      </c>
      <c r="H949" s="12">
        <f t="shared" ca="1" si="172"/>
        <v>20</v>
      </c>
      <c r="I949" s="12">
        <f t="shared" ca="1" si="172"/>
        <v>20</v>
      </c>
      <c r="J949" s="12">
        <f t="shared" ca="1" si="166"/>
        <v>20</v>
      </c>
      <c r="K949" s="12">
        <f t="shared" ca="1" si="167"/>
        <v>0</v>
      </c>
      <c r="L949" s="12">
        <f t="shared" ca="1" si="168"/>
        <v>20</v>
      </c>
      <c r="M949" s="12">
        <f t="shared" ca="1" si="169"/>
        <v>0</v>
      </c>
      <c r="N949" s="9">
        <f ca="1">MATCH(C949,INDEX('Task Durations - Poisson'!$B$2:$AZ$80,,5),1)</f>
        <v>6</v>
      </c>
      <c r="O949" s="9">
        <f ca="1">MIN(51,INT(SUMPRODUCT(B949:N949,'Task Durations - Table 1'!$A$3:$M$3)))</f>
        <v>23</v>
      </c>
      <c r="P949" s="9">
        <f ca="1">MATCH(100-C949,INDEX('Task Durations - Poisson'!$B$2:$AZ$80,,O949),1)</f>
        <v>23</v>
      </c>
    </row>
    <row r="950" spans="1:16" ht="20.100000000000001" customHeight="1">
      <c r="A950" s="10">
        <v>948</v>
      </c>
      <c r="B950" s="11">
        <f t="shared" si="162"/>
        <v>7.0791028286577466</v>
      </c>
      <c r="C950" s="12">
        <f t="shared" ca="1" si="139"/>
        <v>38</v>
      </c>
      <c r="D950" s="12">
        <f t="shared" ca="1" si="163"/>
        <v>0</v>
      </c>
      <c r="E950" s="12">
        <f t="shared" ca="1" si="164"/>
        <v>1</v>
      </c>
      <c r="F950" s="12">
        <f t="shared" ca="1" si="165"/>
        <v>0</v>
      </c>
      <c r="G950" s="12">
        <f t="shared" ca="1" si="172"/>
        <v>15</v>
      </c>
      <c r="H950" s="12">
        <f t="shared" ca="1" si="172"/>
        <v>15</v>
      </c>
      <c r="I950" s="12">
        <f t="shared" ca="1" si="172"/>
        <v>15</v>
      </c>
      <c r="J950" s="12">
        <f t="shared" ca="1" si="166"/>
        <v>15</v>
      </c>
      <c r="K950" s="12">
        <f t="shared" ca="1" si="167"/>
        <v>0</v>
      </c>
      <c r="L950" s="12">
        <f t="shared" ca="1" si="168"/>
        <v>15</v>
      </c>
      <c r="M950" s="12">
        <f t="shared" ca="1" si="169"/>
        <v>0</v>
      </c>
      <c r="N950" s="9">
        <f ca="1">MATCH(C950,INDEX('Task Durations - Poisson'!$B$2:$AZ$80,,5),1)</f>
        <v>5</v>
      </c>
      <c r="O950" s="9">
        <f ca="1">MIN(51,INT(SUMPRODUCT(B950:N950,'Task Durations - Table 1'!$A$3:$M$3)))</f>
        <v>19</v>
      </c>
      <c r="P950" s="9">
        <f ca="1">MATCH(100-C950,INDEX('Task Durations - Poisson'!$B$2:$AZ$80,,O950),1)</f>
        <v>21</v>
      </c>
    </row>
    <row r="951" spans="1:16" ht="20.100000000000001" customHeight="1">
      <c r="A951" s="10">
        <v>949</v>
      </c>
      <c r="B951" s="11">
        <f t="shared" si="162"/>
        <v>7.088547927762753</v>
      </c>
      <c r="C951" s="12">
        <f t="shared" ca="1" si="139"/>
        <v>24</v>
      </c>
      <c r="D951" s="12">
        <f t="shared" ca="1" si="163"/>
        <v>1</v>
      </c>
      <c r="E951" s="12">
        <f t="shared" ca="1" si="164"/>
        <v>0</v>
      </c>
      <c r="F951" s="12">
        <f t="shared" ca="1" si="165"/>
        <v>0</v>
      </c>
      <c r="G951" s="12">
        <f t="shared" ca="1" si="172"/>
        <v>15</v>
      </c>
      <c r="H951" s="12">
        <f t="shared" ca="1" si="172"/>
        <v>12</v>
      </c>
      <c r="I951" s="12">
        <f t="shared" ca="1" si="172"/>
        <v>15</v>
      </c>
      <c r="J951" s="12">
        <f t="shared" ca="1" si="166"/>
        <v>14</v>
      </c>
      <c r="K951" s="12">
        <f t="shared" ca="1" si="167"/>
        <v>14</v>
      </c>
      <c r="L951" s="12">
        <f t="shared" ca="1" si="168"/>
        <v>0</v>
      </c>
      <c r="M951" s="12">
        <f t="shared" ca="1" si="169"/>
        <v>0</v>
      </c>
      <c r="N951" s="9">
        <f ca="1">MATCH(C951,INDEX('Task Durations - Poisson'!$B$2:$AZ$80,,5),1)</f>
        <v>4</v>
      </c>
      <c r="O951" s="9">
        <f ca="1">MIN(51,INT(SUMPRODUCT(B951:N951,'Task Durations - Table 1'!$A$3:$M$3)))</f>
        <v>23</v>
      </c>
      <c r="P951" s="9">
        <f ca="1">MATCH(100-C951,INDEX('Task Durations - Poisson'!$B$2:$AZ$80,,O951),1)</f>
        <v>27</v>
      </c>
    </row>
    <row r="952" spans="1:16" ht="20.100000000000001" customHeight="1">
      <c r="A952" s="10">
        <v>950</v>
      </c>
      <c r="B952" s="11">
        <f t="shared" si="162"/>
        <v>7.0980056287326079</v>
      </c>
      <c r="C952" s="12">
        <f t="shared" ca="1" si="139"/>
        <v>81</v>
      </c>
      <c r="D952" s="12">
        <f t="shared" ca="1" si="163"/>
        <v>0</v>
      </c>
      <c r="E952" s="12">
        <f t="shared" ca="1" si="164"/>
        <v>0</v>
      </c>
      <c r="F952" s="12">
        <f t="shared" ca="1" si="165"/>
        <v>1</v>
      </c>
      <c r="G952" s="12">
        <f t="shared" ca="1" si="172"/>
        <v>20</v>
      </c>
      <c r="H952" s="12">
        <f t="shared" ca="1" si="172"/>
        <v>20</v>
      </c>
      <c r="I952" s="12">
        <f t="shared" ca="1" si="172"/>
        <v>15</v>
      </c>
      <c r="J952" s="12">
        <f t="shared" ca="1" si="166"/>
        <v>18.333333333333332</v>
      </c>
      <c r="K952" s="12">
        <f t="shared" ca="1" si="167"/>
        <v>0</v>
      </c>
      <c r="L952" s="12">
        <f t="shared" ca="1" si="168"/>
        <v>0</v>
      </c>
      <c r="M952" s="12">
        <f t="shared" ca="1" si="169"/>
        <v>18.333333333333332</v>
      </c>
      <c r="N952" s="9">
        <f ca="1">MATCH(C952,INDEX('Task Durations - Poisson'!$B$2:$AZ$80,,5),1)</f>
        <v>8</v>
      </c>
      <c r="O952" s="9">
        <f ca="1">MIN(51,INT(SUMPRODUCT(B952:N952,'Task Durations - Table 1'!$A$3:$M$3)))</f>
        <v>29</v>
      </c>
      <c r="P952" s="9">
        <f ca="1">MATCH(100-C952,INDEX('Task Durations - Poisson'!$B$2:$AZ$80,,O952),1)</f>
        <v>25</v>
      </c>
    </row>
    <row r="953" spans="1:16" ht="20.100000000000001" customHeight="1">
      <c r="A953" s="10">
        <v>951</v>
      </c>
      <c r="B953" s="11">
        <f t="shared" si="162"/>
        <v>7.1074759483810075</v>
      </c>
      <c r="C953" s="12">
        <f t="shared" ca="1" si="139"/>
        <v>79</v>
      </c>
      <c r="D953" s="12">
        <f t="shared" ca="1" si="163"/>
        <v>0</v>
      </c>
      <c r="E953" s="12">
        <f t="shared" ca="1" si="164"/>
        <v>0</v>
      </c>
      <c r="F953" s="12">
        <f t="shared" ca="1" si="165"/>
        <v>1</v>
      </c>
      <c r="G953" s="12">
        <f t="shared" ca="1" si="172"/>
        <v>12</v>
      </c>
      <c r="H953" s="12">
        <f t="shared" ca="1" si="172"/>
        <v>12</v>
      </c>
      <c r="I953" s="12">
        <f t="shared" ca="1" si="172"/>
        <v>12</v>
      </c>
      <c r="J953" s="12">
        <f t="shared" ca="1" si="166"/>
        <v>12</v>
      </c>
      <c r="K953" s="12">
        <f t="shared" ca="1" si="167"/>
        <v>0</v>
      </c>
      <c r="L953" s="12">
        <f t="shared" ca="1" si="168"/>
        <v>0</v>
      </c>
      <c r="M953" s="12">
        <f t="shared" ca="1" si="169"/>
        <v>12</v>
      </c>
      <c r="N953" s="9">
        <f ca="1">MATCH(C953,INDEX('Task Durations - Poisson'!$B$2:$AZ$80,,5),1)</f>
        <v>8</v>
      </c>
      <c r="O953" s="9">
        <f ca="1">MIN(51,INT(SUMPRODUCT(B953:N953,'Task Durations - Table 1'!$A$3:$M$3)))</f>
        <v>22</v>
      </c>
      <c r="P953" s="9">
        <f ca="1">MATCH(100-C953,INDEX('Task Durations - Poisson'!$B$2:$AZ$80,,O953),1)</f>
        <v>19</v>
      </c>
    </row>
    <row r="954" spans="1:16" ht="20.100000000000001" customHeight="1">
      <c r="A954" s="10">
        <v>952</v>
      </c>
      <c r="B954" s="11">
        <f t="shared" si="162"/>
        <v>7.1169589035440763</v>
      </c>
      <c r="C954" s="12">
        <f t="shared" ca="1" si="139"/>
        <v>20</v>
      </c>
      <c r="D954" s="12">
        <f t="shared" ca="1" si="163"/>
        <v>1</v>
      </c>
      <c r="E954" s="12">
        <f t="shared" ca="1" si="164"/>
        <v>0</v>
      </c>
      <c r="F954" s="12">
        <f t="shared" ca="1" si="165"/>
        <v>0</v>
      </c>
      <c r="G954" s="12">
        <f t="shared" ca="1" si="172"/>
        <v>8</v>
      </c>
      <c r="H954" s="12">
        <f t="shared" ca="1" si="172"/>
        <v>8</v>
      </c>
      <c r="I954" s="12">
        <f t="shared" ca="1" si="172"/>
        <v>8</v>
      </c>
      <c r="J954" s="12">
        <f t="shared" ca="1" si="166"/>
        <v>8</v>
      </c>
      <c r="K954" s="12">
        <f t="shared" ca="1" si="167"/>
        <v>8</v>
      </c>
      <c r="L954" s="12">
        <f t="shared" ca="1" si="168"/>
        <v>0</v>
      </c>
      <c r="M954" s="12">
        <f t="shared" ca="1" si="169"/>
        <v>0</v>
      </c>
      <c r="N954" s="9">
        <f ca="1">MATCH(C954,INDEX('Task Durations - Poisson'!$B$2:$AZ$80,,5),1)</f>
        <v>4</v>
      </c>
      <c r="O954" s="9">
        <f ca="1">MIN(51,INT(SUMPRODUCT(B954:N954,'Task Durations - Table 1'!$A$3:$M$3)))</f>
        <v>16</v>
      </c>
      <c r="P954" s="9">
        <f ca="1">MATCH(100-C954,INDEX('Task Durations - Poisson'!$B$2:$AZ$80,,O954),1)</f>
        <v>20</v>
      </c>
    </row>
    <row r="955" spans="1:16" ht="20.100000000000001" customHeight="1">
      <c r="A955" s="10">
        <v>953</v>
      </c>
      <c r="B955" s="11">
        <f t="shared" si="162"/>
        <v>7.126454511080401</v>
      </c>
      <c r="C955" s="12">
        <f t="shared" ca="1" si="139"/>
        <v>100</v>
      </c>
      <c r="D955" s="12">
        <f t="shared" ca="1" si="163"/>
        <v>0</v>
      </c>
      <c r="E955" s="12">
        <f t="shared" ca="1" si="164"/>
        <v>0</v>
      </c>
      <c r="F955" s="12">
        <f t="shared" ca="1" si="165"/>
        <v>1</v>
      </c>
      <c r="G955" s="12">
        <f t="shared" ca="1" si="172"/>
        <v>12</v>
      </c>
      <c r="H955" s="12">
        <f t="shared" ca="1" si="172"/>
        <v>12</v>
      </c>
      <c r="I955" s="12">
        <f t="shared" ca="1" si="172"/>
        <v>10</v>
      </c>
      <c r="J955" s="12">
        <f t="shared" ca="1" si="166"/>
        <v>11.333333333333334</v>
      </c>
      <c r="K955" s="12">
        <f t="shared" ca="1" si="167"/>
        <v>0</v>
      </c>
      <c r="L955" s="12">
        <f t="shared" ca="1" si="168"/>
        <v>0</v>
      </c>
      <c r="M955" s="12">
        <f t="shared" ca="1" si="169"/>
        <v>11.333333333333334</v>
      </c>
      <c r="N955" s="9">
        <f ca="1">MATCH(C955,INDEX('Task Durations - Poisson'!$B$2:$AZ$80,,5),1)</f>
        <v>79</v>
      </c>
      <c r="O955" s="9">
        <f ca="1">MIN(51,INT(SUMPRODUCT(B955:N955,'Task Durations - Table 1'!$A$3:$M$3)))</f>
        <v>51</v>
      </c>
      <c r="P955" s="9">
        <f ca="1">MATCH(100-C955,INDEX('Task Durations - Poisson'!$B$2:$AZ$80,,O955),1)</f>
        <v>8</v>
      </c>
    </row>
    <row r="956" spans="1:16" ht="20.100000000000001" customHeight="1">
      <c r="A956" s="10">
        <v>954</v>
      </c>
      <c r="B956" s="11">
        <f t="shared" si="162"/>
        <v>7.135962787871069</v>
      </c>
      <c r="C956" s="12">
        <f t="shared" ca="1" si="139"/>
        <v>52</v>
      </c>
      <c r="D956" s="12">
        <f t="shared" ca="1" si="163"/>
        <v>0</v>
      </c>
      <c r="E956" s="12">
        <f t="shared" ca="1" si="164"/>
        <v>1</v>
      </c>
      <c r="F956" s="12">
        <f t="shared" ca="1" si="165"/>
        <v>0</v>
      </c>
      <c r="G956" s="12">
        <f t="shared" ca="1" si="172"/>
        <v>15</v>
      </c>
      <c r="H956" s="12">
        <f t="shared" ca="1" si="172"/>
        <v>15</v>
      </c>
      <c r="I956" s="12">
        <f t="shared" ca="1" si="172"/>
        <v>12</v>
      </c>
      <c r="J956" s="12">
        <f t="shared" ca="1" si="166"/>
        <v>14</v>
      </c>
      <c r="K956" s="12">
        <f t="shared" ca="1" si="167"/>
        <v>0</v>
      </c>
      <c r="L956" s="12">
        <f t="shared" ca="1" si="168"/>
        <v>14</v>
      </c>
      <c r="M956" s="12">
        <f t="shared" ca="1" si="169"/>
        <v>0</v>
      </c>
      <c r="N956" s="9">
        <f ca="1">MATCH(C956,INDEX('Task Durations - Poisson'!$B$2:$AZ$80,,5),1)</f>
        <v>6</v>
      </c>
      <c r="O956" s="9">
        <f ca="1">MIN(51,INT(SUMPRODUCT(B956:N956,'Task Durations - Table 1'!$A$3:$M$3)))</f>
        <v>18</v>
      </c>
      <c r="P956" s="9">
        <f ca="1">MATCH(100-C956,INDEX('Task Durations - Poisson'!$B$2:$AZ$80,,O956),1)</f>
        <v>19</v>
      </c>
    </row>
    <row r="957" spans="1:16" ht="20.100000000000001" customHeight="1">
      <c r="A957" s="10">
        <v>955</v>
      </c>
      <c r="B957" s="11">
        <f t="shared" si="162"/>
        <v>7.1454837508196842</v>
      </c>
      <c r="C957" s="12">
        <f t="shared" ca="1" si="139"/>
        <v>40</v>
      </c>
      <c r="D957" s="12">
        <f t="shared" ca="1" si="163"/>
        <v>0</v>
      </c>
      <c r="E957" s="12">
        <f t="shared" ca="1" si="164"/>
        <v>1</v>
      </c>
      <c r="F957" s="12">
        <f t="shared" ca="1" si="165"/>
        <v>0</v>
      </c>
      <c r="G957" s="12">
        <f t="shared" ca="1" si="172"/>
        <v>28</v>
      </c>
      <c r="H957" s="12">
        <f t="shared" ca="1" si="172"/>
        <v>20</v>
      </c>
      <c r="I957" s="12">
        <f t="shared" ca="1" si="172"/>
        <v>28</v>
      </c>
      <c r="J957" s="12">
        <f t="shared" ca="1" si="166"/>
        <v>25.333333333333332</v>
      </c>
      <c r="K957" s="12">
        <f t="shared" ca="1" si="167"/>
        <v>0</v>
      </c>
      <c r="L957" s="12">
        <f t="shared" ca="1" si="168"/>
        <v>25.333333333333332</v>
      </c>
      <c r="M957" s="12">
        <f t="shared" ca="1" si="169"/>
        <v>0</v>
      </c>
      <c r="N957" s="9">
        <f ca="1">MATCH(C957,INDEX('Task Durations - Poisson'!$B$2:$AZ$80,,5),1)</f>
        <v>5</v>
      </c>
      <c r="O957" s="9">
        <f ca="1">MIN(51,INT(SUMPRODUCT(B957:N957,'Task Durations - Table 1'!$A$3:$M$3)))</f>
        <v>27</v>
      </c>
      <c r="P957" s="9">
        <f ca="1">MATCH(100-C957,INDEX('Task Durations - Poisson'!$B$2:$AZ$80,,O957),1)</f>
        <v>29</v>
      </c>
    </row>
    <row r="958" spans="1:16" ht="20.100000000000001" customHeight="1">
      <c r="A958" s="10">
        <v>956</v>
      </c>
      <c r="B958" s="11">
        <f t="shared" si="162"/>
        <v>7.1550174168524023</v>
      </c>
      <c r="C958" s="12">
        <f t="shared" ca="1" si="139"/>
        <v>25</v>
      </c>
      <c r="D958" s="12">
        <f t="shared" ca="1" si="163"/>
        <v>1</v>
      </c>
      <c r="E958" s="12">
        <f t="shared" ca="1" si="164"/>
        <v>0</v>
      </c>
      <c r="F958" s="12">
        <f t="shared" ca="1" si="165"/>
        <v>0</v>
      </c>
      <c r="G958" s="12">
        <f t="shared" ca="1" si="172"/>
        <v>15</v>
      </c>
      <c r="H958" s="12">
        <f t="shared" ca="1" si="172"/>
        <v>15</v>
      </c>
      <c r="I958" s="12">
        <f t="shared" ca="1" si="172"/>
        <v>15</v>
      </c>
      <c r="J958" s="12">
        <f t="shared" ca="1" si="166"/>
        <v>15</v>
      </c>
      <c r="K958" s="12">
        <f t="shared" ca="1" si="167"/>
        <v>15</v>
      </c>
      <c r="L958" s="12">
        <f t="shared" ca="1" si="168"/>
        <v>0</v>
      </c>
      <c r="M958" s="12">
        <f t="shared" ca="1" si="169"/>
        <v>0</v>
      </c>
      <c r="N958" s="9">
        <f ca="1">MATCH(C958,INDEX('Task Durations - Poisson'!$B$2:$AZ$80,,5),1)</f>
        <v>4</v>
      </c>
      <c r="O958" s="9">
        <f ca="1">MIN(51,INT(SUMPRODUCT(B958:N958,'Task Durations - Table 1'!$A$3:$M$3)))</f>
        <v>25</v>
      </c>
      <c r="P958" s="9">
        <f ca="1">MATCH(100-C958,INDEX('Task Durations - Poisson'!$B$2:$AZ$80,,O958),1)</f>
        <v>29</v>
      </c>
    </row>
    <row r="959" spans="1:16" ht="20.100000000000001" customHeight="1">
      <c r="A959" s="10">
        <v>957</v>
      </c>
      <c r="B959" s="11">
        <f t="shared" si="162"/>
        <v>7.1645638029179706</v>
      </c>
      <c r="C959" s="12">
        <f t="shared" ca="1" si="139"/>
        <v>7</v>
      </c>
      <c r="D959" s="12">
        <f t="shared" ca="1" si="163"/>
        <v>1</v>
      </c>
      <c r="E959" s="12">
        <f t="shared" ca="1" si="164"/>
        <v>0</v>
      </c>
      <c r="F959" s="12">
        <f t="shared" ca="1" si="165"/>
        <v>0</v>
      </c>
      <c r="G959" s="12">
        <f t="shared" ca="1" si="172"/>
        <v>9</v>
      </c>
      <c r="H959" s="12">
        <f t="shared" ca="1" si="172"/>
        <v>9</v>
      </c>
      <c r="I959" s="12">
        <f t="shared" ca="1" si="172"/>
        <v>8</v>
      </c>
      <c r="J959" s="12">
        <f t="shared" ca="1" si="166"/>
        <v>8.6666666666666661</v>
      </c>
      <c r="K959" s="12">
        <f t="shared" ca="1" si="167"/>
        <v>8.6666666666666661</v>
      </c>
      <c r="L959" s="12">
        <f t="shared" ca="1" si="168"/>
        <v>0</v>
      </c>
      <c r="M959" s="12">
        <f t="shared" ca="1" si="169"/>
        <v>0</v>
      </c>
      <c r="N959" s="9">
        <f ca="1">MATCH(C959,INDEX('Task Durations - Poisson'!$B$2:$AZ$80,,5),1)</f>
        <v>3</v>
      </c>
      <c r="O959" s="9">
        <f ca="1">MIN(51,INT(SUMPRODUCT(B959:N959,'Task Durations - Table 1'!$A$3:$M$3)))</f>
        <v>17</v>
      </c>
      <c r="P959" s="9">
        <f ca="1">MATCH(100-C959,INDEX('Task Durations - Poisson'!$B$2:$AZ$80,,O959),1)</f>
        <v>24</v>
      </c>
    </row>
    <row r="960" spans="1:16" ht="20.100000000000001" customHeight="1">
      <c r="A960" s="10">
        <v>958</v>
      </c>
      <c r="B960" s="11">
        <f t="shared" si="162"/>
        <v>7.1741229259877421</v>
      </c>
      <c r="C960" s="12">
        <f t="shared" ca="1" si="139"/>
        <v>75</v>
      </c>
      <c r="D960" s="12">
        <f t="shared" ca="1" si="163"/>
        <v>0</v>
      </c>
      <c r="E960" s="12">
        <f t="shared" ca="1" si="164"/>
        <v>0</v>
      </c>
      <c r="F960" s="12">
        <f t="shared" ca="1" si="165"/>
        <v>1</v>
      </c>
      <c r="G960" s="12">
        <f t="shared" ca="1" si="172"/>
        <v>28</v>
      </c>
      <c r="H960" s="12">
        <f t="shared" ca="1" si="172"/>
        <v>28</v>
      </c>
      <c r="I960" s="12">
        <f t="shared" ca="1" si="172"/>
        <v>20</v>
      </c>
      <c r="J960" s="12">
        <f t="shared" ca="1" si="166"/>
        <v>25.333333333333332</v>
      </c>
      <c r="K960" s="12">
        <f t="shared" ca="1" si="167"/>
        <v>0</v>
      </c>
      <c r="L960" s="12">
        <f t="shared" ca="1" si="168"/>
        <v>0</v>
      </c>
      <c r="M960" s="12">
        <f t="shared" ca="1" si="169"/>
        <v>25.333333333333332</v>
      </c>
      <c r="N960" s="9">
        <f ca="1">MATCH(C960,INDEX('Task Durations - Poisson'!$B$2:$AZ$80,,5),1)</f>
        <v>7</v>
      </c>
      <c r="O960" s="9">
        <f ca="1">MIN(51,INT(SUMPRODUCT(B960:N960,'Task Durations - Table 1'!$A$3:$M$3)))</f>
        <v>35</v>
      </c>
      <c r="P960" s="9">
        <f ca="1">MATCH(100-C960,INDEX('Task Durations - Poisson'!$B$2:$AZ$80,,O960),1)</f>
        <v>32</v>
      </c>
    </row>
    <row r="961" spans="1:16" ht="20.100000000000001" customHeight="1">
      <c r="A961" s="10">
        <v>959</v>
      </c>
      <c r="B961" s="11">
        <f t="shared" si="162"/>
        <v>7.1836948030557144</v>
      </c>
      <c r="C961" s="12">
        <f t="shared" ca="1" si="139"/>
        <v>52</v>
      </c>
      <c r="D961" s="12">
        <f t="shared" ca="1" si="163"/>
        <v>0</v>
      </c>
      <c r="E961" s="12">
        <f t="shared" ca="1" si="164"/>
        <v>1</v>
      </c>
      <c r="F961" s="12">
        <f t="shared" ca="1" si="165"/>
        <v>0</v>
      </c>
      <c r="G961" s="12">
        <f t="shared" ca="1" si="172"/>
        <v>15</v>
      </c>
      <c r="H961" s="12">
        <f t="shared" ca="1" si="172"/>
        <v>12</v>
      </c>
      <c r="I961" s="12">
        <f t="shared" ca="1" si="172"/>
        <v>12</v>
      </c>
      <c r="J961" s="12">
        <f t="shared" ca="1" si="166"/>
        <v>13</v>
      </c>
      <c r="K961" s="12">
        <f t="shared" ca="1" si="167"/>
        <v>0</v>
      </c>
      <c r="L961" s="12">
        <f t="shared" ca="1" si="168"/>
        <v>13</v>
      </c>
      <c r="M961" s="12">
        <f t="shared" ca="1" si="169"/>
        <v>0</v>
      </c>
      <c r="N961" s="9">
        <f ca="1">MATCH(C961,INDEX('Task Durations - Poisson'!$B$2:$AZ$80,,5),1)</f>
        <v>6</v>
      </c>
      <c r="O961" s="9">
        <f ca="1">MIN(51,INT(SUMPRODUCT(B961:N961,'Task Durations - Table 1'!$A$3:$M$3)))</f>
        <v>18</v>
      </c>
      <c r="P961" s="9">
        <f ca="1">MATCH(100-C961,INDEX('Task Durations - Poisson'!$B$2:$AZ$80,,O961),1)</f>
        <v>19</v>
      </c>
    </row>
    <row r="962" spans="1:16" ht="20.100000000000001" customHeight="1">
      <c r="A962" s="10">
        <v>960</v>
      </c>
      <c r="B962" s="11">
        <f t="shared" si="162"/>
        <v>7.1932794511385634</v>
      </c>
      <c r="C962" s="12">
        <f t="shared" ca="1" si="139"/>
        <v>84</v>
      </c>
      <c r="D962" s="12">
        <f t="shared" ca="1" si="163"/>
        <v>0</v>
      </c>
      <c r="E962" s="12">
        <f t="shared" ca="1" si="164"/>
        <v>0</v>
      </c>
      <c r="F962" s="12">
        <f t="shared" ca="1" si="165"/>
        <v>1</v>
      </c>
      <c r="G962" s="12">
        <f t="shared" ca="1" si="172"/>
        <v>8</v>
      </c>
      <c r="H962" s="12">
        <f t="shared" ca="1" si="172"/>
        <v>9</v>
      </c>
      <c r="I962" s="12">
        <f t="shared" ca="1" si="172"/>
        <v>8</v>
      </c>
      <c r="J962" s="12">
        <f t="shared" ca="1" si="166"/>
        <v>8.3333333333333339</v>
      </c>
      <c r="K962" s="12">
        <f t="shared" ca="1" si="167"/>
        <v>0</v>
      </c>
      <c r="L962" s="12">
        <f t="shared" ca="1" si="168"/>
        <v>0</v>
      </c>
      <c r="M962" s="12">
        <f t="shared" ca="1" si="169"/>
        <v>8.3333333333333339</v>
      </c>
      <c r="N962" s="9">
        <f ca="1">MATCH(C962,INDEX('Task Durations - Poisson'!$B$2:$AZ$80,,5),1)</f>
        <v>8</v>
      </c>
      <c r="O962" s="9">
        <f ca="1">MIN(51,INT(SUMPRODUCT(B962:N962,'Task Durations - Table 1'!$A$3:$M$3)))</f>
        <v>19</v>
      </c>
      <c r="P962" s="9">
        <f ca="1">MATCH(100-C962,INDEX('Task Durations - Poisson'!$B$2:$AZ$80,,O962),1)</f>
        <v>16</v>
      </c>
    </row>
    <row r="963" spans="1:16" ht="20.100000000000001" customHeight="1">
      <c r="A963" s="10">
        <v>961</v>
      </c>
      <c r="B963" s="11">
        <f t="shared" ref="B963:B1026" si="173">2*EXP(A963/750)</f>
        <v>7.2028768872756643</v>
      </c>
      <c r="C963" s="12">
        <f t="shared" ca="1" si="139"/>
        <v>1</v>
      </c>
      <c r="D963" s="12">
        <f t="shared" ref="D963:D1026" ca="1" si="174">IF(C963&lt;33,1,0)</f>
        <v>1</v>
      </c>
      <c r="E963" s="12">
        <f t="shared" ref="E963:E1026" ca="1" si="175">IF(AND(C963&gt;=33,C963&lt;66),1,0)</f>
        <v>0</v>
      </c>
      <c r="F963" s="12">
        <f t="shared" ref="F963:F1026" ca="1" si="176">IF(D963+E963&gt;0,0,1)</f>
        <v>0</v>
      </c>
      <c r="G963" s="12">
        <f t="shared" ca="1" si="172"/>
        <v>10</v>
      </c>
      <c r="H963" s="12">
        <f t="shared" ca="1" si="172"/>
        <v>10</v>
      </c>
      <c r="I963" s="12">
        <f t="shared" ca="1" si="172"/>
        <v>9</v>
      </c>
      <c r="J963" s="12">
        <f t="shared" ref="J963:J1026" ca="1" si="177">AVERAGE(G963:I963)</f>
        <v>9.6666666666666661</v>
      </c>
      <c r="K963" s="12">
        <f t="shared" ref="K963:K1026" ca="1" si="178">IF(OR(AND(D963,IF($C963&lt;80,1,0)),AND(E963,IF($C963&lt;20,1,0))),1,0)*$J963</f>
        <v>9.6666666666666661</v>
      </c>
      <c r="L963" s="12">
        <f t="shared" ref="L963:L1026" ca="1" si="179">IF(AND(K963=0,E963=1),1,0)*$J963</f>
        <v>0</v>
      </c>
      <c r="M963" s="12">
        <f t="shared" ref="M963:M1026" ca="1" si="180">IF(K963+L963=0,1,0)*$J963</f>
        <v>0</v>
      </c>
      <c r="N963" s="9">
        <f ca="1">MATCH(C963,INDEX('Task Durations - Poisson'!$B$2:$AZ$80,,5),1)</f>
        <v>2</v>
      </c>
      <c r="O963" s="9">
        <f ca="1">MIN(51,INT(SUMPRODUCT(B963:N963,'Task Durations - Table 1'!$A$3:$M$3)))</f>
        <v>17</v>
      </c>
      <c r="P963" s="9">
        <f ca="1">MATCH(100-C963,INDEX('Task Durations - Poisson'!$B$2:$AZ$80,,O963),1)</f>
        <v>28</v>
      </c>
    </row>
    <row r="964" spans="1:16" ht="20.100000000000001" customHeight="1">
      <c r="A964" s="10">
        <v>962</v>
      </c>
      <c r="B964" s="11">
        <f t="shared" si="173"/>
        <v>7.2124871285291272</v>
      </c>
      <c r="C964" s="12">
        <f t="shared" ca="1" si="139"/>
        <v>0</v>
      </c>
      <c r="D964" s="12">
        <f t="shared" ca="1" si="174"/>
        <v>1</v>
      </c>
      <c r="E964" s="12">
        <f t="shared" ca="1" si="175"/>
        <v>0</v>
      </c>
      <c r="F964" s="12">
        <f t="shared" ca="1" si="176"/>
        <v>0</v>
      </c>
      <c r="G964" s="12">
        <f t="shared" ref="G964:I983" ca="1" si="181">INT(CHOOSE(1+MOD($C964+RANDBETWEEN(0,1),7),1,2,3,5,8,13,21)+$B964)</f>
        <v>9</v>
      </c>
      <c r="H964" s="12">
        <f t="shared" ca="1" si="181"/>
        <v>9</v>
      </c>
      <c r="I964" s="12">
        <f t="shared" ca="1" si="181"/>
        <v>9</v>
      </c>
      <c r="J964" s="12">
        <f t="shared" ca="1" si="177"/>
        <v>9</v>
      </c>
      <c r="K964" s="12">
        <f t="shared" ca="1" si="178"/>
        <v>9</v>
      </c>
      <c r="L964" s="12">
        <f t="shared" ca="1" si="179"/>
        <v>0</v>
      </c>
      <c r="M964" s="12">
        <f t="shared" ca="1" si="180"/>
        <v>0</v>
      </c>
      <c r="N964" s="9">
        <f ca="1">MATCH(C964,INDEX('Task Durations - Poisson'!$B$2:$AZ$80,,5),1)</f>
        <v>2</v>
      </c>
      <c r="O964" s="9">
        <f ca="1">MIN(51,INT(SUMPRODUCT(B964:N964,'Task Durations - Table 1'!$A$3:$M$3)))</f>
        <v>17</v>
      </c>
      <c r="P964" s="9">
        <f ca="1">MATCH(100-C964,INDEX('Task Durations - Poisson'!$B$2:$AZ$80,,O964),1)</f>
        <v>79</v>
      </c>
    </row>
    <row r="965" spans="1:16" ht="20.100000000000001" customHeight="1">
      <c r="A965" s="10">
        <v>963</v>
      </c>
      <c r="B965" s="11">
        <f t="shared" si="173"/>
        <v>7.2221101919838304</v>
      </c>
      <c r="C965" s="12">
        <f t="shared" ca="1" si="139"/>
        <v>1</v>
      </c>
      <c r="D965" s="12">
        <f t="shared" ca="1" si="174"/>
        <v>1</v>
      </c>
      <c r="E965" s="12">
        <f t="shared" ca="1" si="175"/>
        <v>0</v>
      </c>
      <c r="F965" s="12">
        <f t="shared" ca="1" si="176"/>
        <v>0</v>
      </c>
      <c r="G965" s="12">
        <f t="shared" ca="1" si="181"/>
        <v>10</v>
      </c>
      <c r="H965" s="12">
        <f t="shared" ca="1" si="181"/>
        <v>10</v>
      </c>
      <c r="I965" s="12">
        <f t="shared" ca="1" si="181"/>
        <v>9</v>
      </c>
      <c r="J965" s="12">
        <f t="shared" ca="1" si="177"/>
        <v>9.6666666666666661</v>
      </c>
      <c r="K965" s="12">
        <f t="shared" ca="1" si="178"/>
        <v>9.6666666666666661</v>
      </c>
      <c r="L965" s="12">
        <f t="shared" ca="1" si="179"/>
        <v>0</v>
      </c>
      <c r="M965" s="12">
        <f t="shared" ca="1" si="180"/>
        <v>0</v>
      </c>
      <c r="N965" s="9">
        <f ca="1">MATCH(C965,INDEX('Task Durations - Poisson'!$B$2:$AZ$80,,5),1)</f>
        <v>2</v>
      </c>
      <c r="O965" s="9">
        <f ca="1">MIN(51,INT(SUMPRODUCT(B965:N965,'Task Durations - Table 1'!$A$3:$M$3)))</f>
        <v>17</v>
      </c>
      <c r="P965" s="9">
        <f ca="1">MATCH(100-C965,INDEX('Task Durations - Poisson'!$B$2:$AZ$80,,O965),1)</f>
        <v>28</v>
      </c>
    </row>
    <row r="966" spans="1:16" ht="20.100000000000001" customHeight="1">
      <c r="A966" s="10">
        <v>964</v>
      </c>
      <c r="B966" s="11">
        <f t="shared" si="173"/>
        <v>7.2317460947474439</v>
      </c>
      <c r="C966" s="12">
        <f t="shared" ca="1" si="139"/>
        <v>46</v>
      </c>
      <c r="D966" s="12">
        <f t="shared" ca="1" si="174"/>
        <v>0</v>
      </c>
      <c r="E966" s="12">
        <f t="shared" ca="1" si="175"/>
        <v>1</v>
      </c>
      <c r="F966" s="12">
        <f t="shared" ca="1" si="176"/>
        <v>0</v>
      </c>
      <c r="G966" s="12">
        <f t="shared" ca="1" si="181"/>
        <v>20</v>
      </c>
      <c r="H966" s="12">
        <f t="shared" ca="1" si="181"/>
        <v>20</v>
      </c>
      <c r="I966" s="12">
        <f t="shared" ca="1" si="181"/>
        <v>20</v>
      </c>
      <c r="J966" s="12">
        <f t="shared" ca="1" si="177"/>
        <v>20</v>
      </c>
      <c r="K966" s="12">
        <f t="shared" ca="1" si="178"/>
        <v>0</v>
      </c>
      <c r="L966" s="12">
        <f t="shared" ca="1" si="179"/>
        <v>20</v>
      </c>
      <c r="M966" s="12">
        <f t="shared" ca="1" si="180"/>
        <v>0</v>
      </c>
      <c r="N966" s="9">
        <f ca="1">MATCH(C966,INDEX('Task Durations - Poisson'!$B$2:$AZ$80,,5),1)</f>
        <v>6</v>
      </c>
      <c r="O966" s="9">
        <f ca="1">MIN(51,INT(SUMPRODUCT(B966:N966,'Task Durations - Table 1'!$A$3:$M$3)))</f>
        <v>23</v>
      </c>
      <c r="P966" s="9">
        <f ca="1">MATCH(100-C966,INDEX('Task Durations - Poisson'!$B$2:$AZ$80,,O966),1)</f>
        <v>24</v>
      </c>
    </row>
    <row r="967" spans="1:16" ht="20.100000000000001" customHeight="1">
      <c r="A967" s="10">
        <v>965</v>
      </c>
      <c r="B967" s="11">
        <f t="shared" si="173"/>
        <v>7.241394853950462</v>
      </c>
      <c r="C967" s="12">
        <f t="shared" ca="1" si="139"/>
        <v>54</v>
      </c>
      <c r="D967" s="12">
        <f t="shared" ca="1" si="174"/>
        <v>0</v>
      </c>
      <c r="E967" s="12">
        <f t="shared" ca="1" si="175"/>
        <v>1</v>
      </c>
      <c r="F967" s="12">
        <f t="shared" ca="1" si="176"/>
        <v>0</v>
      </c>
      <c r="G967" s="12">
        <f t="shared" ca="1" si="181"/>
        <v>28</v>
      </c>
      <c r="H967" s="12">
        <f t="shared" ca="1" si="181"/>
        <v>20</v>
      </c>
      <c r="I967" s="12">
        <f t="shared" ca="1" si="181"/>
        <v>20</v>
      </c>
      <c r="J967" s="12">
        <f t="shared" ca="1" si="177"/>
        <v>22.666666666666668</v>
      </c>
      <c r="K967" s="12">
        <f t="shared" ca="1" si="178"/>
        <v>0</v>
      </c>
      <c r="L967" s="12">
        <f t="shared" ca="1" si="179"/>
        <v>22.666666666666668</v>
      </c>
      <c r="M967" s="12">
        <f t="shared" ca="1" si="180"/>
        <v>0</v>
      </c>
      <c r="N967" s="9">
        <f ca="1">MATCH(C967,INDEX('Task Durations - Poisson'!$B$2:$AZ$80,,5),1)</f>
        <v>6</v>
      </c>
      <c r="O967" s="9">
        <f ca="1">MIN(51,INT(SUMPRODUCT(B967:N967,'Task Durations - Table 1'!$A$3:$M$3)))</f>
        <v>26</v>
      </c>
      <c r="P967" s="9">
        <f ca="1">MATCH(100-C967,INDEX('Task Durations - Poisson'!$B$2:$AZ$80,,O967),1)</f>
        <v>26</v>
      </c>
    </row>
    <row r="968" spans="1:16" ht="20.100000000000001" customHeight="1">
      <c r="A968" s="10">
        <v>966</v>
      </c>
      <c r="B968" s="11">
        <f t="shared" si="173"/>
        <v>7.2510564867462408</v>
      </c>
      <c r="C968" s="12">
        <f t="shared" ca="1" si="139"/>
        <v>22</v>
      </c>
      <c r="D968" s="12">
        <f t="shared" ca="1" si="174"/>
        <v>1</v>
      </c>
      <c r="E968" s="12">
        <f t="shared" ca="1" si="175"/>
        <v>0</v>
      </c>
      <c r="F968" s="12">
        <f t="shared" ca="1" si="176"/>
        <v>0</v>
      </c>
      <c r="G968" s="12">
        <f t="shared" ca="1" si="181"/>
        <v>10</v>
      </c>
      <c r="H968" s="12">
        <f t="shared" ca="1" si="181"/>
        <v>10</v>
      </c>
      <c r="I968" s="12">
        <f t="shared" ca="1" si="181"/>
        <v>10</v>
      </c>
      <c r="J968" s="12">
        <f t="shared" ca="1" si="177"/>
        <v>10</v>
      </c>
      <c r="K968" s="12">
        <f t="shared" ca="1" si="178"/>
        <v>10</v>
      </c>
      <c r="L968" s="12">
        <f t="shared" ca="1" si="179"/>
        <v>0</v>
      </c>
      <c r="M968" s="12">
        <f t="shared" ca="1" si="180"/>
        <v>0</v>
      </c>
      <c r="N968" s="9">
        <f ca="1">MATCH(C968,INDEX('Task Durations - Poisson'!$B$2:$AZ$80,,5),1)</f>
        <v>4</v>
      </c>
      <c r="O968" s="9">
        <f ca="1">MIN(51,INT(SUMPRODUCT(B968:N968,'Task Durations - Table 1'!$A$3:$M$3)))</f>
        <v>19</v>
      </c>
      <c r="P968" s="9">
        <f ca="1">MATCH(100-C968,INDEX('Task Durations - Poisson'!$B$2:$AZ$80,,O968),1)</f>
        <v>23</v>
      </c>
    </row>
    <row r="969" spans="1:16" ht="20.100000000000001" customHeight="1">
      <c r="A969" s="10">
        <v>967</v>
      </c>
      <c r="B969" s="11">
        <f t="shared" si="173"/>
        <v>7.2607310103110168</v>
      </c>
      <c r="C969" s="12">
        <f t="shared" ca="1" si="139"/>
        <v>42</v>
      </c>
      <c r="D969" s="12">
        <f t="shared" ca="1" si="174"/>
        <v>0</v>
      </c>
      <c r="E969" s="12">
        <f t="shared" ca="1" si="175"/>
        <v>1</v>
      </c>
      <c r="F969" s="12">
        <f t="shared" ca="1" si="176"/>
        <v>0</v>
      </c>
      <c r="G969" s="12">
        <f t="shared" ca="1" si="181"/>
        <v>8</v>
      </c>
      <c r="H969" s="12">
        <f t="shared" ca="1" si="181"/>
        <v>8</v>
      </c>
      <c r="I969" s="12">
        <f t="shared" ca="1" si="181"/>
        <v>8</v>
      </c>
      <c r="J969" s="12">
        <f t="shared" ca="1" si="177"/>
        <v>8</v>
      </c>
      <c r="K969" s="12">
        <f t="shared" ca="1" si="178"/>
        <v>0</v>
      </c>
      <c r="L969" s="12">
        <f t="shared" ca="1" si="179"/>
        <v>8</v>
      </c>
      <c r="M969" s="12">
        <f t="shared" ca="1" si="180"/>
        <v>0</v>
      </c>
      <c r="N969" s="9">
        <f ca="1">MATCH(C969,INDEX('Task Durations - Poisson'!$B$2:$AZ$80,,5),1)</f>
        <v>5</v>
      </c>
      <c r="O969" s="9">
        <f ca="1">MIN(51,INT(SUMPRODUCT(B969:N969,'Task Durations - Table 1'!$A$3:$M$3)))</f>
        <v>13</v>
      </c>
      <c r="P969" s="9">
        <f ca="1">MATCH(100-C969,INDEX('Task Durations - Poisson'!$B$2:$AZ$80,,O969),1)</f>
        <v>15</v>
      </c>
    </row>
    <row r="970" spans="1:16" ht="20.100000000000001" customHeight="1">
      <c r="A970" s="10">
        <v>968</v>
      </c>
      <c r="B970" s="11">
        <f t="shared" si="173"/>
        <v>7.2704184418439448</v>
      </c>
      <c r="C970" s="12">
        <f t="shared" ca="1" si="139"/>
        <v>96</v>
      </c>
      <c r="D970" s="12">
        <f t="shared" ca="1" si="174"/>
        <v>0</v>
      </c>
      <c r="E970" s="12">
        <f t="shared" ca="1" si="175"/>
        <v>0</v>
      </c>
      <c r="F970" s="12">
        <f t="shared" ca="1" si="176"/>
        <v>1</v>
      </c>
      <c r="G970" s="12">
        <f t="shared" ca="1" si="181"/>
        <v>20</v>
      </c>
      <c r="H970" s="12">
        <f t="shared" ca="1" si="181"/>
        <v>28</v>
      </c>
      <c r="I970" s="12">
        <f t="shared" ca="1" si="181"/>
        <v>28</v>
      </c>
      <c r="J970" s="12">
        <f t="shared" ca="1" si="177"/>
        <v>25.333333333333332</v>
      </c>
      <c r="K970" s="12">
        <f t="shared" ca="1" si="178"/>
        <v>0</v>
      </c>
      <c r="L970" s="12">
        <f t="shared" ca="1" si="179"/>
        <v>0</v>
      </c>
      <c r="M970" s="12">
        <f t="shared" ca="1" si="180"/>
        <v>25.333333333333332</v>
      </c>
      <c r="N970" s="9">
        <f ca="1">MATCH(C970,INDEX('Task Durations - Poisson'!$B$2:$AZ$80,,5),1)</f>
        <v>10</v>
      </c>
      <c r="O970" s="9">
        <f ca="1">MIN(51,INT(SUMPRODUCT(B970:N970,'Task Durations - Table 1'!$A$3:$M$3)))</f>
        <v>37</v>
      </c>
      <c r="P970" s="9">
        <f ca="1">MATCH(100-C970,INDEX('Task Durations - Poisson'!$B$2:$AZ$80,,O970),1)</f>
        <v>28</v>
      </c>
    </row>
    <row r="971" spans="1:16" ht="20.100000000000001" customHeight="1">
      <c r="A971" s="10">
        <v>969</v>
      </c>
      <c r="B971" s="11">
        <f t="shared" si="173"/>
        <v>7.2801187985671287</v>
      </c>
      <c r="C971" s="12">
        <f t="shared" ca="1" si="139"/>
        <v>47</v>
      </c>
      <c r="D971" s="12">
        <f t="shared" ca="1" si="174"/>
        <v>0</v>
      </c>
      <c r="E971" s="12">
        <f t="shared" ca="1" si="175"/>
        <v>1</v>
      </c>
      <c r="F971" s="12">
        <f t="shared" ca="1" si="176"/>
        <v>0</v>
      </c>
      <c r="G971" s="12">
        <f t="shared" ca="1" si="181"/>
        <v>28</v>
      </c>
      <c r="H971" s="12">
        <f t="shared" ca="1" si="181"/>
        <v>20</v>
      </c>
      <c r="I971" s="12">
        <f t="shared" ca="1" si="181"/>
        <v>28</v>
      </c>
      <c r="J971" s="12">
        <f t="shared" ca="1" si="177"/>
        <v>25.333333333333332</v>
      </c>
      <c r="K971" s="12">
        <f t="shared" ca="1" si="178"/>
        <v>0</v>
      </c>
      <c r="L971" s="12">
        <f t="shared" ca="1" si="179"/>
        <v>25.333333333333332</v>
      </c>
      <c r="M971" s="12">
        <f t="shared" ca="1" si="180"/>
        <v>0</v>
      </c>
      <c r="N971" s="9">
        <f ca="1">MATCH(C971,INDEX('Task Durations - Poisson'!$B$2:$AZ$80,,5),1)</f>
        <v>6</v>
      </c>
      <c r="O971" s="9">
        <f ca="1">MIN(51,INT(SUMPRODUCT(B971:N971,'Task Durations - Table 1'!$A$3:$M$3)))</f>
        <v>28</v>
      </c>
      <c r="P971" s="9">
        <f ca="1">MATCH(100-C971,INDEX('Task Durations - Poisson'!$B$2:$AZ$80,,O971),1)</f>
        <v>29</v>
      </c>
    </row>
    <row r="972" spans="1:16" ht="20.100000000000001" customHeight="1">
      <c r="A972" s="10">
        <v>970</v>
      </c>
      <c r="B972" s="11">
        <f t="shared" si="173"/>
        <v>7.2898320977256494</v>
      </c>
      <c r="C972" s="12">
        <f t="shared" ca="1" si="139"/>
        <v>28</v>
      </c>
      <c r="D972" s="12">
        <f t="shared" ca="1" si="174"/>
        <v>1</v>
      </c>
      <c r="E972" s="12">
        <f t="shared" ca="1" si="175"/>
        <v>0</v>
      </c>
      <c r="F972" s="12">
        <f t="shared" ca="1" si="176"/>
        <v>0</v>
      </c>
      <c r="G972" s="12">
        <f t="shared" ca="1" si="181"/>
        <v>8</v>
      </c>
      <c r="H972" s="12">
        <f t="shared" ca="1" si="181"/>
        <v>8</v>
      </c>
      <c r="I972" s="12">
        <f t="shared" ca="1" si="181"/>
        <v>8</v>
      </c>
      <c r="J972" s="12">
        <f t="shared" ca="1" si="177"/>
        <v>8</v>
      </c>
      <c r="K972" s="12">
        <f t="shared" ca="1" si="178"/>
        <v>8</v>
      </c>
      <c r="L972" s="12">
        <f t="shared" ca="1" si="179"/>
        <v>0</v>
      </c>
      <c r="M972" s="12">
        <f t="shared" ca="1" si="180"/>
        <v>0</v>
      </c>
      <c r="N972" s="9">
        <f ca="1">MATCH(C972,INDEX('Task Durations - Poisson'!$B$2:$AZ$80,,5),1)</f>
        <v>5</v>
      </c>
      <c r="O972" s="9">
        <f ca="1">MIN(51,INT(SUMPRODUCT(B972:N972,'Task Durations - Table 1'!$A$3:$M$3)))</f>
        <v>17</v>
      </c>
      <c r="P972" s="9">
        <f ca="1">MATCH(100-C972,INDEX('Task Durations - Poisson'!$B$2:$AZ$80,,O972),1)</f>
        <v>20</v>
      </c>
    </row>
    <row r="973" spans="1:16" ht="20.100000000000001" customHeight="1">
      <c r="A973" s="10">
        <v>971</v>
      </c>
      <c r="B973" s="11">
        <f t="shared" si="173"/>
        <v>7.2995583565875979</v>
      </c>
      <c r="C973" s="12">
        <f t="shared" ca="1" si="139"/>
        <v>35</v>
      </c>
      <c r="D973" s="12">
        <f t="shared" ca="1" si="174"/>
        <v>0</v>
      </c>
      <c r="E973" s="12">
        <f t="shared" ca="1" si="175"/>
        <v>1</v>
      </c>
      <c r="F973" s="12">
        <f t="shared" ca="1" si="176"/>
        <v>0</v>
      </c>
      <c r="G973" s="12">
        <f t="shared" ca="1" si="181"/>
        <v>9</v>
      </c>
      <c r="H973" s="12">
        <f t="shared" ca="1" si="181"/>
        <v>9</v>
      </c>
      <c r="I973" s="12">
        <f t="shared" ca="1" si="181"/>
        <v>8</v>
      </c>
      <c r="J973" s="12">
        <f t="shared" ca="1" si="177"/>
        <v>8.6666666666666661</v>
      </c>
      <c r="K973" s="12">
        <f t="shared" ca="1" si="178"/>
        <v>0</v>
      </c>
      <c r="L973" s="12">
        <f t="shared" ca="1" si="179"/>
        <v>8.6666666666666661</v>
      </c>
      <c r="M973" s="12">
        <f t="shared" ca="1" si="180"/>
        <v>0</v>
      </c>
      <c r="N973" s="9">
        <f ca="1">MATCH(C973,INDEX('Task Durations - Poisson'!$B$2:$AZ$80,,5),1)</f>
        <v>5</v>
      </c>
      <c r="O973" s="9">
        <f ca="1">MIN(51,INT(SUMPRODUCT(B973:N973,'Task Durations - Table 1'!$A$3:$M$3)))</f>
        <v>14</v>
      </c>
      <c r="P973" s="9">
        <f ca="1">MATCH(100-C973,INDEX('Task Durations - Poisson'!$B$2:$AZ$80,,O973),1)</f>
        <v>16</v>
      </c>
    </row>
    <row r="974" spans="1:16" ht="20.100000000000001" customHeight="1">
      <c r="A974" s="10">
        <v>972</v>
      </c>
      <c r="B974" s="11">
        <f t="shared" si="173"/>
        <v>7.3092975924441035</v>
      </c>
      <c r="C974" s="12">
        <f t="shared" ca="1" si="139"/>
        <v>59</v>
      </c>
      <c r="D974" s="12">
        <f t="shared" ca="1" si="174"/>
        <v>0</v>
      </c>
      <c r="E974" s="12">
        <f t="shared" ca="1" si="175"/>
        <v>1</v>
      </c>
      <c r="F974" s="12">
        <f t="shared" ca="1" si="176"/>
        <v>0</v>
      </c>
      <c r="G974" s="12">
        <f t="shared" ca="1" si="181"/>
        <v>15</v>
      </c>
      <c r="H974" s="12">
        <f t="shared" ca="1" si="181"/>
        <v>15</v>
      </c>
      <c r="I974" s="12">
        <f t="shared" ca="1" si="181"/>
        <v>12</v>
      </c>
      <c r="J974" s="12">
        <f t="shared" ca="1" si="177"/>
        <v>14</v>
      </c>
      <c r="K974" s="12">
        <f t="shared" ca="1" si="178"/>
        <v>0</v>
      </c>
      <c r="L974" s="12">
        <f t="shared" ca="1" si="179"/>
        <v>14</v>
      </c>
      <c r="M974" s="12">
        <f t="shared" ca="1" si="180"/>
        <v>0</v>
      </c>
      <c r="N974" s="9">
        <f ca="1">MATCH(C974,INDEX('Task Durations - Poisson'!$B$2:$AZ$80,,5),1)</f>
        <v>6</v>
      </c>
      <c r="O974" s="9">
        <f ca="1">MIN(51,INT(SUMPRODUCT(B974:N974,'Task Durations - Table 1'!$A$3:$M$3)))</f>
        <v>19</v>
      </c>
      <c r="P974" s="9">
        <f ca="1">MATCH(100-C974,INDEX('Task Durations - Poisson'!$B$2:$AZ$80,,O974),1)</f>
        <v>19</v>
      </c>
    </row>
    <row r="975" spans="1:16" ht="20.100000000000001" customHeight="1">
      <c r="A975" s="10">
        <v>973</v>
      </c>
      <c r="B975" s="11">
        <f t="shared" si="173"/>
        <v>7.3190498226093634</v>
      </c>
      <c r="C975" s="12">
        <f t="shared" ca="1" si="139"/>
        <v>61</v>
      </c>
      <c r="D975" s="12">
        <f t="shared" ca="1" si="174"/>
        <v>0</v>
      </c>
      <c r="E975" s="12">
        <f t="shared" ca="1" si="175"/>
        <v>1</v>
      </c>
      <c r="F975" s="12">
        <f t="shared" ca="1" si="176"/>
        <v>0</v>
      </c>
      <c r="G975" s="12">
        <f t="shared" ca="1" si="181"/>
        <v>20</v>
      </c>
      <c r="H975" s="12">
        <f t="shared" ca="1" si="181"/>
        <v>20</v>
      </c>
      <c r="I975" s="12">
        <f t="shared" ca="1" si="181"/>
        <v>20</v>
      </c>
      <c r="J975" s="12">
        <f t="shared" ca="1" si="177"/>
        <v>20</v>
      </c>
      <c r="K975" s="12">
        <f t="shared" ca="1" si="178"/>
        <v>0</v>
      </c>
      <c r="L975" s="12">
        <f t="shared" ca="1" si="179"/>
        <v>20</v>
      </c>
      <c r="M975" s="12">
        <f t="shared" ca="1" si="180"/>
        <v>0</v>
      </c>
      <c r="N975" s="9">
        <f ca="1">MATCH(C975,INDEX('Task Durations - Poisson'!$B$2:$AZ$80,,5),1)</f>
        <v>6</v>
      </c>
      <c r="O975" s="9">
        <f ca="1">MIN(51,INT(SUMPRODUCT(B975:N975,'Task Durations - Table 1'!$A$3:$M$3)))</f>
        <v>23</v>
      </c>
      <c r="P975" s="9">
        <f ca="1">MATCH(100-C975,INDEX('Task Durations - Poisson'!$B$2:$AZ$80,,O975),1)</f>
        <v>23</v>
      </c>
    </row>
    <row r="976" spans="1:16" ht="20.100000000000001" customHeight="1">
      <c r="A976" s="10">
        <v>974</v>
      </c>
      <c r="B976" s="11">
        <f t="shared" si="173"/>
        <v>7.3288150644206818</v>
      </c>
      <c r="C976" s="12">
        <f t="shared" ca="1" si="139"/>
        <v>57</v>
      </c>
      <c r="D976" s="12">
        <f t="shared" ca="1" si="174"/>
        <v>0</v>
      </c>
      <c r="E976" s="12">
        <f t="shared" ca="1" si="175"/>
        <v>1</v>
      </c>
      <c r="F976" s="12">
        <f t="shared" ca="1" si="176"/>
        <v>0</v>
      </c>
      <c r="G976" s="12">
        <f t="shared" ca="1" si="181"/>
        <v>10</v>
      </c>
      <c r="H976" s="12">
        <f t="shared" ca="1" si="181"/>
        <v>9</v>
      </c>
      <c r="I976" s="12">
        <f t="shared" ca="1" si="181"/>
        <v>9</v>
      </c>
      <c r="J976" s="12">
        <f t="shared" ca="1" si="177"/>
        <v>9.3333333333333339</v>
      </c>
      <c r="K976" s="12">
        <f t="shared" ca="1" si="178"/>
        <v>0</v>
      </c>
      <c r="L976" s="12">
        <f t="shared" ca="1" si="179"/>
        <v>9.3333333333333339</v>
      </c>
      <c r="M976" s="12">
        <f t="shared" ca="1" si="180"/>
        <v>0</v>
      </c>
      <c r="N976" s="9">
        <f ca="1">MATCH(C976,INDEX('Task Durations - Poisson'!$B$2:$AZ$80,,5),1)</f>
        <v>6</v>
      </c>
      <c r="O976" s="9">
        <f ca="1">MIN(51,INT(SUMPRODUCT(B976:N976,'Task Durations - Table 1'!$A$3:$M$3)))</f>
        <v>15</v>
      </c>
      <c r="P976" s="9">
        <f ca="1">MATCH(100-C976,INDEX('Task Durations - Poisson'!$B$2:$AZ$80,,O976),1)</f>
        <v>15</v>
      </c>
    </row>
    <row r="977" spans="1:16" ht="20.100000000000001" customHeight="1">
      <c r="A977" s="10">
        <v>975</v>
      </c>
      <c r="B977" s="11">
        <f t="shared" si="173"/>
        <v>7.3385933352384889</v>
      </c>
      <c r="C977" s="12">
        <f t="shared" ca="1" si="139"/>
        <v>73</v>
      </c>
      <c r="D977" s="12">
        <f t="shared" ca="1" si="174"/>
        <v>0</v>
      </c>
      <c r="E977" s="12">
        <f t="shared" ca="1" si="175"/>
        <v>0</v>
      </c>
      <c r="F977" s="12">
        <f t="shared" ca="1" si="176"/>
        <v>1</v>
      </c>
      <c r="G977" s="12">
        <f t="shared" ca="1" si="181"/>
        <v>12</v>
      </c>
      <c r="H977" s="12">
        <f t="shared" ca="1" si="181"/>
        <v>15</v>
      </c>
      <c r="I977" s="12">
        <f t="shared" ca="1" si="181"/>
        <v>15</v>
      </c>
      <c r="J977" s="12">
        <f t="shared" ca="1" si="177"/>
        <v>14</v>
      </c>
      <c r="K977" s="12">
        <f t="shared" ca="1" si="178"/>
        <v>0</v>
      </c>
      <c r="L977" s="12">
        <f t="shared" ca="1" si="179"/>
        <v>0</v>
      </c>
      <c r="M977" s="12">
        <f t="shared" ca="1" si="180"/>
        <v>14</v>
      </c>
      <c r="N977" s="9">
        <f ca="1">MATCH(C977,INDEX('Task Durations - Poisson'!$B$2:$AZ$80,,5),1)</f>
        <v>7</v>
      </c>
      <c r="O977" s="9">
        <f ca="1">MIN(51,INT(SUMPRODUCT(B977:N977,'Task Durations - Table 1'!$A$3:$M$3)))</f>
        <v>24</v>
      </c>
      <c r="P977" s="9">
        <f ca="1">MATCH(100-C977,INDEX('Task Durations - Poisson'!$B$2:$AZ$80,,O977),1)</f>
        <v>22</v>
      </c>
    </row>
    <row r="978" spans="1:16" ht="20.100000000000001" customHeight="1">
      <c r="A978" s="10">
        <v>976</v>
      </c>
      <c r="B978" s="11">
        <f t="shared" si="173"/>
        <v>7.348384652446379</v>
      </c>
      <c r="C978" s="12">
        <f t="shared" ca="1" si="139"/>
        <v>38</v>
      </c>
      <c r="D978" s="12">
        <f t="shared" ca="1" si="174"/>
        <v>0</v>
      </c>
      <c r="E978" s="12">
        <f t="shared" ca="1" si="175"/>
        <v>1</v>
      </c>
      <c r="F978" s="12">
        <f t="shared" ca="1" si="176"/>
        <v>0</v>
      </c>
      <c r="G978" s="12">
        <f t="shared" ca="1" si="181"/>
        <v>15</v>
      </c>
      <c r="H978" s="12">
        <f t="shared" ca="1" si="181"/>
        <v>12</v>
      </c>
      <c r="I978" s="12">
        <f t="shared" ca="1" si="181"/>
        <v>15</v>
      </c>
      <c r="J978" s="12">
        <f t="shared" ca="1" si="177"/>
        <v>14</v>
      </c>
      <c r="K978" s="12">
        <f t="shared" ca="1" si="178"/>
        <v>0</v>
      </c>
      <c r="L978" s="12">
        <f t="shared" ca="1" si="179"/>
        <v>14</v>
      </c>
      <c r="M978" s="12">
        <f t="shared" ca="1" si="180"/>
        <v>0</v>
      </c>
      <c r="N978" s="9">
        <f ca="1">MATCH(C978,INDEX('Task Durations - Poisson'!$B$2:$AZ$80,,5),1)</f>
        <v>5</v>
      </c>
      <c r="O978" s="9">
        <f ca="1">MIN(51,INT(SUMPRODUCT(B978:N978,'Task Durations - Table 1'!$A$3:$M$3)))</f>
        <v>18</v>
      </c>
      <c r="P978" s="9">
        <f ca="1">MATCH(100-C978,INDEX('Task Durations - Poisson'!$B$2:$AZ$80,,O978),1)</f>
        <v>20</v>
      </c>
    </row>
    <row r="979" spans="1:16" ht="20.100000000000001" customHeight="1">
      <c r="A979" s="10">
        <v>977</v>
      </c>
      <c r="B979" s="11">
        <f t="shared" si="173"/>
        <v>7.3581890334511435</v>
      </c>
      <c r="C979" s="12">
        <f t="shared" ca="1" si="139"/>
        <v>28</v>
      </c>
      <c r="D979" s="12">
        <f t="shared" ca="1" si="174"/>
        <v>1</v>
      </c>
      <c r="E979" s="12">
        <f t="shared" ca="1" si="175"/>
        <v>0</v>
      </c>
      <c r="F979" s="12">
        <f t="shared" ca="1" si="176"/>
        <v>0</v>
      </c>
      <c r="G979" s="12">
        <f t="shared" ca="1" si="181"/>
        <v>9</v>
      </c>
      <c r="H979" s="12">
        <f t="shared" ca="1" si="181"/>
        <v>9</v>
      </c>
      <c r="I979" s="12">
        <f t="shared" ca="1" si="181"/>
        <v>8</v>
      </c>
      <c r="J979" s="12">
        <f t="shared" ca="1" si="177"/>
        <v>8.6666666666666661</v>
      </c>
      <c r="K979" s="12">
        <f t="shared" ca="1" si="178"/>
        <v>8.6666666666666661</v>
      </c>
      <c r="L979" s="12">
        <f t="shared" ca="1" si="179"/>
        <v>0</v>
      </c>
      <c r="M979" s="12">
        <f t="shared" ca="1" si="180"/>
        <v>0</v>
      </c>
      <c r="N979" s="9">
        <f ca="1">MATCH(C979,INDEX('Task Durations - Poisson'!$B$2:$AZ$80,,5),1)</f>
        <v>5</v>
      </c>
      <c r="O979" s="9">
        <f ca="1">MIN(51,INT(SUMPRODUCT(B979:N979,'Task Durations - Table 1'!$A$3:$M$3)))</f>
        <v>18</v>
      </c>
      <c r="P979" s="9">
        <f ca="1">MATCH(100-C979,INDEX('Task Durations - Poisson'!$B$2:$AZ$80,,O979),1)</f>
        <v>21</v>
      </c>
    </row>
    <row r="980" spans="1:16" ht="20.100000000000001" customHeight="1">
      <c r="A980" s="10">
        <v>978</v>
      </c>
      <c r="B980" s="11">
        <f t="shared" si="173"/>
        <v>7.3680064956827946</v>
      </c>
      <c r="C980" s="12">
        <f t="shared" ca="1" si="139"/>
        <v>51</v>
      </c>
      <c r="D980" s="12">
        <f t="shared" ca="1" si="174"/>
        <v>0</v>
      </c>
      <c r="E980" s="12">
        <f t="shared" ca="1" si="175"/>
        <v>1</v>
      </c>
      <c r="F980" s="12">
        <f t="shared" ca="1" si="176"/>
        <v>0</v>
      </c>
      <c r="G980" s="12">
        <f t="shared" ca="1" si="181"/>
        <v>10</v>
      </c>
      <c r="H980" s="12">
        <f t="shared" ca="1" si="181"/>
        <v>10</v>
      </c>
      <c r="I980" s="12">
        <f t="shared" ca="1" si="181"/>
        <v>12</v>
      </c>
      <c r="J980" s="12">
        <f t="shared" ca="1" si="177"/>
        <v>10.666666666666666</v>
      </c>
      <c r="K980" s="12">
        <f t="shared" ca="1" si="178"/>
        <v>0</v>
      </c>
      <c r="L980" s="12">
        <f t="shared" ca="1" si="179"/>
        <v>10.666666666666666</v>
      </c>
      <c r="M980" s="12">
        <f t="shared" ca="1" si="180"/>
        <v>0</v>
      </c>
      <c r="N980" s="9">
        <f ca="1">MATCH(C980,INDEX('Task Durations - Poisson'!$B$2:$AZ$80,,5),1)</f>
        <v>6</v>
      </c>
      <c r="O980" s="9">
        <f ca="1">MIN(51,INT(SUMPRODUCT(B980:N980,'Task Durations - Table 1'!$A$3:$M$3)))</f>
        <v>16</v>
      </c>
      <c r="P980" s="9">
        <f ca="1">MATCH(100-C980,INDEX('Task Durations - Poisson'!$B$2:$AZ$80,,O980),1)</f>
        <v>17</v>
      </c>
    </row>
    <row r="981" spans="1:16" ht="20.100000000000001" customHeight="1">
      <c r="A981" s="10">
        <v>979</v>
      </c>
      <c r="B981" s="11">
        <f t="shared" si="173"/>
        <v>7.3778370565945988</v>
      </c>
      <c r="C981" s="12">
        <f t="shared" ca="1" si="139"/>
        <v>26</v>
      </c>
      <c r="D981" s="12">
        <f t="shared" ca="1" si="174"/>
        <v>1</v>
      </c>
      <c r="E981" s="12">
        <f t="shared" ca="1" si="175"/>
        <v>0</v>
      </c>
      <c r="F981" s="12">
        <f t="shared" ca="1" si="176"/>
        <v>0</v>
      </c>
      <c r="G981" s="12">
        <f t="shared" ca="1" si="181"/>
        <v>20</v>
      </c>
      <c r="H981" s="12">
        <f t="shared" ca="1" si="181"/>
        <v>28</v>
      </c>
      <c r="I981" s="12">
        <f t="shared" ca="1" si="181"/>
        <v>28</v>
      </c>
      <c r="J981" s="12">
        <f t="shared" ca="1" si="177"/>
        <v>25.333333333333332</v>
      </c>
      <c r="K981" s="12">
        <f t="shared" ca="1" si="178"/>
        <v>25.333333333333332</v>
      </c>
      <c r="L981" s="12">
        <f t="shared" ca="1" si="179"/>
        <v>0</v>
      </c>
      <c r="M981" s="12">
        <f t="shared" ca="1" si="180"/>
        <v>0</v>
      </c>
      <c r="N981" s="9">
        <f ca="1">MATCH(C981,INDEX('Task Durations - Poisson'!$B$2:$AZ$80,,5),1)</f>
        <v>4</v>
      </c>
      <c r="O981" s="9">
        <f ca="1">MIN(51,INT(SUMPRODUCT(B981:N981,'Task Durations - Table 1'!$A$3:$M$3)))</f>
        <v>37</v>
      </c>
      <c r="P981" s="9">
        <f ca="1">MATCH(100-C981,INDEX('Task Durations - Poisson'!$B$2:$AZ$80,,O981),1)</f>
        <v>42</v>
      </c>
    </row>
    <row r="982" spans="1:16" ht="20.100000000000001" customHeight="1">
      <c r="A982" s="10">
        <v>980</v>
      </c>
      <c r="B982" s="11">
        <f t="shared" si="173"/>
        <v>7.3876807336631156</v>
      </c>
      <c r="C982" s="12">
        <f t="shared" ca="1" si="139"/>
        <v>64</v>
      </c>
      <c r="D982" s="12">
        <f t="shared" ca="1" si="174"/>
        <v>0</v>
      </c>
      <c r="E982" s="12">
        <f t="shared" ca="1" si="175"/>
        <v>1</v>
      </c>
      <c r="F982" s="12">
        <f t="shared" ca="1" si="176"/>
        <v>0</v>
      </c>
      <c r="G982" s="12">
        <f t="shared" ca="1" si="181"/>
        <v>10</v>
      </c>
      <c r="H982" s="12">
        <f t="shared" ca="1" si="181"/>
        <v>10</v>
      </c>
      <c r="I982" s="12">
        <f t="shared" ca="1" si="181"/>
        <v>9</v>
      </c>
      <c r="J982" s="12">
        <f t="shared" ca="1" si="177"/>
        <v>9.6666666666666661</v>
      </c>
      <c r="K982" s="12">
        <f t="shared" ca="1" si="178"/>
        <v>0</v>
      </c>
      <c r="L982" s="12">
        <f t="shared" ca="1" si="179"/>
        <v>9.6666666666666661</v>
      </c>
      <c r="M982" s="12">
        <f t="shared" ca="1" si="180"/>
        <v>0</v>
      </c>
      <c r="N982" s="9">
        <f ca="1">MATCH(C982,INDEX('Task Durations - Poisson'!$B$2:$AZ$80,,5),1)</f>
        <v>7</v>
      </c>
      <c r="O982" s="9">
        <f ca="1">MIN(51,INT(SUMPRODUCT(B982:N982,'Task Durations - Table 1'!$A$3:$M$3)))</f>
        <v>16</v>
      </c>
      <c r="P982" s="9">
        <f ca="1">MATCH(100-C982,INDEX('Task Durations - Poisson'!$B$2:$AZ$80,,O982),1)</f>
        <v>15</v>
      </c>
    </row>
    <row r="983" spans="1:16" ht="20.100000000000001" customHeight="1">
      <c r="A983" s="10">
        <v>981</v>
      </c>
      <c r="B983" s="11">
        <f t="shared" si="173"/>
        <v>7.3975375443882152</v>
      </c>
      <c r="C983" s="12">
        <f t="shared" ca="1" si="139"/>
        <v>71</v>
      </c>
      <c r="D983" s="12">
        <f t="shared" ca="1" si="174"/>
        <v>0</v>
      </c>
      <c r="E983" s="12">
        <f t="shared" ca="1" si="175"/>
        <v>0</v>
      </c>
      <c r="F983" s="12">
        <f t="shared" ca="1" si="176"/>
        <v>1</v>
      </c>
      <c r="G983" s="12">
        <f t="shared" ca="1" si="181"/>
        <v>10</v>
      </c>
      <c r="H983" s="12">
        <f t="shared" ca="1" si="181"/>
        <v>10</v>
      </c>
      <c r="I983" s="12">
        <f t="shared" ca="1" si="181"/>
        <v>10</v>
      </c>
      <c r="J983" s="12">
        <f t="shared" ca="1" si="177"/>
        <v>10</v>
      </c>
      <c r="K983" s="12">
        <f t="shared" ca="1" si="178"/>
        <v>0</v>
      </c>
      <c r="L983" s="12">
        <f t="shared" ca="1" si="179"/>
        <v>0</v>
      </c>
      <c r="M983" s="12">
        <f t="shared" ca="1" si="180"/>
        <v>10</v>
      </c>
      <c r="N983" s="9">
        <f ca="1">MATCH(C983,INDEX('Task Durations - Poisson'!$B$2:$AZ$80,,5),1)</f>
        <v>7</v>
      </c>
      <c r="O983" s="9">
        <f ca="1">MIN(51,INT(SUMPRODUCT(B983:N983,'Task Durations - Table 1'!$A$3:$M$3)))</f>
        <v>20</v>
      </c>
      <c r="P983" s="9">
        <f ca="1">MATCH(100-C983,INDEX('Task Durations - Poisson'!$B$2:$AZ$80,,O983),1)</f>
        <v>18</v>
      </c>
    </row>
    <row r="984" spans="1:16" ht="20.100000000000001" customHeight="1">
      <c r="A984" s="10">
        <v>982</v>
      </c>
      <c r="B984" s="11">
        <f t="shared" si="173"/>
        <v>7.4074075062931186</v>
      </c>
      <c r="C984" s="12">
        <f t="shared" ca="1" si="139"/>
        <v>6</v>
      </c>
      <c r="D984" s="12">
        <f t="shared" ca="1" si="174"/>
        <v>1</v>
      </c>
      <c r="E984" s="12">
        <f t="shared" ca="1" si="175"/>
        <v>0</v>
      </c>
      <c r="F984" s="12">
        <f t="shared" ca="1" si="176"/>
        <v>0</v>
      </c>
      <c r="G984" s="12">
        <f t="shared" ref="G984:I1003" ca="1" si="182">INT(CHOOSE(1+MOD($C984+RANDBETWEEN(0,1),7),1,2,3,5,8,13,21)+$B984)</f>
        <v>8</v>
      </c>
      <c r="H984" s="12">
        <f t="shared" ca="1" si="182"/>
        <v>28</v>
      </c>
      <c r="I984" s="12">
        <f t="shared" ca="1" si="182"/>
        <v>28</v>
      </c>
      <c r="J984" s="12">
        <f t="shared" ca="1" si="177"/>
        <v>21.333333333333332</v>
      </c>
      <c r="K984" s="12">
        <f t="shared" ca="1" si="178"/>
        <v>21.333333333333332</v>
      </c>
      <c r="L984" s="12">
        <f t="shared" ca="1" si="179"/>
        <v>0</v>
      </c>
      <c r="M984" s="12">
        <f t="shared" ca="1" si="180"/>
        <v>0</v>
      </c>
      <c r="N984" s="9">
        <f ca="1">MATCH(C984,INDEX('Task Durations - Poisson'!$B$2:$AZ$80,,5),1)</f>
        <v>3</v>
      </c>
      <c r="O984" s="9">
        <f ca="1">MIN(51,INT(SUMPRODUCT(B984:N984,'Task Durations - Table 1'!$A$3:$M$3)))</f>
        <v>31</v>
      </c>
      <c r="P984" s="9">
        <f ca="1">MATCH(100-C984,INDEX('Task Durations - Poisson'!$B$2:$AZ$80,,O984),1)</f>
        <v>41</v>
      </c>
    </row>
    <row r="985" spans="1:16" ht="20.100000000000001" customHeight="1">
      <c r="A985" s="10">
        <v>983</v>
      </c>
      <c r="B985" s="11">
        <f t="shared" si="173"/>
        <v>7.41729063692443</v>
      </c>
      <c r="C985" s="12">
        <f t="shared" ca="1" si="139"/>
        <v>30</v>
      </c>
      <c r="D985" s="12">
        <f t="shared" ca="1" si="174"/>
        <v>1</v>
      </c>
      <c r="E985" s="12">
        <f t="shared" ca="1" si="175"/>
        <v>0</v>
      </c>
      <c r="F985" s="12">
        <f t="shared" ca="1" si="176"/>
        <v>0</v>
      </c>
      <c r="G985" s="12">
        <f t="shared" ca="1" si="182"/>
        <v>12</v>
      </c>
      <c r="H985" s="12">
        <f t="shared" ca="1" si="182"/>
        <v>12</v>
      </c>
      <c r="I985" s="12">
        <f t="shared" ca="1" si="182"/>
        <v>10</v>
      </c>
      <c r="J985" s="12">
        <f t="shared" ca="1" si="177"/>
        <v>11.333333333333334</v>
      </c>
      <c r="K985" s="12">
        <f t="shared" ca="1" si="178"/>
        <v>11.333333333333334</v>
      </c>
      <c r="L985" s="12">
        <f t="shared" ca="1" si="179"/>
        <v>0</v>
      </c>
      <c r="M985" s="12">
        <f t="shared" ca="1" si="180"/>
        <v>0</v>
      </c>
      <c r="N985" s="9">
        <f ca="1">MATCH(C985,INDEX('Task Durations - Poisson'!$B$2:$AZ$80,,5),1)</f>
        <v>5</v>
      </c>
      <c r="O985" s="9">
        <f ca="1">MIN(51,INT(SUMPRODUCT(B985:N985,'Task Durations - Table 1'!$A$3:$M$3)))</f>
        <v>21</v>
      </c>
      <c r="P985" s="9">
        <f ca="1">MATCH(100-C985,INDEX('Task Durations - Poisson'!$B$2:$AZ$80,,O985),1)</f>
        <v>24</v>
      </c>
    </row>
    <row r="986" spans="1:16" ht="20.100000000000001" customHeight="1">
      <c r="A986" s="10">
        <v>984</v>
      </c>
      <c r="B986" s="11">
        <f t="shared" si="173"/>
        <v>7.4271869538521607</v>
      </c>
      <c r="C986" s="12">
        <f t="shared" ca="1" si="139"/>
        <v>80</v>
      </c>
      <c r="D986" s="12">
        <f t="shared" ca="1" si="174"/>
        <v>0</v>
      </c>
      <c r="E986" s="12">
        <f t="shared" ca="1" si="175"/>
        <v>0</v>
      </c>
      <c r="F986" s="12">
        <f t="shared" ca="1" si="176"/>
        <v>1</v>
      </c>
      <c r="G986" s="12">
        <f t="shared" ca="1" si="182"/>
        <v>12</v>
      </c>
      <c r="H986" s="12">
        <f t="shared" ca="1" si="182"/>
        <v>12</v>
      </c>
      <c r="I986" s="12">
        <f t="shared" ca="1" si="182"/>
        <v>15</v>
      </c>
      <c r="J986" s="12">
        <f t="shared" ca="1" si="177"/>
        <v>13</v>
      </c>
      <c r="K986" s="12">
        <f t="shared" ca="1" si="178"/>
        <v>0</v>
      </c>
      <c r="L986" s="12">
        <f t="shared" ca="1" si="179"/>
        <v>0</v>
      </c>
      <c r="M986" s="12">
        <f t="shared" ca="1" si="180"/>
        <v>13</v>
      </c>
      <c r="N986" s="9">
        <f ca="1">MATCH(C986,INDEX('Task Durations - Poisson'!$B$2:$AZ$80,,5),1)</f>
        <v>8</v>
      </c>
      <c r="O986" s="9">
        <f ca="1">MIN(51,INT(SUMPRODUCT(B986:N986,'Task Durations - Table 1'!$A$3:$M$3)))</f>
        <v>24</v>
      </c>
      <c r="P986" s="9">
        <f ca="1">MATCH(100-C986,INDEX('Task Durations - Poisson'!$B$2:$AZ$80,,O986),1)</f>
        <v>21</v>
      </c>
    </row>
    <row r="987" spans="1:16" ht="20.100000000000001" customHeight="1">
      <c r="A987" s="10">
        <v>985</v>
      </c>
      <c r="B987" s="11">
        <f t="shared" si="173"/>
        <v>7.4370964746697643</v>
      </c>
      <c r="C987" s="12">
        <f t="shared" ca="1" si="139"/>
        <v>25</v>
      </c>
      <c r="D987" s="12">
        <f t="shared" ca="1" si="174"/>
        <v>1</v>
      </c>
      <c r="E987" s="12">
        <f t="shared" ca="1" si="175"/>
        <v>0</v>
      </c>
      <c r="F987" s="12">
        <f t="shared" ca="1" si="176"/>
        <v>0</v>
      </c>
      <c r="G987" s="12">
        <f t="shared" ca="1" si="182"/>
        <v>20</v>
      </c>
      <c r="H987" s="12">
        <f t="shared" ca="1" si="182"/>
        <v>20</v>
      </c>
      <c r="I987" s="12">
        <f t="shared" ca="1" si="182"/>
        <v>20</v>
      </c>
      <c r="J987" s="12">
        <f t="shared" ca="1" si="177"/>
        <v>20</v>
      </c>
      <c r="K987" s="12">
        <f t="shared" ca="1" si="178"/>
        <v>20</v>
      </c>
      <c r="L987" s="12">
        <f t="shared" ca="1" si="179"/>
        <v>0</v>
      </c>
      <c r="M987" s="12">
        <f t="shared" ca="1" si="180"/>
        <v>0</v>
      </c>
      <c r="N987" s="9">
        <f ca="1">MATCH(C987,INDEX('Task Durations - Poisson'!$B$2:$AZ$80,,5),1)</f>
        <v>4</v>
      </c>
      <c r="O987" s="9">
        <f ca="1">MIN(51,INT(SUMPRODUCT(B987:N987,'Task Durations - Table 1'!$A$3:$M$3)))</f>
        <v>30</v>
      </c>
      <c r="P987" s="9">
        <f ca="1">MATCH(100-C987,INDEX('Task Durations - Poisson'!$B$2:$AZ$80,,O987),1)</f>
        <v>35</v>
      </c>
    </row>
    <row r="988" spans="1:16" ht="20.100000000000001" customHeight="1">
      <c r="A988" s="10">
        <v>986</v>
      </c>
      <c r="B988" s="11">
        <f t="shared" si="173"/>
        <v>7.4470192169941711</v>
      </c>
      <c r="C988" s="12">
        <f t="shared" ca="1" si="139"/>
        <v>33</v>
      </c>
      <c r="D988" s="12">
        <f t="shared" ca="1" si="174"/>
        <v>0</v>
      </c>
      <c r="E988" s="12">
        <f t="shared" ca="1" si="175"/>
        <v>1</v>
      </c>
      <c r="F988" s="12">
        <f t="shared" ca="1" si="176"/>
        <v>0</v>
      </c>
      <c r="G988" s="12">
        <f t="shared" ca="1" si="182"/>
        <v>28</v>
      </c>
      <c r="H988" s="12">
        <f t="shared" ca="1" si="182"/>
        <v>20</v>
      </c>
      <c r="I988" s="12">
        <f t="shared" ca="1" si="182"/>
        <v>20</v>
      </c>
      <c r="J988" s="12">
        <f t="shared" ca="1" si="177"/>
        <v>22.666666666666668</v>
      </c>
      <c r="K988" s="12">
        <f t="shared" ca="1" si="178"/>
        <v>0</v>
      </c>
      <c r="L988" s="12">
        <f t="shared" ca="1" si="179"/>
        <v>22.666666666666668</v>
      </c>
      <c r="M988" s="12">
        <f t="shared" ca="1" si="180"/>
        <v>0</v>
      </c>
      <c r="N988" s="9">
        <f ca="1">MATCH(C988,INDEX('Task Durations - Poisson'!$B$2:$AZ$80,,5),1)</f>
        <v>5</v>
      </c>
      <c r="O988" s="9">
        <f ca="1">MIN(51,INT(SUMPRODUCT(B988:N988,'Task Durations - Table 1'!$A$3:$M$3)))</f>
        <v>25</v>
      </c>
      <c r="P988" s="9">
        <f ca="1">MATCH(100-C988,INDEX('Task Durations - Poisson'!$B$2:$AZ$80,,O988),1)</f>
        <v>28</v>
      </c>
    </row>
    <row r="989" spans="1:16" ht="20.100000000000001" customHeight="1">
      <c r="A989" s="10">
        <v>987</v>
      </c>
      <c r="B989" s="11">
        <f t="shared" si="173"/>
        <v>7.4569551984658142</v>
      </c>
      <c r="C989" s="12">
        <f t="shared" ca="1" si="139"/>
        <v>26</v>
      </c>
      <c r="D989" s="12">
        <f t="shared" ca="1" si="174"/>
        <v>1</v>
      </c>
      <c r="E989" s="12">
        <f t="shared" ca="1" si="175"/>
        <v>0</v>
      </c>
      <c r="F989" s="12">
        <f t="shared" ca="1" si="176"/>
        <v>0</v>
      </c>
      <c r="G989" s="12">
        <f t="shared" ca="1" si="182"/>
        <v>20</v>
      </c>
      <c r="H989" s="12">
        <f t="shared" ca="1" si="182"/>
        <v>20</v>
      </c>
      <c r="I989" s="12">
        <f t="shared" ca="1" si="182"/>
        <v>28</v>
      </c>
      <c r="J989" s="12">
        <f t="shared" ca="1" si="177"/>
        <v>22.666666666666668</v>
      </c>
      <c r="K989" s="12">
        <f t="shared" ca="1" si="178"/>
        <v>22.666666666666668</v>
      </c>
      <c r="L989" s="12">
        <f t="shared" ca="1" si="179"/>
        <v>0</v>
      </c>
      <c r="M989" s="12">
        <f t="shared" ca="1" si="180"/>
        <v>0</v>
      </c>
      <c r="N989" s="9">
        <f ca="1">MATCH(C989,INDEX('Task Durations - Poisson'!$B$2:$AZ$80,,5),1)</f>
        <v>4</v>
      </c>
      <c r="O989" s="9">
        <f ca="1">MIN(51,INT(SUMPRODUCT(B989:N989,'Task Durations - Table 1'!$A$3:$M$3)))</f>
        <v>34</v>
      </c>
      <c r="P989" s="9">
        <f ca="1">MATCH(100-C989,INDEX('Task Durations - Poisson'!$B$2:$AZ$80,,O989),1)</f>
        <v>39</v>
      </c>
    </row>
    <row r="990" spans="1:16" ht="20.100000000000001" customHeight="1">
      <c r="A990" s="10">
        <v>988</v>
      </c>
      <c r="B990" s="11">
        <f t="shared" si="173"/>
        <v>7.4669044367486617</v>
      </c>
      <c r="C990" s="12">
        <f t="shared" ca="1" si="139"/>
        <v>21</v>
      </c>
      <c r="D990" s="12">
        <f t="shared" ca="1" si="174"/>
        <v>1</v>
      </c>
      <c r="E990" s="12">
        <f t="shared" ca="1" si="175"/>
        <v>0</v>
      </c>
      <c r="F990" s="12">
        <f t="shared" ca="1" si="176"/>
        <v>0</v>
      </c>
      <c r="G990" s="12">
        <f t="shared" ca="1" si="182"/>
        <v>9</v>
      </c>
      <c r="H990" s="12">
        <f t="shared" ca="1" si="182"/>
        <v>8</v>
      </c>
      <c r="I990" s="12">
        <f t="shared" ca="1" si="182"/>
        <v>8</v>
      </c>
      <c r="J990" s="12">
        <f t="shared" ca="1" si="177"/>
        <v>8.3333333333333339</v>
      </c>
      <c r="K990" s="12">
        <f t="shared" ca="1" si="178"/>
        <v>8.3333333333333339</v>
      </c>
      <c r="L990" s="12">
        <f t="shared" ca="1" si="179"/>
        <v>0</v>
      </c>
      <c r="M990" s="12">
        <f t="shared" ca="1" si="180"/>
        <v>0</v>
      </c>
      <c r="N990" s="9">
        <f ca="1">MATCH(C990,INDEX('Task Durations - Poisson'!$B$2:$AZ$80,,5),1)</f>
        <v>4</v>
      </c>
      <c r="O990" s="9">
        <f ca="1">MIN(51,INT(SUMPRODUCT(B990:N990,'Task Durations - Table 1'!$A$3:$M$3)))</f>
        <v>17</v>
      </c>
      <c r="P990" s="9">
        <f ca="1">MATCH(100-C990,INDEX('Task Durations - Poisson'!$B$2:$AZ$80,,O990),1)</f>
        <v>21</v>
      </c>
    </row>
    <row r="991" spans="1:16" ht="20.100000000000001" customHeight="1">
      <c r="A991" s="10">
        <v>989</v>
      </c>
      <c r="B991" s="11">
        <f t="shared" si="173"/>
        <v>7.4768669495302538</v>
      </c>
      <c r="C991" s="12">
        <f t="shared" ca="1" si="139"/>
        <v>16</v>
      </c>
      <c r="D991" s="12">
        <f t="shared" ca="1" si="174"/>
        <v>1</v>
      </c>
      <c r="E991" s="12">
        <f t="shared" ca="1" si="175"/>
        <v>0</v>
      </c>
      <c r="F991" s="12">
        <f t="shared" ca="1" si="176"/>
        <v>0</v>
      </c>
      <c r="G991" s="12">
        <f t="shared" ca="1" si="182"/>
        <v>10</v>
      </c>
      <c r="H991" s="12">
        <f t="shared" ca="1" si="182"/>
        <v>10</v>
      </c>
      <c r="I991" s="12">
        <f t="shared" ca="1" si="182"/>
        <v>10</v>
      </c>
      <c r="J991" s="12">
        <f t="shared" ca="1" si="177"/>
        <v>10</v>
      </c>
      <c r="K991" s="12">
        <f t="shared" ca="1" si="178"/>
        <v>10</v>
      </c>
      <c r="L991" s="12">
        <f t="shared" ca="1" si="179"/>
        <v>0</v>
      </c>
      <c r="M991" s="12">
        <f t="shared" ca="1" si="180"/>
        <v>0</v>
      </c>
      <c r="N991" s="9">
        <f ca="1">MATCH(C991,INDEX('Task Durations - Poisson'!$B$2:$AZ$80,,5),1)</f>
        <v>4</v>
      </c>
      <c r="O991" s="9">
        <f ca="1">MIN(51,INT(SUMPRODUCT(B991:N991,'Task Durations - Table 1'!$A$3:$M$3)))</f>
        <v>19</v>
      </c>
      <c r="P991" s="9">
        <f ca="1">MATCH(100-C991,INDEX('Task Durations - Poisson'!$B$2:$AZ$80,,O991),1)</f>
        <v>24</v>
      </c>
    </row>
    <row r="992" spans="1:16" ht="20.100000000000001" customHeight="1">
      <c r="A992" s="10">
        <v>990</v>
      </c>
      <c r="B992" s="11">
        <f t="shared" si="173"/>
        <v>7.4868427545217253</v>
      </c>
      <c r="C992" s="12">
        <f t="shared" ca="1" si="139"/>
        <v>62</v>
      </c>
      <c r="D992" s="12">
        <f t="shared" ca="1" si="174"/>
        <v>0</v>
      </c>
      <c r="E992" s="12">
        <f t="shared" ca="1" si="175"/>
        <v>1</v>
      </c>
      <c r="F992" s="12">
        <f t="shared" ca="1" si="176"/>
        <v>0</v>
      </c>
      <c r="G992" s="12">
        <f t="shared" ca="1" si="182"/>
        <v>28</v>
      </c>
      <c r="H992" s="12">
        <f t="shared" ca="1" si="182"/>
        <v>8</v>
      </c>
      <c r="I992" s="12">
        <f t="shared" ca="1" si="182"/>
        <v>8</v>
      </c>
      <c r="J992" s="12">
        <f t="shared" ca="1" si="177"/>
        <v>14.666666666666666</v>
      </c>
      <c r="K992" s="12">
        <f t="shared" ca="1" si="178"/>
        <v>0</v>
      </c>
      <c r="L992" s="12">
        <f t="shared" ca="1" si="179"/>
        <v>14.666666666666666</v>
      </c>
      <c r="M992" s="12">
        <f t="shared" ca="1" si="180"/>
        <v>0</v>
      </c>
      <c r="N992" s="9">
        <f ca="1">MATCH(C992,INDEX('Task Durations - Poisson'!$B$2:$AZ$80,,5),1)</f>
        <v>7</v>
      </c>
      <c r="O992" s="9">
        <f ca="1">MIN(51,INT(SUMPRODUCT(B992:N992,'Task Durations - Table 1'!$A$3:$M$3)))</f>
        <v>20</v>
      </c>
      <c r="P992" s="9">
        <f ca="1">MATCH(100-C992,INDEX('Task Durations - Poisson'!$B$2:$AZ$80,,O992),1)</f>
        <v>19</v>
      </c>
    </row>
    <row r="993" spans="1:16" ht="20.100000000000001" customHeight="1">
      <c r="A993" s="10">
        <v>991</v>
      </c>
      <c r="B993" s="11">
        <f t="shared" si="173"/>
        <v>7.496831869457842</v>
      </c>
      <c r="C993" s="12">
        <f t="shared" ca="1" si="139"/>
        <v>48</v>
      </c>
      <c r="D993" s="12">
        <f t="shared" ca="1" si="174"/>
        <v>0</v>
      </c>
      <c r="E993" s="12">
        <f t="shared" ca="1" si="175"/>
        <v>1</v>
      </c>
      <c r="F993" s="12">
        <f t="shared" ca="1" si="176"/>
        <v>0</v>
      </c>
      <c r="G993" s="12">
        <f t="shared" ca="1" si="182"/>
        <v>28</v>
      </c>
      <c r="H993" s="12">
        <f t="shared" ca="1" si="182"/>
        <v>28</v>
      </c>
      <c r="I993" s="12">
        <f t="shared" ca="1" si="182"/>
        <v>28</v>
      </c>
      <c r="J993" s="12">
        <f t="shared" ca="1" si="177"/>
        <v>28</v>
      </c>
      <c r="K993" s="12">
        <f t="shared" ca="1" si="178"/>
        <v>0</v>
      </c>
      <c r="L993" s="12">
        <f t="shared" ca="1" si="179"/>
        <v>28</v>
      </c>
      <c r="M993" s="12">
        <f t="shared" ca="1" si="180"/>
        <v>0</v>
      </c>
      <c r="N993" s="9">
        <f ca="1">MATCH(C993,INDEX('Task Durations - Poisson'!$B$2:$AZ$80,,5),1)</f>
        <v>6</v>
      </c>
      <c r="O993" s="9">
        <f ca="1">MIN(51,INT(SUMPRODUCT(B993:N993,'Task Durations - Table 1'!$A$3:$M$3)))</f>
        <v>30</v>
      </c>
      <c r="P993" s="9">
        <f ca="1">MATCH(100-C993,INDEX('Task Durations - Poisson'!$B$2:$AZ$80,,O993),1)</f>
        <v>31</v>
      </c>
    </row>
    <row r="994" spans="1:16" ht="20.100000000000001" customHeight="1">
      <c r="A994" s="10">
        <v>992</v>
      </c>
      <c r="B994" s="11">
        <f t="shared" si="173"/>
        <v>7.5068343120970358</v>
      </c>
      <c r="C994" s="12">
        <f t="shared" ca="1" si="139"/>
        <v>95</v>
      </c>
      <c r="D994" s="12">
        <f t="shared" ca="1" si="174"/>
        <v>0</v>
      </c>
      <c r="E994" s="12">
        <f t="shared" ca="1" si="175"/>
        <v>0</v>
      </c>
      <c r="F994" s="12">
        <f t="shared" ca="1" si="176"/>
        <v>1</v>
      </c>
      <c r="G994" s="12">
        <f t="shared" ca="1" si="182"/>
        <v>20</v>
      </c>
      <c r="H994" s="12">
        <f t="shared" ca="1" si="182"/>
        <v>20</v>
      </c>
      <c r="I994" s="12">
        <f t="shared" ca="1" si="182"/>
        <v>20</v>
      </c>
      <c r="J994" s="12">
        <f t="shared" ca="1" si="177"/>
        <v>20</v>
      </c>
      <c r="K994" s="12">
        <f t="shared" ca="1" si="178"/>
        <v>0</v>
      </c>
      <c r="L994" s="12">
        <f t="shared" ca="1" si="179"/>
        <v>0</v>
      </c>
      <c r="M994" s="12">
        <f t="shared" ca="1" si="180"/>
        <v>20</v>
      </c>
      <c r="N994" s="9">
        <f ca="1">MATCH(C994,INDEX('Task Durations - Poisson'!$B$2:$AZ$80,,5),1)</f>
        <v>10</v>
      </c>
      <c r="O994" s="9">
        <f ca="1">MIN(51,INT(SUMPRODUCT(B994:N994,'Task Durations - Table 1'!$A$3:$M$3)))</f>
        <v>32</v>
      </c>
      <c r="P994" s="9">
        <f ca="1">MATCH(100-C994,INDEX('Task Durations - Poisson'!$B$2:$AZ$80,,O994),1)</f>
        <v>24</v>
      </c>
    </row>
    <row r="995" spans="1:16" ht="20.100000000000001" customHeight="1">
      <c r="A995" s="10">
        <v>993</v>
      </c>
      <c r="B995" s="11">
        <f t="shared" si="173"/>
        <v>7.5168501002214283</v>
      </c>
      <c r="C995" s="12">
        <f t="shared" ca="1" si="139"/>
        <v>2</v>
      </c>
      <c r="D995" s="12">
        <f t="shared" ca="1" si="174"/>
        <v>1</v>
      </c>
      <c r="E995" s="12">
        <f t="shared" ca="1" si="175"/>
        <v>0</v>
      </c>
      <c r="F995" s="12">
        <f t="shared" ca="1" si="176"/>
        <v>0</v>
      </c>
      <c r="G995" s="12">
        <f t="shared" ca="1" si="182"/>
        <v>10</v>
      </c>
      <c r="H995" s="12">
        <f t="shared" ca="1" si="182"/>
        <v>10</v>
      </c>
      <c r="I995" s="12">
        <f t="shared" ca="1" si="182"/>
        <v>12</v>
      </c>
      <c r="J995" s="12">
        <f t="shared" ca="1" si="177"/>
        <v>10.666666666666666</v>
      </c>
      <c r="K995" s="12">
        <f t="shared" ca="1" si="178"/>
        <v>10.666666666666666</v>
      </c>
      <c r="L995" s="12">
        <f t="shared" ca="1" si="179"/>
        <v>0</v>
      </c>
      <c r="M995" s="12">
        <f t="shared" ca="1" si="180"/>
        <v>0</v>
      </c>
      <c r="N995" s="9">
        <f ca="1">MATCH(C995,INDEX('Task Durations - Poisson'!$B$2:$AZ$80,,5),1)</f>
        <v>2</v>
      </c>
      <c r="O995" s="9">
        <f ca="1">MIN(51,INT(SUMPRODUCT(B995:N995,'Task Durations - Table 1'!$A$3:$M$3)))</f>
        <v>19</v>
      </c>
      <c r="P995" s="9">
        <f ca="1">MATCH(100-C995,INDEX('Task Durations - Poisson'!$B$2:$AZ$80,,O995),1)</f>
        <v>29</v>
      </c>
    </row>
    <row r="996" spans="1:16" ht="20.100000000000001" customHeight="1">
      <c r="A996" s="10">
        <v>994</v>
      </c>
      <c r="B996" s="11">
        <f t="shared" si="173"/>
        <v>7.5268792516368661</v>
      </c>
      <c r="C996" s="12">
        <f t="shared" ca="1" si="139"/>
        <v>34</v>
      </c>
      <c r="D996" s="12">
        <f t="shared" ca="1" si="174"/>
        <v>0</v>
      </c>
      <c r="E996" s="12">
        <f t="shared" ca="1" si="175"/>
        <v>1</v>
      </c>
      <c r="F996" s="12">
        <f t="shared" ca="1" si="176"/>
        <v>0</v>
      </c>
      <c r="G996" s="12">
        <f t="shared" ca="1" si="182"/>
        <v>8</v>
      </c>
      <c r="H996" s="12">
        <f t="shared" ca="1" si="182"/>
        <v>28</v>
      </c>
      <c r="I996" s="12">
        <f t="shared" ca="1" si="182"/>
        <v>8</v>
      </c>
      <c r="J996" s="12">
        <f t="shared" ca="1" si="177"/>
        <v>14.666666666666666</v>
      </c>
      <c r="K996" s="12">
        <f t="shared" ca="1" si="178"/>
        <v>0</v>
      </c>
      <c r="L996" s="12">
        <f t="shared" ca="1" si="179"/>
        <v>14.666666666666666</v>
      </c>
      <c r="M996" s="12">
        <f t="shared" ca="1" si="180"/>
        <v>0</v>
      </c>
      <c r="N996" s="9">
        <f ca="1">MATCH(C996,INDEX('Task Durations - Poisson'!$B$2:$AZ$80,,5),1)</f>
        <v>5</v>
      </c>
      <c r="O996" s="9">
        <f ca="1">MIN(51,INT(SUMPRODUCT(B996:N996,'Task Durations - Table 1'!$A$3:$M$3)))</f>
        <v>18</v>
      </c>
      <c r="P996" s="9">
        <f ca="1">MATCH(100-C996,INDEX('Task Durations - Poisson'!$B$2:$AZ$80,,O996),1)</f>
        <v>21</v>
      </c>
    </row>
    <row r="997" spans="1:16" ht="20.100000000000001" customHeight="1">
      <c r="A997" s="10">
        <v>995</v>
      </c>
      <c r="B997" s="11">
        <f t="shared" si="173"/>
        <v>7.5369217841729572</v>
      </c>
      <c r="C997" s="12">
        <f t="shared" ca="1" si="139"/>
        <v>78</v>
      </c>
      <c r="D997" s="12">
        <f t="shared" ca="1" si="174"/>
        <v>0</v>
      </c>
      <c r="E997" s="12">
        <f t="shared" ca="1" si="175"/>
        <v>0</v>
      </c>
      <c r="F997" s="12">
        <f t="shared" ca="1" si="176"/>
        <v>1</v>
      </c>
      <c r="G997" s="12">
        <f t="shared" ca="1" si="182"/>
        <v>10</v>
      </c>
      <c r="H997" s="12">
        <f t="shared" ca="1" si="182"/>
        <v>9</v>
      </c>
      <c r="I997" s="12">
        <f t="shared" ca="1" si="182"/>
        <v>9</v>
      </c>
      <c r="J997" s="12">
        <f t="shared" ca="1" si="177"/>
        <v>9.3333333333333339</v>
      </c>
      <c r="K997" s="12">
        <f t="shared" ca="1" si="178"/>
        <v>0</v>
      </c>
      <c r="L997" s="12">
        <f t="shared" ca="1" si="179"/>
        <v>0</v>
      </c>
      <c r="M997" s="12">
        <f t="shared" ca="1" si="180"/>
        <v>9.3333333333333339</v>
      </c>
      <c r="N997" s="9">
        <f ca="1">MATCH(C997,INDEX('Task Durations - Poisson'!$B$2:$AZ$80,,5),1)</f>
        <v>8</v>
      </c>
      <c r="O997" s="9">
        <f ca="1">MIN(51,INT(SUMPRODUCT(B997:N997,'Task Durations - Table 1'!$A$3:$M$3)))</f>
        <v>20</v>
      </c>
      <c r="P997" s="9">
        <f ca="1">MATCH(100-C997,INDEX('Task Durations - Poisson'!$B$2:$AZ$80,,O997),1)</f>
        <v>17</v>
      </c>
    </row>
    <row r="998" spans="1:16" ht="20.100000000000001" customHeight="1">
      <c r="A998" s="10">
        <v>996</v>
      </c>
      <c r="B998" s="11">
        <f t="shared" si="173"/>
        <v>7.5469777156830942</v>
      </c>
      <c r="C998" s="12">
        <f t="shared" ca="1" si="139"/>
        <v>19</v>
      </c>
      <c r="D998" s="12">
        <f t="shared" ca="1" si="174"/>
        <v>1</v>
      </c>
      <c r="E998" s="12">
        <f t="shared" ca="1" si="175"/>
        <v>0</v>
      </c>
      <c r="F998" s="12">
        <f t="shared" ca="1" si="176"/>
        <v>0</v>
      </c>
      <c r="G998" s="12">
        <f t="shared" ca="1" si="182"/>
        <v>20</v>
      </c>
      <c r="H998" s="12">
        <f t="shared" ca="1" si="182"/>
        <v>20</v>
      </c>
      <c r="I998" s="12">
        <f t="shared" ca="1" si="182"/>
        <v>20</v>
      </c>
      <c r="J998" s="12">
        <f t="shared" ca="1" si="177"/>
        <v>20</v>
      </c>
      <c r="K998" s="12">
        <f t="shared" ca="1" si="178"/>
        <v>20</v>
      </c>
      <c r="L998" s="12">
        <f t="shared" ca="1" si="179"/>
        <v>0</v>
      </c>
      <c r="M998" s="12">
        <f t="shared" ca="1" si="180"/>
        <v>0</v>
      </c>
      <c r="N998" s="9">
        <f ca="1">MATCH(C998,INDEX('Task Durations - Poisson'!$B$2:$AZ$80,,5),1)</f>
        <v>4</v>
      </c>
      <c r="O998" s="9">
        <f ca="1">MIN(51,INT(SUMPRODUCT(B998:N998,'Task Durations - Table 1'!$A$3:$M$3)))</f>
        <v>30</v>
      </c>
      <c r="P998" s="9">
        <f ca="1">MATCH(100-C998,INDEX('Task Durations - Poisson'!$B$2:$AZ$80,,O998),1)</f>
        <v>36</v>
      </c>
    </row>
    <row r="999" spans="1:16" ht="20.100000000000001" customHeight="1">
      <c r="A999" s="10">
        <v>997</v>
      </c>
      <c r="B999" s="11">
        <f t="shared" si="173"/>
        <v>7.5570470640444896</v>
      </c>
      <c r="C999" s="12">
        <f t="shared" ca="1" si="139"/>
        <v>93</v>
      </c>
      <c r="D999" s="12">
        <f t="shared" ca="1" si="174"/>
        <v>0</v>
      </c>
      <c r="E999" s="12">
        <f t="shared" ca="1" si="175"/>
        <v>0</v>
      </c>
      <c r="F999" s="12">
        <f t="shared" ca="1" si="176"/>
        <v>1</v>
      </c>
      <c r="G999" s="12">
        <f t="shared" ca="1" si="182"/>
        <v>12</v>
      </c>
      <c r="H999" s="12">
        <f t="shared" ca="1" si="182"/>
        <v>10</v>
      </c>
      <c r="I999" s="12">
        <f t="shared" ca="1" si="182"/>
        <v>12</v>
      </c>
      <c r="J999" s="12">
        <f t="shared" ca="1" si="177"/>
        <v>11.333333333333334</v>
      </c>
      <c r="K999" s="12">
        <f t="shared" ca="1" si="178"/>
        <v>0</v>
      </c>
      <c r="L999" s="12">
        <f t="shared" ca="1" si="179"/>
        <v>0</v>
      </c>
      <c r="M999" s="12">
        <f t="shared" ca="1" si="180"/>
        <v>11.333333333333334</v>
      </c>
      <c r="N999" s="9">
        <f ca="1">MATCH(C999,INDEX('Task Durations - Poisson'!$B$2:$AZ$80,,5),1)</f>
        <v>9</v>
      </c>
      <c r="O999" s="9">
        <f ca="1">MIN(51,INT(SUMPRODUCT(B999:N999,'Task Durations - Table 1'!$A$3:$M$3)))</f>
        <v>23</v>
      </c>
      <c r="P999" s="9">
        <f ca="1">MATCH(100-C999,INDEX('Task Durations - Poisson'!$B$2:$AZ$80,,O999),1)</f>
        <v>17</v>
      </c>
    </row>
    <row r="1000" spans="1:16" ht="20.100000000000001" customHeight="1">
      <c r="A1000" s="10">
        <v>998</v>
      </c>
      <c r="B1000" s="11">
        <f t="shared" si="173"/>
        <v>7.5671298471582134</v>
      </c>
      <c r="C1000" s="12">
        <f t="shared" ca="1" si="139"/>
        <v>26</v>
      </c>
      <c r="D1000" s="12">
        <f t="shared" ca="1" si="174"/>
        <v>1</v>
      </c>
      <c r="E1000" s="12">
        <f t="shared" ca="1" si="175"/>
        <v>0</v>
      </c>
      <c r="F1000" s="12">
        <f t="shared" ca="1" si="176"/>
        <v>0</v>
      </c>
      <c r="G1000" s="12">
        <f t="shared" ca="1" si="182"/>
        <v>28</v>
      </c>
      <c r="H1000" s="12">
        <f t="shared" ca="1" si="182"/>
        <v>28</v>
      </c>
      <c r="I1000" s="12">
        <f t="shared" ca="1" si="182"/>
        <v>28</v>
      </c>
      <c r="J1000" s="12">
        <f t="shared" ca="1" si="177"/>
        <v>28</v>
      </c>
      <c r="K1000" s="12">
        <f t="shared" ca="1" si="178"/>
        <v>28</v>
      </c>
      <c r="L1000" s="12">
        <f t="shared" ca="1" si="179"/>
        <v>0</v>
      </c>
      <c r="M1000" s="12">
        <f t="shared" ca="1" si="180"/>
        <v>0</v>
      </c>
      <c r="N1000" s="9">
        <f ca="1">MATCH(C1000,INDEX('Task Durations - Poisson'!$B$2:$AZ$80,,5),1)</f>
        <v>4</v>
      </c>
      <c r="O1000" s="9">
        <f ca="1">MIN(51,INT(SUMPRODUCT(B1000:N1000,'Task Durations - Table 1'!$A$3:$M$3)))</f>
        <v>40</v>
      </c>
      <c r="P1000" s="9">
        <f ca="1">MATCH(100-C1000,INDEX('Task Durations - Poisson'!$B$2:$AZ$80,,O1000),1)</f>
        <v>45</v>
      </c>
    </row>
    <row r="1001" spans="1:16" ht="20.100000000000001" customHeight="1">
      <c r="A1001" s="10">
        <v>999</v>
      </c>
      <c r="B1001" s="11">
        <f t="shared" si="173"/>
        <v>7.5772260829492133</v>
      </c>
      <c r="C1001" s="12">
        <f t="shared" ca="1" si="139"/>
        <v>49</v>
      </c>
      <c r="D1001" s="12">
        <f t="shared" ca="1" si="174"/>
        <v>0</v>
      </c>
      <c r="E1001" s="12">
        <f t="shared" ca="1" si="175"/>
        <v>1</v>
      </c>
      <c r="F1001" s="12">
        <f t="shared" ca="1" si="176"/>
        <v>0</v>
      </c>
      <c r="G1001" s="12">
        <f t="shared" ca="1" si="182"/>
        <v>8</v>
      </c>
      <c r="H1001" s="12">
        <f t="shared" ca="1" si="182"/>
        <v>9</v>
      </c>
      <c r="I1001" s="12">
        <f t="shared" ca="1" si="182"/>
        <v>8</v>
      </c>
      <c r="J1001" s="12">
        <f t="shared" ca="1" si="177"/>
        <v>8.3333333333333339</v>
      </c>
      <c r="K1001" s="12">
        <f t="shared" ca="1" si="178"/>
        <v>0</v>
      </c>
      <c r="L1001" s="12">
        <f t="shared" ca="1" si="179"/>
        <v>8.3333333333333339</v>
      </c>
      <c r="M1001" s="12">
        <f t="shared" ca="1" si="180"/>
        <v>0</v>
      </c>
      <c r="N1001" s="9">
        <f ca="1">MATCH(C1001,INDEX('Task Durations - Poisson'!$B$2:$AZ$80,,5),1)</f>
        <v>6</v>
      </c>
      <c r="O1001" s="9">
        <f ca="1">MIN(51,INT(SUMPRODUCT(B1001:N1001,'Task Durations - Table 1'!$A$3:$M$3)))</f>
        <v>14</v>
      </c>
      <c r="P1001" s="9">
        <f ca="1">MATCH(100-C1001,INDEX('Task Durations - Poisson'!$B$2:$AZ$80,,O1001),1)</f>
        <v>15</v>
      </c>
    </row>
    <row r="1002" spans="1:16" ht="20.100000000000001" customHeight="1">
      <c r="A1002" s="10">
        <v>1000</v>
      </c>
      <c r="B1002" s="11">
        <f t="shared" si="173"/>
        <v>7.5873357893663549</v>
      </c>
      <c r="C1002" s="12">
        <f t="shared" ca="1" si="139"/>
        <v>46</v>
      </c>
      <c r="D1002" s="12">
        <f t="shared" ca="1" si="174"/>
        <v>0</v>
      </c>
      <c r="E1002" s="12">
        <f t="shared" ca="1" si="175"/>
        <v>1</v>
      </c>
      <c r="F1002" s="12">
        <f t="shared" ca="1" si="176"/>
        <v>0</v>
      </c>
      <c r="G1002" s="12">
        <f t="shared" ca="1" si="182"/>
        <v>20</v>
      </c>
      <c r="H1002" s="12">
        <f t="shared" ca="1" si="182"/>
        <v>15</v>
      </c>
      <c r="I1002" s="12">
        <f t="shared" ca="1" si="182"/>
        <v>20</v>
      </c>
      <c r="J1002" s="12">
        <f t="shared" ca="1" si="177"/>
        <v>18.333333333333332</v>
      </c>
      <c r="K1002" s="12">
        <f t="shared" ca="1" si="178"/>
        <v>0</v>
      </c>
      <c r="L1002" s="12">
        <f t="shared" ca="1" si="179"/>
        <v>18.333333333333332</v>
      </c>
      <c r="M1002" s="12">
        <f t="shared" ca="1" si="180"/>
        <v>0</v>
      </c>
      <c r="N1002" s="9">
        <f ca="1">MATCH(C1002,INDEX('Task Durations - Poisson'!$B$2:$AZ$80,,5),1)</f>
        <v>6</v>
      </c>
      <c r="O1002" s="9">
        <f ca="1">MIN(51,INT(SUMPRODUCT(B1002:N1002,'Task Durations - Table 1'!$A$3:$M$3)))</f>
        <v>23</v>
      </c>
      <c r="P1002" s="9">
        <f ca="1">MATCH(100-C1002,INDEX('Task Durations - Poisson'!$B$2:$AZ$80,,O1002),1)</f>
        <v>24</v>
      </c>
    </row>
    <row r="1003" spans="1:16" ht="20.100000000000001" customHeight="1">
      <c r="A1003" s="10">
        <v>1001</v>
      </c>
      <c r="B1003" s="11">
        <f t="shared" si="173"/>
        <v>7.5974589843824551</v>
      </c>
      <c r="C1003" s="12">
        <f t="shared" ca="1" si="139"/>
        <v>60</v>
      </c>
      <c r="D1003" s="12">
        <f t="shared" ca="1" si="174"/>
        <v>0</v>
      </c>
      <c r="E1003" s="12">
        <f t="shared" ca="1" si="175"/>
        <v>1</v>
      </c>
      <c r="F1003" s="12">
        <f t="shared" ca="1" si="176"/>
        <v>0</v>
      </c>
      <c r="G1003" s="12">
        <f t="shared" ca="1" si="182"/>
        <v>20</v>
      </c>
      <c r="H1003" s="12">
        <f t="shared" ca="1" si="182"/>
        <v>20</v>
      </c>
      <c r="I1003" s="12">
        <f t="shared" ca="1" si="182"/>
        <v>20</v>
      </c>
      <c r="J1003" s="12">
        <f t="shared" ca="1" si="177"/>
        <v>20</v>
      </c>
      <c r="K1003" s="12">
        <f t="shared" ca="1" si="178"/>
        <v>0</v>
      </c>
      <c r="L1003" s="12">
        <f t="shared" ca="1" si="179"/>
        <v>20</v>
      </c>
      <c r="M1003" s="12">
        <f t="shared" ca="1" si="180"/>
        <v>0</v>
      </c>
      <c r="N1003" s="9">
        <f ca="1">MATCH(C1003,INDEX('Task Durations - Poisson'!$B$2:$AZ$80,,5),1)</f>
        <v>6</v>
      </c>
      <c r="O1003" s="9">
        <f ca="1">MIN(51,INT(SUMPRODUCT(B1003:N1003,'Task Durations - Table 1'!$A$3:$M$3)))</f>
        <v>24</v>
      </c>
      <c r="P1003" s="9">
        <f ca="1">MATCH(100-C1003,INDEX('Task Durations - Poisson'!$B$2:$AZ$80,,O1003),1)</f>
        <v>24</v>
      </c>
    </row>
    <row r="1004" spans="1:16" ht="20.100000000000001" customHeight="1">
      <c r="A1004" s="10">
        <v>1002</v>
      </c>
      <c r="B1004" s="11">
        <f t="shared" si="173"/>
        <v>7.6075956859943075</v>
      </c>
      <c r="C1004" s="12">
        <f t="shared" ca="1" si="139"/>
        <v>4</v>
      </c>
      <c r="D1004" s="12">
        <f t="shared" ca="1" si="174"/>
        <v>1</v>
      </c>
      <c r="E1004" s="12">
        <f t="shared" ca="1" si="175"/>
        <v>0</v>
      </c>
      <c r="F1004" s="12">
        <f t="shared" ca="1" si="176"/>
        <v>0</v>
      </c>
      <c r="G1004" s="12">
        <f t="shared" ref="G1004:I1023" ca="1" si="183">INT(CHOOSE(1+MOD($C1004+RANDBETWEEN(0,1),7),1,2,3,5,8,13,21)+$B1004)</f>
        <v>20</v>
      </c>
      <c r="H1004" s="12">
        <f t="shared" ca="1" si="183"/>
        <v>15</v>
      </c>
      <c r="I1004" s="12">
        <f t="shared" ca="1" si="183"/>
        <v>20</v>
      </c>
      <c r="J1004" s="12">
        <f t="shared" ca="1" si="177"/>
        <v>18.333333333333332</v>
      </c>
      <c r="K1004" s="12">
        <f t="shared" ca="1" si="178"/>
        <v>18.333333333333332</v>
      </c>
      <c r="L1004" s="12">
        <f t="shared" ca="1" si="179"/>
        <v>0</v>
      </c>
      <c r="M1004" s="12">
        <f t="shared" ca="1" si="180"/>
        <v>0</v>
      </c>
      <c r="N1004" s="9">
        <f ca="1">MATCH(C1004,INDEX('Task Durations - Poisson'!$B$2:$AZ$80,,5),1)</f>
        <v>2</v>
      </c>
      <c r="O1004" s="9">
        <f ca="1">MIN(51,INT(SUMPRODUCT(B1004:N1004,'Task Durations - Table 1'!$A$3:$M$3)))</f>
        <v>28</v>
      </c>
      <c r="P1004" s="9">
        <f ca="1">MATCH(100-C1004,INDEX('Task Durations - Poisson'!$B$2:$AZ$80,,O1004),1)</f>
        <v>39</v>
      </c>
    </row>
    <row r="1005" spans="1:16" ht="20.100000000000001" customHeight="1">
      <c r="A1005" s="10">
        <v>1003</v>
      </c>
      <c r="B1005" s="11">
        <f t="shared" si="173"/>
        <v>7.6177459122227136</v>
      </c>
      <c r="C1005" s="12">
        <f t="shared" ca="1" si="139"/>
        <v>60</v>
      </c>
      <c r="D1005" s="12">
        <f t="shared" ca="1" si="174"/>
        <v>0</v>
      </c>
      <c r="E1005" s="12">
        <f t="shared" ca="1" si="175"/>
        <v>1</v>
      </c>
      <c r="F1005" s="12">
        <f t="shared" ca="1" si="176"/>
        <v>0</v>
      </c>
      <c r="G1005" s="12">
        <f t="shared" ca="1" si="183"/>
        <v>20</v>
      </c>
      <c r="H1005" s="12">
        <f t="shared" ca="1" si="183"/>
        <v>15</v>
      </c>
      <c r="I1005" s="12">
        <f t="shared" ca="1" si="183"/>
        <v>20</v>
      </c>
      <c r="J1005" s="12">
        <f t="shared" ca="1" si="177"/>
        <v>18.333333333333332</v>
      </c>
      <c r="K1005" s="12">
        <f t="shared" ca="1" si="178"/>
        <v>0</v>
      </c>
      <c r="L1005" s="12">
        <f t="shared" ca="1" si="179"/>
        <v>18.333333333333332</v>
      </c>
      <c r="M1005" s="12">
        <f t="shared" ca="1" si="180"/>
        <v>0</v>
      </c>
      <c r="N1005" s="9">
        <f ca="1">MATCH(C1005,INDEX('Task Durations - Poisson'!$B$2:$AZ$80,,5),1)</f>
        <v>6</v>
      </c>
      <c r="O1005" s="9">
        <f ca="1">MIN(51,INT(SUMPRODUCT(B1005:N1005,'Task Durations - Table 1'!$A$3:$M$3)))</f>
        <v>23</v>
      </c>
      <c r="P1005" s="9">
        <f ca="1">MATCH(100-C1005,INDEX('Task Durations - Poisson'!$B$2:$AZ$80,,O1005),1)</f>
        <v>23</v>
      </c>
    </row>
    <row r="1006" spans="1:16" ht="20.100000000000001" customHeight="1">
      <c r="A1006" s="10">
        <v>1004</v>
      </c>
      <c r="B1006" s="11">
        <f t="shared" si="173"/>
        <v>7.6279096811125271</v>
      </c>
      <c r="C1006" s="12">
        <f t="shared" ca="1" si="139"/>
        <v>94</v>
      </c>
      <c r="D1006" s="12">
        <f t="shared" ca="1" si="174"/>
        <v>0</v>
      </c>
      <c r="E1006" s="12">
        <f t="shared" ca="1" si="175"/>
        <v>0</v>
      </c>
      <c r="F1006" s="12">
        <f t="shared" ca="1" si="176"/>
        <v>1</v>
      </c>
      <c r="G1006" s="12">
        <f t="shared" ca="1" si="183"/>
        <v>15</v>
      </c>
      <c r="H1006" s="12">
        <f t="shared" ca="1" si="183"/>
        <v>15</v>
      </c>
      <c r="I1006" s="12">
        <f t="shared" ca="1" si="183"/>
        <v>15</v>
      </c>
      <c r="J1006" s="12">
        <f t="shared" ca="1" si="177"/>
        <v>15</v>
      </c>
      <c r="K1006" s="12">
        <f t="shared" ca="1" si="178"/>
        <v>0</v>
      </c>
      <c r="L1006" s="12">
        <f t="shared" ca="1" si="179"/>
        <v>0</v>
      </c>
      <c r="M1006" s="12">
        <f t="shared" ca="1" si="180"/>
        <v>15</v>
      </c>
      <c r="N1006" s="9">
        <f ca="1">MATCH(C1006,INDEX('Task Durations - Poisson'!$B$2:$AZ$80,,5),1)</f>
        <v>10</v>
      </c>
      <c r="O1006" s="9">
        <f ca="1">MIN(51,INT(SUMPRODUCT(B1006:N1006,'Task Durations - Table 1'!$A$3:$M$3)))</f>
        <v>27</v>
      </c>
      <c r="P1006" s="9">
        <f ca="1">MATCH(100-C1006,INDEX('Task Durations - Poisson'!$B$2:$AZ$80,,O1006),1)</f>
        <v>20</v>
      </c>
    </row>
    <row r="1007" spans="1:16" ht="20.100000000000001" customHeight="1">
      <c r="A1007" s="10">
        <v>1005</v>
      </c>
      <c r="B1007" s="11">
        <f t="shared" si="173"/>
        <v>7.6380870107326722</v>
      </c>
      <c r="C1007" s="12">
        <f t="shared" ca="1" si="139"/>
        <v>44</v>
      </c>
      <c r="D1007" s="12">
        <f t="shared" ca="1" si="174"/>
        <v>0</v>
      </c>
      <c r="E1007" s="12">
        <f t="shared" ca="1" si="175"/>
        <v>1</v>
      </c>
      <c r="F1007" s="12">
        <f t="shared" ca="1" si="176"/>
        <v>0</v>
      </c>
      <c r="G1007" s="12">
        <f t="shared" ca="1" si="183"/>
        <v>12</v>
      </c>
      <c r="H1007" s="12">
        <f t="shared" ca="1" si="183"/>
        <v>10</v>
      </c>
      <c r="I1007" s="12">
        <f t="shared" ca="1" si="183"/>
        <v>10</v>
      </c>
      <c r="J1007" s="12">
        <f t="shared" ca="1" si="177"/>
        <v>10.666666666666666</v>
      </c>
      <c r="K1007" s="12">
        <f t="shared" ca="1" si="178"/>
        <v>0</v>
      </c>
      <c r="L1007" s="12">
        <f t="shared" ca="1" si="179"/>
        <v>10.666666666666666</v>
      </c>
      <c r="M1007" s="12">
        <f t="shared" ca="1" si="180"/>
        <v>0</v>
      </c>
      <c r="N1007" s="9">
        <f ca="1">MATCH(C1007,INDEX('Task Durations - Poisson'!$B$2:$AZ$80,,5),1)</f>
        <v>5</v>
      </c>
      <c r="O1007" s="9">
        <f ca="1">MIN(51,INT(SUMPRODUCT(B1007:N1007,'Task Durations - Table 1'!$A$3:$M$3)))</f>
        <v>16</v>
      </c>
      <c r="P1007" s="9">
        <f ca="1">MATCH(100-C1007,INDEX('Task Durations - Poisson'!$B$2:$AZ$80,,O1007),1)</f>
        <v>17</v>
      </c>
    </row>
    <row r="1008" spans="1:16" ht="20.100000000000001" customHeight="1">
      <c r="A1008" s="10">
        <v>1006</v>
      </c>
      <c r="B1008" s="11">
        <f t="shared" si="173"/>
        <v>7.6482779191761798</v>
      </c>
      <c r="C1008" s="12">
        <f t="shared" ca="1" si="139"/>
        <v>69</v>
      </c>
      <c r="D1008" s="12">
        <f t="shared" ca="1" si="174"/>
        <v>0</v>
      </c>
      <c r="E1008" s="12">
        <f t="shared" ca="1" si="175"/>
        <v>0</v>
      </c>
      <c r="F1008" s="12">
        <f t="shared" ca="1" si="176"/>
        <v>1</v>
      </c>
      <c r="G1008" s="12">
        <f t="shared" ca="1" si="183"/>
        <v>8</v>
      </c>
      <c r="H1008" s="12">
        <f t="shared" ca="1" si="183"/>
        <v>8</v>
      </c>
      <c r="I1008" s="12">
        <f t="shared" ca="1" si="183"/>
        <v>28</v>
      </c>
      <c r="J1008" s="12">
        <f t="shared" ca="1" si="177"/>
        <v>14.666666666666666</v>
      </c>
      <c r="K1008" s="12">
        <f t="shared" ca="1" si="178"/>
        <v>0</v>
      </c>
      <c r="L1008" s="12">
        <f t="shared" ca="1" si="179"/>
        <v>0</v>
      </c>
      <c r="M1008" s="12">
        <f t="shared" ca="1" si="180"/>
        <v>14.666666666666666</v>
      </c>
      <c r="N1008" s="9">
        <f ca="1">MATCH(C1008,INDEX('Task Durations - Poisson'!$B$2:$AZ$80,,5),1)</f>
        <v>7</v>
      </c>
      <c r="O1008" s="9">
        <f ca="1">MIN(51,INT(SUMPRODUCT(B1008:N1008,'Task Durations - Table 1'!$A$3:$M$3)))</f>
        <v>26</v>
      </c>
      <c r="P1008" s="9">
        <f ca="1">MATCH(100-C1008,INDEX('Task Durations - Poisson'!$B$2:$AZ$80,,O1008),1)</f>
        <v>24</v>
      </c>
    </row>
    <row r="1009" spans="1:16" ht="20.100000000000001" customHeight="1">
      <c r="A1009" s="10">
        <v>1007</v>
      </c>
      <c r="B1009" s="11">
        <f t="shared" si="173"/>
        <v>7.6584824245602254</v>
      </c>
      <c r="C1009" s="12">
        <f t="shared" ca="1" si="139"/>
        <v>12</v>
      </c>
      <c r="D1009" s="12">
        <f t="shared" ca="1" si="174"/>
        <v>1</v>
      </c>
      <c r="E1009" s="12">
        <f t="shared" ca="1" si="175"/>
        <v>0</v>
      </c>
      <c r="F1009" s="12">
        <f t="shared" ca="1" si="176"/>
        <v>0</v>
      </c>
      <c r="G1009" s="12">
        <f t="shared" ca="1" si="183"/>
        <v>20</v>
      </c>
      <c r="H1009" s="12">
        <f t="shared" ca="1" si="183"/>
        <v>28</v>
      </c>
      <c r="I1009" s="12">
        <f t="shared" ca="1" si="183"/>
        <v>20</v>
      </c>
      <c r="J1009" s="12">
        <f t="shared" ca="1" si="177"/>
        <v>22.666666666666668</v>
      </c>
      <c r="K1009" s="12">
        <f t="shared" ca="1" si="178"/>
        <v>22.666666666666668</v>
      </c>
      <c r="L1009" s="12">
        <f t="shared" ca="1" si="179"/>
        <v>0</v>
      </c>
      <c r="M1009" s="12">
        <f t="shared" ca="1" si="180"/>
        <v>0</v>
      </c>
      <c r="N1009" s="9">
        <f ca="1">MATCH(C1009,INDEX('Task Durations - Poisson'!$B$2:$AZ$80,,5),1)</f>
        <v>3</v>
      </c>
      <c r="O1009" s="9">
        <f ca="1">MIN(51,INT(SUMPRODUCT(B1009:N1009,'Task Durations - Table 1'!$A$3:$M$3)))</f>
        <v>33</v>
      </c>
      <c r="P1009" s="9">
        <f ca="1">MATCH(100-C1009,INDEX('Task Durations - Poisson'!$B$2:$AZ$80,,O1009),1)</f>
        <v>41</v>
      </c>
    </row>
    <row r="1010" spans="1:16" ht="20.100000000000001" customHeight="1">
      <c r="A1010" s="10">
        <v>1008</v>
      </c>
      <c r="B1010" s="11">
        <f t="shared" si="173"/>
        <v>7.6687005450261552</v>
      </c>
      <c r="C1010" s="12">
        <f t="shared" ca="1" si="139"/>
        <v>79</v>
      </c>
      <c r="D1010" s="12">
        <f t="shared" ca="1" si="174"/>
        <v>0</v>
      </c>
      <c r="E1010" s="12">
        <f t="shared" ca="1" si="175"/>
        <v>0</v>
      </c>
      <c r="F1010" s="12">
        <f t="shared" ca="1" si="176"/>
        <v>1</v>
      </c>
      <c r="G1010" s="12">
        <f t="shared" ca="1" si="183"/>
        <v>10</v>
      </c>
      <c r="H1010" s="12">
        <f t="shared" ca="1" si="183"/>
        <v>12</v>
      </c>
      <c r="I1010" s="12">
        <f t="shared" ca="1" si="183"/>
        <v>10</v>
      </c>
      <c r="J1010" s="12">
        <f t="shared" ca="1" si="177"/>
        <v>10.666666666666666</v>
      </c>
      <c r="K1010" s="12">
        <f t="shared" ca="1" si="178"/>
        <v>0</v>
      </c>
      <c r="L1010" s="12">
        <f t="shared" ca="1" si="179"/>
        <v>0</v>
      </c>
      <c r="M1010" s="12">
        <f t="shared" ca="1" si="180"/>
        <v>10.666666666666666</v>
      </c>
      <c r="N1010" s="9">
        <f ca="1">MATCH(C1010,INDEX('Task Durations - Poisson'!$B$2:$AZ$80,,5),1)</f>
        <v>8</v>
      </c>
      <c r="O1010" s="9">
        <f ca="1">MIN(51,INT(SUMPRODUCT(B1010:N1010,'Task Durations - Table 1'!$A$3:$M$3)))</f>
        <v>21</v>
      </c>
      <c r="P1010" s="9">
        <f ca="1">MATCH(100-C1010,INDEX('Task Durations - Poisson'!$B$2:$AZ$80,,O1010),1)</f>
        <v>18</v>
      </c>
    </row>
    <row r="1011" spans="1:16" ht="20.100000000000001" customHeight="1">
      <c r="A1011" s="10">
        <v>1009</v>
      </c>
      <c r="B1011" s="11">
        <f t="shared" si="173"/>
        <v>7.6789322987395154</v>
      </c>
      <c r="C1011" s="12">
        <f t="shared" ca="1" si="139"/>
        <v>44</v>
      </c>
      <c r="D1011" s="12">
        <f t="shared" ca="1" si="174"/>
        <v>0</v>
      </c>
      <c r="E1011" s="12">
        <f t="shared" ca="1" si="175"/>
        <v>1</v>
      </c>
      <c r="F1011" s="12">
        <f t="shared" ca="1" si="176"/>
        <v>0</v>
      </c>
      <c r="G1011" s="12">
        <f t="shared" ca="1" si="183"/>
        <v>12</v>
      </c>
      <c r="H1011" s="12">
        <f t="shared" ca="1" si="183"/>
        <v>10</v>
      </c>
      <c r="I1011" s="12">
        <f t="shared" ca="1" si="183"/>
        <v>12</v>
      </c>
      <c r="J1011" s="12">
        <f t="shared" ca="1" si="177"/>
        <v>11.333333333333334</v>
      </c>
      <c r="K1011" s="12">
        <f t="shared" ca="1" si="178"/>
        <v>0</v>
      </c>
      <c r="L1011" s="12">
        <f t="shared" ca="1" si="179"/>
        <v>11.333333333333334</v>
      </c>
      <c r="M1011" s="12">
        <f t="shared" ca="1" si="180"/>
        <v>0</v>
      </c>
      <c r="N1011" s="9">
        <f ca="1">MATCH(C1011,INDEX('Task Durations - Poisson'!$B$2:$AZ$80,,5),1)</f>
        <v>5</v>
      </c>
      <c r="O1011" s="9">
        <f ca="1">MIN(51,INT(SUMPRODUCT(B1011:N1011,'Task Durations - Table 1'!$A$3:$M$3)))</f>
        <v>16</v>
      </c>
      <c r="P1011" s="9">
        <f ca="1">MATCH(100-C1011,INDEX('Task Durations - Poisson'!$B$2:$AZ$80,,O1011),1)</f>
        <v>17</v>
      </c>
    </row>
    <row r="1012" spans="1:16" ht="20.100000000000001" customHeight="1">
      <c r="A1012" s="10">
        <v>1010</v>
      </c>
      <c r="B1012" s="11">
        <f t="shared" si="173"/>
        <v>7.6891777038900981</v>
      </c>
      <c r="C1012" s="12">
        <f t="shared" ca="1" si="139"/>
        <v>99</v>
      </c>
      <c r="D1012" s="12">
        <f t="shared" ca="1" si="174"/>
        <v>0</v>
      </c>
      <c r="E1012" s="12">
        <f t="shared" ca="1" si="175"/>
        <v>0</v>
      </c>
      <c r="F1012" s="12">
        <f t="shared" ca="1" si="176"/>
        <v>1</v>
      </c>
      <c r="G1012" s="12">
        <f t="shared" ca="1" si="183"/>
        <v>9</v>
      </c>
      <c r="H1012" s="12">
        <f t="shared" ca="1" si="183"/>
        <v>9</v>
      </c>
      <c r="I1012" s="12">
        <f t="shared" ca="1" si="183"/>
        <v>9</v>
      </c>
      <c r="J1012" s="12">
        <f t="shared" ca="1" si="177"/>
        <v>9</v>
      </c>
      <c r="K1012" s="12">
        <f t="shared" ca="1" si="178"/>
        <v>0</v>
      </c>
      <c r="L1012" s="12">
        <f t="shared" ca="1" si="179"/>
        <v>0</v>
      </c>
      <c r="M1012" s="12">
        <f t="shared" ca="1" si="180"/>
        <v>9</v>
      </c>
      <c r="N1012" s="9">
        <f ca="1">MATCH(C1012,INDEX('Task Durations - Poisson'!$B$2:$AZ$80,,5),1)</f>
        <v>12</v>
      </c>
      <c r="O1012" s="9">
        <f ca="1">MIN(51,INT(SUMPRODUCT(B1012:N1012,'Task Durations - Table 1'!$A$3:$M$3)))</f>
        <v>22</v>
      </c>
      <c r="P1012" s="9">
        <f ca="1">MATCH(100-C1012,INDEX('Task Durations - Poisson'!$B$2:$AZ$80,,O1012),1)</f>
        <v>13</v>
      </c>
    </row>
    <row r="1013" spans="1:16" ht="20.100000000000001" customHeight="1">
      <c r="A1013" s="10">
        <v>1011</v>
      </c>
      <c r="B1013" s="11">
        <f t="shared" si="173"/>
        <v>7.6994367786919575</v>
      </c>
      <c r="C1013" s="12">
        <f t="shared" ca="1" si="139"/>
        <v>50</v>
      </c>
      <c r="D1013" s="12">
        <f t="shared" ca="1" si="174"/>
        <v>0</v>
      </c>
      <c r="E1013" s="12">
        <f t="shared" ca="1" si="175"/>
        <v>1</v>
      </c>
      <c r="F1013" s="12">
        <f t="shared" ca="1" si="176"/>
        <v>0</v>
      </c>
      <c r="G1013" s="12">
        <f t="shared" ca="1" si="183"/>
        <v>9</v>
      </c>
      <c r="H1013" s="12">
        <f t="shared" ca="1" si="183"/>
        <v>9</v>
      </c>
      <c r="I1013" s="12">
        <f t="shared" ca="1" si="183"/>
        <v>9</v>
      </c>
      <c r="J1013" s="12">
        <f t="shared" ca="1" si="177"/>
        <v>9</v>
      </c>
      <c r="K1013" s="12">
        <f t="shared" ca="1" si="178"/>
        <v>0</v>
      </c>
      <c r="L1013" s="12">
        <f t="shared" ca="1" si="179"/>
        <v>9</v>
      </c>
      <c r="M1013" s="12">
        <f t="shared" ca="1" si="180"/>
        <v>0</v>
      </c>
      <c r="N1013" s="9">
        <f ca="1">MATCH(C1013,INDEX('Task Durations - Poisson'!$B$2:$AZ$80,,5),1)</f>
        <v>6</v>
      </c>
      <c r="O1013" s="9">
        <f ca="1">MIN(51,INT(SUMPRODUCT(B1013:N1013,'Task Durations - Table 1'!$A$3:$M$3)))</f>
        <v>15</v>
      </c>
      <c r="P1013" s="9">
        <f ca="1">MATCH(100-C1013,INDEX('Task Durations - Poisson'!$B$2:$AZ$80,,O1013),1)</f>
        <v>16</v>
      </c>
    </row>
    <row r="1014" spans="1:16" ht="20.100000000000001" customHeight="1">
      <c r="A1014" s="10">
        <v>1012</v>
      </c>
      <c r="B1014" s="11">
        <f t="shared" si="173"/>
        <v>7.7097095413834493</v>
      </c>
      <c r="C1014" s="12">
        <f t="shared" ca="1" si="139"/>
        <v>13</v>
      </c>
      <c r="D1014" s="12">
        <f t="shared" ca="1" si="174"/>
        <v>1</v>
      </c>
      <c r="E1014" s="12">
        <f t="shared" ca="1" si="175"/>
        <v>0</v>
      </c>
      <c r="F1014" s="12">
        <f t="shared" ca="1" si="176"/>
        <v>0</v>
      </c>
      <c r="G1014" s="12">
        <f t="shared" ca="1" si="183"/>
        <v>8</v>
      </c>
      <c r="H1014" s="12">
        <f t="shared" ca="1" si="183"/>
        <v>8</v>
      </c>
      <c r="I1014" s="12">
        <f t="shared" ca="1" si="183"/>
        <v>8</v>
      </c>
      <c r="J1014" s="12">
        <f t="shared" ca="1" si="177"/>
        <v>8</v>
      </c>
      <c r="K1014" s="12">
        <f t="shared" ca="1" si="178"/>
        <v>8</v>
      </c>
      <c r="L1014" s="12">
        <f t="shared" ca="1" si="179"/>
        <v>0</v>
      </c>
      <c r="M1014" s="12">
        <f t="shared" ca="1" si="180"/>
        <v>0</v>
      </c>
      <c r="N1014" s="9">
        <f ca="1">MATCH(C1014,INDEX('Task Durations - Poisson'!$B$2:$AZ$80,,5),1)</f>
        <v>4</v>
      </c>
      <c r="O1014" s="9">
        <f ca="1">MIN(51,INT(SUMPRODUCT(B1014:N1014,'Task Durations - Table 1'!$A$3:$M$3)))</f>
        <v>17</v>
      </c>
      <c r="P1014" s="9">
        <f ca="1">MATCH(100-C1014,INDEX('Task Durations - Poisson'!$B$2:$AZ$80,,O1014),1)</f>
        <v>23</v>
      </c>
    </row>
    <row r="1015" spans="1:16" ht="20.100000000000001" customHeight="1">
      <c r="A1015" s="10">
        <v>1013</v>
      </c>
      <c r="B1015" s="11">
        <f t="shared" si="173"/>
        <v>7.7199960102272689</v>
      </c>
      <c r="C1015" s="12">
        <f t="shared" ca="1" si="139"/>
        <v>91</v>
      </c>
      <c r="D1015" s="12">
        <f t="shared" ca="1" si="174"/>
        <v>0</v>
      </c>
      <c r="E1015" s="12">
        <f t="shared" ca="1" si="175"/>
        <v>0</v>
      </c>
      <c r="F1015" s="12">
        <f t="shared" ca="1" si="176"/>
        <v>1</v>
      </c>
      <c r="G1015" s="12">
        <f t="shared" ca="1" si="183"/>
        <v>8</v>
      </c>
      <c r="H1015" s="12">
        <f t="shared" ca="1" si="183"/>
        <v>9</v>
      </c>
      <c r="I1015" s="12">
        <f t="shared" ca="1" si="183"/>
        <v>9</v>
      </c>
      <c r="J1015" s="12">
        <f t="shared" ca="1" si="177"/>
        <v>8.6666666666666661</v>
      </c>
      <c r="K1015" s="12">
        <f t="shared" ca="1" si="178"/>
        <v>0</v>
      </c>
      <c r="L1015" s="12">
        <f t="shared" ca="1" si="179"/>
        <v>0</v>
      </c>
      <c r="M1015" s="12">
        <f t="shared" ca="1" si="180"/>
        <v>8.6666666666666661</v>
      </c>
      <c r="N1015" s="9">
        <f ca="1">MATCH(C1015,INDEX('Task Durations - Poisson'!$B$2:$AZ$80,,5),1)</f>
        <v>9</v>
      </c>
      <c r="O1015" s="9">
        <f ca="1">MIN(51,INT(SUMPRODUCT(B1015:N1015,'Task Durations - Table 1'!$A$3:$M$3)))</f>
        <v>20</v>
      </c>
      <c r="P1015" s="9">
        <f ca="1">MATCH(100-C1015,INDEX('Task Durations - Poisson'!$B$2:$AZ$80,,O1015),1)</f>
        <v>15</v>
      </c>
    </row>
    <row r="1016" spans="1:16" ht="20.100000000000001" customHeight="1">
      <c r="A1016" s="10">
        <v>1014</v>
      </c>
      <c r="B1016" s="11">
        <f t="shared" si="173"/>
        <v>7.7302962035104734</v>
      </c>
      <c r="C1016" s="12">
        <f t="shared" ca="1" si="139"/>
        <v>20</v>
      </c>
      <c r="D1016" s="12">
        <f t="shared" ca="1" si="174"/>
        <v>1</v>
      </c>
      <c r="E1016" s="12">
        <f t="shared" ca="1" si="175"/>
        <v>0</v>
      </c>
      <c r="F1016" s="12">
        <f t="shared" ca="1" si="176"/>
        <v>0</v>
      </c>
      <c r="G1016" s="12">
        <f t="shared" ca="1" si="183"/>
        <v>28</v>
      </c>
      <c r="H1016" s="12">
        <f t="shared" ca="1" si="183"/>
        <v>28</v>
      </c>
      <c r="I1016" s="12">
        <f t="shared" ca="1" si="183"/>
        <v>8</v>
      </c>
      <c r="J1016" s="12">
        <f t="shared" ca="1" si="177"/>
        <v>21.333333333333332</v>
      </c>
      <c r="K1016" s="12">
        <f t="shared" ca="1" si="178"/>
        <v>21.333333333333332</v>
      </c>
      <c r="L1016" s="12">
        <f t="shared" ca="1" si="179"/>
        <v>0</v>
      </c>
      <c r="M1016" s="12">
        <f t="shared" ca="1" si="180"/>
        <v>0</v>
      </c>
      <c r="N1016" s="9">
        <f ca="1">MATCH(C1016,INDEX('Task Durations - Poisson'!$B$2:$AZ$80,,5),1)</f>
        <v>4</v>
      </c>
      <c r="O1016" s="9">
        <f ca="1">MIN(51,INT(SUMPRODUCT(B1016:N1016,'Task Durations - Table 1'!$A$3:$M$3)))</f>
        <v>31</v>
      </c>
      <c r="P1016" s="9">
        <f ca="1">MATCH(100-C1016,INDEX('Task Durations - Poisson'!$B$2:$AZ$80,,O1016),1)</f>
        <v>37</v>
      </c>
    </row>
    <row r="1017" spans="1:16" ht="20.100000000000001" customHeight="1">
      <c r="A1017" s="10">
        <v>1015</v>
      </c>
      <c r="B1017" s="11">
        <f t="shared" si="173"/>
        <v>7.7406101395445184</v>
      </c>
      <c r="C1017" s="12">
        <f t="shared" ca="1" si="139"/>
        <v>48</v>
      </c>
      <c r="D1017" s="12">
        <f t="shared" ca="1" si="174"/>
        <v>0</v>
      </c>
      <c r="E1017" s="12">
        <f t="shared" ca="1" si="175"/>
        <v>1</v>
      </c>
      <c r="F1017" s="12">
        <f t="shared" ca="1" si="176"/>
        <v>0</v>
      </c>
      <c r="G1017" s="12">
        <f t="shared" ca="1" si="183"/>
        <v>8</v>
      </c>
      <c r="H1017" s="12">
        <f t="shared" ca="1" si="183"/>
        <v>8</v>
      </c>
      <c r="I1017" s="12">
        <f t="shared" ca="1" si="183"/>
        <v>28</v>
      </c>
      <c r="J1017" s="12">
        <f t="shared" ca="1" si="177"/>
        <v>14.666666666666666</v>
      </c>
      <c r="K1017" s="12">
        <f t="shared" ca="1" si="178"/>
        <v>0</v>
      </c>
      <c r="L1017" s="12">
        <f t="shared" ca="1" si="179"/>
        <v>14.666666666666666</v>
      </c>
      <c r="M1017" s="12">
        <f t="shared" ca="1" si="180"/>
        <v>0</v>
      </c>
      <c r="N1017" s="9">
        <f ca="1">MATCH(C1017,INDEX('Task Durations - Poisson'!$B$2:$AZ$80,,5),1)</f>
        <v>6</v>
      </c>
      <c r="O1017" s="9">
        <f ca="1">MIN(51,INT(SUMPRODUCT(B1017:N1017,'Task Durations - Table 1'!$A$3:$M$3)))</f>
        <v>20</v>
      </c>
      <c r="P1017" s="9">
        <f ca="1">MATCH(100-C1017,INDEX('Task Durations - Poisson'!$B$2:$AZ$80,,O1017),1)</f>
        <v>21</v>
      </c>
    </row>
    <row r="1018" spans="1:16" ht="20.100000000000001" customHeight="1">
      <c r="A1018" s="10">
        <v>1016</v>
      </c>
      <c r="B1018" s="11">
        <f t="shared" si="173"/>
        <v>7.7509378366652966</v>
      </c>
      <c r="C1018" s="12">
        <f t="shared" ca="1" si="139"/>
        <v>85</v>
      </c>
      <c r="D1018" s="12">
        <f t="shared" ca="1" si="174"/>
        <v>0</v>
      </c>
      <c r="E1018" s="12">
        <f t="shared" ca="1" si="175"/>
        <v>0</v>
      </c>
      <c r="F1018" s="12">
        <f t="shared" ca="1" si="176"/>
        <v>1</v>
      </c>
      <c r="G1018" s="12">
        <f t="shared" ca="1" si="183"/>
        <v>9</v>
      </c>
      <c r="H1018" s="12">
        <f t="shared" ca="1" si="183"/>
        <v>9</v>
      </c>
      <c r="I1018" s="12">
        <f t="shared" ca="1" si="183"/>
        <v>10</v>
      </c>
      <c r="J1018" s="12">
        <f t="shared" ca="1" si="177"/>
        <v>9.3333333333333339</v>
      </c>
      <c r="K1018" s="12">
        <f t="shared" ca="1" si="178"/>
        <v>0</v>
      </c>
      <c r="L1018" s="12">
        <f t="shared" ca="1" si="179"/>
        <v>0</v>
      </c>
      <c r="M1018" s="12">
        <f t="shared" ca="1" si="180"/>
        <v>9.3333333333333339</v>
      </c>
      <c r="N1018" s="9">
        <f ca="1">MATCH(C1018,INDEX('Task Durations - Poisson'!$B$2:$AZ$80,,5),1)</f>
        <v>8</v>
      </c>
      <c r="O1018" s="9">
        <f ca="1">MIN(51,INT(SUMPRODUCT(B1018:N1018,'Task Durations - Table 1'!$A$3:$M$3)))</f>
        <v>20</v>
      </c>
      <c r="P1018" s="9">
        <f ca="1">MATCH(100-C1018,INDEX('Task Durations - Poisson'!$B$2:$AZ$80,,O1018),1)</f>
        <v>16</v>
      </c>
    </row>
    <row r="1019" spans="1:16" ht="20.100000000000001" customHeight="1">
      <c r="A1019" s="10">
        <v>1017</v>
      </c>
      <c r="B1019" s="11">
        <f t="shared" si="173"/>
        <v>7.7612793132331586</v>
      </c>
      <c r="C1019" s="12">
        <f t="shared" ca="1" si="139"/>
        <v>98</v>
      </c>
      <c r="D1019" s="12">
        <f t="shared" ca="1" si="174"/>
        <v>0</v>
      </c>
      <c r="E1019" s="12">
        <f t="shared" ca="1" si="175"/>
        <v>0</v>
      </c>
      <c r="F1019" s="12">
        <f t="shared" ca="1" si="176"/>
        <v>1</v>
      </c>
      <c r="G1019" s="12">
        <f t="shared" ca="1" si="183"/>
        <v>9</v>
      </c>
      <c r="H1019" s="12">
        <f t="shared" ca="1" si="183"/>
        <v>8</v>
      </c>
      <c r="I1019" s="12">
        <f t="shared" ca="1" si="183"/>
        <v>8</v>
      </c>
      <c r="J1019" s="12">
        <f t="shared" ca="1" si="177"/>
        <v>8.3333333333333339</v>
      </c>
      <c r="K1019" s="12">
        <f t="shared" ca="1" si="178"/>
        <v>0</v>
      </c>
      <c r="L1019" s="12">
        <f t="shared" ca="1" si="179"/>
        <v>0</v>
      </c>
      <c r="M1019" s="12">
        <f t="shared" ca="1" si="180"/>
        <v>8.3333333333333339</v>
      </c>
      <c r="N1019" s="9">
        <f ca="1">MATCH(C1019,INDEX('Task Durations - Poisson'!$B$2:$AZ$80,,5),1)</f>
        <v>11</v>
      </c>
      <c r="O1019" s="9">
        <f ca="1">MIN(51,INT(SUMPRODUCT(B1019:N1019,'Task Durations - Table 1'!$A$3:$M$3)))</f>
        <v>21</v>
      </c>
      <c r="P1019" s="9">
        <f ca="1">MATCH(100-C1019,INDEX('Task Durations - Poisson'!$B$2:$AZ$80,,O1019),1)</f>
        <v>13</v>
      </c>
    </row>
    <row r="1020" spans="1:16" ht="20.100000000000001" customHeight="1">
      <c r="A1020" s="10">
        <v>1018</v>
      </c>
      <c r="B1020" s="11">
        <f t="shared" si="173"/>
        <v>7.7716345876329536</v>
      </c>
      <c r="C1020" s="12">
        <f t="shared" ca="1" si="139"/>
        <v>54</v>
      </c>
      <c r="D1020" s="12">
        <f t="shared" ca="1" si="174"/>
        <v>0</v>
      </c>
      <c r="E1020" s="12">
        <f t="shared" ca="1" si="175"/>
        <v>1</v>
      </c>
      <c r="F1020" s="12">
        <f t="shared" ca="1" si="176"/>
        <v>0</v>
      </c>
      <c r="G1020" s="12">
        <f t="shared" ca="1" si="183"/>
        <v>20</v>
      </c>
      <c r="H1020" s="12">
        <f t="shared" ca="1" si="183"/>
        <v>28</v>
      </c>
      <c r="I1020" s="12">
        <f t="shared" ca="1" si="183"/>
        <v>20</v>
      </c>
      <c r="J1020" s="12">
        <f t="shared" ca="1" si="177"/>
        <v>22.666666666666668</v>
      </c>
      <c r="K1020" s="12">
        <f t="shared" ca="1" si="178"/>
        <v>0</v>
      </c>
      <c r="L1020" s="12">
        <f t="shared" ca="1" si="179"/>
        <v>22.666666666666668</v>
      </c>
      <c r="M1020" s="12">
        <f t="shared" ca="1" si="180"/>
        <v>0</v>
      </c>
      <c r="N1020" s="9">
        <f ca="1">MATCH(C1020,INDEX('Task Durations - Poisson'!$B$2:$AZ$80,,5),1)</f>
        <v>6</v>
      </c>
      <c r="O1020" s="9">
        <f ca="1">MIN(51,INT(SUMPRODUCT(B1020:N1020,'Task Durations - Table 1'!$A$3:$M$3)))</f>
        <v>25</v>
      </c>
      <c r="P1020" s="9">
        <f ca="1">MATCH(100-C1020,INDEX('Task Durations - Poisson'!$B$2:$AZ$80,,O1020),1)</f>
        <v>25</v>
      </c>
    </row>
    <row r="1021" spans="1:16" ht="20.100000000000001" customHeight="1">
      <c r="A1021" s="10">
        <v>1019</v>
      </c>
      <c r="B1021" s="11">
        <f t="shared" si="173"/>
        <v>7.782003678274064</v>
      </c>
      <c r="C1021" s="12">
        <f t="shared" ca="1" si="139"/>
        <v>1</v>
      </c>
      <c r="D1021" s="12">
        <f t="shared" ca="1" si="174"/>
        <v>1</v>
      </c>
      <c r="E1021" s="12">
        <f t="shared" ca="1" si="175"/>
        <v>0</v>
      </c>
      <c r="F1021" s="12">
        <f t="shared" ca="1" si="176"/>
        <v>0</v>
      </c>
      <c r="G1021" s="12">
        <f t="shared" ca="1" si="183"/>
        <v>9</v>
      </c>
      <c r="H1021" s="12">
        <f t="shared" ca="1" si="183"/>
        <v>10</v>
      </c>
      <c r="I1021" s="12">
        <f t="shared" ca="1" si="183"/>
        <v>10</v>
      </c>
      <c r="J1021" s="12">
        <f t="shared" ca="1" si="177"/>
        <v>9.6666666666666661</v>
      </c>
      <c r="K1021" s="12">
        <f t="shared" ca="1" si="178"/>
        <v>9.6666666666666661</v>
      </c>
      <c r="L1021" s="12">
        <f t="shared" ca="1" si="179"/>
        <v>0</v>
      </c>
      <c r="M1021" s="12">
        <f t="shared" ca="1" si="180"/>
        <v>0</v>
      </c>
      <c r="N1021" s="9">
        <f ca="1">MATCH(C1021,INDEX('Task Durations - Poisson'!$B$2:$AZ$80,,5),1)</f>
        <v>2</v>
      </c>
      <c r="O1021" s="9">
        <f ca="1">MIN(51,INT(SUMPRODUCT(B1021:N1021,'Task Durations - Table 1'!$A$3:$M$3)))</f>
        <v>18</v>
      </c>
      <c r="P1021" s="9">
        <f ca="1">MATCH(100-C1021,INDEX('Task Durations - Poisson'!$B$2:$AZ$80,,O1021),1)</f>
        <v>30</v>
      </c>
    </row>
    <row r="1022" spans="1:16" ht="20.100000000000001" customHeight="1">
      <c r="A1022" s="10">
        <v>1020</v>
      </c>
      <c r="B1022" s="11">
        <f t="shared" si="173"/>
        <v>7.7923866035904297</v>
      </c>
      <c r="C1022" s="12">
        <f t="shared" ca="1" si="139"/>
        <v>49</v>
      </c>
      <c r="D1022" s="12">
        <f t="shared" ca="1" si="174"/>
        <v>0</v>
      </c>
      <c r="E1022" s="12">
        <f t="shared" ca="1" si="175"/>
        <v>1</v>
      </c>
      <c r="F1022" s="12">
        <f t="shared" ca="1" si="176"/>
        <v>0</v>
      </c>
      <c r="G1022" s="12">
        <f t="shared" ca="1" si="183"/>
        <v>9</v>
      </c>
      <c r="H1022" s="12">
        <f t="shared" ca="1" si="183"/>
        <v>8</v>
      </c>
      <c r="I1022" s="12">
        <f t="shared" ca="1" si="183"/>
        <v>8</v>
      </c>
      <c r="J1022" s="12">
        <f t="shared" ca="1" si="177"/>
        <v>8.3333333333333339</v>
      </c>
      <c r="K1022" s="12">
        <f t="shared" ca="1" si="178"/>
        <v>0</v>
      </c>
      <c r="L1022" s="12">
        <f t="shared" ca="1" si="179"/>
        <v>8.3333333333333339</v>
      </c>
      <c r="M1022" s="12">
        <f t="shared" ca="1" si="180"/>
        <v>0</v>
      </c>
      <c r="N1022" s="9">
        <f ca="1">MATCH(C1022,INDEX('Task Durations - Poisson'!$B$2:$AZ$80,,5),1)</f>
        <v>6</v>
      </c>
      <c r="O1022" s="9">
        <f ca="1">MIN(51,INT(SUMPRODUCT(B1022:N1022,'Task Durations - Table 1'!$A$3:$M$3)))</f>
        <v>14</v>
      </c>
      <c r="P1022" s="9">
        <f ca="1">MATCH(100-C1022,INDEX('Task Durations - Poisson'!$B$2:$AZ$80,,O1022),1)</f>
        <v>15</v>
      </c>
    </row>
    <row r="1023" spans="1:16" ht="20.100000000000001" customHeight="1">
      <c r="A1023" s="10">
        <v>1021</v>
      </c>
      <c r="B1023" s="11">
        <f t="shared" si="173"/>
        <v>7.8027833820405856</v>
      </c>
      <c r="C1023" s="12">
        <f t="shared" ref="C1023:C1277" ca="1" si="184">RANDBETWEEN(0,100)</f>
        <v>73</v>
      </c>
      <c r="D1023" s="12">
        <f t="shared" ca="1" si="174"/>
        <v>0</v>
      </c>
      <c r="E1023" s="12">
        <f t="shared" ca="1" si="175"/>
        <v>0</v>
      </c>
      <c r="F1023" s="12">
        <f t="shared" ca="1" si="176"/>
        <v>1</v>
      </c>
      <c r="G1023" s="12">
        <f t="shared" ca="1" si="183"/>
        <v>12</v>
      </c>
      <c r="H1023" s="12">
        <f t="shared" ca="1" si="183"/>
        <v>12</v>
      </c>
      <c r="I1023" s="12">
        <f t="shared" ca="1" si="183"/>
        <v>12</v>
      </c>
      <c r="J1023" s="12">
        <f t="shared" ca="1" si="177"/>
        <v>12</v>
      </c>
      <c r="K1023" s="12">
        <f t="shared" ca="1" si="178"/>
        <v>0</v>
      </c>
      <c r="L1023" s="12">
        <f t="shared" ca="1" si="179"/>
        <v>0</v>
      </c>
      <c r="M1023" s="12">
        <f t="shared" ca="1" si="180"/>
        <v>12</v>
      </c>
      <c r="N1023" s="9">
        <f ca="1">MATCH(C1023,INDEX('Task Durations - Poisson'!$B$2:$AZ$80,,5),1)</f>
        <v>7</v>
      </c>
      <c r="O1023" s="9">
        <f ca="1">MIN(51,INT(SUMPRODUCT(B1023:N1023,'Task Durations - Table 1'!$A$3:$M$3)))</f>
        <v>22</v>
      </c>
      <c r="P1023" s="9">
        <f ca="1">MATCH(100-C1023,INDEX('Task Durations - Poisson'!$B$2:$AZ$80,,O1023),1)</f>
        <v>20</v>
      </c>
    </row>
    <row r="1024" spans="1:16" ht="20.100000000000001" customHeight="1">
      <c r="A1024" s="10">
        <v>1022</v>
      </c>
      <c r="B1024" s="11">
        <f t="shared" si="173"/>
        <v>7.8131940321077007</v>
      </c>
      <c r="C1024" s="12">
        <f t="shared" ca="1" si="184"/>
        <v>17</v>
      </c>
      <c r="D1024" s="12">
        <f t="shared" ca="1" si="174"/>
        <v>1</v>
      </c>
      <c r="E1024" s="12">
        <f t="shared" ca="1" si="175"/>
        <v>0</v>
      </c>
      <c r="F1024" s="12">
        <f t="shared" ca="1" si="176"/>
        <v>0</v>
      </c>
      <c r="G1024" s="12">
        <f t="shared" ref="G1024:I1043" ca="1" si="185">INT(CHOOSE(1+MOD($C1024+RANDBETWEEN(0,1),7),1,2,3,5,8,13,21)+$B1024)</f>
        <v>15</v>
      </c>
      <c r="H1024" s="12">
        <f t="shared" ca="1" si="185"/>
        <v>12</v>
      </c>
      <c r="I1024" s="12">
        <f t="shared" ca="1" si="185"/>
        <v>12</v>
      </c>
      <c r="J1024" s="12">
        <f t="shared" ca="1" si="177"/>
        <v>13</v>
      </c>
      <c r="K1024" s="12">
        <f t="shared" ca="1" si="178"/>
        <v>13</v>
      </c>
      <c r="L1024" s="12">
        <f t="shared" ca="1" si="179"/>
        <v>0</v>
      </c>
      <c r="M1024" s="12">
        <f t="shared" ca="1" si="180"/>
        <v>0</v>
      </c>
      <c r="N1024" s="9">
        <f ca="1">MATCH(C1024,INDEX('Task Durations - Poisson'!$B$2:$AZ$80,,5),1)</f>
        <v>4</v>
      </c>
      <c r="O1024" s="9">
        <f ca="1">MIN(51,INT(SUMPRODUCT(B1024:N1024,'Task Durations - Table 1'!$A$3:$M$3)))</f>
        <v>23</v>
      </c>
      <c r="P1024" s="9">
        <f ca="1">MATCH(100-C1024,INDEX('Task Durations - Poisson'!$B$2:$AZ$80,,O1024),1)</f>
        <v>29</v>
      </c>
    </row>
    <row r="1025" spans="1:16" ht="20.100000000000001" customHeight="1">
      <c r="A1025" s="10">
        <v>1023</v>
      </c>
      <c r="B1025" s="11">
        <f t="shared" si="173"/>
        <v>7.8236185722995959</v>
      </c>
      <c r="C1025" s="12">
        <f t="shared" ca="1" si="184"/>
        <v>70</v>
      </c>
      <c r="D1025" s="12">
        <f t="shared" ca="1" si="174"/>
        <v>0</v>
      </c>
      <c r="E1025" s="12">
        <f t="shared" ca="1" si="175"/>
        <v>0</v>
      </c>
      <c r="F1025" s="12">
        <f t="shared" ca="1" si="176"/>
        <v>1</v>
      </c>
      <c r="G1025" s="12">
        <f t="shared" ca="1" si="185"/>
        <v>9</v>
      </c>
      <c r="H1025" s="12">
        <f t="shared" ca="1" si="185"/>
        <v>8</v>
      </c>
      <c r="I1025" s="12">
        <f t="shared" ca="1" si="185"/>
        <v>8</v>
      </c>
      <c r="J1025" s="12">
        <f t="shared" ca="1" si="177"/>
        <v>8.3333333333333339</v>
      </c>
      <c r="K1025" s="12">
        <f t="shared" ca="1" si="178"/>
        <v>0</v>
      </c>
      <c r="L1025" s="12">
        <f t="shared" ca="1" si="179"/>
        <v>0</v>
      </c>
      <c r="M1025" s="12">
        <f t="shared" ca="1" si="180"/>
        <v>8.3333333333333339</v>
      </c>
      <c r="N1025" s="9">
        <f ca="1">MATCH(C1025,INDEX('Task Durations - Poisson'!$B$2:$AZ$80,,5),1)</f>
        <v>7</v>
      </c>
      <c r="O1025" s="9">
        <f ca="1">MIN(51,INT(SUMPRODUCT(B1025:N1025,'Task Durations - Table 1'!$A$3:$M$3)))</f>
        <v>19</v>
      </c>
      <c r="P1025" s="9">
        <f ca="1">MATCH(100-C1025,INDEX('Task Durations - Poisson'!$B$2:$AZ$80,,O1025),1)</f>
        <v>18</v>
      </c>
    </row>
    <row r="1026" spans="1:16" ht="20.100000000000001" customHeight="1">
      <c r="A1026" s="10">
        <v>1024</v>
      </c>
      <c r="B1026" s="11">
        <f t="shared" si="173"/>
        <v>7.8340570211487908</v>
      </c>
      <c r="C1026" s="12">
        <f t="shared" ca="1" si="184"/>
        <v>81</v>
      </c>
      <c r="D1026" s="12">
        <f t="shared" ca="1" si="174"/>
        <v>0</v>
      </c>
      <c r="E1026" s="12">
        <f t="shared" ca="1" si="175"/>
        <v>0</v>
      </c>
      <c r="F1026" s="12">
        <f t="shared" ca="1" si="176"/>
        <v>1</v>
      </c>
      <c r="G1026" s="12">
        <f t="shared" ca="1" si="185"/>
        <v>20</v>
      </c>
      <c r="H1026" s="12">
        <f t="shared" ca="1" si="185"/>
        <v>15</v>
      </c>
      <c r="I1026" s="12">
        <f t="shared" ca="1" si="185"/>
        <v>20</v>
      </c>
      <c r="J1026" s="12">
        <f t="shared" ca="1" si="177"/>
        <v>18.333333333333332</v>
      </c>
      <c r="K1026" s="12">
        <f t="shared" ca="1" si="178"/>
        <v>0</v>
      </c>
      <c r="L1026" s="12">
        <f t="shared" ca="1" si="179"/>
        <v>0</v>
      </c>
      <c r="M1026" s="12">
        <f t="shared" ca="1" si="180"/>
        <v>18.333333333333332</v>
      </c>
      <c r="N1026" s="9">
        <f ca="1">MATCH(C1026,INDEX('Task Durations - Poisson'!$B$2:$AZ$80,,5),1)</f>
        <v>8</v>
      </c>
      <c r="O1026" s="9">
        <f ca="1">MIN(51,INT(SUMPRODUCT(B1026:N1026,'Task Durations - Table 1'!$A$3:$M$3)))</f>
        <v>29</v>
      </c>
      <c r="P1026" s="9">
        <f ca="1">MATCH(100-C1026,INDEX('Task Durations - Poisson'!$B$2:$AZ$80,,O1026),1)</f>
        <v>25</v>
      </c>
    </row>
    <row r="1027" spans="1:16" ht="20.100000000000001" customHeight="1">
      <c r="A1027" s="10">
        <v>1025</v>
      </c>
      <c r="B1027" s="11">
        <f t="shared" ref="B1027:B1090" si="186">2*EXP(A1027/750)</f>
        <v>7.8445093972125317</v>
      </c>
      <c r="C1027" s="12">
        <f t="shared" ca="1" si="184"/>
        <v>31</v>
      </c>
      <c r="D1027" s="12">
        <f t="shared" ref="D1027:D1090" ca="1" si="187">IF(C1027&lt;33,1,0)</f>
        <v>1</v>
      </c>
      <c r="E1027" s="12">
        <f t="shared" ref="E1027:E1090" ca="1" si="188">IF(AND(C1027&gt;=33,C1027&lt;66),1,0)</f>
        <v>0</v>
      </c>
      <c r="F1027" s="12">
        <f t="shared" ref="F1027:F1090" ca="1" si="189">IF(D1027+E1027&gt;0,0,1)</f>
        <v>0</v>
      </c>
      <c r="G1027" s="12">
        <f t="shared" ca="1" si="185"/>
        <v>12</v>
      </c>
      <c r="H1027" s="12">
        <f t="shared" ca="1" si="185"/>
        <v>12</v>
      </c>
      <c r="I1027" s="12">
        <f t="shared" ca="1" si="185"/>
        <v>12</v>
      </c>
      <c r="J1027" s="12">
        <f t="shared" ref="J1027:J1090" ca="1" si="190">AVERAGE(G1027:I1027)</f>
        <v>12</v>
      </c>
      <c r="K1027" s="12">
        <f t="shared" ref="K1027:K1090" ca="1" si="191">IF(OR(AND(D1027,IF($C1027&lt;80,1,0)),AND(E1027,IF($C1027&lt;20,1,0))),1,0)*$J1027</f>
        <v>12</v>
      </c>
      <c r="L1027" s="12">
        <f t="shared" ref="L1027:L1090" ca="1" si="192">IF(AND(K1027=0,E1027=1),1,0)*$J1027</f>
        <v>0</v>
      </c>
      <c r="M1027" s="12">
        <f t="shared" ref="M1027:M1090" ca="1" si="193">IF(K1027+L1027=0,1,0)*$J1027</f>
        <v>0</v>
      </c>
      <c r="N1027" s="9">
        <f ca="1">MATCH(C1027,INDEX('Task Durations - Poisson'!$B$2:$AZ$80,,5),1)</f>
        <v>5</v>
      </c>
      <c r="O1027" s="9">
        <f ca="1">MIN(51,INT(SUMPRODUCT(B1027:N1027,'Task Durations - Table 1'!$A$3:$M$3)))</f>
        <v>22</v>
      </c>
      <c r="P1027" s="9">
        <f ca="1">MATCH(100-C1027,INDEX('Task Durations - Poisson'!$B$2:$AZ$80,,O1027),1)</f>
        <v>25</v>
      </c>
    </row>
    <row r="1028" spans="1:16" ht="20.100000000000001" customHeight="1">
      <c r="A1028" s="10">
        <v>1026</v>
      </c>
      <c r="B1028" s="11">
        <f t="shared" si="186"/>
        <v>7.8549757190728231</v>
      </c>
      <c r="C1028" s="12">
        <f t="shared" ca="1" si="184"/>
        <v>31</v>
      </c>
      <c r="D1028" s="12">
        <f t="shared" ca="1" si="187"/>
        <v>1</v>
      </c>
      <c r="E1028" s="12">
        <f t="shared" ca="1" si="188"/>
        <v>0</v>
      </c>
      <c r="F1028" s="12">
        <f t="shared" ca="1" si="189"/>
        <v>0</v>
      </c>
      <c r="G1028" s="12">
        <f t="shared" ca="1" si="185"/>
        <v>15</v>
      </c>
      <c r="H1028" s="12">
        <f t="shared" ca="1" si="185"/>
        <v>15</v>
      </c>
      <c r="I1028" s="12">
        <f t="shared" ca="1" si="185"/>
        <v>12</v>
      </c>
      <c r="J1028" s="12">
        <f t="shared" ca="1" si="190"/>
        <v>14</v>
      </c>
      <c r="K1028" s="12">
        <f t="shared" ca="1" si="191"/>
        <v>14</v>
      </c>
      <c r="L1028" s="12">
        <f t="shared" ca="1" si="192"/>
        <v>0</v>
      </c>
      <c r="M1028" s="12">
        <f t="shared" ca="1" si="193"/>
        <v>0</v>
      </c>
      <c r="N1028" s="9">
        <f ca="1">MATCH(C1028,INDEX('Task Durations - Poisson'!$B$2:$AZ$80,,5),1)</f>
        <v>5</v>
      </c>
      <c r="O1028" s="9">
        <f ca="1">MIN(51,INT(SUMPRODUCT(B1028:N1028,'Task Durations - Table 1'!$A$3:$M$3)))</f>
        <v>24</v>
      </c>
      <c r="P1028" s="9">
        <f ca="1">MATCH(100-C1028,INDEX('Task Durations - Poisson'!$B$2:$AZ$80,,O1028),1)</f>
        <v>27</v>
      </c>
    </row>
    <row r="1029" spans="1:16" ht="20.100000000000001" customHeight="1">
      <c r="A1029" s="10">
        <v>1027</v>
      </c>
      <c r="B1029" s="11">
        <f t="shared" si="186"/>
        <v>7.8654560053364602</v>
      </c>
      <c r="C1029" s="12">
        <f t="shared" ca="1" si="184"/>
        <v>70</v>
      </c>
      <c r="D1029" s="12">
        <f t="shared" ca="1" si="187"/>
        <v>0</v>
      </c>
      <c r="E1029" s="12">
        <f t="shared" ca="1" si="188"/>
        <v>0</v>
      </c>
      <c r="F1029" s="12">
        <f t="shared" ca="1" si="189"/>
        <v>1</v>
      </c>
      <c r="G1029" s="12">
        <f t="shared" ca="1" si="185"/>
        <v>8</v>
      </c>
      <c r="H1029" s="12">
        <f t="shared" ca="1" si="185"/>
        <v>9</v>
      </c>
      <c r="I1029" s="12">
        <f t="shared" ca="1" si="185"/>
        <v>9</v>
      </c>
      <c r="J1029" s="12">
        <f t="shared" ca="1" si="190"/>
        <v>8.6666666666666661</v>
      </c>
      <c r="K1029" s="12">
        <f t="shared" ca="1" si="191"/>
        <v>0</v>
      </c>
      <c r="L1029" s="12">
        <f t="shared" ca="1" si="192"/>
        <v>0</v>
      </c>
      <c r="M1029" s="12">
        <f t="shared" ca="1" si="193"/>
        <v>8.6666666666666661</v>
      </c>
      <c r="N1029" s="9">
        <f ca="1">MATCH(C1029,INDEX('Task Durations - Poisson'!$B$2:$AZ$80,,5),1)</f>
        <v>7</v>
      </c>
      <c r="O1029" s="9">
        <f ca="1">MIN(51,INT(SUMPRODUCT(B1029:N1029,'Task Durations - Table 1'!$A$3:$M$3)))</f>
        <v>19</v>
      </c>
      <c r="P1029" s="9">
        <f ca="1">MATCH(100-C1029,INDEX('Task Durations - Poisson'!$B$2:$AZ$80,,O1029),1)</f>
        <v>18</v>
      </c>
    </row>
    <row r="1030" spans="1:16" ht="20.100000000000001" customHeight="1">
      <c r="A1030" s="10">
        <v>1028</v>
      </c>
      <c r="B1030" s="11">
        <f t="shared" si="186"/>
        <v>7.875950274635068</v>
      </c>
      <c r="C1030" s="12">
        <f t="shared" ca="1" si="184"/>
        <v>22</v>
      </c>
      <c r="D1030" s="12">
        <f t="shared" ca="1" si="187"/>
        <v>1</v>
      </c>
      <c r="E1030" s="12">
        <f t="shared" ca="1" si="188"/>
        <v>0</v>
      </c>
      <c r="F1030" s="12">
        <f t="shared" ca="1" si="189"/>
        <v>0</v>
      </c>
      <c r="G1030" s="12">
        <f t="shared" ca="1" si="185"/>
        <v>10</v>
      </c>
      <c r="H1030" s="12">
        <f t="shared" ca="1" si="185"/>
        <v>10</v>
      </c>
      <c r="I1030" s="12">
        <f t="shared" ca="1" si="185"/>
        <v>10</v>
      </c>
      <c r="J1030" s="12">
        <f t="shared" ca="1" si="190"/>
        <v>10</v>
      </c>
      <c r="K1030" s="12">
        <f t="shared" ca="1" si="191"/>
        <v>10</v>
      </c>
      <c r="L1030" s="12">
        <f t="shared" ca="1" si="192"/>
        <v>0</v>
      </c>
      <c r="M1030" s="12">
        <f t="shared" ca="1" si="193"/>
        <v>0</v>
      </c>
      <c r="N1030" s="9">
        <f ca="1">MATCH(C1030,INDEX('Task Durations - Poisson'!$B$2:$AZ$80,,5),1)</f>
        <v>4</v>
      </c>
      <c r="O1030" s="9">
        <f ca="1">MIN(51,INT(SUMPRODUCT(B1030:N1030,'Task Durations - Table 1'!$A$3:$M$3)))</f>
        <v>19</v>
      </c>
      <c r="P1030" s="9">
        <f ca="1">MATCH(100-C1030,INDEX('Task Durations - Poisson'!$B$2:$AZ$80,,O1030),1)</f>
        <v>23</v>
      </c>
    </row>
    <row r="1031" spans="1:16" ht="20.100000000000001" customHeight="1">
      <c r="A1031" s="10">
        <v>1029</v>
      </c>
      <c r="B1031" s="11">
        <f t="shared" si="186"/>
        <v>7.8864585456251284</v>
      </c>
      <c r="C1031" s="12">
        <f t="shared" ca="1" si="184"/>
        <v>25</v>
      </c>
      <c r="D1031" s="12">
        <f t="shared" ca="1" si="187"/>
        <v>1</v>
      </c>
      <c r="E1031" s="12">
        <f t="shared" ca="1" si="188"/>
        <v>0</v>
      </c>
      <c r="F1031" s="12">
        <f t="shared" ca="1" si="189"/>
        <v>0</v>
      </c>
      <c r="G1031" s="12">
        <f t="shared" ca="1" si="185"/>
        <v>15</v>
      </c>
      <c r="H1031" s="12">
        <f t="shared" ca="1" si="185"/>
        <v>15</v>
      </c>
      <c r="I1031" s="12">
        <f t="shared" ca="1" si="185"/>
        <v>20</v>
      </c>
      <c r="J1031" s="12">
        <f t="shared" ca="1" si="190"/>
        <v>16.666666666666668</v>
      </c>
      <c r="K1031" s="12">
        <f t="shared" ca="1" si="191"/>
        <v>16.666666666666668</v>
      </c>
      <c r="L1031" s="12">
        <f t="shared" ca="1" si="192"/>
        <v>0</v>
      </c>
      <c r="M1031" s="12">
        <f t="shared" ca="1" si="193"/>
        <v>0</v>
      </c>
      <c r="N1031" s="9">
        <f ca="1">MATCH(C1031,INDEX('Task Durations - Poisson'!$B$2:$AZ$80,,5),1)</f>
        <v>4</v>
      </c>
      <c r="O1031" s="9">
        <f ca="1">MIN(51,INT(SUMPRODUCT(B1031:N1031,'Task Durations - Table 1'!$A$3:$M$3)))</f>
        <v>27</v>
      </c>
      <c r="P1031" s="9">
        <f ca="1">MATCH(100-C1031,INDEX('Task Durations - Poisson'!$B$2:$AZ$80,,O1031),1)</f>
        <v>31</v>
      </c>
    </row>
    <row r="1032" spans="1:16" ht="20.100000000000001" customHeight="1">
      <c r="A1032" s="10">
        <v>1030</v>
      </c>
      <c r="B1032" s="11">
        <f t="shared" si="186"/>
        <v>7.8969808369880115</v>
      </c>
      <c r="C1032" s="12">
        <f t="shared" ca="1" si="184"/>
        <v>86</v>
      </c>
      <c r="D1032" s="12">
        <f t="shared" ca="1" si="187"/>
        <v>0</v>
      </c>
      <c r="E1032" s="12">
        <f t="shared" ca="1" si="188"/>
        <v>0</v>
      </c>
      <c r="F1032" s="12">
        <f t="shared" ca="1" si="189"/>
        <v>1</v>
      </c>
      <c r="G1032" s="12">
        <f t="shared" ca="1" si="185"/>
        <v>10</v>
      </c>
      <c r="H1032" s="12">
        <f t="shared" ca="1" si="185"/>
        <v>10</v>
      </c>
      <c r="I1032" s="12">
        <f t="shared" ca="1" si="185"/>
        <v>12</v>
      </c>
      <c r="J1032" s="12">
        <f t="shared" ca="1" si="190"/>
        <v>10.666666666666666</v>
      </c>
      <c r="K1032" s="12">
        <f t="shared" ca="1" si="191"/>
        <v>0</v>
      </c>
      <c r="L1032" s="12">
        <f t="shared" ca="1" si="192"/>
        <v>0</v>
      </c>
      <c r="M1032" s="12">
        <f t="shared" ca="1" si="193"/>
        <v>10.666666666666666</v>
      </c>
      <c r="N1032" s="9">
        <f ca="1">MATCH(C1032,INDEX('Task Durations - Poisson'!$B$2:$AZ$80,,5),1)</f>
        <v>8</v>
      </c>
      <c r="O1032" s="9">
        <f ca="1">MIN(51,INT(SUMPRODUCT(B1032:N1032,'Task Durations - Table 1'!$A$3:$M$3)))</f>
        <v>22</v>
      </c>
      <c r="P1032" s="9">
        <f ca="1">MATCH(100-C1032,INDEX('Task Durations - Poisson'!$B$2:$AZ$80,,O1032),1)</f>
        <v>18</v>
      </c>
    </row>
    <row r="1033" spans="1:16" ht="20.100000000000001" customHeight="1">
      <c r="A1033" s="10">
        <v>1031</v>
      </c>
      <c r="B1033" s="11">
        <f t="shared" si="186"/>
        <v>7.9075171674300195</v>
      </c>
      <c r="C1033" s="12">
        <f t="shared" ca="1" si="184"/>
        <v>85</v>
      </c>
      <c r="D1033" s="12">
        <f t="shared" ca="1" si="187"/>
        <v>0</v>
      </c>
      <c r="E1033" s="12">
        <f t="shared" ca="1" si="188"/>
        <v>0</v>
      </c>
      <c r="F1033" s="12">
        <f t="shared" ca="1" si="189"/>
        <v>1</v>
      </c>
      <c r="G1033" s="12">
        <f t="shared" ca="1" si="185"/>
        <v>9</v>
      </c>
      <c r="H1033" s="12">
        <f t="shared" ca="1" si="185"/>
        <v>9</v>
      </c>
      <c r="I1033" s="12">
        <f t="shared" ca="1" si="185"/>
        <v>10</v>
      </c>
      <c r="J1033" s="12">
        <f t="shared" ca="1" si="190"/>
        <v>9.3333333333333339</v>
      </c>
      <c r="K1033" s="12">
        <f t="shared" ca="1" si="191"/>
        <v>0</v>
      </c>
      <c r="L1033" s="12">
        <f t="shared" ca="1" si="192"/>
        <v>0</v>
      </c>
      <c r="M1033" s="12">
        <f t="shared" ca="1" si="193"/>
        <v>9.3333333333333339</v>
      </c>
      <c r="N1033" s="9">
        <f ca="1">MATCH(C1033,INDEX('Task Durations - Poisson'!$B$2:$AZ$80,,5),1)</f>
        <v>8</v>
      </c>
      <c r="O1033" s="9">
        <f ca="1">MIN(51,INT(SUMPRODUCT(B1033:N1033,'Task Durations - Table 1'!$A$3:$M$3)))</f>
        <v>20</v>
      </c>
      <c r="P1033" s="9">
        <f ca="1">MATCH(100-C1033,INDEX('Task Durations - Poisson'!$B$2:$AZ$80,,O1033),1)</f>
        <v>16</v>
      </c>
    </row>
    <row r="1034" spans="1:16" ht="20.100000000000001" customHeight="1">
      <c r="A1034" s="10">
        <v>1032</v>
      </c>
      <c r="B1034" s="11">
        <f t="shared" si="186"/>
        <v>7.9180675556824056</v>
      </c>
      <c r="C1034" s="12">
        <f t="shared" ca="1" si="184"/>
        <v>56</v>
      </c>
      <c r="D1034" s="12">
        <f t="shared" ca="1" si="187"/>
        <v>0</v>
      </c>
      <c r="E1034" s="12">
        <f t="shared" ca="1" si="188"/>
        <v>1</v>
      </c>
      <c r="F1034" s="12">
        <f t="shared" ca="1" si="189"/>
        <v>0</v>
      </c>
      <c r="G1034" s="12">
        <f t="shared" ca="1" si="185"/>
        <v>9</v>
      </c>
      <c r="H1034" s="12">
        <f t="shared" ca="1" si="185"/>
        <v>9</v>
      </c>
      <c r="I1034" s="12">
        <f t="shared" ca="1" si="185"/>
        <v>8</v>
      </c>
      <c r="J1034" s="12">
        <f t="shared" ca="1" si="190"/>
        <v>8.6666666666666661</v>
      </c>
      <c r="K1034" s="12">
        <f t="shared" ca="1" si="191"/>
        <v>0</v>
      </c>
      <c r="L1034" s="12">
        <f t="shared" ca="1" si="192"/>
        <v>8.6666666666666661</v>
      </c>
      <c r="M1034" s="12">
        <f t="shared" ca="1" si="193"/>
        <v>0</v>
      </c>
      <c r="N1034" s="9">
        <f ca="1">MATCH(C1034,INDEX('Task Durations - Poisson'!$B$2:$AZ$80,,5),1)</f>
        <v>6</v>
      </c>
      <c r="O1034" s="9">
        <f ca="1">MIN(51,INT(SUMPRODUCT(B1034:N1034,'Task Durations - Table 1'!$A$3:$M$3)))</f>
        <v>15</v>
      </c>
      <c r="P1034" s="9">
        <f ca="1">MATCH(100-C1034,INDEX('Task Durations - Poisson'!$B$2:$AZ$80,,O1034),1)</f>
        <v>15</v>
      </c>
    </row>
    <row r="1035" spans="1:16" ht="20.100000000000001" customHeight="1">
      <c r="A1035" s="10">
        <v>1033</v>
      </c>
      <c r="B1035" s="11">
        <f t="shared" si="186"/>
        <v>7.9286320205014231</v>
      </c>
      <c r="C1035" s="12">
        <f t="shared" ca="1" si="184"/>
        <v>87</v>
      </c>
      <c r="D1035" s="12">
        <f t="shared" ca="1" si="187"/>
        <v>0</v>
      </c>
      <c r="E1035" s="12">
        <f t="shared" ca="1" si="188"/>
        <v>0</v>
      </c>
      <c r="F1035" s="12">
        <f t="shared" ca="1" si="189"/>
        <v>1</v>
      </c>
      <c r="G1035" s="12">
        <f t="shared" ca="1" si="185"/>
        <v>15</v>
      </c>
      <c r="H1035" s="12">
        <f t="shared" ca="1" si="185"/>
        <v>15</v>
      </c>
      <c r="I1035" s="12">
        <f t="shared" ca="1" si="185"/>
        <v>15</v>
      </c>
      <c r="J1035" s="12">
        <f t="shared" ca="1" si="190"/>
        <v>15</v>
      </c>
      <c r="K1035" s="12">
        <f t="shared" ca="1" si="191"/>
        <v>0</v>
      </c>
      <c r="L1035" s="12">
        <f t="shared" ca="1" si="192"/>
        <v>0</v>
      </c>
      <c r="M1035" s="12">
        <f t="shared" ca="1" si="193"/>
        <v>15</v>
      </c>
      <c r="N1035" s="9">
        <f ca="1">MATCH(C1035,INDEX('Task Durations - Poisson'!$B$2:$AZ$80,,5),1)</f>
        <v>9</v>
      </c>
      <c r="O1035" s="9">
        <f ca="1">MIN(51,INT(SUMPRODUCT(B1035:N1035,'Task Durations - Table 1'!$A$3:$M$3)))</f>
        <v>26</v>
      </c>
      <c r="P1035" s="9">
        <f ca="1">MATCH(100-C1035,INDEX('Task Durations - Poisson'!$B$2:$AZ$80,,O1035),1)</f>
        <v>21</v>
      </c>
    </row>
    <row r="1036" spans="1:16" ht="20.100000000000001" customHeight="1">
      <c r="A1036" s="10">
        <v>1034</v>
      </c>
      <c r="B1036" s="11">
        <f t="shared" si="186"/>
        <v>7.9392105806683428</v>
      </c>
      <c r="C1036" s="12">
        <f t="shared" ca="1" si="184"/>
        <v>74</v>
      </c>
      <c r="D1036" s="12">
        <f t="shared" ca="1" si="187"/>
        <v>0</v>
      </c>
      <c r="E1036" s="12">
        <f t="shared" ca="1" si="188"/>
        <v>0</v>
      </c>
      <c r="F1036" s="12">
        <f t="shared" ca="1" si="189"/>
        <v>1</v>
      </c>
      <c r="G1036" s="12">
        <f t="shared" ca="1" si="185"/>
        <v>15</v>
      </c>
      <c r="H1036" s="12">
        <f t="shared" ca="1" si="185"/>
        <v>20</v>
      </c>
      <c r="I1036" s="12">
        <f t="shared" ca="1" si="185"/>
        <v>15</v>
      </c>
      <c r="J1036" s="12">
        <f t="shared" ca="1" si="190"/>
        <v>16.666666666666668</v>
      </c>
      <c r="K1036" s="12">
        <f t="shared" ca="1" si="191"/>
        <v>0</v>
      </c>
      <c r="L1036" s="12">
        <f t="shared" ca="1" si="192"/>
        <v>0</v>
      </c>
      <c r="M1036" s="12">
        <f t="shared" ca="1" si="193"/>
        <v>16.666666666666668</v>
      </c>
      <c r="N1036" s="9">
        <f ca="1">MATCH(C1036,INDEX('Task Durations - Poisson'!$B$2:$AZ$80,,5),1)</f>
        <v>7</v>
      </c>
      <c r="O1036" s="9">
        <f ca="1">MIN(51,INT(SUMPRODUCT(B1036:N1036,'Task Durations - Table 1'!$A$3:$M$3)))</f>
        <v>27</v>
      </c>
      <c r="P1036" s="9">
        <f ca="1">MATCH(100-C1036,INDEX('Task Durations - Poisson'!$B$2:$AZ$80,,O1036),1)</f>
        <v>25</v>
      </c>
    </row>
    <row r="1037" spans="1:16" ht="20.100000000000001" customHeight="1">
      <c r="A1037" s="10">
        <v>1035</v>
      </c>
      <c r="B1037" s="11">
        <f t="shared" si="186"/>
        <v>7.9498032549894955</v>
      </c>
      <c r="C1037" s="12">
        <f t="shared" ca="1" si="184"/>
        <v>88</v>
      </c>
      <c r="D1037" s="12">
        <f t="shared" ca="1" si="187"/>
        <v>0</v>
      </c>
      <c r="E1037" s="12">
        <f t="shared" ca="1" si="188"/>
        <v>0</v>
      </c>
      <c r="F1037" s="12">
        <f t="shared" ca="1" si="189"/>
        <v>1</v>
      </c>
      <c r="G1037" s="12">
        <f t="shared" ca="1" si="185"/>
        <v>15</v>
      </c>
      <c r="H1037" s="12">
        <f t="shared" ca="1" si="185"/>
        <v>20</v>
      </c>
      <c r="I1037" s="12">
        <f t="shared" ca="1" si="185"/>
        <v>20</v>
      </c>
      <c r="J1037" s="12">
        <f t="shared" ca="1" si="190"/>
        <v>18.333333333333332</v>
      </c>
      <c r="K1037" s="12">
        <f t="shared" ca="1" si="191"/>
        <v>0</v>
      </c>
      <c r="L1037" s="12">
        <f t="shared" ca="1" si="192"/>
        <v>0</v>
      </c>
      <c r="M1037" s="12">
        <f t="shared" ca="1" si="193"/>
        <v>18.333333333333332</v>
      </c>
      <c r="N1037" s="9">
        <f ca="1">MATCH(C1037,INDEX('Task Durations - Poisson'!$B$2:$AZ$80,,5),1)</f>
        <v>9</v>
      </c>
      <c r="O1037" s="9">
        <f ca="1">MIN(51,INT(SUMPRODUCT(B1037:N1037,'Task Durations - Table 1'!$A$3:$M$3)))</f>
        <v>30</v>
      </c>
      <c r="P1037" s="9">
        <f ca="1">MATCH(100-C1037,INDEX('Task Durations - Poisson'!$B$2:$AZ$80,,O1037),1)</f>
        <v>25</v>
      </c>
    </row>
    <row r="1038" spans="1:16" ht="20.100000000000001" customHeight="1">
      <c r="A1038" s="10">
        <v>1036</v>
      </c>
      <c r="B1038" s="11">
        <f t="shared" si="186"/>
        <v>7.9604100622963081</v>
      </c>
      <c r="C1038" s="12">
        <f t="shared" ca="1" si="184"/>
        <v>71</v>
      </c>
      <c r="D1038" s="12">
        <f t="shared" ca="1" si="187"/>
        <v>0</v>
      </c>
      <c r="E1038" s="12">
        <f t="shared" ca="1" si="188"/>
        <v>0</v>
      </c>
      <c r="F1038" s="12">
        <f t="shared" ca="1" si="189"/>
        <v>1</v>
      </c>
      <c r="G1038" s="12">
        <f t="shared" ca="1" si="185"/>
        <v>10</v>
      </c>
      <c r="H1038" s="12">
        <f t="shared" ca="1" si="185"/>
        <v>10</v>
      </c>
      <c r="I1038" s="12">
        <f t="shared" ca="1" si="185"/>
        <v>9</v>
      </c>
      <c r="J1038" s="12">
        <f t="shared" ca="1" si="190"/>
        <v>9.6666666666666661</v>
      </c>
      <c r="K1038" s="12">
        <f t="shared" ca="1" si="191"/>
        <v>0</v>
      </c>
      <c r="L1038" s="12">
        <f t="shared" ca="1" si="192"/>
        <v>0</v>
      </c>
      <c r="M1038" s="12">
        <f t="shared" ca="1" si="193"/>
        <v>9.6666666666666661</v>
      </c>
      <c r="N1038" s="9">
        <f ca="1">MATCH(C1038,INDEX('Task Durations - Poisson'!$B$2:$AZ$80,,5),1)</f>
        <v>7</v>
      </c>
      <c r="O1038" s="9">
        <f ca="1">MIN(51,INT(SUMPRODUCT(B1038:N1038,'Task Durations - Table 1'!$A$3:$M$3)))</f>
        <v>20</v>
      </c>
      <c r="P1038" s="9">
        <f ca="1">MATCH(100-C1038,INDEX('Task Durations - Poisson'!$B$2:$AZ$80,,O1038),1)</f>
        <v>18</v>
      </c>
    </row>
    <row r="1039" spans="1:16" ht="20.100000000000001" customHeight="1">
      <c r="A1039" s="10">
        <v>1037</v>
      </c>
      <c r="B1039" s="11">
        <f t="shared" si="186"/>
        <v>7.9710310214453273</v>
      </c>
      <c r="C1039" s="12">
        <f t="shared" ca="1" si="184"/>
        <v>40</v>
      </c>
      <c r="D1039" s="12">
        <f t="shared" ca="1" si="187"/>
        <v>0</v>
      </c>
      <c r="E1039" s="12">
        <f t="shared" ca="1" si="188"/>
        <v>1</v>
      </c>
      <c r="F1039" s="12">
        <f t="shared" ca="1" si="189"/>
        <v>0</v>
      </c>
      <c r="G1039" s="12">
        <f t="shared" ca="1" si="185"/>
        <v>20</v>
      </c>
      <c r="H1039" s="12">
        <f t="shared" ca="1" si="185"/>
        <v>28</v>
      </c>
      <c r="I1039" s="12">
        <f t="shared" ca="1" si="185"/>
        <v>20</v>
      </c>
      <c r="J1039" s="12">
        <f t="shared" ca="1" si="190"/>
        <v>22.666666666666668</v>
      </c>
      <c r="K1039" s="12">
        <f t="shared" ca="1" si="191"/>
        <v>0</v>
      </c>
      <c r="L1039" s="12">
        <f t="shared" ca="1" si="192"/>
        <v>22.666666666666668</v>
      </c>
      <c r="M1039" s="12">
        <f t="shared" ca="1" si="193"/>
        <v>0</v>
      </c>
      <c r="N1039" s="9">
        <f ca="1">MATCH(C1039,INDEX('Task Durations - Poisson'!$B$2:$AZ$80,,5),1)</f>
        <v>5</v>
      </c>
      <c r="O1039" s="9">
        <f ca="1">MIN(51,INT(SUMPRODUCT(B1039:N1039,'Task Durations - Table 1'!$A$3:$M$3)))</f>
        <v>25</v>
      </c>
      <c r="P1039" s="9">
        <f ca="1">MATCH(100-C1039,INDEX('Task Durations - Poisson'!$B$2:$AZ$80,,O1039),1)</f>
        <v>27</v>
      </c>
    </row>
    <row r="1040" spans="1:16" ht="20.100000000000001" customHeight="1">
      <c r="A1040" s="10">
        <v>1038</v>
      </c>
      <c r="B1040" s="11">
        <f t="shared" si="186"/>
        <v>7.9816661513182607</v>
      </c>
      <c r="C1040" s="12">
        <f t="shared" ca="1" si="184"/>
        <v>12</v>
      </c>
      <c r="D1040" s="12">
        <f t="shared" ca="1" si="187"/>
        <v>1</v>
      </c>
      <c r="E1040" s="12">
        <f t="shared" ca="1" si="188"/>
        <v>0</v>
      </c>
      <c r="F1040" s="12">
        <f t="shared" ca="1" si="189"/>
        <v>0</v>
      </c>
      <c r="G1040" s="12">
        <f t="shared" ca="1" si="185"/>
        <v>20</v>
      </c>
      <c r="H1040" s="12">
        <f t="shared" ca="1" si="185"/>
        <v>28</v>
      </c>
      <c r="I1040" s="12">
        <f t="shared" ca="1" si="185"/>
        <v>28</v>
      </c>
      <c r="J1040" s="12">
        <f t="shared" ca="1" si="190"/>
        <v>25.333333333333332</v>
      </c>
      <c r="K1040" s="12">
        <f t="shared" ca="1" si="191"/>
        <v>25.333333333333332</v>
      </c>
      <c r="L1040" s="12">
        <f t="shared" ca="1" si="192"/>
        <v>0</v>
      </c>
      <c r="M1040" s="12">
        <f t="shared" ca="1" si="193"/>
        <v>0</v>
      </c>
      <c r="N1040" s="9">
        <f ca="1">MATCH(C1040,INDEX('Task Durations - Poisson'!$B$2:$AZ$80,,5),1)</f>
        <v>3</v>
      </c>
      <c r="O1040" s="9">
        <f ca="1">MIN(51,INT(SUMPRODUCT(B1040:N1040,'Task Durations - Table 1'!$A$3:$M$3)))</f>
        <v>36</v>
      </c>
      <c r="P1040" s="9">
        <f ca="1">MATCH(100-C1040,INDEX('Task Durations - Poisson'!$B$2:$AZ$80,,O1040),1)</f>
        <v>44</v>
      </c>
    </row>
    <row r="1041" spans="1:16" ht="20.100000000000001" customHeight="1">
      <c r="A1041" s="10">
        <v>1039</v>
      </c>
      <c r="B1041" s="11">
        <f t="shared" si="186"/>
        <v>7.9923154708220112</v>
      </c>
      <c r="C1041" s="12">
        <f t="shared" ca="1" si="184"/>
        <v>50</v>
      </c>
      <c r="D1041" s="12">
        <f t="shared" ca="1" si="187"/>
        <v>0</v>
      </c>
      <c r="E1041" s="12">
        <f t="shared" ca="1" si="188"/>
        <v>1</v>
      </c>
      <c r="F1041" s="12">
        <f t="shared" ca="1" si="189"/>
        <v>0</v>
      </c>
      <c r="G1041" s="12">
        <f t="shared" ca="1" si="185"/>
        <v>10</v>
      </c>
      <c r="H1041" s="12">
        <f t="shared" ca="1" si="185"/>
        <v>9</v>
      </c>
      <c r="I1041" s="12">
        <f t="shared" ca="1" si="185"/>
        <v>9</v>
      </c>
      <c r="J1041" s="12">
        <f t="shared" ca="1" si="190"/>
        <v>9.3333333333333339</v>
      </c>
      <c r="K1041" s="12">
        <f t="shared" ca="1" si="191"/>
        <v>0</v>
      </c>
      <c r="L1041" s="12">
        <f t="shared" ca="1" si="192"/>
        <v>9.3333333333333339</v>
      </c>
      <c r="M1041" s="12">
        <f t="shared" ca="1" si="193"/>
        <v>0</v>
      </c>
      <c r="N1041" s="9">
        <f ca="1">MATCH(C1041,INDEX('Task Durations - Poisson'!$B$2:$AZ$80,,5),1)</f>
        <v>6</v>
      </c>
      <c r="O1041" s="9">
        <f ca="1">MIN(51,INT(SUMPRODUCT(B1041:N1041,'Task Durations - Table 1'!$A$3:$M$3)))</f>
        <v>15</v>
      </c>
      <c r="P1041" s="9">
        <f ca="1">MATCH(100-C1041,INDEX('Task Durations - Poisson'!$B$2:$AZ$80,,O1041),1)</f>
        <v>16</v>
      </c>
    </row>
    <row r="1042" spans="1:16" ht="20.100000000000001" customHeight="1">
      <c r="A1042" s="10">
        <v>1040</v>
      </c>
      <c r="B1042" s="11">
        <f t="shared" si="186"/>
        <v>8.0029789988887039</v>
      </c>
      <c r="C1042" s="12">
        <f t="shared" ca="1" si="184"/>
        <v>55</v>
      </c>
      <c r="D1042" s="12">
        <f t="shared" ca="1" si="187"/>
        <v>0</v>
      </c>
      <c r="E1042" s="12">
        <f t="shared" ca="1" si="188"/>
        <v>1</v>
      </c>
      <c r="F1042" s="12">
        <f t="shared" ca="1" si="189"/>
        <v>0</v>
      </c>
      <c r="G1042" s="12">
        <f t="shared" ca="1" si="185"/>
        <v>29</v>
      </c>
      <c r="H1042" s="12">
        <f t="shared" ca="1" si="185"/>
        <v>9</v>
      </c>
      <c r="I1042" s="12">
        <f t="shared" ca="1" si="185"/>
        <v>9</v>
      </c>
      <c r="J1042" s="12">
        <f t="shared" ca="1" si="190"/>
        <v>15.666666666666666</v>
      </c>
      <c r="K1042" s="12">
        <f t="shared" ca="1" si="191"/>
        <v>0</v>
      </c>
      <c r="L1042" s="12">
        <f t="shared" ca="1" si="192"/>
        <v>15.666666666666666</v>
      </c>
      <c r="M1042" s="12">
        <f t="shared" ca="1" si="193"/>
        <v>0</v>
      </c>
      <c r="N1042" s="9">
        <f ca="1">MATCH(C1042,INDEX('Task Durations - Poisson'!$B$2:$AZ$80,,5),1)</f>
        <v>6</v>
      </c>
      <c r="O1042" s="9">
        <f ca="1">MIN(51,INT(SUMPRODUCT(B1042:N1042,'Task Durations - Table 1'!$A$3:$M$3)))</f>
        <v>20</v>
      </c>
      <c r="P1042" s="9">
        <f ca="1">MATCH(100-C1042,INDEX('Task Durations - Poisson'!$B$2:$AZ$80,,O1042),1)</f>
        <v>20</v>
      </c>
    </row>
    <row r="1043" spans="1:16" ht="20.100000000000001" customHeight="1">
      <c r="A1043" s="10">
        <v>1041</v>
      </c>
      <c r="B1043" s="11">
        <f t="shared" si="186"/>
        <v>8.013656754475722</v>
      </c>
      <c r="C1043" s="12">
        <f t="shared" ca="1" si="184"/>
        <v>38</v>
      </c>
      <c r="D1043" s="12">
        <f t="shared" ca="1" si="187"/>
        <v>0</v>
      </c>
      <c r="E1043" s="12">
        <f t="shared" ca="1" si="188"/>
        <v>1</v>
      </c>
      <c r="F1043" s="12">
        <f t="shared" ca="1" si="189"/>
        <v>0</v>
      </c>
      <c r="G1043" s="12">
        <f t="shared" ca="1" si="185"/>
        <v>13</v>
      </c>
      <c r="H1043" s="12">
        <f t="shared" ca="1" si="185"/>
        <v>13</v>
      </c>
      <c r="I1043" s="12">
        <f t="shared" ca="1" si="185"/>
        <v>16</v>
      </c>
      <c r="J1043" s="12">
        <f t="shared" ca="1" si="190"/>
        <v>14</v>
      </c>
      <c r="K1043" s="12">
        <f t="shared" ca="1" si="191"/>
        <v>0</v>
      </c>
      <c r="L1043" s="12">
        <f t="shared" ca="1" si="192"/>
        <v>14</v>
      </c>
      <c r="M1043" s="12">
        <f t="shared" ca="1" si="193"/>
        <v>0</v>
      </c>
      <c r="N1043" s="9">
        <f ca="1">MATCH(C1043,INDEX('Task Durations - Poisson'!$B$2:$AZ$80,,5),1)</f>
        <v>5</v>
      </c>
      <c r="O1043" s="9">
        <f ca="1">MIN(51,INT(SUMPRODUCT(B1043:N1043,'Task Durations - Table 1'!$A$3:$M$3)))</f>
        <v>19</v>
      </c>
      <c r="P1043" s="9">
        <f ca="1">MATCH(100-C1043,INDEX('Task Durations - Poisson'!$B$2:$AZ$80,,O1043),1)</f>
        <v>21</v>
      </c>
    </row>
    <row r="1044" spans="1:16" ht="20.100000000000001" customHeight="1">
      <c r="A1044" s="10">
        <v>1042</v>
      </c>
      <c r="B1044" s="11">
        <f t="shared" si="186"/>
        <v>8.0243487565657503</v>
      </c>
      <c r="C1044" s="12">
        <f t="shared" ca="1" si="184"/>
        <v>70</v>
      </c>
      <c r="D1044" s="12">
        <f t="shared" ca="1" si="187"/>
        <v>0</v>
      </c>
      <c r="E1044" s="12">
        <f t="shared" ca="1" si="188"/>
        <v>0</v>
      </c>
      <c r="F1044" s="12">
        <f t="shared" ca="1" si="189"/>
        <v>1</v>
      </c>
      <c r="G1044" s="12">
        <f t="shared" ref="G1044:I1063" ca="1" si="194">INT(CHOOSE(1+MOD($C1044+RANDBETWEEN(0,1),7),1,2,3,5,8,13,21)+$B1044)</f>
        <v>9</v>
      </c>
      <c r="H1044" s="12">
        <f t="shared" ca="1" si="194"/>
        <v>9</v>
      </c>
      <c r="I1044" s="12">
        <f t="shared" ca="1" si="194"/>
        <v>9</v>
      </c>
      <c r="J1044" s="12">
        <f t="shared" ca="1" si="190"/>
        <v>9</v>
      </c>
      <c r="K1044" s="12">
        <f t="shared" ca="1" si="191"/>
        <v>0</v>
      </c>
      <c r="L1044" s="12">
        <f t="shared" ca="1" si="192"/>
        <v>0</v>
      </c>
      <c r="M1044" s="12">
        <f t="shared" ca="1" si="193"/>
        <v>9</v>
      </c>
      <c r="N1044" s="9">
        <f ca="1">MATCH(C1044,INDEX('Task Durations - Poisson'!$B$2:$AZ$80,,5),1)</f>
        <v>7</v>
      </c>
      <c r="O1044" s="9">
        <f ca="1">MIN(51,INT(SUMPRODUCT(B1044:N1044,'Task Durations - Table 1'!$A$3:$M$3)))</f>
        <v>19</v>
      </c>
      <c r="P1044" s="9">
        <f ca="1">MATCH(100-C1044,INDEX('Task Durations - Poisson'!$B$2:$AZ$80,,O1044),1)</f>
        <v>18</v>
      </c>
    </row>
    <row r="1045" spans="1:16" ht="20.100000000000001" customHeight="1">
      <c r="A1045" s="10">
        <v>1043</v>
      </c>
      <c r="B1045" s="11">
        <f t="shared" si="186"/>
        <v>8.0350550241667928</v>
      </c>
      <c r="C1045" s="12">
        <f t="shared" ca="1" si="184"/>
        <v>20</v>
      </c>
      <c r="D1045" s="12">
        <f t="shared" ca="1" si="187"/>
        <v>1</v>
      </c>
      <c r="E1045" s="12">
        <f t="shared" ca="1" si="188"/>
        <v>0</v>
      </c>
      <c r="F1045" s="12">
        <f t="shared" ca="1" si="189"/>
        <v>0</v>
      </c>
      <c r="G1045" s="12">
        <f t="shared" ca="1" si="194"/>
        <v>29</v>
      </c>
      <c r="H1045" s="12">
        <f t="shared" ca="1" si="194"/>
        <v>9</v>
      </c>
      <c r="I1045" s="12">
        <f t="shared" ca="1" si="194"/>
        <v>9</v>
      </c>
      <c r="J1045" s="12">
        <f t="shared" ca="1" si="190"/>
        <v>15.666666666666666</v>
      </c>
      <c r="K1045" s="12">
        <f t="shared" ca="1" si="191"/>
        <v>15.666666666666666</v>
      </c>
      <c r="L1045" s="12">
        <f t="shared" ca="1" si="192"/>
        <v>0</v>
      </c>
      <c r="M1045" s="12">
        <f t="shared" ca="1" si="193"/>
        <v>0</v>
      </c>
      <c r="N1045" s="9">
        <f ca="1">MATCH(C1045,INDEX('Task Durations - Poisson'!$B$2:$AZ$80,,5),1)</f>
        <v>4</v>
      </c>
      <c r="O1045" s="9">
        <f ca="1">MIN(51,INT(SUMPRODUCT(B1045:N1045,'Task Durations - Table 1'!$A$3:$M$3)))</f>
        <v>26</v>
      </c>
      <c r="P1045" s="9">
        <f ca="1">MATCH(100-C1045,INDEX('Task Durations - Poisson'!$B$2:$AZ$80,,O1045),1)</f>
        <v>31</v>
      </c>
    </row>
    <row r="1046" spans="1:16" ht="20.100000000000001" customHeight="1">
      <c r="A1046" s="10">
        <v>1044</v>
      </c>
      <c r="B1046" s="11">
        <f t="shared" si="186"/>
        <v>8.0457755763122147</v>
      </c>
      <c r="C1046" s="12">
        <f t="shared" ca="1" si="184"/>
        <v>96</v>
      </c>
      <c r="D1046" s="12">
        <f t="shared" ca="1" si="187"/>
        <v>0</v>
      </c>
      <c r="E1046" s="12">
        <f t="shared" ca="1" si="188"/>
        <v>0</v>
      </c>
      <c r="F1046" s="12">
        <f t="shared" ca="1" si="189"/>
        <v>1</v>
      </c>
      <c r="G1046" s="12">
        <f t="shared" ca="1" si="194"/>
        <v>29</v>
      </c>
      <c r="H1046" s="12">
        <f t="shared" ca="1" si="194"/>
        <v>21</v>
      </c>
      <c r="I1046" s="12">
        <f t="shared" ca="1" si="194"/>
        <v>29</v>
      </c>
      <c r="J1046" s="12">
        <f t="shared" ca="1" si="190"/>
        <v>26.333333333333332</v>
      </c>
      <c r="K1046" s="12">
        <f t="shared" ca="1" si="191"/>
        <v>0</v>
      </c>
      <c r="L1046" s="12">
        <f t="shared" ca="1" si="192"/>
        <v>0</v>
      </c>
      <c r="M1046" s="12">
        <f t="shared" ca="1" si="193"/>
        <v>26.333333333333332</v>
      </c>
      <c r="N1046" s="9">
        <f ca="1">MATCH(C1046,INDEX('Task Durations - Poisson'!$B$2:$AZ$80,,5),1)</f>
        <v>10</v>
      </c>
      <c r="O1046" s="9">
        <f ca="1">MIN(51,INT(SUMPRODUCT(B1046:N1046,'Task Durations - Table 1'!$A$3:$M$3)))</f>
        <v>39</v>
      </c>
      <c r="P1046" s="9">
        <f ca="1">MATCH(100-C1046,INDEX('Task Durations - Poisson'!$B$2:$AZ$80,,O1046),1)</f>
        <v>29</v>
      </c>
    </row>
    <row r="1047" spans="1:16" ht="20.100000000000001" customHeight="1">
      <c r="A1047" s="10">
        <v>1045</v>
      </c>
      <c r="B1047" s="11">
        <f t="shared" si="186"/>
        <v>8.0565104320607812</v>
      </c>
      <c r="C1047" s="12">
        <f t="shared" ca="1" si="184"/>
        <v>0</v>
      </c>
      <c r="D1047" s="12">
        <f t="shared" ca="1" si="187"/>
        <v>1</v>
      </c>
      <c r="E1047" s="12">
        <f t="shared" ca="1" si="188"/>
        <v>0</v>
      </c>
      <c r="F1047" s="12">
        <f t="shared" ca="1" si="189"/>
        <v>0</v>
      </c>
      <c r="G1047" s="12">
        <f t="shared" ca="1" si="194"/>
        <v>10</v>
      </c>
      <c r="H1047" s="12">
        <f t="shared" ca="1" si="194"/>
        <v>9</v>
      </c>
      <c r="I1047" s="12">
        <f t="shared" ca="1" si="194"/>
        <v>9</v>
      </c>
      <c r="J1047" s="12">
        <f t="shared" ca="1" si="190"/>
        <v>9.3333333333333339</v>
      </c>
      <c r="K1047" s="12">
        <f t="shared" ca="1" si="191"/>
        <v>9.3333333333333339</v>
      </c>
      <c r="L1047" s="12">
        <f t="shared" ca="1" si="192"/>
        <v>0</v>
      </c>
      <c r="M1047" s="12">
        <f t="shared" ca="1" si="193"/>
        <v>0</v>
      </c>
      <c r="N1047" s="9">
        <f ca="1">MATCH(C1047,INDEX('Task Durations - Poisson'!$B$2:$AZ$80,,5),1)</f>
        <v>2</v>
      </c>
      <c r="O1047" s="9">
        <f ca="1">MIN(51,INT(SUMPRODUCT(B1047:N1047,'Task Durations - Table 1'!$A$3:$M$3)))</f>
        <v>17</v>
      </c>
      <c r="P1047" s="9">
        <f ca="1">MATCH(100-C1047,INDEX('Task Durations - Poisson'!$B$2:$AZ$80,,O1047),1)</f>
        <v>79</v>
      </c>
    </row>
    <row r="1048" spans="1:16" ht="20.100000000000001" customHeight="1">
      <c r="A1048" s="10">
        <v>1046</v>
      </c>
      <c r="B1048" s="11">
        <f t="shared" si="186"/>
        <v>8.0672596104966825</v>
      </c>
      <c r="C1048" s="12">
        <f t="shared" ca="1" si="184"/>
        <v>57</v>
      </c>
      <c r="D1048" s="12">
        <f t="shared" ca="1" si="187"/>
        <v>0</v>
      </c>
      <c r="E1048" s="12">
        <f t="shared" ca="1" si="188"/>
        <v>1</v>
      </c>
      <c r="F1048" s="12">
        <f t="shared" ca="1" si="189"/>
        <v>0</v>
      </c>
      <c r="G1048" s="12">
        <f t="shared" ca="1" si="194"/>
        <v>11</v>
      </c>
      <c r="H1048" s="12">
        <f t="shared" ca="1" si="194"/>
        <v>10</v>
      </c>
      <c r="I1048" s="12">
        <f t="shared" ca="1" si="194"/>
        <v>10</v>
      </c>
      <c r="J1048" s="12">
        <f t="shared" ca="1" si="190"/>
        <v>10.333333333333334</v>
      </c>
      <c r="K1048" s="12">
        <f t="shared" ca="1" si="191"/>
        <v>0</v>
      </c>
      <c r="L1048" s="12">
        <f t="shared" ca="1" si="192"/>
        <v>10.333333333333334</v>
      </c>
      <c r="M1048" s="12">
        <f t="shared" ca="1" si="193"/>
        <v>0</v>
      </c>
      <c r="N1048" s="9">
        <f ca="1">MATCH(C1048,INDEX('Task Durations - Poisson'!$B$2:$AZ$80,,5),1)</f>
        <v>6</v>
      </c>
      <c r="O1048" s="9">
        <f ca="1">MIN(51,INT(SUMPRODUCT(B1048:N1048,'Task Durations - Table 1'!$A$3:$M$3)))</f>
        <v>16</v>
      </c>
      <c r="P1048" s="9">
        <f ca="1">MATCH(100-C1048,INDEX('Task Durations - Poisson'!$B$2:$AZ$80,,O1048),1)</f>
        <v>16</v>
      </c>
    </row>
    <row r="1049" spans="1:16" ht="20.100000000000001" customHeight="1">
      <c r="A1049" s="10">
        <v>1047</v>
      </c>
      <c r="B1049" s="11">
        <f t="shared" si="186"/>
        <v>8.0780231307295693</v>
      </c>
      <c r="C1049" s="12">
        <f t="shared" ca="1" si="184"/>
        <v>80</v>
      </c>
      <c r="D1049" s="12">
        <f t="shared" ca="1" si="187"/>
        <v>0</v>
      </c>
      <c r="E1049" s="12">
        <f t="shared" ca="1" si="188"/>
        <v>0</v>
      </c>
      <c r="F1049" s="12">
        <f t="shared" ca="1" si="189"/>
        <v>1</v>
      </c>
      <c r="G1049" s="12">
        <f t="shared" ca="1" si="194"/>
        <v>16</v>
      </c>
      <c r="H1049" s="12">
        <f t="shared" ca="1" si="194"/>
        <v>13</v>
      </c>
      <c r="I1049" s="12">
        <f t="shared" ca="1" si="194"/>
        <v>16</v>
      </c>
      <c r="J1049" s="12">
        <f t="shared" ca="1" si="190"/>
        <v>15</v>
      </c>
      <c r="K1049" s="12">
        <f t="shared" ca="1" si="191"/>
        <v>0</v>
      </c>
      <c r="L1049" s="12">
        <f t="shared" ca="1" si="192"/>
        <v>0</v>
      </c>
      <c r="M1049" s="12">
        <f t="shared" ca="1" si="193"/>
        <v>15</v>
      </c>
      <c r="N1049" s="9">
        <f ca="1">MATCH(C1049,INDEX('Task Durations - Poisson'!$B$2:$AZ$80,,5),1)</f>
        <v>8</v>
      </c>
      <c r="O1049" s="9">
        <f ca="1">MIN(51,INT(SUMPRODUCT(B1049:N1049,'Task Durations - Table 1'!$A$3:$M$3)))</f>
        <v>26</v>
      </c>
      <c r="P1049" s="9">
        <f ca="1">MATCH(100-C1049,INDEX('Task Durations - Poisson'!$B$2:$AZ$80,,O1049),1)</f>
        <v>23</v>
      </c>
    </row>
    <row r="1050" spans="1:16" ht="20.100000000000001" customHeight="1">
      <c r="A1050" s="10">
        <v>1048</v>
      </c>
      <c r="B1050" s="11">
        <f t="shared" si="186"/>
        <v>8.0888010118945974</v>
      </c>
      <c r="C1050" s="12">
        <f t="shared" ca="1" si="184"/>
        <v>28</v>
      </c>
      <c r="D1050" s="12">
        <f t="shared" ca="1" si="187"/>
        <v>1</v>
      </c>
      <c r="E1050" s="12">
        <f t="shared" ca="1" si="188"/>
        <v>0</v>
      </c>
      <c r="F1050" s="12">
        <f t="shared" ca="1" si="189"/>
        <v>0</v>
      </c>
      <c r="G1050" s="12">
        <f t="shared" ca="1" si="194"/>
        <v>10</v>
      </c>
      <c r="H1050" s="12">
        <f t="shared" ca="1" si="194"/>
        <v>10</v>
      </c>
      <c r="I1050" s="12">
        <f t="shared" ca="1" si="194"/>
        <v>9</v>
      </c>
      <c r="J1050" s="12">
        <f t="shared" ca="1" si="190"/>
        <v>9.6666666666666661</v>
      </c>
      <c r="K1050" s="12">
        <f t="shared" ca="1" si="191"/>
        <v>9.6666666666666661</v>
      </c>
      <c r="L1050" s="12">
        <f t="shared" ca="1" si="192"/>
        <v>0</v>
      </c>
      <c r="M1050" s="12">
        <f t="shared" ca="1" si="193"/>
        <v>0</v>
      </c>
      <c r="N1050" s="9">
        <f ca="1">MATCH(C1050,INDEX('Task Durations - Poisson'!$B$2:$AZ$80,,5),1)</f>
        <v>5</v>
      </c>
      <c r="O1050" s="9">
        <f ca="1">MIN(51,INT(SUMPRODUCT(B1050:N1050,'Task Durations - Table 1'!$A$3:$M$3)))</f>
        <v>19</v>
      </c>
      <c r="P1050" s="9">
        <f ca="1">MATCH(100-C1050,INDEX('Task Durations - Poisson'!$B$2:$AZ$80,,O1050),1)</f>
        <v>22</v>
      </c>
    </row>
    <row r="1051" spans="1:16" ht="20.100000000000001" customHeight="1">
      <c r="A1051" s="10">
        <v>1049</v>
      </c>
      <c r="B1051" s="11">
        <f t="shared" si="186"/>
        <v>8.0995932731524416</v>
      </c>
      <c r="C1051" s="12">
        <f t="shared" ca="1" si="184"/>
        <v>21</v>
      </c>
      <c r="D1051" s="12">
        <f t="shared" ca="1" si="187"/>
        <v>1</v>
      </c>
      <c r="E1051" s="12">
        <f t="shared" ca="1" si="188"/>
        <v>0</v>
      </c>
      <c r="F1051" s="12">
        <f t="shared" ca="1" si="189"/>
        <v>0</v>
      </c>
      <c r="G1051" s="12">
        <f t="shared" ca="1" si="194"/>
        <v>10</v>
      </c>
      <c r="H1051" s="12">
        <f t="shared" ca="1" si="194"/>
        <v>9</v>
      </c>
      <c r="I1051" s="12">
        <f t="shared" ca="1" si="194"/>
        <v>9</v>
      </c>
      <c r="J1051" s="12">
        <f t="shared" ca="1" si="190"/>
        <v>9.3333333333333339</v>
      </c>
      <c r="K1051" s="12">
        <f t="shared" ca="1" si="191"/>
        <v>9.3333333333333339</v>
      </c>
      <c r="L1051" s="12">
        <f t="shared" ca="1" si="192"/>
        <v>0</v>
      </c>
      <c r="M1051" s="12">
        <f t="shared" ca="1" si="193"/>
        <v>0</v>
      </c>
      <c r="N1051" s="9">
        <f ca="1">MATCH(C1051,INDEX('Task Durations - Poisson'!$B$2:$AZ$80,,5),1)</f>
        <v>4</v>
      </c>
      <c r="O1051" s="9">
        <f ca="1">MIN(51,INT(SUMPRODUCT(B1051:N1051,'Task Durations - Table 1'!$A$3:$M$3)))</f>
        <v>18</v>
      </c>
      <c r="P1051" s="9">
        <f ca="1">MATCH(100-C1051,INDEX('Task Durations - Poisson'!$B$2:$AZ$80,,O1051),1)</f>
        <v>22</v>
      </c>
    </row>
    <row r="1052" spans="1:16" ht="20.100000000000001" customHeight="1">
      <c r="A1052" s="10">
        <v>1050</v>
      </c>
      <c r="B1052" s="11">
        <f t="shared" si="186"/>
        <v>8.1103999336893491</v>
      </c>
      <c r="C1052" s="12">
        <f t="shared" ca="1" si="184"/>
        <v>58</v>
      </c>
      <c r="D1052" s="12">
        <f t="shared" ca="1" si="187"/>
        <v>0</v>
      </c>
      <c r="E1052" s="12">
        <f t="shared" ca="1" si="188"/>
        <v>1</v>
      </c>
      <c r="F1052" s="12">
        <f t="shared" ca="1" si="189"/>
        <v>0</v>
      </c>
      <c r="G1052" s="12">
        <f t="shared" ca="1" si="194"/>
        <v>13</v>
      </c>
      <c r="H1052" s="12">
        <f t="shared" ca="1" si="194"/>
        <v>11</v>
      </c>
      <c r="I1052" s="12">
        <f t="shared" ca="1" si="194"/>
        <v>11</v>
      </c>
      <c r="J1052" s="12">
        <f t="shared" ca="1" si="190"/>
        <v>11.666666666666666</v>
      </c>
      <c r="K1052" s="12">
        <f t="shared" ca="1" si="191"/>
        <v>0</v>
      </c>
      <c r="L1052" s="12">
        <f t="shared" ca="1" si="192"/>
        <v>11.666666666666666</v>
      </c>
      <c r="M1052" s="12">
        <f t="shared" ca="1" si="193"/>
        <v>0</v>
      </c>
      <c r="N1052" s="9">
        <f ca="1">MATCH(C1052,INDEX('Task Durations - Poisson'!$B$2:$AZ$80,,5),1)</f>
        <v>6</v>
      </c>
      <c r="O1052" s="9">
        <f ca="1">MIN(51,INT(SUMPRODUCT(B1052:N1052,'Task Durations - Table 1'!$A$3:$M$3)))</f>
        <v>17</v>
      </c>
      <c r="P1052" s="9">
        <f ca="1">MATCH(100-C1052,INDEX('Task Durations - Poisson'!$B$2:$AZ$80,,O1052),1)</f>
        <v>17</v>
      </c>
    </row>
    <row r="1053" spans="1:16" ht="20.100000000000001" customHeight="1">
      <c r="A1053" s="10">
        <v>1051</v>
      </c>
      <c r="B1053" s="11">
        <f t="shared" si="186"/>
        <v>8.1212210127171645</v>
      </c>
      <c r="C1053" s="12">
        <f t="shared" ca="1" si="184"/>
        <v>51</v>
      </c>
      <c r="D1053" s="12">
        <f t="shared" ca="1" si="187"/>
        <v>0</v>
      </c>
      <c r="E1053" s="12">
        <f t="shared" ca="1" si="188"/>
        <v>1</v>
      </c>
      <c r="F1053" s="12">
        <f t="shared" ca="1" si="189"/>
        <v>0</v>
      </c>
      <c r="G1053" s="12">
        <f t="shared" ca="1" si="194"/>
        <v>13</v>
      </c>
      <c r="H1053" s="12">
        <f t="shared" ca="1" si="194"/>
        <v>11</v>
      </c>
      <c r="I1053" s="12">
        <f t="shared" ca="1" si="194"/>
        <v>11</v>
      </c>
      <c r="J1053" s="12">
        <f t="shared" ca="1" si="190"/>
        <v>11.666666666666666</v>
      </c>
      <c r="K1053" s="12">
        <f t="shared" ca="1" si="191"/>
        <v>0</v>
      </c>
      <c r="L1053" s="12">
        <f t="shared" ca="1" si="192"/>
        <v>11.666666666666666</v>
      </c>
      <c r="M1053" s="12">
        <f t="shared" ca="1" si="193"/>
        <v>0</v>
      </c>
      <c r="N1053" s="9">
        <f ca="1">MATCH(C1053,INDEX('Task Durations - Poisson'!$B$2:$AZ$80,,5),1)</f>
        <v>6</v>
      </c>
      <c r="O1053" s="9">
        <f ca="1">MIN(51,INT(SUMPRODUCT(B1053:N1053,'Task Durations - Table 1'!$A$3:$M$3)))</f>
        <v>17</v>
      </c>
      <c r="P1053" s="9">
        <f ca="1">MATCH(100-C1053,INDEX('Task Durations - Poisson'!$B$2:$AZ$80,,O1053),1)</f>
        <v>18</v>
      </c>
    </row>
    <row r="1054" spans="1:16" ht="20.100000000000001" customHeight="1">
      <c r="A1054" s="10">
        <v>1052</v>
      </c>
      <c r="B1054" s="11">
        <f t="shared" si="186"/>
        <v>8.1320565294733633</v>
      </c>
      <c r="C1054" s="12">
        <f t="shared" ca="1" si="184"/>
        <v>90</v>
      </c>
      <c r="D1054" s="12">
        <f t="shared" ca="1" si="187"/>
        <v>0</v>
      </c>
      <c r="E1054" s="12">
        <f t="shared" ca="1" si="188"/>
        <v>0</v>
      </c>
      <c r="F1054" s="12">
        <f t="shared" ca="1" si="189"/>
        <v>1</v>
      </c>
      <c r="G1054" s="12">
        <f t="shared" ca="1" si="194"/>
        <v>9</v>
      </c>
      <c r="H1054" s="12">
        <f t="shared" ca="1" si="194"/>
        <v>9</v>
      </c>
      <c r="I1054" s="12">
        <f t="shared" ca="1" si="194"/>
        <v>9</v>
      </c>
      <c r="J1054" s="12">
        <f t="shared" ca="1" si="190"/>
        <v>9</v>
      </c>
      <c r="K1054" s="12">
        <f t="shared" ca="1" si="191"/>
        <v>0</v>
      </c>
      <c r="L1054" s="12">
        <f t="shared" ca="1" si="192"/>
        <v>0</v>
      </c>
      <c r="M1054" s="12">
        <f t="shared" ca="1" si="193"/>
        <v>9</v>
      </c>
      <c r="N1054" s="9">
        <f ca="1">MATCH(C1054,INDEX('Task Durations - Poisson'!$B$2:$AZ$80,,5),1)</f>
        <v>9</v>
      </c>
      <c r="O1054" s="9">
        <f ca="1">MIN(51,INT(SUMPRODUCT(B1054:N1054,'Task Durations - Table 1'!$A$3:$M$3)))</f>
        <v>21</v>
      </c>
      <c r="P1054" s="9">
        <f ca="1">MATCH(100-C1054,INDEX('Task Durations - Poisson'!$B$2:$AZ$80,,O1054),1)</f>
        <v>16</v>
      </c>
    </row>
    <row r="1055" spans="1:16" ht="20.100000000000001" customHeight="1">
      <c r="A1055" s="10">
        <v>1053</v>
      </c>
      <c r="B1055" s="11">
        <f t="shared" si="186"/>
        <v>8.1429065032210879</v>
      </c>
      <c r="C1055" s="12">
        <f t="shared" ca="1" si="184"/>
        <v>3</v>
      </c>
      <c r="D1055" s="12">
        <f t="shared" ca="1" si="187"/>
        <v>1</v>
      </c>
      <c r="E1055" s="12">
        <f t="shared" ca="1" si="188"/>
        <v>0</v>
      </c>
      <c r="F1055" s="12">
        <f t="shared" ca="1" si="189"/>
        <v>0</v>
      </c>
      <c r="G1055" s="12">
        <f t="shared" ca="1" si="194"/>
        <v>16</v>
      </c>
      <c r="H1055" s="12">
        <f t="shared" ca="1" si="194"/>
        <v>16</v>
      </c>
      <c r="I1055" s="12">
        <f t="shared" ca="1" si="194"/>
        <v>13</v>
      </c>
      <c r="J1055" s="12">
        <f t="shared" ca="1" si="190"/>
        <v>15</v>
      </c>
      <c r="K1055" s="12">
        <f t="shared" ca="1" si="191"/>
        <v>15</v>
      </c>
      <c r="L1055" s="12">
        <f t="shared" ca="1" si="192"/>
        <v>0</v>
      </c>
      <c r="M1055" s="12">
        <f t="shared" ca="1" si="193"/>
        <v>0</v>
      </c>
      <c r="N1055" s="9">
        <f ca="1">MATCH(C1055,INDEX('Task Durations - Poisson'!$B$2:$AZ$80,,5),1)</f>
        <v>2</v>
      </c>
      <c r="O1055" s="9">
        <f ca="1">MIN(51,INT(SUMPRODUCT(B1055:N1055,'Task Durations - Table 1'!$A$3:$M$3)))</f>
        <v>24</v>
      </c>
      <c r="P1055" s="9">
        <f ca="1">MATCH(100-C1055,INDEX('Task Durations - Poisson'!$B$2:$AZ$80,,O1055),1)</f>
        <v>35</v>
      </c>
    </row>
    <row r="1056" spans="1:16" ht="20.100000000000001" customHeight="1">
      <c r="A1056" s="10">
        <v>1054</v>
      </c>
      <c r="B1056" s="11">
        <f t="shared" si="186"/>
        <v>8.1537709532491878</v>
      </c>
      <c r="C1056" s="12">
        <f t="shared" ca="1" si="184"/>
        <v>10</v>
      </c>
      <c r="D1056" s="12">
        <f t="shared" ca="1" si="187"/>
        <v>1</v>
      </c>
      <c r="E1056" s="12">
        <f t="shared" ca="1" si="188"/>
        <v>0</v>
      </c>
      <c r="F1056" s="12">
        <f t="shared" ca="1" si="189"/>
        <v>0</v>
      </c>
      <c r="G1056" s="12">
        <f t="shared" ca="1" si="194"/>
        <v>13</v>
      </c>
      <c r="H1056" s="12">
        <f t="shared" ca="1" si="194"/>
        <v>13</v>
      </c>
      <c r="I1056" s="12">
        <f t="shared" ca="1" si="194"/>
        <v>16</v>
      </c>
      <c r="J1056" s="12">
        <f t="shared" ca="1" si="190"/>
        <v>14</v>
      </c>
      <c r="K1056" s="12">
        <f t="shared" ca="1" si="191"/>
        <v>14</v>
      </c>
      <c r="L1056" s="12">
        <f t="shared" ca="1" si="192"/>
        <v>0</v>
      </c>
      <c r="M1056" s="12">
        <f t="shared" ca="1" si="193"/>
        <v>0</v>
      </c>
      <c r="N1056" s="9">
        <f ca="1">MATCH(C1056,INDEX('Task Durations - Poisson'!$B$2:$AZ$80,,5),1)</f>
        <v>3</v>
      </c>
      <c r="O1056" s="9">
        <f ca="1">MIN(51,INT(SUMPRODUCT(B1056:N1056,'Task Durations - Table 1'!$A$3:$M$3)))</f>
        <v>23</v>
      </c>
      <c r="P1056" s="9">
        <f ca="1">MATCH(100-C1056,INDEX('Task Durations - Poisson'!$B$2:$AZ$80,,O1056),1)</f>
        <v>30</v>
      </c>
    </row>
    <row r="1057" spans="1:16" ht="20.100000000000001" customHeight="1">
      <c r="A1057" s="10">
        <v>1055</v>
      </c>
      <c r="B1057" s="11">
        <f t="shared" si="186"/>
        <v>8.1646498988722396</v>
      </c>
      <c r="C1057" s="12">
        <f t="shared" ca="1" si="184"/>
        <v>31</v>
      </c>
      <c r="D1057" s="12">
        <f t="shared" ca="1" si="187"/>
        <v>1</v>
      </c>
      <c r="E1057" s="12">
        <f t="shared" ca="1" si="188"/>
        <v>0</v>
      </c>
      <c r="F1057" s="12">
        <f t="shared" ca="1" si="189"/>
        <v>0</v>
      </c>
      <c r="G1057" s="12">
        <f t="shared" ca="1" si="194"/>
        <v>16</v>
      </c>
      <c r="H1057" s="12">
        <f t="shared" ca="1" si="194"/>
        <v>13</v>
      </c>
      <c r="I1057" s="12">
        <f t="shared" ca="1" si="194"/>
        <v>16</v>
      </c>
      <c r="J1057" s="12">
        <f t="shared" ca="1" si="190"/>
        <v>15</v>
      </c>
      <c r="K1057" s="12">
        <f t="shared" ca="1" si="191"/>
        <v>15</v>
      </c>
      <c r="L1057" s="12">
        <f t="shared" ca="1" si="192"/>
        <v>0</v>
      </c>
      <c r="M1057" s="12">
        <f t="shared" ca="1" si="193"/>
        <v>0</v>
      </c>
      <c r="N1057" s="9">
        <f ca="1">MATCH(C1057,INDEX('Task Durations - Poisson'!$B$2:$AZ$80,,5),1)</f>
        <v>5</v>
      </c>
      <c r="O1057" s="9">
        <f ca="1">MIN(51,INT(SUMPRODUCT(B1057:N1057,'Task Durations - Table 1'!$A$3:$M$3)))</f>
        <v>26</v>
      </c>
      <c r="P1057" s="9">
        <f ca="1">MATCH(100-C1057,INDEX('Task Durations - Poisson'!$B$2:$AZ$80,,O1057),1)</f>
        <v>29</v>
      </c>
    </row>
    <row r="1058" spans="1:16" ht="20.100000000000001" customHeight="1">
      <c r="A1058" s="10">
        <v>1056</v>
      </c>
      <c r="B1058" s="11">
        <f t="shared" si="186"/>
        <v>8.1755433594305948</v>
      </c>
      <c r="C1058" s="12">
        <f t="shared" ca="1" si="184"/>
        <v>84</v>
      </c>
      <c r="D1058" s="12">
        <f t="shared" ca="1" si="187"/>
        <v>0</v>
      </c>
      <c r="E1058" s="12">
        <f t="shared" ca="1" si="188"/>
        <v>0</v>
      </c>
      <c r="F1058" s="12">
        <f t="shared" ca="1" si="189"/>
        <v>1</v>
      </c>
      <c r="G1058" s="12">
        <f t="shared" ca="1" si="194"/>
        <v>9</v>
      </c>
      <c r="H1058" s="12">
        <f t="shared" ca="1" si="194"/>
        <v>10</v>
      </c>
      <c r="I1058" s="12">
        <f t="shared" ca="1" si="194"/>
        <v>10</v>
      </c>
      <c r="J1058" s="12">
        <f t="shared" ca="1" si="190"/>
        <v>9.6666666666666661</v>
      </c>
      <c r="K1058" s="12">
        <f t="shared" ca="1" si="191"/>
        <v>0</v>
      </c>
      <c r="L1058" s="12">
        <f t="shared" ca="1" si="192"/>
        <v>0</v>
      </c>
      <c r="M1058" s="12">
        <f t="shared" ca="1" si="193"/>
        <v>9.6666666666666661</v>
      </c>
      <c r="N1058" s="9">
        <f ca="1">MATCH(C1058,INDEX('Task Durations - Poisson'!$B$2:$AZ$80,,5),1)</f>
        <v>8</v>
      </c>
      <c r="O1058" s="9">
        <f ca="1">MIN(51,INT(SUMPRODUCT(B1058:N1058,'Task Durations - Table 1'!$A$3:$M$3)))</f>
        <v>21</v>
      </c>
      <c r="P1058" s="9">
        <f ca="1">MATCH(100-C1058,INDEX('Task Durations - Poisson'!$B$2:$AZ$80,,O1058),1)</f>
        <v>17</v>
      </c>
    </row>
    <row r="1059" spans="1:16" ht="20.100000000000001" customHeight="1">
      <c r="A1059" s="10">
        <v>1057</v>
      </c>
      <c r="B1059" s="11">
        <f t="shared" si="186"/>
        <v>8.1864513542904103</v>
      </c>
      <c r="C1059" s="12">
        <f t="shared" ca="1" si="184"/>
        <v>85</v>
      </c>
      <c r="D1059" s="12">
        <f t="shared" ca="1" si="187"/>
        <v>0</v>
      </c>
      <c r="E1059" s="12">
        <f t="shared" ca="1" si="188"/>
        <v>0</v>
      </c>
      <c r="F1059" s="12">
        <f t="shared" ca="1" si="189"/>
        <v>1</v>
      </c>
      <c r="G1059" s="12">
        <f t="shared" ca="1" si="194"/>
        <v>11</v>
      </c>
      <c r="H1059" s="12">
        <f t="shared" ca="1" si="194"/>
        <v>10</v>
      </c>
      <c r="I1059" s="12">
        <f t="shared" ca="1" si="194"/>
        <v>11</v>
      </c>
      <c r="J1059" s="12">
        <f t="shared" ca="1" si="190"/>
        <v>10.666666666666666</v>
      </c>
      <c r="K1059" s="12">
        <f t="shared" ca="1" si="191"/>
        <v>0</v>
      </c>
      <c r="L1059" s="12">
        <f t="shared" ca="1" si="192"/>
        <v>0</v>
      </c>
      <c r="M1059" s="12">
        <f t="shared" ca="1" si="193"/>
        <v>10.666666666666666</v>
      </c>
      <c r="N1059" s="9">
        <f ca="1">MATCH(C1059,INDEX('Task Durations - Poisson'!$B$2:$AZ$80,,5),1)</f>
        <v>8</v>
      </c>
      <c r="O1059" s="9">
        <f ca="1">MIN(51,INT(SUMPRODUCT(B1059:N1059,'Task Durations - Table 1'!$A$3:$M$3)))</f>
        <v>22</v>
      </c>
      <c r="P1059" s="9">
        <f ca="1">MATCH(100-C1059,INDEX('Task Durations - Poisson'!$B$2:$AZ$80,,O1059),1)</f>
        <v>18</v>
      </c>
    </row>
    <row r="1060" spans="1:16" ht="20.100000000000001" customHeight="1">
      <c r="A1060" s="10">
        <v>1058</v>
      </c>
      <c r="B1060" s="11">
        <f t="shared" si="186"/>
        <v>8.1973739028436778</v>
      </c>
      <c r="C1060" s="12">
        <f t="shared" ca="1" si="184"/>
        <v>30</v>
      </c>
      <c r="D1060" s="12">
        <f t="shared" ca="1" si="187"/>
        <v>1</v>
      </c>
      <c r="E1060" s="12">
        <f t="shared" ca="1" si="188"/>
        <v>0</v>
      </c>
      <c r="F1060" s="12">
        <f t="shared" ca="1" si="189"/>
        <v>0</v>
      </c>
      <c r="G1060" s="12">
        <f t="shared" ca="1" si="194"/>
        <v>13</v>
      </c>
      <c r="H1060" s="12">
        <f t="shared" ca="1" si="194"/>
        <v>13</v>
      </c>
      <c r="I1060" s="12">
        <f t="shared" ca="1" si="194"/>
        <v>13</v>
      </c>
      <c r="J1060" s="12">
        <f t="shared" ca="1" si="190"/>
        <v>13</v>
      </c>
      <c r="K1060" s="12">
        <f t="shared" ca="1" si="191"/>
        <v>13</v>
      </c>
      <c r="L1060" s="12">
        <f t="shared" ca="1" si="192"/>
        <v>0</v>
      </c>
      <c r="M1060" s="12">
        <f t="shared" ca="1" si="193"/>
        <v>0</v>
      </c>
      <c r="N1060" s="9">
        <f ca="1">MATCH(C1060,INDEX('Task Durations - Poisson'!$B$2:$AZ$80,,5),1)</f>
        <v>5</v>
      </c>
      <c r="O1060" s="9">
        <f ca="1">MIN(51,INT(SUMPRODUCT(B1060:N1060,'Task Durations - Table 1'!$A$3:$M$3)))</f>
        <v>23</v>
      </c>
      <c r="P1060" s="9">
        <f ca="1">MATCH(100-C1060,INDEX('Task Durations - Poisson'!$B$2:$AZ$80,,O1060),1)</f>
        <v>26</v>
      </c>
    </row>
    <row r="1061" spans="1:16" ht="20.100000000000001" customHeight="1">
      <c r="A1061" s="10">
        <v>1059</v>
      </c>
      <c r="B1061" s="11">
        <f t="shared" si="186"/>
        <v>8.208311024508264</v>
      </c>
      <c r="C1061" s="12">
        <f t="shared" ca="1" si="184"/>
        <v>64</v>
      </c>
      <c r="D1061" s="12">
        <f t="shared" ca="1" si="187"/>
        <v>0</v>
      </c>
      <c r="E1061" s="12">
        <f t="shared" ca="1" si="188"/>
        <v>1</v>
      </c>
      <c r="F1061" s="12">
        <f t="shared" ca="1" si="189"/>
        <v>0</v>
      </c>
      <c r="G1061" s="12">
        <f t="shared" ca="1" si="194"/>
        <v>10</v>
      </c>
      <c r="H1061" s="12">
        <f t="shared" ca="1" si="194"/>
        <v>11</v>
      </c>
      <c r="I1061" s="12">
        <f t="shared" ca="1" si="194"/>
        <v>10</v>
      </c>
      <c r="J1061" s="12">
        <f t="shared" ca="1" si="190"/>
        <v>10.333333333333334</v>
      </c>
      <c r="K1061" s="12">
        <f t="shared" ca="1" si="191"/>
        <v>0</v>
      </c>
      <c r="L1061" s="12">
        <f t="shared" ca="1" si="192"/>
        <v>10.333333333333334</v>
      </c>
      <c r="M1061" s="12">
        <f t="shared" ca="1" si="193"/>
        <v>0</v>
      </c>
      <c r="N1061" s="9">
        <f ca="1">MATCH(C1061,INDEX('Task Durations - Poisson'!$B$2:$AZ$80,,5),1)</f>
        <v>7</v>
      </c>
      <c r="O1061" s="9">
        <f ca="1">MIN(51,INT(SUMPRODUCT(B1061:N1061,'Task Durations - Table 1'!$A$3:$M$3)))</f>
        <v>17</v>
      </c>
      <c r="P1061" s="9">
        <f ca="1">MATCH(100-C1061,INDEX('Task Durations - Poisson'!$B$2:$AZ$80,,O1061),1)</f>
        <v>16</v>
      </c>
    </row>
    <row r="1062" spans="1:16" ht="20.100000000000001" customHeight="1">
      <c r="A1062" s="10">
        <v>1060</v>
      </c>
      <c r="B1062" s="11">
        <f t="shared" si="186"/>
        <v>8.2192627387279469</v>
      </c>
      <c r="C1062" s="12">
        <f t="shared" ca="1" si="184"/>
        <v>100</v>
      </c>
      <c r="D1062" s="12">
        <f t="shared" ca="1" si="187"/>
        <v>0</v>
      </c>
      <c r="E1062" s="12">
        <f t="shared" ca="1" si="188"/>
        <v>0</v>
      </c>
      <c r="F1062" s="12">
        <f t="shared" ca="1" si="189"/>
        <v>1</v>
      </c>
      <c r="G1062" s="12">
        <f t="shared" ca="1" si="194"/>
        <v>13</v>
      </c>
      <c r="H1062" s="12">
        <f t="shared" ca="1" si="194"/>
        <v>13</v>
      </c>
      <c r="I1062" s="12">
        <f t="shared" ca="1" si="194"/>
        <v>11</v>
      </c>
      <c r="J1062" s="12">
        <f t="shared" ca="1" si="190"/>
        <v>12.333333333333334</v>
      </c>
      <c r="K1062" s="12">
        <f t="shared" ca="1" si="191"/>
        <v>0</v>
      </c>
      <c r="L1062" s="12">
        <f t="shared" ca="1" si="192"/>
        <v>0</v>
      </c>
      <c r="M1062" s="12">
        <f t="shared" ca="1" si="193"/>
        <v>12.333333333333334</v>
      </c>
      <c r="N1062" s="9">
        <f ca="1">MATCH(C1062,INDEX('Task Durations - Poisson'!$B$2:$AZ$80,,5),1)</f>
        <v>79</v>
      </c>
      <c r="O1062" s="9">
        <f ca="1">MIN(51,INT(SUMPRODUCT(B1062:N1062,'Task Durations - Table 1'!$A$3:$M$3)))</f>
        <v>51</v>
      </c>
      <c r="P1062" s="9">
        <f ca="1">MATCH(100-C1062,INDEX('Task Durations - Poisson'!$B$2:$AZ$80,,O1062),1)</f>
        <v>8</v>
      </c>
    </row>
    <row r="1063" spans="1:16" ht="20.100000000000001" customHeight="1">
      <c r="A1063" s="10">
        <v>1061</v>
      </c>
      <c r="B1063" s="11">
        <f t="shared" si="186"/>
        <v>8.2302290649724394</v>
      </c>
      <c r="C1063" s="12">
        <f t="shared" ca="1" si="184"/>
        <v>51</v>
      </c>
      <c r="D1063" s="12">
        <f t="shared" ca="1" si="187"/>
        <v>0</v>
      </c>
      <c r="E1063" s="12">
        <f t="shared" ca="1" si="188"/>
        <v>1</v>
      </c>
      <c r="F1063" s="12">
        <f t="shared" ca="1" si="189"/>
        <v>0</v>
      </c>
      <c r="G1063" s="12">
        <f t="shared" ca="1" si="194"/>
        <v>13</v>
      </c>
      <c r="H1063" s="12">
        <f t="shared" ca="1" si="194"/>
        <v>11</v>
      </c>
      <c r="I1063" s="12">
        <f t="shared" ca="1" si="194"/>
        <v>11</v>
      </c>
      <c r="J1063" s="12">
        <f t="shared" ca="1" si="190"/>
        <v>11.666666666666666</v>
      </c>
      <c r="K1063" s="12">
        <f t="shared" ca="1" si="191"/>
        <v>0</v>
      </c>
      <c r="L1063" s="12">
        <f t="shared" ca="1" si="192"/>
        <v>11.666666666666666</v>
      </c>
      <c r="M1063" s="12">
        <f t="shared" ca="1" si="193"/>
        <v>0</v>
      </c>
      <c r="N1063" s="9">
        <f ca="1">MATCH(C1063,INDEX('Task Durations - Poisson'!$B$2:$AZ$80,,5),1)</f>
        <v>6</v>
      </c>
      <c r="O1063" s="9">
        <f ca="1">MIN(51,INT(SUMPRODUCT(B1063:N1063,'Task Durations - Table 1'!$A$3:$M$3)))</f>
        <v>17</v>
      </c>
      <c r="P1063" s="9">
        <f ca="1">MATCH(100-C1063,INDEX('Task Durations - Poisson'!$B$2:$AZ$80,,O1063),1)</f>
        <v>18</v>
      </c>
    </row>
    <row r="1064" spans="1:16" ht="20.100000000000001" customHeight="1">
      <c r="A1064" s="10">
        <v>1062</v>
      </c>
      <c r="B1064" s="11">
        <f t="shared" si="186"/>
        <v>8.2412100227374356</v>
      </c>
      <c r="C1064" s="12">
        <f t="shared" ca="1" si="184"/>
        <v>9</v>
      </c>
      <c r="D1064" s="12">
        <f t="shared" ca="1" si="187"/>
        <v>1</v>
      </c>
      <c r="E1064" s="12">
        <f t="shared" ca="1" si="188"/>
        <v>0</v>
      </c>
      <c r="F1064" s="12">
        <f t="shared" ca="1" si="189"/>
        <v>0</v>
      </c>
      <c r="G1064" s="12">
        <f t="shared" ref="G1064:I1083" ca="1" si="195">INT(CHOOSE(1+MOD($C1064+RANDBETWEEN(0,1),7),1,2,3,5,8,13,21)+$B1064)</f>
        <v>13</v>
      </c>
      <c r="H1064" s="12">
        <f t="shared" ca="1" si="195"/>
        <v>11</v>
      </c>
      <c r="I1064" s="12">
        <f t="shared" ca="1" si="195"/>
        <v>11</v>
      </c>
      <c r="J1064" s="12">
        <f t="shared" ca="1" si="190"/>
        <v>11.666666666666666</v>
      </c>
      <c r="K1064" s="12">
        <f t="shared" ca="1" si="191"/>
        <v>11.666666666666666</v>
      </c>
      <c r="L1064" s="12">
        <f t="shared" ca="1" si="192"/>
        <v>0</v>
      </c>
      <c r="M1064" s="12">
        <f t="shared" ca="1" si="193"/>
        <v>0</v>
      </c>
      <c r="N1064" s="9">
        <f ca="1">MATCH(C1064,INDEX('Task Durations - Poisson'!$B$2:$AZ$80,,5),1)</f>
        <v>3</v>
      </c>
      <c r="O1064" s="9">
        <f ca="1">MIN(51,INT(SUMPRODUCT(B1064:N1064,'Task Durations - Table 1'!$A$3:$M$3)))</f>
        <v>21</v>
      </c>
      <c r="P1064" s="9">
        <f ca="1">MATCH(100-C1064,INDEX('Task Durations - Poisson'!$B$2:$AZ$80,,O1064),1)</f>
        <v>28</v>
      </c>
    </row>
    <row r="1065" spans="1:16" ht="20.100000000000001" customHeight="1">
      <c r="A1065" s="10">
        <v>1063</v>
      </c>
      <c r="B1065" s="11">
        <f t="shared" si="186"/>
        <v>8.2522056315446459</v>
      </c>
      <c r="C1065" s="12">
        <f t="shared" ca="1" si="184"/>
        <v>12</v>
      </c>
      <c r="D1065" s="12">
        <f t="shared" ca="1" si="187"/>
        <v>1</v>
      </c>
      <c r="E1065" s="12">
        <f t="shared" ca="1" si="188"/>
        <v>0</v>
      </c>
      <c r="F1065" s="12">
        <f t="shared" ca="1" si="189"/>
        <v>0</v>
      </c>
      <c r="G1065" s="12">
        <f t="shared" ca="1" si="195"/>
        <v>21</v>
      </c>
      <c r="H1065" s="12">
        <f t="shared" ca="1" si="195"/>
        <v>21</v>
      </c>
      <c r="I1065" s="12">
        <f t="shared" ca="1" si="195"/>
        <v>29</v>
      </c>
      <c r="J1065" s="12">
        <f t="shared" ca="1" si="190"/>
        <v>23.666666666666668</v>
      </c>
      <c r="K1065" s="12">
        <f t="shared" ca="1" si="191"/>
        <v>23.666666666666668</v>
      </c>
      <c r="L1065" s="12">
        <f t="shared" ca="1" si="192"/>
        <v>0</v>
      </c>
      <c r="M1065" s="12">
        <f t="shared" ca="1" si="193"/>
        <v>0</v>
      </c>
      <c r="N1065" s="9">
        <f ca="1">MATCH(C1065,INDEX('Task Durations - Poisson'!$B$2:$AZ$80,,5),1)</f>
        <v>3</v>
      </c>
      <c r="O1065" s="9">
        <f ca="1">MIN(51,INT(SUMPRODUCT(B1065:N1065,'Task Durations - Table 1'!$A$3:$M$3)))</f>
        <v>35</v>
      </c>
      <c r="P1065" s="9">
        <f ca="1">MATCH(100-C1065,INDEX('Task Durations - Poisson'!$B$2:$AZ$80,,O1065),1)</f>
        <v>43</v>
      </c>
    </row>
    <row r="1066" spans="1:16" ht="20.100000000000001" customHeight="1">
      <c r="A1066" s="10">
        <v>1064</v>
      </c>
      <c r="B1066" s="11">
        <f t="shared" si="186"/>
        <v>8.2632159109418186</v>
      </c>
      <c r="C1066" s="12">
        <f t="shared" ca="1" si="184"/>
        <v>78</v>
      </c>
      <c r="D1066" s="12">
        <f t="shared" ca="1" si="187"/>
        <v>0</v>
      </c>
      <c r="E1066" s="12">
        <f t="shared" ca="1" si="188"/>
        <v>0</v>
      </c>
      <c r="F1066" s="12">
        <f t="shared" ca="1" si="189"/>
        <v>1</v>
      </c>
      <c r="G1066" s="12">
        <f t="shared" ca="1" si="195"/>
        <v>10</v>
      </c>
      <c r="H1066" s="12">
        <f t="shared" ca="1" si="195"/>
        <v>10</v>
      </c>
      <c r="I1066" s="12">
        <f t="shared" ca="1" si="195"/>
        <v>11</v>
      </c>
      <c r="J1066" s="12">
        <f t="shared" ca="1" si="190"/>
        <v>10.333333333333334</v>
      </c>
      <c r="K1066" s="12">
        <f t="shared" ca="1" si="191"/>
        <v>0</v>
      </c>
      <c r="L1066" s="12">
        <f t="shared" ca="1" si="192"/>
        <v>0</v>
      </c>
      <c r="M1066" s="12">
        <f t="shared" ca="1" si="193"/>
        <v>10.333333333333334</v>
      </c>
      <c r="N1066" s="9">
        <f ca="1">MATCH(C1066,INDEX('Task Durations - Poisson'!$B$2:$AZ$80,,5),1)</f>
        <v>8</v>
      </c>
      <c r="O1066" s="9">
        <f ca="1">MIN(51,INT(SUMPRODUCT(B1066:N1066,'Task Durations - Table 1'!$A$3:$M$3)))</f>
        <v>21</v>
      </c>
      <c r="P1066" s="9">
        <f ca="1">MATCH(100-C1066,INDEX('Task Durations - Poisson'!$B$2:$AZ$80,,O1066),1)</f>
        <v>18</v>
      </c>
    </row>
    <row r="1067" spans="1:16" ht="20.100000000000001" customHeight="1">
      <c r="A1067" s="10">
        <v>1065</v>
      </c>
      <c r="B1067" s="11">
        <f t="shared" si="186"/>
        <v>8.2742408805027843</v>
      </c>
      <c r="C1067" s="12">
        <f t="shared" ca="1" si="184"/>
        <v>16</v>
      </c>
      <c r="D1067" s="12">
        <f t="shared" ca="1" si="187"/>
        <v>1</v>
      </c>
      <c r="E1067" s="12">
        <f t="shared" ca="1" si="188"/>
        <v>0</v>
      </c>
      <c r="F1067" s="12">
        <f t="shared" ca="1" si="189"/>
        <v>0</v>
      </c>
      <c r="G1067" s="12">
        <f t="shared" ca="1" si="195"/>
        <v>11</v>
      </c>
      <c r="H1067" s="12">
        <f t="shared" ca="1" si="195"/>
        <v>11</v>
      </c>
      <c r="I1067" s="12">
        <f t="shared" ca="1" si="195"/>
        <v>11</v>
      </c>
      <c r="J1067" s="12">
        <f t="shared" ca="1" si="190"/>
        <v>11</v>
      </c>
      <c r="K1067" s="12">
        <f t="shared" ca="1" si="191"/>
        <v>11</v>
      </c>
      <c r="L1067" s="12">
        <f t="shared" ca="1" si="192"/>
        <v>0</v>
      </c>
      <c r="M1067" s="12">
        <f t="shared" ca="1" si="193"/>
        <v>0</v>
      </c>
      <c r="N1067" s="9">
        <f ca="1">MATCH(C1067,INDEX('Task Durations - Poisson'!$B$2:$AZ$80,,5),1)</f>
        <v>4</v>
      </c>
      <c r="O1067" s="9">
        <f ca="1">MIN(51,INT(SUMPRODUCT(B1067:N1067,'Task Durations - Table 1'!$A$3:$M$3)))</f>
        <v>20</v>
      </c>
      <c r="P1067" s="9">
        <f ca="1">MATCH(100-C1067,INDEX('Task Durations - Poisson'!$B$2:$AZ$80,,O1067),1)</f>
        <v>25</v>
      </c>
    </row>
    <row r="1068" spans="1:16" ht="20.100000000000001" customHeight="1">
      <c r="A1068" s="10">
        <v>1066</v>
      </c>
      <c r="B1068" s="11">
        <f t="shared" si="186"/>
        <v>8.2852805598274983</v>
      </c>
      <c r="C1068" s="12">
        <f t="shared" ca="1" si="184"/>
        <v>21</v>
      </c>
      <c r="D1068" s="12">
        <f t="shared" ca="1" si="187"/>
        <v>1</v>
      </c>
      <c r="E1068" s="12">
        <f t="shared" ca="1" si="188"/>
        <v>0</v>
      </c>
      <c r="F1068" s="12">
        <f t="shared" ca="1" si="189"/>
        <v>0</v>
      </c>
      <c r="G1068" s="12">
        <f t="shared" ca="1" si="195"/>
        <v>9</v>
      </c>
      <c r="H1068" s="12">
        <f t="shared" ca="1" si="195"/>
        <v>9</v>
      </c>
      <c r="I1068" s="12">
        <f t="shared" ca="1" si="195"/>
        <v>9</v>
      </c>
      <c r="J1068" s="12">
        <f t="shared" ca="1" si="190"/>
        <v>9</v>
      </c>
      <c r="K1068" s="12">
        <f t="shared" ca="1" si="191"/>
        <v>9</v>
      </c>
      <c r="L1068" s="12">
        <f t="shared" ca="1" si="192"/>
        <v>0</v>
      </c>
      <c r="M1068" s="12">
        <f t="shared" ca="1" si="193"/>
        <v>0</v>
      </c>
      <c r="N1068" s="9">
        <f ca="1">MATCH(C1068,INDEX('Task Durations - Poisson'!$B$2:$AZ$80,,5),1)</f>
        <v>4</v>
      </c>
      <c r="O1068" s="9">
        <f ca="1">MIN(51,INT(SUMPRODUCT(B1068:N1068,'Task Durations - Table 1'!$A$3:$M$3)))</f>
        <v>18</v>
      </c>
      <c r="P1068" s="9">
        <f ca="1">MATCH(100-C1068,INDEX('Task Durations - Poisson'!$B$2:$AZ$80,,O1068),1)</f>
        <v>22</v>
      </c>
    </row>
    <row r="1069" spans="1:16" ht="20.100000000000001" customHeight="1">
      <c r="A1069" s="10">
        <v>1067</v>
      </c>
      <c r="B1069" s="11">
        <f t="shared" si="186"/>
        <v>8.2963349685420553</v>
      </c>
      <c r="C1069" s="12">
        <f t="shared" ca="1" si="184"/>
        <v>57</v>
      </c>
      <c r="D1069" s="12">
        <f t="shared" ca="1" si="187"/>
        <v>0</v>
      </c>
      <c r="E1069" s="12">
        <f t="shared" ca="1" si="188"/>
        <v>1</v>
      </c>
      <c r="F1069" s="12">
        <f t="shared" ca="1" si="189"/>
        <v>0</v>
      </c>
      <c r="G1069" s="12">
        <f t="shared" ca="1" si="195"/>
        <v>10</v>
      </c>
      <c r="H1069" s="12">
        <f t="shared" ca="1" si="195"/>
        <v>11</v>
      </c>
      <c r="I1069" s="12">
        <f t="shared" ca="1" si="195"/>
        <v>10</v>
      </c>
      <c r="J1069" s="12">
        <f t="shared" ca="1" si="190"/>
        <v>10.333333333333334</v>
      </c>
      <c r="K1069" s="12">
        <f t="shared" ca="1" si="191"/>
        <v>0</v>
      </c>
      <c r="L1069" s="12">
        <f t="shared" ca="1" si="192"/>
        <v>10.333333333333334</v>
      </c>
      <c r="M1069" s="12">
        <f t="shared" ca="1" si="193"/>
        <v>0</v>
      </c>
      <c r="N1069" s="9">
        <f ca="1">MATCH(C1069,INDEX('Task Durations - Poisson'!$B$2:$AZ$80,,5),1)</f>
        <v>6</v>
      </c>
      <c r="O1069" s="9">
        <f ca="1">MIN(51,INT(SUMPRODUCT(B1069:N1069,'Task Durations - Table 1'!$A$3:$M$3)))</f>
        <v>16</v>
      </c>
      <c r="P1069" s="9">
        <f ca="1">MATCH(100-C1069,INDEX('Task Durations - Poisson'!$B$2:$AZ$80,,O1069),1)</f>
        <v>16</v>
      </c>
    </row>
    <row r="1070" spans="1:16" ht="20.100000000000001" customHeight="1">
      <c r="A1070" s="10">
        <v>1068</v>
      </c>
      <c r="B1070" s="11">
        <f t="shared" si="186"/>
        <v>8.3074041262987386</v>
      </c>
      <c r="C1070" s="12">
        <f t="shared" ca="1" si="184"/>
        <v>21</v>
      </c>
      <c r="D1070" s="12">
        <f t="shared" ca="1" si="187"/>
        <v>1</v>
      </c>
      <c r="E1070" s="12">
        <f t="shared" ca="1" si="188"/>
        <v>0</v>
      </c>
      <c r="F1070" s="12">
        <f t="shared" ca="1" si="189"/>
        <v>0</v>
      </c>
      <c r="G1070" s="12">
        <f t="shared" ca="1" si="195"/>
        <v>9</v>
      </c>
      <c r="H1070" s="12">
        <f t="shared" ca="1" si="195"/>
        <v>10</v>
      </c>
      <c r="I1070" s="12">
        <f t="shared" ca="1" si="195"/>
        <v>9</v>
      </c>
      <c r="J1070" s="12">
        <f t="shared" ca="1" si="190"/>
        <v>9.3333333333333339</v>
      </c>
      <c r="K1070" s="12">
        <f t="shared" ca="1" si="191"/>
        <v>9.3333333333333339</v>
      </c>
      <c r="L1070" s="12">
        <f t="shared" ca="1" si="192"/>
        <v>0</v>
      </c>
      <c r="M1070" s="12">
        <f t="shared" ca="1" si="193"/>
        <v>0</v>
      </c>
      <c r="N1070" s="9">
        <f ca="1">MATCH(C1070,INDEX('Task Durations - Poisson'!$B$2:$AZ$80,,5),1)</f>
        <v>4</v>
      </c>
      <c r="O1070" s="9">
        <f ca="1">MIN(51,INT(SUMPRODUCT(B1070:N1070,'Task Durations - Table 1'!$A$3:$M$3)))</f>
        <v>19</v>
      </c>
      <c r="P1070" s="9">
        <f ca="1">MATCH(100-C1070,INDEX('Task Durations - Poisson'!$B$2:$AZ$80,,O1070),1)</f>
        <v>23</v>
      </c>
    </row>
    <row r="1071" spans="1:16" ht="20.100000000000001" customHeight="1">
      <c r="A1071" s="10">
        <v>1069</v>
      </c>
      <c r="B1071" s="11">
        <f t="shared" si="186"/>
        <v>8.3184880527760594</v>
      </c>
      <c r="C1071" s="12">
        <f t="shared" ca="1" si="184"/>
        <v>19</v>
      </c>
      <c r="D1071" s="12">
        <f t="shared" ca="1" si="187"/>
        <v>1</v>
      </c>
      <c r="E1071" s="12">
        <f t="shared" ca="1" si="188"/>
        <v>0</v>
      </c>
      <c r="F1071" s="12">
        <f t="shared" ca="1" si="189"/>
        <v>0</v>
      </c>
      <c r="G1071" s="12">
        <f t="shared" ca="1" si="195"/>
        <v>21</v>
      </c>
      <c r="H1071" s="12">
        <f t="shared" ca="1" si="195"/>
        <v>21</v>
      </c>
      <c r="I1071" s="12">
        <f t="shared" ca="1" si="195"/>
        <v>21</v>
      </c>
      <c r="J1071" s="12">
        <f t="shared" ca="1" si="190"/>
        <v>21</v>
      </c>
      <c r="K1071" s="12">
        <f t="shared" ca="1" si="191"/>
        <v>21</v>
      </c>
      <c r="L1071" s="12">
        <f t="shared" ca="1" si="192"/>
        <v>0</v>
      </c>
      <c r="M1071" s="12">
        <f t="shared" ca="1" si="193"/>
        <v>0</v>
      </c>
      <c r="N1071" s="9">
        <f ca="1">MATCH(C1071,INDEX('Task Durations - Poisson'!$B$2:$AZ$80,,5),1)</f>
        <v>4</v>
      </c>
      <c r="O1071" s="9">
        <f ca="1">MIN(51,INT(SUMPRODUCT(B1071:N1071,'Task Durations - Table 1'!$A$3:$M$3)))</f>
        <v>32</v>
      </c>
      <c r="P1071" s="9">
        <f ca="1">MATCH(100-C1071,INDEX('Task Durations - Poisson'!$B$2:$AZ$80,,O1071),1)</f>
        <v>38</v>
      </c>
    </row>
    <row r="1072" spans="1:16" ht="20.100000000000001" customHeight="1">
      <c r="A1072" s="10">
        <v>1070</v>
      </c>
      <c r="B1072" s="11">
        <f t="shared" si="186"/>
        <v>8.3295867676787765</v>
      </c>
      <c r="C1072" s="12">
        <f t="shared" ca="1" si="184"/>
        <v>83</v>
      </c>
      <c r="D1072" s="12">
        <f t="shared" ca="1" si="187"/>
        <v>0</v>
      </c>
      <c r="E1072" s="12">
        <f t="shared" ca="1" si="188"/>
        <v>0</v>
      </c>
      <c r="F1072" s="12">
        <f t="shared" ca="1" si="189"/>
        <v>1</v>
      </c>
      <c r="G1072" s="12">
        <f t="shared" ca="1" si="195"/>
        <v>9</v>
      </c>
      <c r="H1072" s="12">
        <f t="shared" ca="1" si="195"/>
        <v>9</v>
      </c>
      <c r="I1072" s="12">
        <f t="shared" ca="1" si="195"/>
        <v>29</v>
      </c>
      <c r="J1072" s="12">
        <f t="shared" ca="1" si="190"/>
        <v>15.666666666666666</v>
      </c>
      <c r="K1072" s="12">
        <f t="shared" ca="1" si="191"/>
        <v>0</v>
      </c>
      <c r="L1072" s="12">
        <f t="shared" ca="1" si="192"/>
        <v>0</v>
      </c>
      <c r="M1072" s="12">
        <f t="shared" ca="1" si="193"/>
        <v>15.666666666666666</v>
      </c>
      <c r="N1072" s="9">
        <f ca="1">MATCH(C1072,INDEX('Task Durations - Poisson'!$B$2:$AZ$80,,5),1)</f>
        <v>8</v>
      </c>
      <c r="O1072" s="9">
        <f ca="1">MIN(51,INT(SUMPRODUCT(B1072:N1072,'Task Durations - Table 1'!$A$3:$M$3)))</f>
        <v>28</v>
      </c>
      <c r="P1072" s="9">
        <f ca="1">MATCH(100-C1072,INDEX('Task Durations - Poisson'!$B$2:$AZ$80,,O1072),1)</f>
        <v>24</v>
      </c>
    </row>
    <row r="1073" spans="1:16" ht="20.100000000000001" customHeight="1">
      <c r="A1073" s="10">
        <v>1071</v>
      </c>
      <c r="B1073" s="11">
        <f t="shared" si="186"/>
        <v>8.3407002907379386</v>
      </c>
      <c r="C1073" s="12">
        <f t="shared" ca="1" si="184"/>
        <v>90</v>
      </c>
      <c r="D1073" s="12">
        <f t="shared" ca="1" si="187"/>
        <v>0</v>
      </c>
      <c r="E1073" s="12">
        <f t="shared" ca="1" si="188"/>
        <v>0</v>
      </c>
      <c r="F1073" s="12">
        <f t="shared" ca="1" si="189"/>
        <v>1</v>
      </c>
      <c r="G1073" s="12">
        <f t="shared" ca="1" si="195"/>
        <v>29</v>
      </c>
      <c r="H1073" s="12">
        <f t="shared" ca="1" si="195"/>
        <v>9</v>
      </c>
      <c r="I1073" s="12">
        <f t="shared" ca="1" si="195"/>
        <v>9</v>
      </c>
      <c r="J1073" s="12">
        <f t="shared" ca="1" si="190"/>
        <v>15.666666666666666</v>
      </c>
      <c r="K1073" s="12">
        <f t="shared" ca="1" si="191"/>
        <v>0</v>
      </c>
      <c r="L1073" s="12">
        <f t="shared" ca="1" si="192"/>
        <v>0</v>
      </c>
      <c r="M1073" s="12">
        <f t="shared" ca="1" si="193"/>
        <v>15.666666666666666</v>
      </c>
      <c r="N1073" s="9">
        <f ca="1">MATCH(C1073,INDEX('Task Durations - Poisson'!$B$2:$AZ$80,,5),1)</f>
        <v>9</v>
      </c>
      <c r="O1073" s="9">
        <f ca="1">MIN(51,INT(SUMPRODUCT(B1073:N1073,'Task Durations - Table 1'!$A$3:$M$3)))</f>
        <v>27</v>
      </c>
      <c r="P1073" s="9">
        <f ca="1">MATCH(100-C1073,INDEX('Task Durations - Poisson'!$B$2:$AZ$80,,O1073),1)</f>
        <v>21</v>
      </c>
    </row>
    <row r="1074" spans="1:16" ht="20.100000000000001" customHeight="1">
      <c r="A1074" s="10">
        <v>1072</v>
      </c>
      <c r="B1074" s="11">
        <f t="shared" si="186"/>
        <v>8.3518286417109273</v>
      </c>
      <c r="C1074" s="12">
        <f t="shared" ca="1" si="184"/>
        <v>58</v>
      </c>
      <c r="D1074" s="12">
        <f t="shared" ca="1" si="187"/>
        <v>0</v>
      </c>
      <c r="E1074" s="12">
        <f t="shared" ca="1" si="188"/>
        <v>1</v>
      </c>
      <c r="F1074" s="12">
        <f t="shared" ca="1" si="189"/>
        <v>0</v>
      </c>
      <c r="G1074" s="12">
        <f t="shared" ca="1" si="195"/>
        <v>11</v>
      </c>
      <c r="H1074" s="12">
        <f t="shared" ca="1" si="195"/>
        <v>13</v>
      </c>
      <c r="I1074" s="12">
        <f t="shared" ca="1" si="195"/>
        <v>11</v>
      </c>
      <c r="J1074" s="12">
        <f t="shared" ca="1" si="190"/>
        <v>11.666666666666666</v>
      </c>
      <c r="K1074" s="12">
        <f t="shared" ca="1" si="191"/>
        <v>0</v>
      </c>
      <c r="L1074" s="12">
        <f t="shared" ca="1" si="192"/>
        <v>11.666666666666666</v>
      </c>
      <c r="M1074" s="12">
        <f t="shared" ca="1" si="193"/>
        <v>0</v>
      </c>
      <c r="N1074" s="9">
        <f ca="1">MATCH(C1074,INDEX('Task Durations - Poisson'!$B$2:$AZ$80,,5),1)</f>
        <v>6</v>
      </c>
      <c r="O1074" s="9">
        <f ca="1">MIN(51,INT(SUMPRODUCT(B1074:N1074,'Task Durations - Table 1'!$A$3:$M$3)))</f>
        <v>17</v>
      </c>
      <c r="P1074" s="9">
        <f ca="1">MATCH(100-C1074,INDEX('Task Durations - Poisson'!$B$2:$AZ$80,,O1074),1)</f>
        <v>17</v>
      </c>
    </row>
    <row r="1075" spans="1:16" ht="20.100000000000001" customHeight="1">
      <c r="A1075" s="10">
        <v>1073</v>
      </c>
      <c r="B1075" s="11">
        <f t="shared" si="186"/>
        <v>8.3629718403814781</v>
      </c>
      <c r="C1075" s="12">
        <f t="shared" ca="1" si="184"/>
        <v>30</v>
      </c>
      <c r="D1075" s="12">
        <f t="shared" ca="1" si="187"/>
        <v>1</v>
      </c>
      <c r="E1075" s="12">
        <f t="shared" ca="1" si="188"/>
        <v>0</v>
      </c>
      <c r="F1075" s="12">
        <f t="shared" ca="1" si="189"/>
        <v>0</v>
      </c>
      <c r="G1075" s="12">
        <f t="shared" ca="1" si="195"/>
        <v>11</v>
      </c>
      <c r="H1075" s="12">
        <f t="shared" ca="1" si="195"/>
        <v>13</v>
      </c>
      <c r="I1075" s="12">
        <f t="shared" ca="1" si="195"/>
        <v>11</v>
      </c>
      <c r="J1075" s="12">
        <f t="shared" ca="1" si="190"/>
        <v>11.666666666666666</v>
      </c>
      <c r="K1075" s="12">
        <f t="shared" ca="1" si="191"/>
        <v>11.666666666666666</v>
      </c>
      <c r="L1075" s="12">
        <f t="shared" ca="1" si="192"/>
        <v>0</v>
      </c>
      <c r="M1075" s="12">
        <f t="shared" ca="1" si="193"/>
        <v>0</v>
      </c>
      <c r="N1075" s="9">
        <f ca="1">MATCH(C1075,INDEX('Task Durations - Poisson'!$B$2:$AZ$80,,5),1)</f>
        <v>5</v>
      </c>
      <c r="O1075" s="9">
        <f ca="1">MIN(51,INT(SUMPRODUCT(B1075:N1075,'Task Durations - Table 1'!$A$3:$M$3)))</f>
        <v>22</v>
      </c>
      <c r="P1075" s="9">
        <f ca="1">MATCH(100-C1075,INDEX('Task Durations - Poisson'!$B$2:$AZ$80,,O1075),1)</f>
        <v>25</v>
      </c>
    </row>
    <row r="1076" spans="1:16" ht="20.100000000000001" customHeight="1">
      <c r="A1076" s="10">
        <v>1074</v>
      </c>
      <c r="B1076" s="11">
        <f t="shared" si="186"/>
        <v>8.374129906559725</v>
      </c>
      <c r="C1076" s="12">
        <f t="shared" ca="1" si="184"/>
        <v>82</v>
      </c>
      <c r="D1076" s="12">
        <f t="shared" ca="1" si="187"/>
        <v>0</v>
      </c>
      <c r="E1076" s="12">
        <f t="shared" ca="1" si="188"/>
        <v>0</v>
      </c>
      <c r="F1076" s="12">
        <f t="shared" ca="1" si="189"/>
        <v>1</v>
      </c>
      <c r="G1076" s="12">
        <f t="shared" ca="1" si="195"/>
        <v>21</v>
      </c>
      <c r="H1076" s="12">
        <f t="shared" ca="1" si="195"/>
        <v>21</v>
      </c>
      <c r="I1076" s="12">
        <f t="shared" ca="1" si="195"/>
        <v>21</v>
      </c>
      <c r="J1076" s="12">
        <f t="shared" ca="1" si="190"/>
        <v>21</v>
      </c>
      <c r="K1076" s="12">
        <f t="shared" ca="1" si="191"/>
        <v>0</v>
      </c>
      <c r="L1076" s="12">
        <f t="shared" ca="1" si="192"/>
        <v>0</v>
      </c>
      <c r="M1076" s="12">
        <f t="shared" ca="1" si="193"/>
        <v>21</v>
      </c>
      <c r="N1076" s="9">
        <f ca="1">MATCH(C1076,INDEX('Task Durations - Poisson'!$B$2:$AZ$80,,5),1)</f>
        <v>8</v>
      </c>
      <c r="O1076" s="9">
        <f ca="1">MIN(51,INT(SUMPRODUCT(B1076:N1076,'Task Durations - Table 1'!$A$3:$M$3)))</f>
        <v>32</v>
      </c>
      <c r="P1076" s="9">
        <f ca="1">MATCH(100-C1076,INDEX('Task Durations - Poisson'!$B$2:$AZ$80,,O1076),1)</f>
        <v>28</v>
      </c>
    </row>
    <row r="1077" spans="1:16" ht="20.100000000000001" customHeight="1">
      <c r="A1077" s="10">
        <v>1075</v>
      </c>
      <c r="B1077" s="11">
        <f t="shared" si="186"/>
        <v>8.3853028600822341</v>
      </c>
      <c r="C1077" s="12">
        <f t="shared" ca="1" si="184"/>
        <v>39</v>
      </c>
      <c r="D1077" s="12">
        <f t="shared" ca="1" si="187"/>
        <v>0</v>
      </c>
      <c r="E1077" s="12">
        <f t="shared" ca="1" si="188"/>
        <v>1</v>
      </c>
      <c r="F1077" s="12">
        <f t="shared" ca="1" si="189"/>
        <v>0</v>
      </c>
      <c r="G1077" s="12">
        <f t="shared" ca="1" si="195"/>
        <v>21</v>
      </c>
      <c r="H1077" s="12">
        <f t="shared" ca="1" si="195"/>
        <v>21</v>
      </c>
      <c r="I1077" s="12">
        <f t="shared" ca="1" si="195"/>
        <v>16</v>
      </c>
      <c r="J1077" s="12">
        <f t="shared" ca="1" si="190"/>
        <v>19.333333333333332</v>
      </c>
      <c r="K1077" s="12">
        <f t="shared" ca="1" si="191"/>
        <v>0</v>
      </c>
      <c r="L1077" s="12">
        <f t="shared" ca="1" si="192"/>
        <v>19.333333333333332</v>
      </c>
      <c r="M1077" s="12">
        <f t="shared" ca="1" si="193"/>
        <v>0</v>
      </c>
      <c r="N1077" s="9">
        <f ca="1">MATCH(C1077,INDEX('Task Durations - Poisson'!$B$2:$AZ$80,,5),1)</f>
        <v>5</v>
      </c>
      <c r="O1077" s="9">
        <f ca="1">MIN(51,INT(SUMPRODUCT(B1077:N1077,'Task Durations - Table 1'!$A$3:$M$3)))</f>
        <v>23</v>
      </c>
      <c r="P1077" s="9">
        <f ca="1">MATCH(100-C1077,INDEX('Task Durations - Poisson'!$B$2:$AZ$80,,O1077),1)</f>
        <v>25</v>
      </c>
    </row>
    <row r="1078" spans="1:16" ht="20.100000000000001" customHeight="1">
      <c r="A1078" s="10">
        <v>1076</v>
      </c>
      <c r="B1078" s="11">
        <f t="shared" si="186"/>
        <v>8.3964907208120358</v>
      </c>
      <c r="C1078" s="12">
        <f t="shared" ca="1" si="184"/>
        <v>71</v>
      </c>
      <c r="D1078" s="12">
        <f t="shared" ca="1" si="187"/>
        <v>0</v>
      </c>
      <c r="E1078" s="12">
        <f t="shared" ca="1" si="188"/>
        <v>0</v>
      </c>
      <c r="F1078" s="12">
        <f t="shared" ca="1" si="189"/>
        <v>1</v>
      </c>
      <c r="G1078" s="12">
        <f t="shared" ca="1" si="195"/>
        <v>10</v>
      </c>
      <c r="H1078" s="12">
        <f t="shared" ca="1" si="195"/>
        <v>11</v>
      </c>
      <c r="I1078" s="12">
        <f t="shared" ca="1" si="195"/>
        <v>11</v>
      </c>
      <c r="J1078" s="12">
        <f t="shared" ca="1" si="190"/>
        <v>10.666666666666666</v>
      </c>
      <c r="K1078" s="12">
        <f t="shared" ca="1" si="191"/>
        <v>0</v>
      </c>
      <c r="L1078" s="12">
        <f t="shared" ca="1" si="192"/>
        <v>0</v>
      </c>
      <c r="M1078" s="12">
        <f t="shared" ca="1" si="193"/>
        <v>10.666666666666666</v>
      </c>
      <c r="N1078" s="9">
        <f ca="1">MATCH(C1078,INDEX('Task Durations - Poisson'!$B$2:$AZ$80,,5),1)</f>
        <v>7</v>
      </c>
      <c r="O1078" s="9">
        <f ca="1">MIN(51,INT(SUMPRODUCT(B1078:N1078,'Task Durations - Table 1'!$A$3:$M$3)))</f>
        <v>21</v>
      </c>
      <c r="P1078" s="9">
        <f ca="1">MATCH(100-C1078,INDEX('Task Durations - Poisson'!$B$2:$AZ$80,,O1078),1)</f>
        <v>19</v>
      </c>
    </row>
    <row r="1079" spans="1:16" ht="20.100000000000001" customHeight="1">
      <c r="A1079" s="10">
        <v>1077</v>
      </c>
      <c r="B1079" s="11">
        <f t="shared" si="186"/>
        <v>8.4076935086386637</v>
      </c>
      <c r="C1079" s="12">
        <f t="shared" ca="1" si="184"/>
        <v>22</v>
      </c>
      <c r="D1079" s="12">
        <f t="shared" ca="1" si="187"/>
        <v>1</v>
      </c>
      <c r="E1079" s="12">
        <f t="shared" ca="1" si="188"/>
        <v>0</v>
      </c>
      <c r="F1079" s="12">
        <f t="shared" ca="1" si="189"/>
        <v>0</v>
      </c>
      <c r="G1079" s="12">
        <f t="shared" ca="1" si="195"/>
        <v>11</v>
      </c>
      <c r="H1079" s="12">
        <f t="shared" ca="1" si="195"/>
        <v>10</v>
      </c>
      <c r="I1079" s="12">
        <f t="shared" ca="1" si="195"/>
        <v>11</v>
      </c>
      <c r="J1079" s="12">
        <f t="shared" ca="1" si="190"/>
        <v>10.666666666666666</v>
      </c>
      <c r="K1079" s="12">
        <f t="shared" ca="1" si="191"/>
        <v>10.666666666666666</v>
      </c>
      <c r="L1079" s="12">
        <f t="shared" ca="1" si="192"/>
        <v>0</v>
      </c>
      <c r="M1079" s="12">
        <f t="shared" ca="1" si="193"/>
        <v>0</v>
      </c>
      <c r="N1079" s="9">
        <f ca="1">MATCH(C1079,INDEX('Task Durations - Poisson'!$B$2:$AZ$80,,5),1)</f>
        <v>4</v>
      </c>
      <c r="O1079" s="9">
        <f ca="1">MIN(51,INT(SUMPRODUCT(B1079:N1079,'Task Durations - Table 1'!$A$3:$M$3)))</f>
        <v>20</v>
      </c>
      <c r="P1079" s="9">
        <f ca="1">MATCH(100-C1079,INDEX('Task Durations - Poisson'!$B$2:$AZ$80,,O1079),1)</f>
        <v>24</v>
      </c>
    </row>
    <row r="1080" spans="1:16" ht="20.100000000000001" customHeight="1">
      <c r="A1080" s="10">
        <v>1078</v>
      </c>
      <c r="B1080" s="11">
        <f t="shared" si="186"/>
        <v>8.4189112434781883</v>
      </c>
      <c r="C1080" s="12">
        <f t="shared" ca="1" si="184"/>
        <v>3</v>
      </c>
      <c r="D1080" s="12">
        <f t="shared" ca="1" si="187"/>
        <v>1</v>
      </c>
      <c r="E1080" s="12">
        <f t="shared" ca="1" si="188"/>
        <v>0</v>
      </c>
      <c r="F1080" s="12">
        <f t="shared" ca="1" si="189"/>
        <v>0</v>
      </c>
      <c r="G1080" s="12">
        <f t="shared" ca="1" si="195"/>
        <v>16</v>
      </c>
      <c r="H1080" s="12">
        <f t="shared" ca="1" si="195"/>
        <v>13</v>
      </c>
      <c r="I1080" s="12">
        <f t="shared" ca="1" si="195"/>
        <v>16</v>
      </c>
      <c r="J1080" s="12">
        <f t="shared" ca="1" si="190"/>
        <v>15</v>
      </c>
      <c r="K1080" s="12">
        <f t="shared" ca="1" si="191"/>
        <v>15</v>
      </c>
      <c r="L1080" s="12">
        <f t="shared" ca="1" si="192"/>
        <v>0</v>
      </c>
      <c r="M1080" s="12">
        <f t="shared" ca="1" si="193"/>
        <v>0</v>
      </c>
      <c r="N1080" s="9">
        <f ca="1">MATCH(C1080,INDEX('Task Durations - Poisson'!$B$2:$AZ$80,,5),1)</f>
        <v>2</v>
      </c>
      <c r="O1080" s="9">
        <f ca="1">MIN(51,INT(SUMPRODUCT(B1080:N1080,'Task Durations - Table 1'!$A$3:$M$3)))</f>
        <v>24</v>
      </c>
      <c r="P1080" s="9">
        <f ca="1">MATCH(100-C1080,INDEX('Task Durations - Poisson'!$B$2:$AZ$80,,O1080),1)</f>
        <v>35</v>
      </c>
    </row>
    <row r="1081" spans="1:16" ht="20.100000000000001" customHeight="1">
      <c r="A1081" s="10">
        <v>1079</v>
      </c>
      <c r="B1081" s="11">
        <f t="shared" si="186"/>
        <v>8.4301439452732527</v>
      </c>
      <c r="C1081" s="12">
        <f t="shared" ca="1" si="184"/>
        <v>11</v>
      </c>
      <c r="D1081" s="12">
        <f t="shared" ca="1" si="187"/>
        <v>1</v>
      </c>
      <c r="E1081" s="12">
        <f t="shared" ca="1" si="188"/>
        <v>0</v>
      </c>
      <c r="F1081" s="12">
        <f t="shared" ca="1" si="189"/>
        <v>0</v>
      </c>
      <c r="G1081" s="12">
        <f t="shared" ca="1" si="195"/>
        <v>16</v>
      </c>
      <c r="H1081" s="12">
        <f t="shared" ca="1" si="195"/>
        <v>21</v>
      </c>
      <c r="I1081" s="12">
        <f t="shared" ca="1" si="195"/>
        <v>16</v>
      </c>
      <c r="J1081" s="12">
        <f t="shared" ca="1" si="190"/>
        <v>17.666666666666668</v>
      </c>
      <c r="K1081" s="12">
        <f t="shared" ca="1" si="191"/>
        <v>17.666666666666668</v>
      </c>
      <c r="L1081" s="12">
        <f t="shared" ca="1" si="192"/>
        <v>0</v>
      </c>
      <c r="M1081" s="12">
        <f t="shared" ca="1" si="193"/>
        <v>0</v>
      </c>
      <c r="N1081" s="9">
        <f ca="1">MATCH(C1081,INDEX('Task Durations - Poisson'!$B$2:$AZ$80,,5),1)</f>
        <v>3</v>
      </c>
      <c r="O1081" s="9">
        <f ca="1">MIN(51,INT(SUMPRODUCT(B1081:N1081,'Task Durations - Table 1'!$A$3:$M$3)))</f>
        <v>27</v>
      </c>
      <c r="P1081" s="9">
        <f ca="1">MATCH(100-C1081,INDEX('Task Durations - Poisson'!$B$2:$AZ$80,,O1081),1)</f>
        <v>34</v>
      </c>
    </row>
    <row r="1082" spans="1:16" ht="20.100000000000001" customHeight="1">
      <c r="A1082" s="10">
        <v>1080</v>
      </c>
      <c r="B1082" s="11">
        <f t="shared" si="186"/>
        <v>8.4413916339931045</v>
      </c>
      <c r="C1082" s="12">
        <f t="shared" ca="1" si="184"/>
        <v>11</v>
      </c>
      <c r="D1082" s="12">
        <f t="shared" ca="1" si="187"/>
        <v>1</v>
      </c>
      <c r="E1082" s="12">
        <f t="shared" ca="1" si="188"/>
        <v>0</v>
      </c>
      <c r="F1082" s="12">
        <f t="shared" ca="1" si="189"/>
        <v>0</v>
      </c>
      <c r="G1082" s="12">
        <f t="shared" ca="1" si="195"/>
        <v>16</v>
      </c>
      <c r="H1082" s="12">
        <f t="shared" ca="1" si="195"/>
        <v>21</v>
      </c>
      <c r="I1082" s="12">
        <f t="shared" ca="1" si="195"/>
        <v>21</v>
      </c>
      <c r="J1082" s="12">
        <f t="shared" ca="1" si="190"/>
        <v>19.333333333333332</v>
      </c>
      <c r="K1082" s="12">
        <f t="shared" ca="1" si="191"/>
        <v>19.333333333333332</v>
      </c>
      <c r="L1082" s="12">
        <f t="shared" ca="1" si="192"/>
        <v>0</v>
      </c>
      <c r="M1082" s="12">
        <f t="shared" ca="1" si="193"/>
        <v>0</v>
      </c>
      <c r="N1082" s="9">
        <f ca="1">MATCH(C1082,INDEX('Task Durations - Poisson'!$B$2:$AZ$80,,5),1)</f>
        <v>3</v>
      </c>
      <c r="O1082" s="9">
        <f ca="1">MIN(51,INT(SUMPRODUCT(B1082:N1082,'Task Durations - Table 1'!$A$3:$M$3)))</f>
        <v>30</v>
      </c>
      <c r="P1082" s="9">
        <f ca="1">MATCH(100-C1082,INDEX('Task Durations - Poisson'!$B$2:$AZ$80,,O1082),1)</f>
        <v>38</v>
      </c>
    </row>
    <row r="1083" spans="1:16" ht="20.100000000000001" customHeight="1">
      <c r="A1083" s="10">
        <v>1081</v>
      </c>
      <c r="B1083" s="11">
        <f t="shared" si="186"/>
        <v>8.452654329633642</v>
      </c>
      <c r="C1083" s="12">
        <f t="shared" ca="1" si="184"/>
        <v>86</v>
      </c>
      <c r="D1083" s="12">
        <f t="shared" ca="1" si="187"/>
        <v>0</v>
      </c>
      <c r="E1083" s="12">
        <f t="shared" ca="1" si="188"/>
        <v>0</v>
      </c>
      <c r="F1083" s="12">
        <f t="shared" ca="1" si="189"/>
        <v>1</v>
      </c>
      <c r="G1083" s="12">
        <f t="shared" ca="1" si="195"/>
        <v>11</v>
      </c>
      <c r="H1083" s="12">
        <f t="shared" ca="1" si="195"/>
        <v>11</v>
      </c>
      <c r="I1083" s="12">
        <f t="shared" ca="1" si="195"/>
        <v>11</v>
      </c>
      <c r="J1083" s="12">
        <f t="shared" ca="1" si="190"/>
        <v>11</v>
      </c>
      <c r="K1083" s="12">
        <f t="shared" ca="1" si="191"/>
        <v>0</v>
      </c>
      <c r="L1083" s="12">
        <f t="shared" ca="1" si="192"/>
        <v>0</v>
      </c>
      <c r="M1083" s="12">
        <f t="shared" ca="1" si="193"/>
        <v>11</v>
      </c>
      <c r="N1083" s="9">
        <f ca="1">MATCH(C1083,INDEX('Task Durations - Poisson'!$B$2:$AZ$80,,5),1)</f>
        <v>8</v>
      </c>
      <c r="O1083" s="9">
        <f ca="1">MIN(51,INT(SUMPRODUCT(B1083:N1083,'Task Durations - Table 1'!$A$3:$M$3)))</f>
        <v>22</v>
      </c>
      <c r="P1083" s="9">
        <f ca="1">MATCH(100-C1083,INDEX('Task Durations - Poisson'!$B$2:$AZ$80,,O1083),1)</f>
        <v>18</v>
      </c>
    </row>
    <row r="1084" spans="1:16" ht="20.100000000000001" customHeight="1">
      <c r="A1084" s="10">
        <v>1082</v>
      </c>
      <c r="B1084" s="11">
        <f t="shared" si="186"/>
        <v>8.4639320522174373</v>
      </c>
      <c r="C1084" s="12">
        <f t="shared" ca="1" si="184"/>
        <v>79</v>
      </c>
      <c r="D1084" s="12">
        <f t="shared" ca="1" si="187"/>
        <v>0</v>
      </c>
      <c r="E1084" s="12">
        <f t="shared" ca="1" si="188"/>
        <v>0</v>
      </c>
      <c r="F1084" s="12">
        <f t="shared" ca="1" si="189"/>
        <v>1</v>
      </c>
      <c r="G1084" s="12">
        <f t="shared" ref="G1084:I1103" ca="1" si="196">INT(CHOOSE(1+MOD($C1084+RANDBETWEEN(0,1),7),1,2,3,5,8,13,21)+$B1084)</f>
        <v>11</v>
      </c>
      <c r="H1084" s="12">
        <f t="shared" ca="1" si="196"/>
        <v>11</v>
      </c>
      <c r="I1084" s="12">
        <f t="shared" ca="1" si="196"/>
        <v>11</v>
      </c>
      <c r="J1084" s="12">
        <f t="shared" ca="1" si="190"/>
        <v>11</v>
      </c>
      <c r="K1084" s="12">
        <f t="shared" ca="1" si="191"/>
        <v>0</v>
      </c>
      <c r="L1084" s="12">
        <f t="shared" ca="1" si="192"/>
        <v>0</v>
      </c>
      <c r="M1084" s="12">
        <f t="shared" ca="1" si="193"/>
        <v>11</v>
      </c>
      <c r="N1084" s="9">
        <f ca="1">MATCH(C1084,INDEX('Task Durations - Poisson'!$B$2:$AZ$80,,5),1)</f>
        <v>8</v>
      </c>
      <c r="O1084" s="9">
        <f ca="1">MIN(51,INT(SUMPRODUCT(B1084:N1084,'Task Durations - Table 1'!$A$3:$M$3)))</f>
        <v>22</v>
      </c>
      <c r="P1084" s="9">
        <f ca="1">MATCH(100-C1084,INDEX('Task Durations - Poisson'!$B$2:$AZ$80,,O1084),1)</f>
        <v>19</v>
      </c>
    </row>
    <row r="1085" spans="1:16" ht="20.100000000000001" customHeight="1">
      <c r="A1085" s="10">
        <v>1083</v>
      </c>
      <c r="B1085" s="11">
        <f t="shared" si="186"/>
        <v>8.4752248217937733</v>
      </c>
      <c r="C1085" s="12">
        <f t="shared" ca="1" si="184"/>
        <v>0</v>
      </c>
      <c r="D1085" s="12">
        <f t="shared" ca="1" si="187"/>
        <v>1</v>
      </c>
      <c r="E1085" s="12">
        <f t="shared" ca="1" si="188"/>
        <v>0</v>
      </c>
      <c r="F1085" s="12">
        <f t="shared" ca="1" si="189"/>
        <v>0</v>
      </c>
      <c r="G1085" s="12">
        <f t="shared" ca="1" si="196"/>
        <v>9</v>
      </c>
      <c r="H1085" s="12">
        <f t="shared" ca="1" si="196"/>
        <v>10</v>
      </c>
      <c r="I1085" s="12">
        <f t="shared" ca="1" si="196"/>
        <v>9</v>
      </c>
      <c r="J1085" s="12">
        <f t="shared" ca="1" si="190"/>
        <v>9.3333333333333339</v>
      </c>
      <c r="K1085" s="12">
        <f t="shared" ca="1" si="191"/>
        <v>9.3333333333333339</v>
      </c>
      <c r="L1085" s="12">
        <f t="shared" ca="1" si="192"/>
        <v>0</v>
      </c>
      <c r="M1085" s="12">
        <f t="shared" ca="1" si="193"/>
        <v>0</v>
      </c>
      <c r="N1085" s="9">
        <f ca="1">MATCH(C1085,INDEX('Task Durations - Poisson'!$B$2:$AZ$80,,5),1)</f>
        <v>2</v>
      </c>
      <c r="O1085" s="9">
        <f ca="1">MIN(51,INT(SUMPRODUCT(B1085:N1085,'Task Durations - Table 1'!$A$3:$M$3)))</f>
        <v>18</v>
      </c>
      <c r="P1085" s="9">
        <f ca="1">MATCH(100-C1085,INDEX('Task Durations - Poisson'!$B$2:$AZ$80,,O1085),1)</f>
        <v>79</v>
      </c>
    </row>
    <row r="1086" spans="1:16" ht="20.100000000000001" customHeight="1">
      <c r="A1086" s="10">
        <v>1084</v>
      </c>
      <c r="B1086" s="11">
        <f t="shared" si="186"/>
        <v>8.4865326584386942</v>
      </c>
      <c r="C1086" s="12">
        <f t="shared" ca="1" si="184"/>
        <v>89</v>
      </c>
      <c r="D1086" s="12">
        <f t="shared" ca="1" si="187"/>
        <v>0</v>
      </c>
      <c r="E1086" s="12">
        <f t="shared" ca="1" si="188"/>
        <v>0</v>
      </c>
      <c r="F1086" s="12">
        <f t="shared" ca="1" si="189"/>
        <v>1</v>
      </c>
      <c r="G1086" s="12">
        <f t="shared" ca="1" si="196"/>
        <v>21</v>
      </c>
      <c r="H1086" s="12">
        <f t="shared" ca="1" si="196"/>
        <v>29</v>
      </c>
      <c r="I1086" s="12">
        <f t="shared" ca="1" si="196"/>
        <v>21</v>
      </c>
      <c r="J1086" s="12">
        <f t="shared" ca="1" si="190"/>
        <v>23.666666666666668</v>
      </c>
      <c r="K1086" s="12">
        <f t="shared" ca="1" si="191"/>
        <v>0</v>
      </c>
      <c r="L1086" s="12">
        <f t="shared" ca="1" si="192"/>
        <v>0</v>
      </c>
      <c r="M1086" s="12">
        <f t="shared" ca="1" si="193"/>
        <v>23.666666666666668</v>
      </c>
      <c r="N1086" s="9">
        <f ca="1">MATCH(C1086,INDEX('Task Durations - Poisson'!$B$2:$AZ$80,,5),1)</f>
        <v>9</v>
      </c>
      <c r="O1086" s="9">
        <f ca="1">MIN(51,INT(SUMPRODUCT(B1086:N1086,'Task Durations - Table 1'!$A$3:$M$3)))</f>
        <v>35</v>
      </c>
      <c r="P1086" s="9">
        <f ca="1">MATCH(100-C1086,INDEX('Task Durations - Poisson'!$B$2:$AZ$80,,O1086),1)</f>
        <v>29</v>
      </c>
    </row>
    <row r="1087" spans="1:16" ht="20.100000000000001" customHeight="1">
      <c r="A1087" s="10">
        <v>1085</v>
      </c>
      <c r="B1087" s="11">
        <f t="shared" si="186"/>
        <v>8.4978555822550206</v>
      </c>
      <c r="C1087" s="12">
        <f t="shared" ca="1" si="184"/>
        <v>54</v>
      </c>
      <c r="D1087" s="12">
        <f t="shared" ca="1" si="187"/>
        <v>0</v>
      </c>
      <c r="E1087" s="12">
        <f t="shared" ca="1" si="188"/>
        <v>1</v>
      </c>
      <c r="F1087" s="12">
        <f t="shared" ca="1" si="189"/>
        <v>0</v>
      </c>
      <c r="G1087" s="12">
        <f t="shared" ca="1" si="196"/>
        <v>29</v>
      </c>
      <c r="H1087" s="12">
        <f t="shared" ca="1" si="196"/>
        <v>21</v>
      </c>
      <c r="I1087" s="12">
        <f t="shared" ca="1" si="196"/>
        <v>21</v>
      </c>
      <c r="J1087" s="12">
        <f t="shared" ca="1" si="190"/>
        <v>23.666666666666668</v>
      </c>
      <c r="K1087" s="12">
        <f t="shared" ca="1" si="191"/>
        <v>0</v>
      </c>
      <c r="L1087" s="12">
        <f t="shared" ca="1" si="192"/>
        <v>23.666666666666668</v>
      </c>
      <c r="M1087" s="12">
        <f t="shared" ca="1" si="193"/>
        <v>0</v>
      </c>
      <c r="N1087" s="9">
        <f ca="1">MATCH(C1087,INDEX('Task Durations - Poisson'!$B$2:$AZ$80,,5),1)</f>
        <v>6</v>
      </c>
      <c r="O1087" s="9">
        <f ca="1">MIN(51,INT(SUMPRODUCT(B1087:N1087,'Task Durations - Table 1'!$A$3:$M$3)))</f>
        <v>27</v>
      </c>
      <c r="P1087" s="9">
        <f ca="1">MATCH(100-C1087,INDEX('Task Durations - Poisson'!$B$2:$AZ$80,,O1087),1)</f>
        <v>27</v>
      </c>
    </row>
    <row r="1088" spans="1:16" ht="20.100000000000001" customHeight="1">
      <c r="A1088" s="10">
        <v>1086</v>
      </c>
      <c r="B1088" s="11">
        <f t="shared" si="186"/>
        <v>8.5091936133723962</v>
      </c>
      <c r="C1088" s="12">
        <f t="shared" ca="1" si="184"/>
        <v>75</v>
      </c>
      <c r="D1088" s="12">
        <f t="shared" ca="1" si="187"/>
        <v>0</v>
      </c>
      <c r="E1088" s="12">
        <f t="shared" ca="1" si="188"/>
        <v>0</v>
      </c>
      <c r="F1088" s="12">
        <f t="shared" ca="1" si="189"/>
        <v>1</v>
      </c>
      <c r="G1088" s="12">
        <f t="shared" ca="1" si="196"/>
        <v>29</v>
      </c>
      <c r="H1088" s="12">
        <f t="shared" ca="1" si="196"/>
        <v>29</v>
      </c>
      <c r="I1088" s="12">
        <f t="shared" ca="1" si="196"/>
        <v>29</v>
      </c>
      <c r="J1088" s="12">
        <f t="shared" ca="1" si="190"/>
        <v>29</v>
      </c>
      <c r="K1088" s="12">
        <f t="shared" ca="1" si="191"/>
        <v>0</v>
      </c>
      <c r="L1088" s="12">
        <f t="shared" ca="1" si="192"/>
        <v>0</v>
      </c>
      <c r="M1088" s="12">
        <f t="shared" ca="1" si="193"/>
        <v>29</v>
      </c>
      <c r="N1088" s="9">
        <f ca="1">MATCH(C1088,INDEX('Task Durations - Poisson'!$B$2:$AZ$80,,5),1)</f>
        <v>7</v>
      </c>
      <c r="O1088" s="9">
        <f ca="1">MIN(51,INT(SUMPRODUCT(B1088:N1088,'Task Durations - Table 1'!$A$3:$M$3)))</f>
        <v>40</v>
      </c>
      <c r="P1088" s="9">
        <f ca="1">MATCH(100-C1088,INDEX('Task Durations - Poisson'!$B$2:$AZ$80,,O1088),1)</f>
        <v>37</v>
      </c>
    </row>
    <row r="1089" spans="1:16" ht="20.100000000000001" customHeight="1">
      <c r="A1089" s="10">
        <v>1087</v>
      </c>
      <c r="B1089" s="11">
        <f t="shared" si="186"/>
        <v>8.5205467719473269</v>
      </c>
      <c r="C1089" s="12">
        <f t="shared" ca="1" si="184"/>
        <v>100</v>
      </c>
      <c r="D1089" s="12">
        <f t="shared" ca="1" si="187"/>
        <v>0</v>
      </c>
      <c r="E1089" s="12">
        <f t="shared" ca="1" si="188"/>
        <v>0</v>
      </c>
      <c r="F1089" s="12">
        <f t="shared" ca="1" si="189"/>
        <v>1</v>
      </c>
      <c r="G1089" s="12">
        <f t="shared" ca="1" si="196"/>
        <v>13</v>
      </c>
      <c r="H1089" s="12">
        <f t="shared" ca="1" si="196"/>
        <v>11</v>
      </c>
      <c r="I1089" s="12">
        <f t="shared" ca="1" si="196"/>
        <v>13</v>
      </c>
      <c r="J1089" s="12">
        <f t="shared" ca="1" si="190"/>
        <v>12.333333333333334</v>
      </c>
      <c r="K1089" s="12">
        <f t="shared" ca="1" si="191"/>
        <v>0</v>
      </c>
      <c r="L1089" s="12">
        <f t="shared" ca="1" si="192"/>
        <v>0</v>
      </c>
      <c r="M1089" s="12">
        <f t="shared" ca="1" si="193"/>
        <v>12.333333333333334</v>
      </c>
      <c r="N1089" s="9">
        <f ca="1">MATCH(C1089,INDEX('Task Durations - Poisson'!$B$2:$AZ$80,,5),1)</f>
        <v>79</v>
      </c>
      <c r="O1089" s="9">
        <f ca="1">MIN(51,INT(SUMPRODUCT(B1089:N1089,'Task Durations - Table 1'!$A$3:$M$3)))</f>
        <v>51</v>
      </c>
      <c r="P1089" s="9">
        <f ca="1">MATCH(100-C1089,INDEX('Task Durations - Poisson'!$B$2:$AZ$80,,O1089),1)</f>
        <v>8</v>
      </c>
    </row>
    <row r="1090" spans="1:16" ht="20.100000000000001" customHeight="1">
      <c r="A1090" s="10">
        <v>1088</v>
      </c>
      <c r="B1090" s="11">
        <f t="shared" si="186"/>
        <v>8.5319150781632089</v>
      </c>
      <c r="C1090" s="12">
        <f t="shared" ca="1" si="184"/>
        <v>53</v>
      </c>
      <c r="D1090" s="12">
        <f t="shared" ca="1" si="187"/>
        <v>0</v>
      </c>
      <c r="E1090" s="12">
        <f t="shared" ca="1" si="188"/>
        <v>1</v>
      </c>
      <c r="F1090" s="12">
        <f t="shared" ca="1" si="189"/>
        <v>0</v>
      </c>
      <c r="G1090" s="12">
        <f t="shared" ca="1" si="196"/>
        <v>21</v>
      </c>
      <c r="H1090" s="12">
        <f t="shared" ca="1" si="196"/>
        <v>16</v>
      </c>
      <c r="I1090" s="12">
        <f t="shared" ca="1" si="196"/>
        <v>16</v>
      </c>
      <c r="J1090" s="12">
        <f t="shared" ca="1" si="190"/>
        <v>17.666666666666668</v>
      </c>
      <c r="K1090" s="12">
        <f t="shared" ca="1" si="191"/>
        <v>0</v>
      </c>
      <c r="L1090" s="12">
        <f t="shared" ca="1" si="192"/>
        <v>17.666666666666668</v>
      </c>
      <c r="M1090" s="12">
        <f t="shared" ca="1" si="193"/>
        <v>0</v>
      </c>
      <c r="N1090" s="9">
        <f ca="1">MATCH(C1090,INDEX('Task Durations - Poisson'!$B$2:$AZ$80,,5),1)</f>
        <v>6</v>
      </c>
      <c r="O1090" s="9">
        <f ca="1">MIN(51,INT(SUMPRODUCT(B1090:N1090,'Task Durations - Table 1'!$A$3:$M$3)))</f>
        <v>22</v>
      </c>
      <c r="P1090" s="9">
        <f ca="1">MATCH(100-C1090,INDEX('Task Durations - Poisson'!$B$2:$AZ$80,,O1090),1)</f>
        <v>22</v>
      </c>
    </row>
    <row r="1091" spans="1:16" ht="20.100000000000001" customHeight="1">
      <c r="A1091" s="10">
        <v>1089</v>
      </c>
      <c r="B1091" s="11">
        <f t="shared" ref="B1091:B1154" si="197">2*EXP(A1091/750)</f>
        <v>8.5432985522303628</v>
      </c>
      <c r="C1091" s="12">
        <f t="shared" ca="1" si="184"/>
        <v>53</v>
      </c>
      <c r="D1091" s="12">
        <f t="shared" ref="D1091:D1154" ca="1" si="198">IF(C1091&lt;33,1,0)</f>
        <v>0</v>
      </c>
      <c r="E1091" s="12">
        <f t="shared" ref="E1091:E1154" ca="1" si="199">IF(AND(C1091&gt;=33,C1091&lt;66),1,0)</f>
        <v>1</v>
      </c>
      <c r="F1091" s="12">
        <f t="shared" ref="F1091:F1154" ca="1" si="200">IF(D1091+E1091&gt;0,0,1)</f>
        <v>0</v>
      </c>
      <c r="G1091" s="12">
        <f t="shared" ca="1" si="196"/>
        <v>16</v>
      </c>
      <c r="H1091" s="12">
        <f t="shared" ca="1" si="196"/>
        <v>16</v>
      </c>
      <c r="I1091" s="12">
        <f t="shared" ca="1" si="196"/>
        <v>16</v>
      </c>
      <c r="J1091" s="12">
        <f t="shared" ref="J1091:J1154" ca="1" si="201">AVERAGE(G1091:I1091)</f>
        <v>16</v>
      </c>
      <c r="K1091" s="12">
        <f t="shared" ref="K1091:K1154" ca="1" si="202">IF(OR(AND(D1091,IF($C1091&lt;80,1,0)),AND(E1091,IF($C1091&lt;20,1,0))),1,0)*$J1091</f>
        <v>0</v>
      </c>
      <c r="L1091" s="12">
        <f t="shared" ref="L1091:L1154" ca="1" si="203">IF(AND(K1091=0,E1091=1),1,0)*$J1091</f>
        <v>16</v>
      </c>
      <c r="M1091" s="12">
        <f t="shared" ref="M1091:M1154" ca="1" si="204">IF(K1091+L1091=0,1,0)*$J1091</f>
        <v>0</v>
      </c>
      <c r="N1091" s="9">
        <f ca="1">MATCH(C1091,INDEX('Task Durations - Poisson'!$B$2:$AZ$80,,5),1)</f>
        <v>6</v>
      </c>
      <c r="O1091" s="9">
        <f ca="1">MIN(51,INT(SUMPRODUCT(B1091:N1091,'Task Durations - Table 1'!$A$3:$M$3)))</f>
        <v>21</v>
      </c>
      <c r="P1091" s="9">
        <f ca="1">MATCH(100-C1091,INDEX('Task Durations - Poisson'!$B$2:$AZ$80,,O1091),1)</f>
        <v>21</v>
      </c>
    </row>
    <row r="1092" spans="1:16" ht="20.100000000000001" customHeight="1">
      <c r="A1092" s="10">
        <v>1090</v>
      </c>
      <c r="B1092" s="11">
        <f t="shared" si="197"/>
        <v>8.5546972143860831</v>
      </c>
      <c r="C1092" s="12">
        <f t="shared" ca="1" si="184"/>
        <v>35</v>
      </c>
      <c r="D1092" s="12">
        <f t="shared" ca="1" si="198"/>
        <v>0</v>
      </c>
      <c r="E1092" s="12">
        <f t="shared" ca="1" si="199"/>
        <v>1</v>
      </c>
      <c r="F1092" s="12">
        <f t="shared" ca="1" si="200"/>
        <v>0</v>
      </c>
      <c r="G1092" s="12">
        <f t="shared" ca="1" si="196"/>
        <v>9</v>
      </c>
      <c r="H1092" s="12">
        <f t="shared" ca="1" si="196"/>
        <v>10</v>
      </c>
      <c r="I1092" s="12">
        <f t="shared" ca="1" si="196"/>
        <v>10</v>
      </c>
      <c r="J1092" s="12">
        <f t="shared" ca="1" si="201"/>
        <v>9.6666666666666661</v>
      </c>
      <c r="K1092" s="12">
        <f t="shared" ca="1" si="202"/>
        <v>0</v>
      </c>
      <c r="L1092" s="12">
        <f t="shared" ca="1" si="203"/>
        <v>9.6666666666666661</v>
      </c>
      <c r="M1092" s="12">
        <f t="shared" ca="1" si="204"/>
        <v>0</v>
      </c>
      <c r="N1092" s="9">
        <f ca="1">MATCH(C1092,INDEX('Task Durations - Poisson'!$B$2:$AZ$80,,5),1)</f>
        <v>5</v>
      </c>
      <c r="O1092" s="9">
        <f ca="1">MIN(51,INT(SUMPRODUCT(B1092:N1092,'Task Durations - Table 1'!$A$3:$M$3)))</f>
        <v>15</v>
      </c>
      <c r="P1092" s="9">
        <f ca="1">MATCH(100-C1092,INDEX('Task Durations - Poisson'!$B$2:$AZ$80,,O1092),1)</f>
        <v>17</v>
      </c>
    </row>
    <row r="1093" spans="1:16" ht="20.100000000000001" customHeight="1">
      <c r="A1093" s="10">
        <v>1091</v>
      </c>
      <c r="B1093" s="11">
        <f t="shared" si="197"/>
        <v>8.5661110848946613</v>
      </c>
      <c r="C1093" s="12">
        <f t="shared" ca="1" si="184"/>
        <v>26</v>
      </c>
      <c r="D1093" s="12">
        <f t="shared" ca="1" si="198"/>
        <v>1</v>
      </c>
      <c r="E1093" s="12">
        <f t="shared" ca="1" si="199"/>
        <v>0</v>
      </c>
      <c r="F1093" s="12">
        <f t="shared" ca="1" si="200"/>
        <v>0</v>
      </c>
      <c r="G1093" s="12">
        <f t="shared" ca="1" si="196"/>
        <v>29</v>
      </c>
      <c r="H1093" s="12">
        <f t="shared" ca="1" si="196"/>
        <v>21</v>
      </c>
      <c r="I1093" s="12">
        <f t="shared" ca="1" si="196"/>
        <v>29</v>
      </c>
      <c r="J1093" s="12">
        <f t="shared" ca="1" si="201"/>
        <v>26.333333333333332</v>
      </c>
      <c r="K1093" s="12">
        <f t="shared" ca="1" si="202"/>
        <v>26.333333333333332</v>
      </c>
      <c r="L1093" s="12">
        <f t="shared" ca="1" si="203"/>
        <v>0</v>
      </c>
      <c r="M1093" s="12">
        <f t="shared" ca="1" si="204"/>
        <v>0</v>
      </c>
      <c r="N1093" s="9">
        <f ca="1">MATCH(C1093,INDEX('Task Durations - Poisson'!$B$2:$AZ$80,,5),1)</f>
        <v>4</v>
      </c>
      <c r="O1093" s="9">
        <f ca="1">MIN(51,INT(SUMPRODUCT(B1093:N1093,'Task Durations - Table 1'!$A$3:$M$3)))</f>
        <v>39</v>
      </c>
      <c r="P1093" s="9">
        <f ca="1">MATCH(100-C1093,INDEX('Task Durations - Poisson'!$B$2:$AZ$80,,O1093),1)</f>
        <v>44</v>
      </c>
    </row>
    <row r="1094" spans="1:16" ht="20.100000000000001" customHeight="1">
      <c r="A1094" s="10">
        <v>1092</v>
      </c>
      <c r="B1094" s="11">
        <f t="shared" si="197"/>
        <v>8.5775401840474217</v>
      </c>
      <c r="C1094" s="12">
        <f t="shared" ca="1" si="184"/>
        <v>77</v>
      </c>
      <c r="D1094" s="12">
        <f t="shared" ca="1" si="198"/>
        <v>0</v>
      </c>
      <c r="E1094" s="12">
        <f t="shared" ca="1" si="199"/>
        <v>0</v>
      </c>
      <c r="F1094" s="12">
        <f t="shared" ca="1" si="200"/>
        <v>1</v>
      </c>
      <c r="G1094" s="12">
        <f t="shared" ca="1" si="196"/>
        <v>9</v>
      </c>
      <c r="H1094" s="12">
        <f t="shared" ca="1" si="196"/>
        <v>10</v>
      </c>
      <c r="I1094" s="12">
        <f t="shared" ca="1" si="196"/>
        <v>9</v>
      </c>
      <c r="J1094" s="12">
        <f t="shared" ca="1" si="201"/>
        <v>9.3333333333333339</v>
      </c>
      <c r="K1094" s="12">
        <f t="shared" ca="1" si="202"/>
        <v>0</v>
      </c>
      <c r="L1094" s="12">
        <f t="shared" ca="1" si="203"/>
        <v>0</v>
      </c>
      <c r="M1094" s="12">
        <f t="shared" ca="1" si="204"/>
        <v>9.3333333333333339</v>
      </c>
      <c r="N1094" s="9">
        <f ca="1">MATCH(C1094,INDEX('Task Durations - Poisson'!$B$2:$AZ$80,,5),1)</f>
        <v>8</v>
      </c>
      <c r="O1094" s="9">
        <f ca="1">MIN(51,INT(SUMPRODUCT(B1094:N1094,'Task Durations - Table 1'!$A$3:$M$3)))</f>
        <v>20</v>
      </c>
      <c r="P1094" s="9">
        <f ca="1">MATCH(100-C1094,INDEX('Task Durations - Poisson'!$B$2:$AZ$80,,O1094),1)</f>
        <v>18</v>
      </c>
    </row>
    <row r="1095" spans="1:16" ht="20.100000000000001" customHeight="1">
      <c r="A1095" s="10">
        <v>1093</v>
      </c>
      <c r="B1095" s="11">
        <f t="shared" si="197"/>
        <v>8.5889845321627689</v>
      </c>
      <c r="C1095" s="12">
        <f t="shared" ca="1" si="184"/>
        <v>42</v>
      </c>
      <c r="D1095" s="12">
        <f t="shared" ca="1" si="198"/>
        <v>0</v>
      </c>
      <c r="E1095" s="12">
        <f t="shared" ca="1" si="199"/>
        <v>1</v>
      </c>
      <c r="F1095" s="12">
        <f t="shared" ca="1" si="200"/>
        <v>0</v>
      </c>
      <c r="G1095" s="12">
        <f t="shared" ca="1" si="196"/>
        <v>10</v>
      </c>
      <c r="H1095" s="12">
        <f t="shared" ca="1" si="196"/>
        <v>10</v>
      </c>
      <c r="I1095" s="12">
        <f t="shared" ca="1" si="196"/>
        <v>10</v>
      </c>
      <c r="J1095" s="12">
        <f t="shared" ca="1" si="201"/>
        <v>10</v>
      </c>
      <c r="K1095" s="12">
        <f t="shared" ca="1" si="202"/>
        <v>0</v>
      </c>
      <c r="L1095" s="12">
        <f t="shared" ca="1" si="203"/>
        <v>10</v>
      </c>
      <c r="M1095" s="12">
        <f t="shared" ca="1" si="204"/>
        <v>0</v>
      </c>
      <c r="N1095" s="9">
        <f ca="1">MATCH(C1095,INDEX('Task Durations - Poisson'!$B$2:$AZ$80,,5),1)</f>
        <v>5</v>
      </c>
      <c r="O1095" s="9">
        <f ca="1">MIN(51,INT(SUMPRODUCT(B1095:N1095,'Task Durations - Table 1'!$A$3:$M$3)))</f>
        <v>16</v>
      </c>
      <c r="P1095" s="9">
        <f ca="1">MATCH(100-C1095,INDEX('Task Durations - Poisson'!$B$2:$AZ$80,,O1095),1)</f>
        <v>18</v>
      </c>
    </row>
    <row r="1096" spans="1:16" ht="20.100000000000001" customHeight="1">
      <c r="A1096" s="10">
        <v>1094</v>
      </c>
      <c r="B1096" s="11">
        <f t="shared" si="197"/>
        <v>8.6004441495862132</v>
      </c>
      <c r="C1096" s="12">
        <f t="shared" ca="1" si="184"/>
        <v>82</v>
      </c>
      <c r="D1096" s="12">
        <f t="shared" ca="1" si="198"/>
        <v>0</v>
      </c>
      <c r="E1096" s="12">
        <f t="shared" ca="1" si="199"/>
        <v>0</v>
      </c>
      <c r="F1096" s="12">
        <f t="shared" ca="1" si="200"/>
        <v>1</v>
      </c>
      <c r="G1096" s="12">
        <f t="shared" ca="1" si="196"/>
        <v>29</v>
      </c>
      <c r="H1096" s="12">
        <f t="shared" ca="1" si="196"/>
        <v>29</v>
      </c>
      <c r="I1096" s="12">
        <f t="shared" ca="1" si="196"/>
        <v>29</v>
      </c>
      <c r="J1096" s="12">
        <f t="shared" ca="1" si="201"/>
        <v>29</v>
      </c>
      <c r="K1096" s="12">
        <f t="shared" ca="1" si="202"/>
        <v>0</v>
      </c>
      <c r="L1096" s="12">
        <f t="shared" ca="1" si="203"/>
        <v>0</v>
      </c>
      <c r="M1096" s="12">
        <f t="shared" ca="1" si="204"/>
        <v>29</v>
      </c>
      <c r="N1096" s="9">
        <f ca="1">MATCH(C1096,INDEX('Task Durations - Poisson'!$B$2:$AZ$80,,5),1)</f>
        <v>8</v>
      </c>
      <c r="O1096" s="9">
        <f ca="1">MIN(51,INT(SUMPRODUCT(B1096:N1096,'Task Durations - Table 1'!$A$3:$M$3)))</f>
        <v>40</v>
      </c>
      <c r="P1096" s="9">
        <f ca="1">MATCH(100-C1096,INDEX('Task Durations - Poisson'!$B$2:$AZ$80,,O1096),1)</f>
        <v>35</v>
      </c>
    </row>
    <row r="1097" spans="1:16" ht="20.100000000000001" customHeight="1">
      <c r="A1097" s="10">
        <v>1095</v>
      </c>
      <c r="B1097" s="11">
        <f t="shared" si="197"/>
        <v>8.6119190566904127</v>
      </c>
      <c r="C1097" s="12">
        <f t="shared" ca="1" si="184"/>
        <v>32</v>
      </c>
      <c r="D1097" s="12">
        <f t="shared" ca="1" si="198"/>
        <v>1</v>
      </c>
      <c r="E1097" s="12">
        <f t="shared" ca="1" si="199"/>
        <v>0</v>
      </c>
      <c r="F1097" s="12">
        <f t="shared" ca="1" si="200"/>
        <v>0</v>
      </c>
      <c r="G1097" s="12">
        <f t="shared" ca="1" si="196"/>
        <v>21</v>
      </c>
      <c r="H1097" s="12">
        <f t="shared" ca="1" si="196"/>
        <v>16</v>
      </c>
      <c r="I1097" s="12">
        <f t="shared" ca="1" si="196"/>
        <v>16</v>
      </c>
      <c r="J1097" s="12">
        <f t="shared" ca="1" si="201"/>
        <v>17.666666666666668</v>
      </c>
      <c r="K1097" s="12">
        <f t="shared" ca="1" si="202"/>
        <v>17.666666666666668</v>
      </c>
      <c r="L1097" s="12">
        <f t="shared" ca="1" si="203"/>
        <v>0</v>
      </c>
      <c r="M1097" s="12">
        <f t="shared" ca="1" si="204"/>
        <v>0</v>
      </c>
      <c r="N1097" s="9">
        <f ca="1">MATCH(C1097,INDEX('Task Durations - Poisson'!$B$2:$AZ$80,,5),1)</f>
        <v>5</v>
      </c>
      <c r="O1097" s="9">
        <f ca="1">MIN(51,INT(SUMPRODUCT(B1097:N1097,'Task Durations - Table 1'!$A$3:$M$3)))</f>
        <v>29</v>
      </c>
      <c r="P1097" s="9">
        <f ca="1">MATCH(100-C1097,INDEX('Task Durations - Poisson'!$B$2:$AZ$80,,O1097),1)</f>
        <v>32</v>
      </c>
    </row>
    <row r="1098" spans="1:16" ht="20.100000000000001" customHeight="1">
      <c r="A1098" s="10">
        <v>1096</v>
      </c>
      <c r="B1098" s="11">
        <f t="shared" si="197"/>
        <v>8.6234092738752022</v>
      </c>
      <c r="C1098" s="12">
        <f t="shared" ca="1" si="184"/>
        <v>76</v>
      </c>
      <c r="D1098" s="12">
        <f t="shared" ca="1" si="198"/>
        <v>0</v>
      </c>
      <c r="E1098" s="12">
        <f t="shared" ca="1" si="199"/>
        <v>0</v>
      </c>
      <c r="F1098" s="12">
        <f t="shared" ca="1" si="200"/>
        <v>1</v>
      </c>
      <c r="G1098" s="12">
        <f t="shared" ca="1" si="196"/>
        <v>29</v>
      </c>
      <c r="H1098" s="12">
        <f t="shared" ca="1" si="196"/>
        <v>9</v>
      </c>
      <c r="I1098" s="12">
        <f t="shared" ca="1" si="196"/>
        <v>9</v>
      </c>
      <c r="J1098" s="12">
        <f t="shared" ca="1" si="201"/>
        <v>15.666666666666666</v>
      </c>
      <c r="K1098" s="12">
        <f t="shared" ca="1" si="202"/>
        <v>0</v>
      </c>
      <c r="L1098" s="12">
        <f t="shared" ca="1" si="203"/>
        <v>0</v>
      </c>
      <c r="M1098" s="12">
        <f t="shared" ca="1" si="204"/>
        <v>15.666666666666666</v>
      </c>
      <c r="N1098" s="9">
        <f ca="1">MATCH(C1098,INDEX('Task Durations - Poisson'!$B$2:$AZ$80,,5),1)</f>
        <v>7</v>
      </c>
      <c r="O1098" s="9">
        <f ca="1">MIN(51,INT(SUMPRODUCT(B1098:N1098,'Task Durations - Table 1'!$A$3:$M$3)))</f>
        <v>26</v>
      </c>
      <c r="P1098" s="9">
        <f ca="1">MATCH(100-C1098,INDEX('Task Durations - Poisson'!$B$2:$AZ$80,,O1098),1)</f>
        <v>23</v>
      </c>
    </row>
    <row r="1099" spans="1:16" ht="20.100000000000001" customHeight="1">
      <c r="A1099" s="10">
        <v>1097</v>
      </c>
      <c r="B1099" s="11">
        <f t="shared" si="197"/>
        <v>8.6349148215676372</v>
      </c>
      <c r="C1099" s="12">
        <f t="shared" ca="1" si="184"/>
        <v>71</v>
      </c>
      <c r="D1099" s="12">
        <f t="shared" ca="1" si="198"/>
        <v>0</v>
      </c>
      <c r="E1099" s="12">
        <f t="shared" ca="1" si="199"/>
        <v>0</v>
      </c>
      <c r="F1099" s="12">
        <f t="shared" ca="1" si="200"/>
        <v>1</v>
      </c>
      <c r="G1099" s="12">
        <f t="shared" ca="1" si="196"/>
        <v>11</v>
      </c>
      <c r="H1099" s="12">
        <f t="shared" ca="1" si="196"/>
        <v>11</v>
      </c>
      <c r="I1099" s="12">
        <f t="shared" ca="1" si="196"/>
        <v>11</v>
      </c>
      <c r="J1099" s="12">
        <f t="shared" ca="1" si="201"/>
        <v>11</v>
      </c>
      <c r="K1099" s="12">
        <f t="shared" ca="1" si="202"/>
        <v>0</v>
      </c>
      <c r="L1099" s="12">
        <f t="shared" ca="1" si="203"/>
        <v>0</v>
      </c>
      <c r="M1099" s="12">
        <f t="shared" ca="1" si="204"/>
        <v>11</v>
      </c>
      <c r="N1099" s="9">
        <f ca="1">MATCH(C1099,INDEX('Task Durations - Poisson'!$B$2:$AZ$80,,5),1)</f>
        <v>7</v>
      </c>
      <c r="O1099" s="9">
        <f ca="1">MIN(51,INT(SUMPRODUCT(B1099:N1099,'Task Durations - Table 1'!$A$3:$M$3)))</f>
        <v>22</v>
      </c>
      <c r="P1099" s="9">
        <f ca="1">MATCH(100-C1099,INDEX('Task Durations - Poisson'!$B$2:$AZ$80,,O1099),1)</f>
        <v>20</v>
      </c>
    </row>
    <row r="1100" spans="1:16" ht="20.100000000000001" customHeight="1">
      <c r="A1100" s="10">
        <v>1098</v>
      </c>
      <c r="B1100" s="11">
        <f t="shared" si="197"/>
        <v>8.6464357202220317</v>
      </c>
      <c r="C1100" s="12">
        <f t="shared" ca="1" si="184"/>
        <v>52</v>
      </c>
      <c r="D1100" s="12">
        <f t="shared" ca="1" si="198"/>
        <v>0</v>
      </c>
      <c r="E1100" s="12">
        <f t="shared" ca="1" si="199"/>
        <v>1</v>
      </c>
      <c r="F1100" s="12">
        <f t="shared" ca="1" si="200"/>
        <v>0</v>
      </c>
      <c r="G1100" s="12">
        <f t="shared" ca="1" si="196"/>
        <v>13</v>
      </c>
      <c r="H1100" s="12">
        <f t="shared" ca="1" si="196"/>
        <v>13</v>
      </c>
      <c r="I1100" s="12">
        <f t="shared" ca="1" si="196"/>
        <v>13</v>
      </c>
      <c r="J1100" s="12">
        <f t="shared" ca="1" si="201"/>
        <v>13</v>
      </c>
      <c r="K1100" s="12">
        <f t="shared" ca="1" si="202"/>
        <v>0</v>
      </c>
      <c r="L1100" s="12">
        <f t="shared" ca="1" si="203"/>
        <v>13</v>
      </c>
      <c r="M1100" s="12">
        <f t="shared" ca="1" si="204"/>
        <v>0</v>
      </c>
      <c r="N1100" s="9">
        <f ca="1">MATCH(C1100,INDEX('Task Durations - Poisson'!$B$2:$AZ$80,,5),1)</f>
        <v>6</v>
      </c>
      <c r="O1100" s="9">
        <f ca="1">MIN(51,INT(SUMPRODUCT(B1100:N1100,'Task Durations - Table 1'!$A$3:$M$3)))</f>
        <v>19</v>
      </c>
      <c r="P1100" s="9">
        <f ca="1">MATCH(100-C1100,INDEX('Task Durations - Poisson'!$B$2:$AZ$80,,O1100),1)</f>
        <v>20</v>
      </c>
    </row>
    <row r="1101" spans="1:16" ht="20.100000000000001" customHeight="1">
      <c r="A1101" s="10">
        <v>1099</v>
      </c>
      <c r="B1101" s="11">
        <f t="shared" si="197"/>
        <v>8.6579719903199823</v>
      </c>
      <c r="C1101" s="12">
        <f t="shared" ca="1" si="184"/>
        <v>5</v>
      </c>
      <c r="D1101" s="12">
        <f t="shared" ca="1" si="198"/>
        <v>1</v>
      </c>
      <c r="E1101" s="12">
        <f t="shared" ca="1" si="199"/>
        <v>0</v>
      </c>
      <c r="F1101" s="12">
        <f t="shared" ca="1" si="200"/>
        <v>0</v>
      </c>
      <c r="G1101" s="12">
        <f t="shared" ca="1" si="196"/>
        <v>21</v>
      </c>
      <c r="H1101" s="12">
        <f t="shared" ca="1" si="196"/>
        <v>21</v>
      </c>
      <c r="I1101" s="12">
        <f t="shared" ca="1" si="196"/>
        <v>29</v>
      </c>
      <c r="J1101" s="12">
        <f t="shared" ca="1" si="201"/>
        <v>23.666666666666668</v>
      </c>
      <c r="K1101" s="12">
        <f t="shared" ca="1" si="202"/>
        <v>23.666666666666668</v>
      </c>
      <c r="L1101" s="12">
        <f t="shared" ca="1" si="203"/>
        <v>0</v>
      </c>
      <c r="M1101" s="12">
        <f t="shared" ca="1" si="204"/>
        <v>0</v>
      </c>
      <c r="N1101" s="9">
        <f ca="1">MATCH(C1101,INDEX('Task Durations - Poisson'!$B$2:$AZ$80,,5),1)</f>
        <v>3</v>
      </c>
      <c r="O1101" s="9">
        <f ca="1">MIN(51,INT(SUMPRODUCT(B1101:N1101,'Task Durations - Table 1'!$A$3:$M$3)))</f>
        <v>35</v>
      </c>
      <c r="P1101" s="9">
        <f ca="1">MATCH(100-C1101,INDEX('Task Durations - Poisson'!$B$2:$AZ$80,,O1101),1)</f>
        <v>46</v>
      </c>
    </row>
    <row r="1102" spans="1:16" ht="20.100000000000001" customHeight="1">
      <c r="A1102" s="10">
        <v>1100</v>
      </c>
      <c r="B1102" s="11">
        <f t="shared" si="197"/>
        <v>8.6695236523704171</v>
      </c>
      <c r="C1102" s="12">
        <f t="shared" ca="1" si="184"/>
        <v>92</v>
      </c>
      <c r="D1102" s="12">
        <f t="shared" ca="1" si="198"/>
        <v>0</v>
      </c>
      <c r="E1102" s="12">
        <f t="shared" ca="1" si="199"/>
        <v>0</v>
      </c>
      <c r="F1102" s="12">
        <f t="shared" ca="1" si="200"/>
        <v>1</v>
      </c>
      <c r="G1102" s="12">
        <f t="shared" ca="1" si="196"/>
        <v>11</v>
      </c>
      <c r="H1102" s="12">
        <f t="shared" ca="1" si="196"/>
        <v>11</v>
      </c>
      <c r="I1102" s="12">
        <f t="shared" ca="1" si="196"/>
        <v>11</v>
      </c>
      <c r="J1102" s="12">
        <f t="shared" ca="1" si="201"/>
        <v>11</v>
      </c>
      <c r="K1102" s="12">
        <f t="shared" ca="1" si="202"/>
        <v>0</v>
      </c>
      <c r="L1102" s="12">
        <f t="shared" ca="1" si="203"/>
        <v>0</v>
      </c>
      <c r="M1102" s="12">
        <f t="shared" ca="1" si="204"/>
        <v>11</v>
      </c>
      <c r="N1102" s="9">
        <f ca="1">MATCH(C1102,INDEX('Task Durations - Poisson'!$B$2:$AZ$80,,5),1)</f>
        <v>9</v>
      </c>
      <c r="O1102" s="9">
        <f ca="1">MIN(51,INT(SUMPRODUCT(B1102:N1102,'Task Durations - Table 1'!$A$3:$M$3)))</f>
        <v>23</v>
      </c>
      <c r="P1102" s="9">
        <f ca="1">MATCH(100-C1102,INDEX('Task Durations - Poisson'!$B$2:$AZ$80,,O1102),1)</f>
        <v>17</v>
      </c>
    </row>
    <row r="1103" spans="1:16" ht="20.100000000000001" customHeight="1">
      <c r="A1103" s="10">
        <v>1101</v>
      </c>
      <c r="B1103" s="11">
        <f t="shared" si="197"/>
        <v>8.6810907269096305</v>
      </c>
      <c r="C1103" s="12">
        <f t="shared" ca="1" si="184"/>
        <v>43</v>
      </c>
      <c r="D1103" s="12">
        <f t="shared" ca="1" si="198"/>
        <v>0</v>
      </c>
      <c r="E1103" s="12">
        <f t="shared" ca="1" si="199"/>
        <v>1</v>
      </c>
      <c r="F1103" s="12">
        <f t="shared" ca="1" si="200"/>
        <v>0</v>
      </c>
      <c r="G1103" s="12">
        <f t="shared" ca="1" si="196"/>
        <v>11</v>
      </c>
      <c r="H1103" s="12">
        <f t="shared" ca="1" si="196"/>
        <v>10</v>
      </c>
      <c r="I1103" s="12">
        <f t="shared" ca="1" si="196"/>
        <v>10</v>
      </c>
      <c r="J1103" s="12">
        <f t="shared" ca="1" si="201"/>
        <v>10.333333333333334</v>
      </c>
      <c r="K1103" s="12">
        <f t="shared" ca="1" si="202"/>
        <v>0</v>
      </c>
      <c r="L1103" s="12">
        <f t="shared" ca="1" si="203"/>
        <v>10.333333333333334</v>
      </c>
      <c r="M1103" s="12">
        <f t="shared" ca="1" si="204"/>
        <v>0</v>
      </c>
      <c r="N1103" s="9">
        <f ca="1">MATCH(C1103,INDEX('Task Durations - Poisson'!$B$2:$AZ$80,,5),1)</f>
        <v>5</v>
      </c>
      <c r="O1103" s="9">
        <f ca="1">MIN(51,INT(SUMPRODUCT(B1103:N1103,'Task Durations - Table 1'!$A$3:$M$3)))</f>
        <v>16</v>
      </c>
      <c r="P1103" s="9">
        <f ca="1">MATCH(100-C1103,INDEX('Task Durations - Poisson'!$B$2:$AZ$80,,O1103),1)</f>
        <v>18</v>
      </c>
    </row>
    <row r="1104" spans="1:16" ht="20.100000000000001" customHeight="1">
      <c r="A1104" s="10">
        <v>1102</v>
      </c>
      <c r="B1104" s="11">
        <f t="shared" si="197"/>
        <v>8.6926732345013118</v>
      </c>
      <c r="C1104" s="12">
        <f t="shared" ca="1" si="184"/>
        <v>50</v>
      </c>
      <c r="D1104" s="12">
        <f t="shared" ca="1" si="198"/>
        <v>0</v>
      </c>
      <c r="E1104" s="12">
        <f t="shared" ca="1" si="199"/>
        <v>1</v>
      </c>
      <c r="F1104" s="12">
        <f t="shared" ca="1" si="200"/>
        <v>0</v>
      </c>
      <c r="G1104" s="12">
        <f t="shared" ref="G1104:I1123" ca="1" si="205">INT(CHOOSE(1+MOD($C1104+RANDBETWEEN(0,1),7),1,2,3,5,8,13,21)+$B1104)</f>
        <v>10</v>
      </c>
      <c r="H1104" s="12">
        <f t="shared" ca="1" si="205"/>
        <v>10</v>
      </c>
      <c r="I1104" s="12">
        <f t="shared" ca="1" si="205"/>
        <v>10</v>
      </c>
      <c r="J1104" s="12">
        <f t="shared" ca="1" si="201"/>
        <v>10</v>
      </c>
      <c r="K1104" s="12">
        <f t="shared" ca="1" si="202"/>
        <v>0</v>
      </c>
      <c r="L1104" s="12">
        <f t="shared" ca="1" si="203"/>
        <v>10</v>
      </c>
      <c r="M1104" s="12">
        <f t="shared" ca="1" si="204"/>
        <v>0</v>
      </c>
      <c r="N1104" s="9">
        <f ca="1">MATCH(C1104,INDEX('Task Durations - Poisson'!$B$2:$AZ$80,,5),1)</f>
        <v>6</v>
      </c>
      <c r="O1104" s="9">
        <f ca="1">MIN(51,INT(SUMPRODUCT(B1104:N1104,'Task Durations - Table 1'!$A$3:$M$3)))</f>
        <v>16</v>
      </c>
      <c r="P1104" s="9">
        <f ca="1">MATCH(100-C1104,INDEX('Task Durations - Poisson'!$B$2:$AZ$80,,O1104),1)</f>
        <v>17</v>
      </c>
    </row>
    <row r="1105" spans="1:16" ht="20.100000000000001" customHeight="1">
      <c r="A1105" s="10">
        <v>1103</v>
      </c>
      <c r="B1105" s="11">
        <f t="shared" si="197"/>
        <v>8.7042711957365864</v>
      </c>
      <c r="C1105" s="12">
        <f t="shared" ca="1" si="184"/>
        <v>96</v>
      </c>
      <c r="D1105" s="12">
        <f t="shared" ca="1" si="198"/>
        <v>0</v>
      </c>
      <c r="E1105" s="12">
        <f t="shared" ca="1" si="199"/>
        <v>0</v>
      </c>
      <c r="F1105" s="12">
        <f t="shared" ca="1" si="200"/>
        <v>1</v>
      </c>
      <c r="G1105" s="12">
        <f t="shared" ca="1" si="205"/>
        <v>21</v>
      </c>
      <c r="H1105" s="12">
        <f t="shared" ca="1" si="205"/>
        <v>29</v>
      </c>
      <c r="I1105" s="12">
        <f t="shared" ca="1" si="205"/>
        <v>29</v>
      </c>
      <c r="J1105" s="12">
        <f t="shared" ca="1" si="201"/>
        <v>26.333333333333332</v>
      </c>
      <c r="K1105" s="12">
        <f t="shared" ca="1" si="202"/>
        <v>0</v>
      </c>
      <c r="L1105" s="12">
        <f t="shared" ca="1" si="203"/>
        <v>0</v>
      </c>
      <c r="M1105" s="12">
        <f t="shared" ca="1" si="204"/>
        <v>26.333333333333332</v>
      </c>
      <c r="N1105" s="9">
        <f ca="1">MATCH(C1105,INDEX('Task Durations - Poisson'!$B$2:$AZ$80,,5),1)</f>
        <v>10</v>
      </c>
      <c r="O1105" s="9">
        <f ca="1">MIN(51,INT(SUMPRODUCT(B1105:N1105,'Task Durations - Table 1'!$A$3:$M$3)))</f>
        <v>39</v>
      </c>
      <c r="P1105" s="9">
        <f ca="1">MATCH(100-C1105,INDEX('Task Durations - Poisson'!$B$2:$AZ$80,,O1105),1)</f>
        <v>29</v>
      </c>
    </row>
    <row r="1106" spans="1:16" ht="20.100000000000001" customHeight="1">
      <c r="A1106" s="10">
        <v>1104</v>
      </c>
      <c r="B1106" s="11">
        <f t="shared" si="197"/>
        <v>8.7158846312340579</v>
      </c>
      <c r="C1106" s="12">
        <f t="shared" ca="1" si="184"/>
        <v>82</v>
      </c>
      <c r="D1106" s="12">
        <f t="shared" ca="1" si="198"/>
        <v>0</v>
      </c>
      <c r="E1106" s="12">
        <f t="shared" ca="1" si="199"/>
        <v>0</v>
      </c>
      <c r="F1106" s="12">
        <f t="shared" ca="1" si="200"/>
        <v>1</v>
      </c>
      <c r="G1106" s="12">
        <f t="shared" ca="1" si="205"/>
        <v>29</v>
      </c>
      <c r="H1106" s="12">
        <f t="shared" ca="1" si="205"/>
        <v>29</v>
      </c>
      <c r="I1106" s="12">
        <f t="shared" ca="1" si="205"/>
        <v>29</v>
      </c>
      <c r="J1106" s="12">
        <f t="shared" ca="1" si="201"/>
        <v>29</v>
      </c>
      <c r="K1106" s="12">
        <f t="shared" ca="1" si="202"/>
        <v>0</v>
      </c>
      <c r="L1106" s="12">
        <f t="shared" ca="1" si="203"/>
        <v>0</v>
      </c>
      <c r="M1106" s="12">
        <f t="shared" ca="1" si="204"/>
        <v>29</v>
      </c>
      <c r="N1106" s="9">
        <f ca="1">MATCH(C1106,INDEX('Task Durations - Poisson'!$B$2:$AZ$80,,5),1)</f>
        <v>8</v>
      </c>
      <c r="O1106" s="9">
        <f ca="1">MIN(51,INT(SUMPRODUCT(B1106:N1106,'Task Durations - Table 1'!$A$3:$M$3)))</f>
        <v>40</v>
      </c>
      <c r="P1106" s="9">
        <f ca="1">MATCH(100-C1106,INDEX('Task Durations - Poisson'!$B$2:$AZ$80,,O1106),1)</f>
        <v>35</v>
      </c>
    </row>
    <row r="1107" spans="1:16" ht="20.100000000000001" customHeight="1">
      <c r="A1107" s="10">
        <v>1105</v>
      </c>
      <c r="B1107" s="11">
        <f t="shared" si="197"/>
        <v>8.7275135616398369</v>
      </c>
      <c r="C1107" s="12">
        <f t="shared" ca="1" si="184"/>
        <v>36</v>
      </c>
      <c r="D1107" s="12">
        <f t="shared" ca="1" si="198"/>
        <v>0</v>
      </c>
      <c r="E1107" s="12">
        <f t="shared" ca="1" si="199"/>
        <v>1</v>
      </c>
      <c r="F1107" s="12">
        <f t="shared" ca="1" si="200"/>
        <v>0</v>
      </c>
      <c r="G1107" s="12">
        <f t="shared" ca="1" si="205"/>
        <v>10</v>
      </c>
      <c r="H1107" s="12">
        <f t="shared" ca="1" si="205"/>
        <v>11</v>
      </c>
      <c r="I1107" s="12">
        <f t="shared" ca="1" si="205"/>
        <v>10</v>
      </c>
      <c r="J1107" s="12">
        <f t="shared" ca="1" si="201"/>
        <v>10.333333333333334</v>
      </c>
      <c r="K1107" s="12">
        <f t="shared" ca="1" si="202"/>
        <v>0</v>
      </c>
      <c r="L1107" s="12">
        <f t="shared" ca="1" si="203"/>
        <v>10.333333333333334</v>
      </c>
      <c r="M1107" s="12">
        <f t="shared" ca="1" si="204"/>
        <v>0</v>
      </c>
      <c r="N1107" s="9">
        <f ca="1">MATCH(C1107,INDEX('Task Durations - Poisson'!$B$2:$AZ$80,,5),1)</f>
        <v>5</v>
      </c>
      <c r="O1107" s="9">
        <f ca="1">MIN(51,INT(SUMPRODUCT(B1107:N1107,'Task Durations - Table 1'!$A$3:$M$3)))</f>
        <v>16</v>
      </c>
      <c r="P1107" s="9">
        <f ca="1">MATCH(100-C1107,INDEX('Task Durations - Poisson'!$B$2:$AZ$80,,O1107),1)</f>
        <v>18</v>
      </c>
    </row>
    <row r="1108" spans="1:16" ht="20.100000000000001" customHeight="1">
      <c r="A1108" s="10">
        <v>1106</v>
      </c>
      <c r="B1108" s="11">
        <f t="shared" si="197"/>
        <v>8.7391580076275783</v>
      </c>
      <c r="C1108" s="12">
        <f t="shared" ca="1" si="184"/>
        <v>0</v>
      </c>
      <c r="D1108" s="12">
        <f t="shared" ca="1" si="198"/>
        <v>1</v>
      </c>
      <c r="E1108" s="12">
        <f t="shared" ca="1" si="199"/>
        <v>0</v>
      </c>
      <c r="F1108" s="12">
        <f t="shared" ca="1" si="200"/>
        <v>0</v>
      </c>
      <c r="G1108" s="12">
        <f t="shared" ca="1" si="205"/>
        <v>9</v>
      </c>
      <c r="H1108" s="12">
        <f t="shared" ca="1" si="205"/>
        <v>9</v>
      </c>
      <c r="I1108" s="12">
        <f t="shared" ca="1" si="205"/>
        <v>10</v>
      </c>
      <c r="J1108" s="12">
        <f t="shared" ca="1" si="201"/>
        <v>9.3333333333333339</v>
      </c>
      <c r="K1108" s="12">
        <f t="shared" ca="1" si="202"/>
        <v>9.3333333333333339</v>
      </c>
      <c r="L1108" s="12">
        <f t="shared" ca="1" si="203"/>
        <v>0</v>
      </c>
      <c r="M1108" s="12">
        <f t="shared" ca="1" si="204"/>
        <v>0</v>
      </c>
      <c r="N1108" s="9">
        <f ca="1">MATCH(C1108,INDEX('Task Durations - Poisson'!$B$2:$AZ$80,,5),1)</f>
        <v>2</v>
      </c>
      <c r="O1108" s="9">
        <f ca="1">MIN(51,INT(SUMPRODUCT(B1108:N1108,'Task Durations - Table 1'!$A$3:$M$3)))</f>
        <v>18</v>
      </c>
      <c r="P1108" s="9">
        <f ca="1">MATCH(100-C1108,INDEX('Task Durations - Poisson'!$B$2:$AZ$80,,O1108),1)</f>
        <v>79</v>
      </c>
    </row>
    <row r="1109" spans="1:16" ht="20.100000000000001" customHeight="1">
      <c r="A1109" s="10">
        <v>1107</v>
      </c>
      <c r="B1109" s="11">
        <f t="shared" si="197"/>
        <v>8.7508179898985254</v>
      </c>
      <c r="C1109" s="12">
        <f t="shared" ca="1" si="184"/>
        <v>84</v>
      </c>
      <c r="D1109" s="12">
        <f t="shared" ca="1" si="198"/>
        <v>0</v>
      </c>
      <c r="E1109" s="12">
        <f t="shared" ca="1" si="199"/>
        <v>0</v>
      </c>
      <c r="F1109" s="12">
        <f t="shared" ca="1" si="200"/>
        <v>1</v>
      </c>
      <c r="G1109" s="12">
        <f t="shared" ca="1" si="205"/>
        <v>9</v>
      </c>
      <c r="H1109" s="12">
        <f t="shared" ca="1" si="205"/>
        <v>10</v>
      </c>
      <c r="I1109" s="12">
        <f t="shared" ca="1" si="205"/>
        <v>9</v>
      </c>
      <c r="J1109" s="12">
        <f t="shared" ca="1" si="201"/>
        <v>9.3333333333333339</v>
      </c>
      <c r="K1109" s="12">
        <f t="shared" ca="1" si="202"/>
        <v>0</v>
      </c>
      <c r="L1109" s="12">
        <f t="shared" ca="1" si="203"/>
        <v>0</v>
      </c>
      <c r="M1109" s="12">
        <f t="shared" ca="1" si="204"/>
        <v>9.3333333333333339</v>
      </c>
      <c r="N1109" s="9">
        <f ca="1">MATCH(C1109,INDEX('Task Durations - Poisson'!$B$2:$AZ$80,,5),1)</f>
        <v>8</v>
      </c>
      <c r="O1109" s="9">
        <f ca="1">MIN(51,INT(SUMPRODUCT(B1109:N1109,'Task Durations - Table 1'!$A$3:$M$3)))</f>
        <v>21</v>
      </c>
      <c r="P1109" s="9">
        <f ca="1">MATCH(100-C1109,INDEX('Task Durations - Poisson'!$B$2:$AZ$80,,O1109),1)</f>
        <v>17</v>
      </c>
    </row>
    <row r="1110" spans="1:16" ht="20.100000000000001" customHeight="1">
      <c r="A1110" s="10">
        <v>1108</v>
      </c>
      <c r="B1110" s="11">
        <f t="shared" si="197"/>
        <v>8.7624935291815351</v>
      </c>
      <c r="C1110" s="12">
        <f t="shared" ca="1" si="184"/>
        <v>59</v>
      </c>
      <c r="D1110" s="12">
        <f t="shared" ca="1" si="198"/>
        <v>0</v>
      </c>
      <c r="E1110" s="12">
        <f t="shared" ca="1" si="199"/>
        <v>1</v>
      </c>
      <c r="F1110" s="12">
        <f t="shared" ca="1" si="200"/>
        <v>0</v>
      </c>
      <c r="G1110" s="12">
        <f t="shared" ca="1" si="205"/>
        <v>16</v>
      </c>
      <c r="H1110" s="12">
        <f t="shared" ca="1" si="205"/>
        <v>13</v>
      </c>
      <c r="I1110" s="12">
        <f t="shared" ca="1" si="205"/>
        <v>13</v>
      </c>
      <c r="J1110" s="12">
        <f t="shared" ca="1" si="201"/>
        <v>14</v>
      </c>
      <c r="K1110" s="12">
        <f t="shared" ca="1" si="202"/>
        <v>0</v>
      </c>
      <c r="L1110" s="12">
        <f t="shared" ca="1" si="203"/>
        <v>14</v>
      </c>
      <c r="M1110" s="12">
        <f t="shared" ca="1" si="204"/>
        <v>0</v>
      </c>
      <c r="N1110" s="9">
        <f ca="1">MATCH(C1110,INDEX('Task Durations - Poisson'!$B$2:$AZ$80,,5),1)</f>
        <v>6</v>
      </c>
      <c r="O1110" s="9">
        <f ca="1">MIN(51,INT(SUMPRODUCT(B1110:N1110,'Task Durations - Table 1'!$A$3:$M$3)))</f>
        <v>19</v>
      </c>
      <c r="P1110" s="9">
        <f ca="1">MATCH(100-C1110,INDEX('Task Durations - Poisson'!$B$2:$AZ$80,,O1110),1)</f>
        <v>19</v>
      </c>
    </row>
    <row r="1111" spans="1:16" ht="20.100000000000001" customHeight="1">
      <c r="A1111" s="10">
        <v>1109</v>
      </c>
      <c r="B1111" s="11">
        <f t="shared" si="197"/>
        <v>8.7741846462331274</v>
      </c>
      <c r="C1111" s="12">
        <f t="shared" ca="1" si="184"/>
        <v>50</v>
      </c>
      <c r="D1111" s="12">
        <f t="shared" ca="1" si="198"/>
        <v>0</v>
      </c>
      <c r="E1111" s="12">
        <f t="shared" ca="1" si="199"/>
        <v>1</v>
      </c>
      <c r="F1111" s="12">
        <f t="shared" ca="1" si="200"/>
        <v>0</v>
      </c>
      <c r="G1111" s="12">
        <f t="shared" ca="1" si="205"/>
        <v>10</v>
      </c>
      <c r="H1111" s="12">
        <f t="shared" ca="1" si="205"/>
        <v>10</v>
      </c>
      <c r="I1111" s="12">
        <f t="shared" ca="1" si="205"/>
        <v>11</v>
      </c>
      <c r="J1111" s="12">
        <f t="shared" ca="1" si="201"/>
        <v>10.333333333333334</v>
      </c>
      <c r="K1111" s="12">
        <f t="shared" ca="1" si="202"/>
        <v>0</v>
      </c>
      <c r="L1111" s="12">
        <f t="shared" ca="1" si="203"/>
        <v>10.333333333333334</v>
      </c>
      <c r="M1111" s="12">
        <f t="shared" ca="1" si="204"/>
        <v>0</v>
      </c>
      <c r="N1111" s="9">
        <f ca="1">MATCH(C1111,INDEX('Task Durations - Poisson'!$B$2:$AZ$80,,5),1)</f>
        <v>6</v>
      </c>
      <c r="O1111" s="9">
        <f ca="1">MIN(51,INT(SUMPRODUCT(B1111:N1111,'Task Durations - Table 1'!$A$3:$M$3)))</f>
        <v>17</v>
      </c>
      <c r="P1111" s="9">
        <f ca="1">MATCH(100-C1111,INDEX('Task Durations - Poisson'!$B$2:$AZ$80,,O1111),1)</f>
        <v>18</v>
      </c>
    </row>
    <row r="1112" spans="1:16" ht="20.100000000000001" customHeight="1">
      <c r="A1112" s="10">
        <v>1110</v>
      </c>
      <c r="B1112" s="11">
        <f t="shared" si="197"/>
        <v>8.7858913618375141</v>
      </c>
      <c r="C1112" s="12">
        <f t="shared" ca="1" si="184"/>
        <v>0</v>
      </c>
      <c r="D1112" s="12">
        <f t="shared" ca="1" si="198"/>
        <v>1</v>
      </c>
      <c r="E1112" s="12">
        <f t="shared" ca="1" si="199"/>
        <v>0</v>
      </c>
      <c r="F1112" s="12">
        <f t="shared" ca="1" si="200"/>
        <v>0</v>
      </c>
      <c r="G1112" s="12">
        <f t="shared" ca="1" si="205"/>
        <v>10</v>
      </c>
      <c r="H1112" s="12">
        <f t="shared" ca="1" si="205"/>
        <v>9</v>
      </c>
      <c r="I1112" s="12">
        <f t="shared" ca="1" si="205"/>
        <v>9</v>
      </c>
      <c r="J1112" s="12">
        <f t="shared" ca="1" si="201"/>
        <v>9.3333333333333339</v>
      </c>
      <c r="K1112" s="12">
        <f t="shared" ca="1" si="202"/>
        <v>9.3333333333333339</v>
      </c>
      <c r="L1112" s="12">
        <f t="shared" ca="1" si="203"/>
        <v>0</v>
      </c>
      <c r="M1112" s="12">
        <f t="shared" ca="1" si="204"/>
        <v>0</v>
      </c>
      <c r="N1112" s="9">
        <f ca="1">MATCH(C1112,INDEX('Task Durations - Poisson'!$B$2:$AZ$80,,5),1)</f>
        <v>2</v>
      </c>
      <c r="O1112" s="9">
        <f ca="1">MIN(51,INT(SUMPRODUCT(B1112:N1112,'Task Durations - Table 1'!$A$3:$M$3)))</f>
        <v>18</v>
      </c>
      <c r="P1112" s="9">
        <f ca="1">MATCH(100-C1112,INDEX('Task Durations - Poisson'!$B$2:$AZ$80,,O1112),1)</f>
        <v>79</v>
      </c>
    </row>
    <row r="1113" spans="1:16" ht="20.100000000000001" customHeight="1">
      <c r="A1113" s="10">
        <v>1111</v>
      </c>
      <c r="B1113" s="11">
        <f t="shared" si="197"/>
        <v>8.7976136968066339</v>
      </c>
      <c r="C1113" s="12">
        <f t="shared" ca="1" si="184"/>
        <v>93</v>
      </c>
      <c r="D1113" s="12">
        <f t="shared" ca="1" si="198"/>
        <v>0</v>
      </c>
      <c r="E1113" s="12">
        <f t="shared" ca="1" si="199"/>
        <v>0</v>
      </c>
      <c r="F1113" s="12">
        <f t="shared" ca="1" si="200"/>
        <v>1</v>
      </c>
      <c r="G1113" s="12">
        <f t="shared" ca="1" si="205"/>
        <v>13</v>
      </c>
      <c r="H1113" s="12">
        <f t="shared" ca="1" si="205"/>
        <v>11</v>
      </c>
      <c r="I1113" s="12">
        <f t="shared" ca="1" si="205"/>
        <v>13</v>
      </c>
      <c r="J1113" s="12">
        <f t="shared" ca="1" si="201"/>
        <v>12.333333333333334</v>
      </c>
      <c r="K1113" s="12">
        <f t="shared" ca="1" si="202"/>
        <v>0</v>
      </c>
      <c r="L1113" s="12">
        <f t="shared" ca="1" si="203"/>
        <v>0</v>
      </c>
      <c r="M1113" s="12">
        <f t="shared" ca="1" si="204"/>
        <v>12.333333333333334</v>
      </c>
      <c r="N1113" s="9">
        <f ca="1">MATCH(C1113,INDEX('Task Durations - Poisson'!$B$2:$AZ$80,,5),1)</f>
        <v>9</v>
      </c>
      <c r="O1113" s="9">
        <f ca="1">MIN(51,INT(SUMPRODUCT(B1113:N1113,'Task Durations - Table 1'!$A$3:$M$3)))</f>
        <v>24</v>
      </c>
      <c r="P1113" s="9">
        <f ca="1">MATCH(100-C1113,INDEX('Task Durations - Poisson'!$B$2:$AZ$80,,O1113),1)</f>
        <v>18</v>
      </c>
    </row>
    <row r="1114" spans="1:16" ht="20.100000000000001" customHeight="1">
      <c r="A1114" s="10">
        <v>1112</v>
      </c>
      <c r="B1114" s="11">
        <f t="shared" si="197"/>
        <v>8.809351671980199</v>
      </c>
      <c r="C1114" s="12">
        <f t="shared" ca="1" si="184"/>
        <v>79</v>
      </c>
      <c r="D1114" s="12">
        <f t="shared" ca="1" si="198"/>
        <v>0</v>
      </c>
      <c r="E1114" s="12">
        <f t="shared" ca="1" si="199"/>
        <v>0</v>
      </c>
      <c r="F1114" s="12">
        <f t="shared" ca="1" si="200"/>
        <v>1</v>
      </c>
      <c r="G1114" s="12">
        <f t="shared" ca="1" si="205"/>
        <v>11</v>
      </c>
      <c r="H1114" s="12">
        <f t="shared" ca="1" si="205"/>
        <v>11</v>
      </c>
      <c r="I1114" s="12">
        <f t="shared" ca="1" si="205"/>
        <v>13</v>
      </c>
      <c r="J1114" s="12">
        <f t="shared" ca="1" si="201"/>
        <v>11.666666666666666</v>
      </c>
      <c r="K1114" s="12">
        <f t="shared" ca="1" si="202"/>
        <v>0</v>
      </c>
      <c r="L1114" s="12">
        <f t="shared" ca="1" si="203"/>
        <v>0</v>
      </c>
      <c r="M1114" s="12">
        <f t="shared" ca="1" si="204"/>
        <v>11.666666666666666</v>
      </c>
      <c r="N1114" s="9">
        <f ca="1">MATCH(C1114,INDEX('Task Durations - Poisson'!$B$2:$AZ$80,,5),1)</f>
        <v>8</v>
      </c>
      <c r="O1114" s="9">
        <f ca="1">MIN(51,INT(SUMPRODUCT(B1114:N1114,'Task Durations - Table 1'!$A$3:$M$3)))</f>
        <v>23</v>
      </c>
      <c r="P1114" s="9">
        <f ca="1">MATCH(100-C1114,INDEX('Task Durations - Poisson'!$B$2:$AZ$80,,O1114),1)</f>
        <v>20</v>
      </c>
    </row>
    <row r="1115" spans="1:16" ht="20.100000000000001" customHeight="1">
      <c r="A1115" s="10">
        <v>1113</v>
      </c>
      <c r="B1115" s="11">
        <f t="shared" si="197"/>
        <v>8.8211053082257234</v>
      </c>
      <c r="C1115" s="12">
        <f t="shared" ca="1" si="184"/>
        <v>79</v>
      </c>
      <c r="D1115" s="12">
        <f t="shared" ca="1" si="198"/>
        <v>0</v>
      </c>
      <c r="E1115" s="12">
        <f t="shared" ca="1" si="199"/>
        <v>0</v>
      </c>
      <c r="F1115" s="12">
        <f t="shared" ca="1" si="200"/>
        <v>1</v>
      </c>
      <c r="G1115" s="12">
        <f t="shared" ca="1" si="205"/>
        <v>13</v>
      </c>
      <c r="H1115" s="12">
        <f t="shared" ca="1" si="205"/>
        <v>11</v>
      </c>
      <c r="I1115" s="12">
        <f t="shared" ca="1" si="205"/>
        <v>13</v>
      </c>
      <c r="J1115" s="12">
        <f t="shared" ca="1" si="201"/>
        <v>12.333333333333334</v>
      </c>
      <c r="K1115" s="12">
        <f t="shared" ca="1" si="202"/>
        <v>0</v>
      </c>
      <c r="L1115" s="12">
        <f t="shared" ca="1" si="203"/>
        <v>0</v>
      </c>
      <c r="M1115" s="12">
        <f t="shared" ca="1" si="204"/>
        <v>12.333333333333334</v>
      </c>
      <c r="N1115" s="9">
        <f ca="1">MATCH(C1115,INDEX('Task Durations - Poisson'!$B$2:$AZ$80,,5),1)</f>
        <v>8</v>
      </c>
      <c r="O1115" s="9">
        <f ca="1">MIN(51,INT(SUMPRODUCT(B1115:N1115,'Task Durations - Table 1'!$A$3:$M$3)))</f>
        <v>24</v>
      </c>
      <c r="P1115" s="9">
        <f ca="1">MATCH(100-C1115,INDEX('Task Durations - Poisson'!$B$2:$AZ$80,,O1115),1)</f>
        <v>21</v>
      </c>
    </row>
    <row r="1116" spans="1:16" ht="20.100000000000001" customHeight="1">
      <c r="A1116" s="10">
        <v>1114</v>
      </c>
      <c r="B1116" s="11">
        <f t="shared" si="197"/>
        <v>8.8328746264385654</v>
      </c>
      <c r="C1116" s="12">
        <f t="shared" ca="1" si="184"/>
        <v>0</v>
      </c>
      <c r="D1116" s="12">
        <f t="shared" ca="1" si="198"/>
        <v>1</v>
      </c>
      <c r="E1116" s="12">
        <f t="shared" ca="1" si="199"/>
        <v>0</v>
      </c>
      <c r="F1116" s="12">
        <f t="shared" ca="1" si="200"/>
        <v>0</v>
      </c>
      <c r="G1116" s="12">
        <f t="shared" ca="1" si="205"/>
        <v>9</v>
      </c>
      <c r="H1116" s="12">
        <f t="shared" ca="1" si="205"/>
        <v>9</v>
      </c>
      <c r="I1116" s="12">
        <f t="shared" ca="1" si="205"/>
        <v>9</v>
      </c>
      <c r="J1116" s="12">
        <f t="shared" ca="1" si="201"/>
        <v>9</v>
      </c>
      <c r="K1116" s="12">
        <f t="shared" ca="1" si="202"/>
        <v>9</v>
      </c>
      <c r="L1116" s="12">
        <f t="shared" ca="1" si="203"/>
        <v>0</v>
      </c>
      <c r="M1116" s="12">
        <f t="shared" ca="1" si="204"/>
        <v>0</v>
      </c>
      <c r="N1116" s="9">
        <f ca="1">MATCH(C1116,INDEX('Task Durations - Poisson'!$B$2:$AZ$80,,5),1)</f>
        <v>2</v>
      </c>
      <c r="O1116" s="9">
        <f ca="1">MIN(51,INT(SUMPRODUCT(B1116:N1116,'Task Durations - Table 1'!$A$3:$M$3)))</f>
        <v>17</v>
      </c>
      <c r="P1116" s="9">
        <f ca="1">MATCH(100-C1116,INDEX('Task Durations - Poisson'!$B$2:$AZ$80,,O1116),1)</f>
        <v>79</v>
      </c>
    </row>
    <row r="1117" spans="1:16" ht="20.100000000000001" customHeight="1">
      <c r="A1117" s="10">
        <v>1115</v>
      </c>
      <c r="B1117" s="11">
        <f t="shared" si="197"/>
        <v>8.8446596475419543</v>
      </c>
      <c r="C1117" s="12">
        <f t="shared" ca="1" si="184"/>
        <v>6</v>
      </c>
      <c r="D1117" s="12">
        <f t="shared" ca="1" si="198"/>
        <v>1</v>
      </c>
      <c r="E1117" s="12">
        <f t="shared" ca="1" si="199"/>
        <v>0</v>
      </c>
      <c r="F1117" s="12">
        <f t="shared" ca="1" si="200"/>
        <v>0</v>
      </c>
      <c r="G1117" s="12">
        <f t="shared" ca="1" si="205"/>
        <v>9</v>
      </c>
      <c r="H1117" s="12">
        <f t="shared" ca="1" si="205"/>
        <v>29</v>
      </c>
      <c r="I1117" s="12">
        <f t="shared" ca="1" si="205"/>
        <v>9</v>
      </c>
      <c r="J1117" s="12">
        <f t="shared" ca="1" si="201"/>
        <v>15.666666666666666</v>
      </c>
      <c r="K1117" s="12">
        <f t="shared" ca="1" si="202"/>
        <v>15.666666666666666</v>
      </c>
      <c r="L1117" s="12">
        <f t="shared" ca="1" si="203"/>
        <v>0</v>
      </c>
      <c r="M1117" s="12">
        <f t="shared" ca="1" si="204"/>
        <v>0</v>
      </c>
      <c r="N1117" s="9">
        <f ca="1">MATCH(C1117,INDEX('Task Durations - Poisson'!$B$2:$AZ$80,,5),1)</f>
        <v>3</v>
      </c>
      <c r="O1117" s="9">
        <f ca="1">MIN(51,INT(SUMPRODUCT(B1117:N1117,'Task Durations - Table 1'!$A$3:$M$3)))</f>
        <v>25</v>
      </c>
      <c r="P1117" s="9">
        <f ca="1">MATCH(100-C1117,INDEX('Task Durations - Poisson'!$B$2:$AZ$80,,O1117),1)</f>
        <v>34</v>
      </c>
    </row>
    <row r="1118" spans="1:16" ht="20.100000000000001" customHeight="1">
      <c r="A1118" s="10">
        <v>1116</v>
      </c>
      <c r="B1118" s="11">
        <f t="shared" si="197"/>
        <v>8.8564603924870493</v>
      </c>
      <c r="C1118" s="12">
        <f t="shared" ca="1" si="184"/>
        <v>88</v>
      </c>
      <c r="D1118" s="12">
        <f t="shared" ca="1" si="198"/>
        <v>0</v>
      </c>
      <c r="E1118" s="12">
        <f t="shared" ca="1" si="199"/>
        <v>0</v>
      </c>
      <c r="F1118" s="12">
        <f t="shared" ca="1" si="200"/>
        <v>1</v>
      </c>
      <c r="G1118" s="12">
        <f t="shared" ca="1" si="205"/>
        <v>16</v>
      </c>
      <c r="H1118" s="12">
        <f t="shared" ca="1" si="205"/>
        <v>21</v>
      </c>
      <c r="I1118" s="12">
        <f t="shared" ca="1" si="205"/>
        <v>21</v>
      </c>
      <c r="J1118" s="12">
        <f t="shared" ca="1" si="201"/>
        <v>19.333333333333332</v>
      </c>
      <c r="K1118" s="12">
        <f t="shared" ca="1" si="202"/>
        <v>0</v>
      </c>
      <c r="L1118" s="12">
        <f t="shared" ca="1" si="203"/>
        <v>0</v>
      </c>
      <c r="M1118" s="12">
        <f t="shared" ca="1" si="204"/>
        <v>19.333333333333332</v>
      </c>
      <c r="N1118" s="9">
        <f ca="1">MATCH(C1118,INDEX('Task Durations - Poisson'!$B$2:$AZ$80,,5),1)</f>
        <v>9</v>
      </c>
      <c r="O1118" s="9">
        <f ca="1">MIN(51,INT(SUMPRODUCT(B1118:N1118,'Task Durations - Table 1'!$A$3:$M$3)))</f>
        <v>31</v>
      </c>
      <c r="P1118" s="9">
        <f ca="1">MATCH(100-C1118,INDEX('Task Durations - Poisson'!$B$2:$AZ$80,,O1118),1)</f>
        <v>26</v>
      </c>
    </row>
    <row r="1119" spans="1:16" ht="20.100000000000001" customHeight="1">
      <c r="A1119" s="10">
        <v>1117</v>
      </c>
      <c r="B1119" s="11">
        <f t="shared" si="197"/>
        <v>8.8682768822529532</v>
      </c>
      <c r="C1119" s="12">
        <f t="shared" ca="1" si="184"/>
        <v>66</v>
      </c>
      <c r="D1119" s="12">
        <f t="shared" ca="1" si="198"/>
        <v>0</v>
      </c>
      <c r="E1119" s="12">
        <f t="shared" ca="1" si="199"/>
        <v>0</v>
      </c>
      <c r="F1119" s="12">
        <f t="shared" ca="1" si="200"/>
        <v>1</v>
      </c>
      <c r="G1119" s="12">
        <f t="shared" ca="1" si="205"/>
        <v>16</v>
      </c>
      <c r="H1119" s="12">
        <f t="shared" ca="1" si="205"/>
        <v>13</v>
      </c>
      <c r="I1119" s="12">
        <f t="shared" ca="1" si="205"/>
        <v>16</v>
      </c>
      <c r="J1119" s="12">
        <f t="shared" ca="1" si="201"/>
        <v>15</v>
      </c>
      <c r="K1119" s="12">
        <f t="shared" ca="1" si="202"/>
        <v>0</v>
      </c>
      <c r="L1119" s="12">
        <f t="shared" ca="1" si="203"/>
        <v>0</v>
      </c>
      <c r="M1119" s="12">
        <f t="shared" ca="1" si="204"/>
        <v>15</v>
      </c>
      <c r="N1119" s="9">
        <f ca="1">MATCH(C1119,INDEX('Task Durations - Poisson'!$B$2:$AZ$80,,5),1)</f>
        <v>7</v>
      </c>
      <c r="O1119" s="9">
        <f ca="1">MIN(51,INT(SUMPRODUCT(B1119:N1119,'Task Durations - Table 1'!$A$3:$M$3)))</f>
        <v>26</v>
      </c>
      <c r="P1119" s="9">
        <f ca="1">MATCH(100-C1119,INDEX('Task Durations - Poisson'!$B$2:$AZ$80,,O1119),1)</f>
        <v>25</v>
      </c>
    </row>
    <row r="1120" spans="1:16" ht="20.100000000000001" customHeight="1">
      <c r="A1120" s="10">
        <v>1118</v>
      </c>
      <c r="B1120" s="11">
        <f t="shared" si="197"/>
        <v>8.8801091378467572</v>
      </c>
      <c r="C1120" s="12">
        <f t="shared" ca="1" si="184"/>
        <v>78</v>
      </c>
      <c r="D1120" s="12">
        <f t="shared" ca="1" si="198"/>
        <v>0</v>
      </c>
      <c r="E1120" s="12">
        <f t="shared" ca="1" si="199"/>
        <v>0</v>
      </c>
      <c r="F1120" s="12">
        <f t="shared" ca="1" si="200"/>
        <v>1</v>
      </c>
      <c r="G1120" s="12">
        <f t="shared" ca="1" si="205"/>
        <v>11</v>
      </c>
      <c r="H1120" s="12">
        <f t="shared" ca="1" si="205"/>
        <v>11</v>
      </c>
      <c r="I1120" s="12">
        <f t="shared" ca="1" si="205"/>
        <v>10</v>
      </c>
      <c r="J1120" s="12">
        <f t="shared" ca="1" si="201"/>
        <v>10.666666666666666</v>
      </c>
      <c r="K1120" s="12">
        <f t="shared" ca="1" si="202"/>
        <v>0</v>
      </c>
      <c r="L1120" s="12">
        <f t="shared" ca="1" si="203"/>
        <v>0</v>
      </c>
      <c r="M1120" s="12">
        <f t="shared" ca="1" si="204"/>
        <v>10.666666666666666</v>
      </c>
      <c r="N1120" s="9">
        <f ca="1">MATCH(C1120,INDEX('Task Durations - Poisson'!$B$2:$AZ$80,,5),1)</f>
        <v>8</v>
      </c>
      <c r="O1120" s="9">
        <f ca="1">MIN(51,INT(SUMPRODUCT(B1120:N1120,'Task Durations - Table 1'!$A$3:$M$3)))</f>
        <v>22</v>
      </c>
      <c r="P1120" s="9">
        <f ca="1">MATCH(100-C1120,INDEX('Task Durations - Poisson'!$B$2:$AZ$80,,O1120),1)</f>
        <v>19</v>
      </c>
    </row>
    <row r="1121" spans="1:16" ht="20.100000000000001" customHeight="1">
      <c r="A1121" s="10">
        <v>1119</v>
      </c>
      <c r="B1121" s="11">
        <f t="shared" si="197"/>
        <v>8.8919571803035922</v>
      </c>
      <c r="C1121" s="12">
        <f t="shared" ca="1" si="184"/>
        <v>26</v>
      </c>
      <c r="D1121" s="12">
        <f t="shared" ca="1" si="198"/>
        <v>1</v>
      </c>
      <c r="E1121" s="12">
        <f t="shared" ca="1" si="199"/>
        <v>0</v>
      </c>
      <c r="F1121" s="12">
        <f t="shared" ca="1" si="200"/>
        <v>0</v>
      </c>
      <c r="G1121" s="12">
        <f t="shared" ca="1" si="205"/>
        <v>29</v>
      </c>
      <c r="H1121" s="12">
        <f t="shared" ca="1" si="205"/>
        <v>21</v>
      </c>
      <c r="I1121" s="12">
        <f t="shared" ca="1" si="205"/>
        <v>21</v>
      </c>
      <c r="J1121" s="12">
        <f t="shared" ca="1" si="201"/>
        <v>23.666666666666668</v>
      </c>
      <c r="K1121" s="12">
        <f t="shared" ca="1" si="202"/>
        <v>23.666666666666668</v>
      </c>
      <c r="L1121" s="12">
        <f t="shared" ca="1" si="203"/>
        <v>0</v>
      </c>
      <c r="M1121" s="12">
        <f t="shared" ca="1" si="204"/>
        <v>0</v>
      </c>
      <c r="N1121" s="9">
        <f ca="1">MATCH(C1121,INDEX('Task Durations - Poisson'!$B$2:$AZ$80,,5),1)</f>
        <v>4</v>
      </c>
      <c r="O1121" s="9">
        <f ca="1">MIN(51,INT(SUMPRODUCT(B1121:N1121,'Task Durations - Table 1'!$A$3:$M$3)))</f>
        <v>35</v>
      </c>
      <c r="P1121" s="9">
        <f ca="1">MATCH(100-C1121,INDEX('Task Durations - Poisson'!$B$2:$AZ$80,,O1121),1)</f>
        <v>40</v>
      </c>
    </row>
    <row r="1122" spans="1:16" ht="20.100000000000001" customHeight="1">
      <c r="A1122" s="10">
        <v>1120</v>
      </c>
      <c r="B1122" s="11">
        <f t="shared" si="197"/>
        <v>8.9038210306866468</v>
      </c>
      <c r="C1122" s="12">
        <f t="shared" ca="1" si="184"/>
        <v>99</v>
      </c>
      <c r="D1122" s="12">
        <f t="shared" ca="1" si="198"/>
        <v>0</v>
      </c>
      <c r="E1122" s="12">
        <f t="shared" ca="1" si="199"/>
        <v>0</v>
      </c>
      <c r="F1122" s="12">
        <f t="shared" ca="1" si="200"/>
        <v>1</v>
      </c>
      <c r="G1122" s="12">
        <f t="shared" ca="1" si="205"/>
        <v>10</v>
      </c>
      <c r="H1122" s="12">
        <f t="shared" ca="1" si="205"/>
        <v>11</v>
      </c>
      <c r="I1122" s="12">
        <f t="shared" ca="1" si="205"/>
        <v>10</v>
      </c>
      <c r="J1122" s="12">
        <f t="shared" ca="1" si="201"/>
        <v>10.333333333333334</v>
      </c>
      <c r="K1122" s="12">
        <f t="shared" ca="1" si="202"/>
        <v>0</v>
      </c>
      <c r="L1122" s="12">
        <f t="shared" ca="1" si="203"/>
        <v>0</v>
      </c>
      <c r="M1122" s="12">
        <f t="shared" ca="1" si="204"/>
        <v>10.333333333333334</v>
      </c>
      <c r="N1122" s="9">
        <f ca="1">MATCH(C1122,INDEX('Task Durations - Poisson'!$B$2:$AZ$80,,5),1)</f>
        <v>12</v>
      </c>
      <c r="O1122" s="9">
        <f ca="1">MIN(51,INT(SUMPRODUCT(B1122:N1122,'Task Durations - Table 1'!$A$3:$M$3)))</f>
        <v>24</v>
      </c>
      <c r="P1122" s="9">
        <f ca="1">MATCH(100-C1122,INDEX('Task Durations - Poisson'!$B$2:$AZ$80,,O1122),1)</f>
        <v>14</v>
      </c>
    </row>
    <row r="1123" spans="1:16" ht="20.100000000000001" customHeight="1">
      <c r="A1123" s="10">
        <v>1121</v>
      </c>
      <c r="B1123" s="11">
        <f t="shared" si="197"/>
        <v>8.9157007100872079</v>
      </c>
      <c r="C1123" s="12">
        <f t="shared" ca="1" si="184"/>
        <v>62</v>
      </c>
      <c r="D1123" s="12">
        <f t="shared" ca="1" si="198"/>
        <v>0</v>
      </c>
      <c r="E1123" s="12">
        <f t="shared" ca="1" si="199"/>
        <v>1</v>
      </c>
      <c r="F1123" s="12">
        <f t="shared" ca="1" si="200"/>
        <v>0</v>
      </c>
      <c r="G1123" s="12">
        <f t="shared" ca="1" si="205"/>
        <v>9</v>
      </c>
      <c r="H1123" s="12">
        <f t="shared" ca="1" si="205"/>
        <v>9</v>
      </c>
      <c r="I1123" s="12">
        <f t="shared" ca="1" si="205"/>
        <v>29</v>
      </c>
      <c r="J1123" s="12">
        <f t="shared" ca="1" si="201"/>
        <v>15.666666666666666</v>
      </c>
      <c r="K1123" s="12">
        <f t="shared" ca="1" si="202"/>
        <v>0</v>
      </c>
      <c r="L1123" s="12">
        <f t="shared" ca="1" si="203"/>
        <v>15.666666666666666</v>
      </c>
      <c r="M1123" s="12">
        <f t="shared" ca="1" si="204"/>
        <v>0</v>
      </c>
      <c r="N1123" s="9">
        <f ca="1">MATCH(C1123,INDEX('Task Durations - Poisson'!$B$2:$AZ$80,,5),1)</f>
        <v>7</v>
      </c>
      <c r="O1123" s="9">
        <f ca="1">MIN(51,INT(SUMPRODUCT(B1123:N1123,'Task Durations - Table 1'!$A$3:$M$3)))</f>
        <v>22</v>
      </c>
      <c r="P1123" s="9">
        <f ca="1">MATCH(100-C1123,INDEX('Task Durations - Poisson'!$B$2:$AZ$80,,O1123),1)</f>
        <v>21</v>
      </c>
    </row>
    <row r="1124" spans="1:16" ht="20.100000000000001" customHeight="1">
      <c r="A1124" s="10">
        <v>1122</v>
      </c>
      <c r="B1124" s="11">
        <f t="shared" si="197"/>
        <v>8.9275962396247159</v>
      </c>
      <c r="C1124" s="12">
        <f t="shared" ca="1" si="184"/>
        <v>53</v>
      </c>
      <c r="D1124" s="12">
        <f t="shared" ca="1" si="198"/>
        <v>0</v>
      </c>
      <c r="E1124" s="12">
        <f t="shared" ca="1" si="199"/>
        <v>1</v>
      </c>
      <c r="F1124" s="12">
        <f t="shared" ca="1" si="200"/>
        <v>0</v>
      </c>
      <c r="G1124" s="12">
        <f t="shared" ref="G1124:I1143" ca="1" si="206">INT(CHOOSE(1+MOD($C1124+RANDBETWEEN(0,1),7),1,2,3,5,8,13,21)+$B1124)</f>
        <v>21</v>
      </c>
      <c r="H1124" s="12">
        <f t="shared" ca="1" si="206"/>
        <v>21</v>
      </c>
      <c r="I1124" s="12">
        <f t="shared" ca="1" si="206"/>
        <v>21</v>
      </c>
      <c r="J1124" s="12">
        <f t="shared" ca="1" si="201"/>
        <v>21</v>
      </c>
      <c r="K1124" s="12">
        <f t="shared" ca="1" si="202"/>
        <v>0</v>
      </c>
      <c r="L1124" s="12">
        <f t="shared" ca="1" si="203"/>
        <v>21</v>
      </c>
      <c r="M1124" s="12">
        <f t="shared" ca="1" si="204"/>
        <v>0</v>
      </c>
      <c r="N1124" s="9">
        <f ca="1">MATCH(C1124,INDEX('Task Durations - Poisson'!$B$2:$AZ$80,,5),1)</f>
        <v>6</v>
      </c>
      <c r="O1124" s="9">
        <f ca="1">MIN(51,INT(SUMPRODUCT(B1124:N1124,'Task Durations - Table 1'!$A$3:$M$3)))</f>
        <v>25</v>
      </c>
      <c r="P1124" s="9">
        <f ca="1">MATCH(100-C1124,INDEX('Task Durations - Poisson'!$B$2:$AZ$80,,O1124),1)</f>
        <v>25</v>
      </c>
    </row>
    <row r="1125" spans="1:16" ht="20.100000000000001" customHeight="1">
      <c r="A1125" s="10">
        <v>1123</v>
      </c>
      <c r="B1125" s="11">
        <f t="shared" si="197"/>
        <v>8.939507640446779</v>
      </c>
      <c r="C1125" s="12">
        <f t="shared" ca="1" si="184"/>
        <v>92</v>
      </c>
      <c r="D1125" s="12">
        <f t="shared" ca="1" si="198"/>
        <v>0</v>
      </c>
      <c r="E1125" s="12">
        <f t="shared" ca="1" si="199"/>
        <v>0</v>
      </c>
      <c r="F1125" s="12">
        <f t="shared" ca="1" si="200"/>
        <v>1</v>
      </c>
      <c r="G1125" s="12">
        <f t="shared" ca="1" si="206"/>
        <v>10</v>
      </c>
      <c r="H1125" s="12">
        <f t="shared" ca="1" si="206"/>
        <v>11</v>
      </c>
      <c r="I1125" s="12">
        <f t="shared" ca="1" si="206"/>
        <v>11</v>
      </c>
      <c r="J1125" s="12">
        <f t="shared" ca="1" si="201"/>
        <v>10.666666666666666</v>
      </c>
      <c r="K1125" s="12">
        <f t="shared" ca="1" si="202"/>
        <v>0</v>
      </c>
      <c r="L1125" s="12">
        <f t="shared" ca="1" si="203"/>
        <v>0</v>
      </c>
      <c r="M1125" s="12">
        <f t="shared" ca="1" si="204"/>
        <v>10.666666666666666</v>
      </c>
      <c r="N1125" s="9">
        <f ca="1">MATCH(C1125,INDEX('Task Durations - Poisson'!$B$2:$AZ$80,,5),1)</f>
        <v>9</v>
      </c>
      <c r="O1125" s="9">
        <f ca="1">MIN(51,INT(SUMPRODUCT(B1125:N1125,'Task Durations - Table 1'!$A$3:$M$3)))</f>
        <v>23</v>
      </c>
      <c r="P1125" s="9">
        <f ca="1">MATCH(100-C1125,INDEX('Task Durations - Poisson'!$B$2:$AZ$80,,O1125),1)</f>
        <v>17</v>
      </c>
    </row>
    <row r="1126" spans="1:16" ht="20.100000000000001" customHeight="1">
      <c r="A1126" s="10">
        <v>1124</v>
      </c>
      <c r="B1126" s="11">
        <f t="shared" si="197"/>
        <v>8.9514349337292227</v>
      </c>
      <c r="C1126" s="12">
        <f t="shared" ca="1" si="184"/>
        <v>86</v>
      </c>
      <c r="D1126" s="12">
        <f t="shared" ca="1" si="198"/>
        <v>0</v>
      </c>
      <c r="E1126" s="12">
        <f t="shared" ca="1" si="199"/>
        <v>0</v>
      </c>
      <c r="F1126" s="12">
        <f t="shared" ca="1" si="200"/>
        <v>1</v>
      </c>
      <c r="G1126" s="12">
        <f t="shared" ca="1" si="206"/>
        <v>11</v>
      </c>
      <c r="H1126" s="12">
        <f t="shared" ca="1" si="206"/>
        <v>13</v>
      </c>
      <c r="I1126" s="12">
        <f t="shared" ca="1" si="206"/>
        <v>13</v>
      </c>
      <c r="J1126" s="12">
        <f t="shared" ca="1" si="201"/>
        <v>12.333333333333334</v>
      </c>
      <c r="K1126" s="12">
        <f t="shared" ca="1" si="202"/>
        <v>0</v>
      </c>
      <c r="L1126" s="12">
        <f t="shared" ca="1" si="203"/>
        <v>0</v>
      </c>
      <c r="M1126" s="12">
        <f t="shared" ca="1" si="204"/>
        <v>12.333333333333334</v>
      </c>
      <c r="N1126" s="9">
        <f ca="1">MATCH(C1126,INDEX('Task Durations - Poisson'!$B$2:$AZ$80,,5),1)</f>
        <v>8</v>
      </c>
      <c r="O1126" s="9">
        <f ca="1">MIN(51,INT(SUMPRODUCT(B1126:N1126,'Task Durations - Table 1'!$A$3:$M$3)))</f>
        <v>24</v>
      </c>
      <c r="P1126" s="9">
        <f ca="1">MATCH(100-C1126,INDEX('Task Durations - Poisson'!$B$2:$AZ$80,,O1126),1)</f>
        <v>20</v>
      </c>
    </row>
    <row r="1127" spans="1:16" ht="20.100000000000001" customHeight="1">
      <c r="A1127" s="10">
        <v>1125</v>
      </c>
      <c r="B1127" s="11">
        <f t="shared" si="197"/>
        <v>8.963378140676129</v>
      </c>
      <c r="C1127" s="12">
        <f t="shared" ca="1" si="184"/>
        <v>96</v>
      </c>
      <c r="D1127" s="12">
        <f t="shared" ca="1" si="198"/>
        <v>0</v>
      </c>
      <c r="E1127" s="12">
        <f t="shared" ca="1" si="199"/>
        <v>0</v>
      </c>
      <c r="F1127" s="12">
        <f t="shared" ca="1" si="200"/>
        <v>1</v>
      </c>
      <c r="G1127" s="12">
        <f t="shared" ca="1" si="206"/>
        <v>21</v>
      </c>
      <c r="H1127" s="12">
        <f t="shared" ca="1" si="206"/>
        <v>21</v>
      </c>
      <c r="I1127" s="12">
        <f t="shared" ca="1" si="206"/>
        <v>21</v>
      </c>
      <c r="J1127" s="12">
        <f t="shared" ca="1" si="201"/>
        <v>21</v>
      </c>
      <c r="K1127" s="12">
        <f t="shared" ca="1" si="202"/>
        <v>0</v>
      </c>
      <c r="L1127" s="12">
        <f t="shared" ca="1" si="203"/>
        <v>0</v>
      </c>
      <c r="M1127" s="12">
        <f t="shared" ca="1" si="204"/>
        <v>21</v>
      </c>
      <c r="N1127" s="9">
        <f ca="1">MATCH(C1127,INDEX('Task Durations - Poisson'!$B$2:$AZ$80,,5),1)</f>
        <v>10</v>
      </c>
      <c r="O1127" s="9">
        <f ca="1">MIN(51,INT(SUMPRODUCT(B1127:N1127,'Task Durations - Table 1'!$A$3:$M$3)))</f>
        <v>33</v>
      </c>
      <c r="P1127" s="9">
        <f ca="1">MATCH(100-C1127,INDEX('Task Durations - Poisson'!$B$2:$AZ$80,,O1127),1)</f>
        <v>24</v>
      </c>
    </row>
    <row r="1128" spans="1:16" ht="20.100000000000001" customHeight="1">
      <c r="A1128" s="10">
        <v>1126</v>
      </c>
      <c r="B1128" s="11">
        <f t="shared" si="197"/>
        <v>8.9753372825198703</v>
      </c>
      <c r="C1128" s="12">
        <f t="shared" ca="1" si="184"/>
        <v>44</v>
      </c>
      <c r="D1128" s="12">
        <f t="shared" ca="1" si="198"/>
        <v>0</v>
      </c>
      <c r="E1128" s="12">
        <f t="shared" ca="1" si="199"/>
        <v>1</v>
      </c>
      <c r="F1128" s="12">
        <f t="shared" ca="1" si="200"/>
        <v>0</v>
      </c>
      <c r="G1128" s="12">
        <f t="shared" ca="1" si="206"/>
        <v>13</v>
      </c>
      <c r="H1128" s="12">
        <f t="shared" ca="1" si="206"/>
        <v>13</v>
      </c>
      <c r="I1128" s="12">
        <f t="shared" ca="1" si="206"/>
        <v>11</v>
      </c>
      <c r="J1128" s="12">
        <f t="shared" ca="1" si="201"/>
        <v>12.333333333333334</v>
      </c>
      <c r="K1128" s="12">
        <f t="shared" ca="1" si="202"/>
        <v>0</v>
      </c>
      <c r="L1128" s="12">
        <f t="shared" ca="1" si="203"/>
        <v>12.333333333333334</v>
      </c>
      <c r="M1128" s="12">
        <f t="shared" ca="1" si="204"/>
        <v>0</v>
      </c>
      <c r="N1128" s="9">
        <f ca="1">MATCH(C1128,INDEX('Task Durations - Poisson'!$B$2:$AZ$80,,5),1)</f>
        <v>5</v>
      </c>
      <c r="O1128" s="9">
        <f ca="1">MIN(51,INT(SUMPRODUCT(B1128:N1128,'Task Durations - Table 1'!$A$3:$M$3)))</f>
        <v>18</v>
      </c>
      <c r="P1128" s="9">
        <f ca="1">MATCH(100-C1128,INDEX('Task Durations - Poisson'!$B$2:$AZ$80,,O1128),1)</f>
        <v>19</v>
      </c>
    </row>
    <row r="1129" spans="1:16" ht="20.100000000000001" customHeight="1">
      <c r="A1129" s="10">
        <v>1127</v>
      </c>
      <c r="B1129" s="11">
        <f t="shared" si="197"/>
        <v>8.987312380521141</v>
      </c>
      <c r="C1129" s="12">
        <f t="shared" ca="1" si="184"/>
        <v>51</v>
      </c>
      <c r="D1129" s="12">
        <f t="shared" ca="1" si="198"/>
        <v>0</v>
      </c>
      <c r="E1129" s="12">
        <f t="shared" ca="1" si="199"/>
        <v>1</v>
      </c>
      <c r="F1129" s="12">
        <f t="shared" ca="1" si="200"/>
        <v>0</v>
      </c>
      <c r="G1129" s="12">
        <f t="shared" ca="1" si="206"/>
        <v>13</v>
      </c>
      <c r="H1129" s="12">
        <f t="shared" ca="1" si="206"/>
        <v>13</v>
      </c>
      <c r="I1129" s="12">
        <f t="shared" ca="1" si="206"/>
        <v>13</v>
      </c>
      <c r="J1129" s="12">
        <f t="shared" ca="1" si="201"/>
        <v>13</v>
      </c>
      <c r="K1129" s="12">
        <f t="shared" ca="1" si="202"/>
        <v>0</v>
      </c>
      <c r="L1129" s="12">
        <f t="shared" ca="1" si="203"/>
        <v>13</v>
      </c>
      <c r="M1129" s="12">
        <f t="shared" ca="1" si="204"/>
        <v>0</v>
      </c>
      <c r="N1129" s="9">
        <f ca="1">MATCH(C1129,INDEX('Task Durations - Poisson'!$B$2:$AZ$80,,5),1)</f>
        <v>6</v>
      </c>
      <c r="O1129" s="9">
        <f ca="1">MIN(51,INT(SUMPRODUCT(B1129:N1129,'Task Durations - Table 1'!$A$3:$M$3)))</f>
        <v>19</v>
      </c>
      <c r="P1129" s="9">
        <f ca="1">MATCH(100-C1129,INDEX('Task Durations - Poisson'!$B$2:$AZ$80,,O1129),1)</f>
        <v>20</v>
      </c>
    </row>
    <row r="1130" spans="1:16" ht="20.100000000000001" customHeight="1">
      <c r="A1130" s="10">
        <v>1128</v>
      </c>
      <c r="B1130" s="11">
        <f t="shared" si="197"/>
        <v>8.999303455969013</v>
      </c>
      <c r="C1130" s="12">
        <f t="shared" ca="1" si="184"/>
        <v>86</v>
      </c>
      <c r="D1130" s="12">
        <f t="shared" ca="1" si="198"/>
        <v>0</v>
      </c>
      <c r="E1130" s="12">
        <f t="shared" ca="1" si="199"/>
        <v>0</v>
      </c>
      <c r="F1130" s="12">
        <f t="shared" ca="1" si="200"/>
        <v>1</v>
      </c>
      <c r="G1130" s="12">
        <f t="shared" ca="1" si="206"/>
        <v>13</v>
      </c>
      <c r="H1130" s="12">
        <f t="shared" ca="1" si="206"/>
        <v>13</v>
      </c>
      <c r="I1130" s="12">
        <f t="shared" ca="1" si="206"/>
        <v>11</v>
      </c>
      <c r="J1130" s="12">
        <f t="shared" ca="1" si="201"/>
        <v>12.333333333333334</v>
      </c>
      <c r="K1130" s="12">
        <f t="shared" ca="1" si="202"/>
        <v>0</v>
      </c>
      <c r="L1130" s="12">
        <f t="shared" ca="1" si="203"/>
        <v>0</v>
      </c>
      <c r="M1130" s="12">
        <f t="shared" ca="1" si="204"/>
        <v>12.333333333333334</v>
      </c>
      <c r="N1130" s="9">
        <f ca="1">MATCH(C1130,INDEX('Task Durations - Poisson'!$B$2:$AZ$80,,5),1)</f>
        <v>8</v>
      </c>
      <c r="O1130" s="9">
        <f ca="1">MIN(51,INT(SUMPRODUCT(B1130:N1130,'Task Durations - Table 1'!$A$3:$M$3)))</f>
        <v>24</v>
      </c>
      <c r="P1130" s="9">
        <f ca="1">MATCH(100-C1130,INDEX('Task Durations - Poisson'!$B$2:$AZ$80,,O1130),1)</f>
        <v>20</v>
      </c>
    </row>
    <row r="1131" spans="1:16" ht="20.100000000000001" customHeight="1">
      <c r="A1131" s="10">
        <v>1129</v>
      </c>
      <c r="B1131" s="11">
        <f t="shared" si="197"/>
        <v>9.0113105301809533</v>
      </c>
      <c r="C1131" s="12">
        <f t="shared" ca="1" si="184"/>
        <v>58</v>
      </c>
      <c r="D1131" s="12">
        <f t="shared" ca="1" si="198"/>
        <v>0</v>
      </c>
      <c r="E1131" s="12">
        <f t="shared" ca="1" si="199"/>
        <v>1</v>
      </c>
      <c r="F1131" s="12">
        <f t="shared" ca="1" si="200"/>
        <v>0</v>
      </c>
      <c r="G1131" s="12">
        <f t="shared" ca="1" si="206"/>
        <v>12</v>
      </c>
      <c r="H1131" s="12">
        <f t="shared" ca="1" si="206"/>
        <v>12</v>
      </c>
      <c r="I1131" s="12">
        <f t="shared" ca="1" si="206"/>
        <v>14</v>
      </c>
      <c r="J1131" s="12">
        <f t="shared" ca="1" si="201"/>
        <v>12.666666666666666</v>
      </c>
      <c r="K1131" s="12">
        <f t="shared" ca="1" si="202"/>
        <v>0</v>
      </c>
      <c r="L1131" s="12">
        <f t="shared" ca="1" si="203"/>
        <v>12.666666666666666</v>
      </c>
      <c r="M1131" s="12">
        <f t="shared" ca="1" si="204"/>
        <v>0</v>
      </c>
      <c r="N1131" s="9">
        <f ca="1">MATCH(C1131,INDEX('Task Durations - Poisson'!$B$2:$AZ$80,,5),1)</f>
        <v>6</v>
      </c>
      <c r="O1131" s="9">
        <f ca="1">MIN(51,INT(SUMPRODUCT(B1131:N1131,'Task Durations - Table 1'!$A$3:$M$3)))</f>
        <v>19</v>
      </c>
      <c r="P1131" s="9">
        <f ca="1">MATCH(100-C1131,INDEX('Task Durations - Poisson'!$B$2:$AZ$80,,O1131),1)</f>
        <v>19</v>
      </c>
    </row>
    <row r="1132" spans="1:16" ht="20.100000000000001" customHeight="1">
      <c r="A1132" s="10">
        <v>1130</v>
      </c>
      <c r="B1132" s="11">
        <f t="shared" si="197"/>
        <v>9.0233336245028752</v>
      </c>
      <c r="C1132" s="12">
        <f t="shared" ca="1" si="184"/>
        <v>78</v>
      </c>
      <c r="D1132" s="12">
        <f t="shared" ca="1" si="198"/>
        <v>0</v>
      </c>
      <c r="E1132" s="12">
        <f t="shared" ca="1" si="199"/>
        <v>0</v>
      </c>
      <c r="F1132" s="12">
        <f t="shared" ca="1" si="200"/>
        <v>1</v>
      </c>
      <c r="G1132" s="12">
        <f t="shared" ca="1" si="206"/>
        <v>12</v>
      </c>
      <c r="H1132" s="12">
        <f t="shared" ca="1" si="206"/>
        <v>12</v>
      </c>
      <c r="I1132" s="12">
        <f t="shared" ca="1" si="206"/>
        <v>12</v>
      </c>
      <c r="J1132" s="12">
        <f t="shared" ca="1" si="201"/>
        <v>12</v>
      </c>
      <c r="K1132" s="12">
        <f t="shared" ca="1" si="202"/>
        <v>0</v>
      </c>
      <c r="L1132" s="12">
        <f t="shared" ca="1" si="203"/>
        <v>0</v>
      </c>
      <c r="M1132" s="12">
        <f t="shared" ca="1" si="204"/>
        <v>12</v>
      </c>
      <c r="N1132" s="9">
        <f ca="1">MATCH(C1132,INDEX('Task Durations - Poisson'!$B$2:$AZ$80,,5),1)</f>
        <v>8</v>
      </c>
      <c r="O1132" s="9">
        <f ca="1">MIN(51,INT(SUMPRODUCT(B1132:N1132,'Task Durations - Table 1'!$A$3:$M$3)))</f>
        <v>23</v>
      </c>
      <c r="P1132" s="9">
        <f ca="1">MATCH(100-C1132,INDEX('Task Durations - Poisson'!$B$2:$AZ$80,,O1132),1)</f>
        <v>20</v>
      </c>
    </row>
    <row r="1133" spans="1:16" ht="20.100000000000001" customHeight="1">
      <c r="A1133" s="10">
        <v>1131</v>
      </c>
      <c r="B1133" s="11">
        <f t="shared" si="197"/>
        <v>9.0353727603091762</v>
      </c>
      <c r="C1133" s="12">
        <f t="shared" ca="1" si="184"/>
        <v>8</v>
      </c>
      <c r="D1133" s="12">
        <f t="shared" ca="1" si="198"/>
        <v>1</v>
      </c>
      <c r="E1133" s="12">
        <f t="shared" ca="1" si="199"/>
        <v>0</v>
      </c>
      <c r="F1133" s="12">
        <f t="shared" ca="1" si="200"/>
        <v>0</v>
      </c>
      <c r="G1133" s="12">
        <f t="shared" ca="1" si="206"/>
        <v>11</v>
      </c>
      <c r="H1133" s="12">
        <f t="shared" ca="1" si="206"/>
        <v>11</v>
      </c>
      <c r="I1133" s="12">
        <f t="shared" ca="1" si="206"/>
        <v>12</v>
      </c>
      <c r="J1133" s="12">
        <f t="shared" ca="1" si="201"/>
        <v>11.333333333333334</v>
      </c>
      <c r="K1133" s="12">
        <f t="shared" ca="1" si="202"/>
        <v>11.333333333333334</v>
      </c>
      <c r="L1133" s="12">
        <f t="shared" ca="1" si="203"/>
        <v>0</v>
      </c>
      <c r="M1133" s="12">
        <f t="shared" ca="1" si="204"/>
        <v>0</v>
      </c>
      <c r="N1133" s="9">
        <f ca="1">MATCH(C1133,INDEX('Task Durations - Poisson'!$B$2:$AZ$80,,5),1)</f>
        <v>3</v>
      </c>
      <c r="O1133" s="9">
        <f ca="1">MIN(51,INT(SUMPRODUCT(B1133:N1133,'Task Durations - Table 1'!$A$3:$M$3)))</f>
        <v>21</v>
      </c>
      <c r="P1133" s="9">
        <f ca="1">MATCH(100-C1133,INDEX('Task Durations - Poisson'!$B$2:$AZ$80,,O1133),1)</f>
        <v>29</v>
      </c>
    </row>
    <row r="1134" spans="1:16" ht="20.100000000000001" customHeight="1">
      <c r="A1134" s="10">
        <v>1132</v>
      </c>
      <c r="B1134" s="11">
        <f t="shared" si="197"/>
        <v>9.0474279590027624</v>
      </c>
      <c r="C1134" s="12">
        <f t="shared" ca="1" si="184"/>
        <v>73</v>
      </c>
      <c r="D1134" s="12">
        <f t="shared" ca="1" si="198"/>
        <v>0</v>
      </c>
      <c r="E1134" s="12">
        <f t="shared" ca="1" si="199"/>
        <v>0</v>
      </c>
      <c r="F1134" s="12">
        <f t="shared" ca="1" si="200"/>
        <v>1</v>
      </c>
      <c r="G1134" s="12">
        <f t="shared" ca="1" si="206"/>
        <v>14</v>
      </c>
      <c r="H1134" s="12">
        <f t="shared" ca="1" si="206"/>
        <v>17</v>
      </c>
      <c r="I1134" s="12">
        <f t="shared" ca="1" si="206"/>
        <v>14</v>
      </c>
      <c r="J1134" s="12">
        <f t="shared" ca="1" si="201"/>
        <v>15</v>
      </c>
      <c r="K1134" s="12">
        <f t="shared" ca="1" si="202"/>
        <v>0</v>
      </c>
      <c r="L1134" s="12">
        <f t="shared" ca="1" si="203"/>
        <v>0</v>
      </c>
      <c r="M1134" s="12">
        <f t="shared" ca="1" si="204"/>
        <v>15</v>
      </c>
      <c r="N1134" s="9">
        <f ca="1">MATCH(C1134,INDEX('Task Durations - Poisson'!$B$2:$AZ$80,,5),1)</f>
        <v>7</v>
      </c>
      <c r="O1134" s="9">
        <f ca="1">MIN(51,INT(SUMPRODUCT(B1134:N1134,'Task Durations - Table 1'!$A$3:$M$3)))</f>
        <v>26</v>
      </c>
      <c r="P1134" s="9">
        <f ca="1">MATCH(100-C1134,INDEX('Task Durations - Poisson'!$B$2:$AZ$80,,O1134),1)</f>
        <v>24</v>
      </c>
    </row>
    <row r="1135" spans="1:16" ht="20.100000000000001" customHeight="1">
      <c r="A1135" s="10">
        <v>1133</v>
      </c>
      <c r="B1135" s="11">
        <f t="shared" si="197"/>
        <v>9.0594992420151019</v>
      </c>
      <c r="C1135" s="12">
        <f t="shared" ca="1" si="184"/>
        <v>98</v>
      </c>
      <c r="D1135" s="12">
        <f t="shared" ca="1" si="198"/>
        <v>0</v>
      </c>
      <c r="E1135" s="12">
        <f t="shared" ca="1" si="199"/>
        <v>0</v>
      </c>
      <c r="F1135" s="12">
        <f t="shared" ca="1" si="200"/>
        <v>1</v>
      </c>
      <c r="G1135" s="12">
        <f t="shared" ca="1" si="206"/>
        <v>10</v>
      </c>
      <c r="H1135" s="12">
        <f t="shared" ca="1" si="206"/>
        <v>10</v>
      </c>
      <c r="I1135" s="12">
        <f t="shared" ca="1" si="206"/>
        <v>11</v>
      </c>
      <c r="J1135" s="12">
        <f t="shared" ca="1" si="201"/>
        <v>10.333333333333334</v>
      </c>
      <c r="K1135" s="12">
        <f t="shared" ca="1" si="202"/>
        <v>0</v>
      </c>
      <c r="L1135" s="12">
        <f t="shared" ca="1" si="203"/>
        <v>0</v>
      </c>
      <c r="M1135" s="12">
        <f t="shared" ca="1" si="204"/>
        <v>10.333333333333334</v>
      </c>
      <c r="N1135" s="9">
        <f ca="1">MATCH(C1135,INDEX('Task Durations - Poisson'!$B$2:$AZ$80,,5),1)</f>
        <v>11</v>
      </c>
      <c r="O1135" s="9">
        <f ca="1">MIN(51,INT(SUMPRODUCT(B1135:N1135,'Task Durations - Table 1'!$A$3:$M$3)))</f>
        <v>23</v>
      </c>
      <c r="P1135" s="9">
        <f ca="1">MATCH(100-C1135,INDEX('Task Durations - Poisson'!$B$2:$AZ$80,,O1135),1)</f>
        <v>15</v>
      </c>
    </row>
    <row r="1136" spans="1:16" ht="20.100000000000001" customHeight="1">
      <c r="A1136" s="10">
        <v>1134</v>
      </c>
      <c r="B1136" s="11">
        <f t="shared" si="197"/>
        <v>9.0715866308062587</v>
      </c>
      <c r="C1136" s="12">
        <f t="shared" ca="1" si="184"/>
        <v>98</v>
      </c>
      <c r="D1136" s="12">
        <f t="shared" ca="1" si="198"/>
        <v>0</v>
      </c>
      <c r="E1136" s="12">
        <f t="shared" ca="1" si="199"/>
        <v>0</v>
      </c>
      <c r="F1136" s="12">
        <f t="shared" ca="1" si="200"/>
        <v>1</v>
      </c>
      <c r="G1136" s="12">
        <f t="shared" ca="1" si="206"/>
        <v>10</v>
      </c>
      <c r="H1136" s="12">
        <f t="shared" ca="1" si="206"/>
        <v>10</v>
      </c>
      <c r="I1136" s="12">
        <f t="shared" ca="1" si="206"/>
        <v>10</v>
      </c>
      <c r="J1136" s="12">
        <f t="shared" ca="1" si="201"/>
        <v>10</v>
      </c>
      <c r="K1136" s="12">
        <f t="shared" ca="1" si="202"/>
        <v>0</v>
      </c>
      <c r="L1136" s="12">
        <f t="shared" ca="1" si="203"/>
        <v>0</v>
      </c>
      <c r="M1136" s="12">
        <f t="shared" ca="1" si="204"/>
        <v>10</v>
      </c>
      <c r="N1136" s="9">
        <f ca="1">MATCH(C1136,INDEX('Task Durations - Poisson'!$B$2:$AZ$80,,5),1)</f>
        <v>11</v>
      </c>
      <c r="O1136" s="9">
        <f ca="1">MIN(51,INT(SUMPRODUCT(B1136:N1136,'Task Durations - Table 1'!$A$3:$M$3)))</f>
        <v>23</v>
      </c>
      <c r="P1136" s="9">
        <f ca="1">MATCH(100-C1136,INDEX('Task Durations - Poisson'!$B$2:$AZ$80,,O1136),1)</f>
        <v>15</v>
      </c>
    </row>
    <row r="1137" spans="1:16" ht="20.100000000000001" customHeight="1">
      <c r="A1137" s="10">
        <v>1135</v>
      </c>
      <c r="B1137" s="11">
        <f t="shared" si="197"/>
        <v>9.0836901468649263</v>
      </c>
      <c r="C1137" s="12">
        <f t="shared" ca="1" si="184"/>
        <v>79</v>
      </c>
      <c r="D1137" s="12">
        <f t="shared" ca="1" si="198"/>
        <v>0</v>
      </c>
      <c r="E1137" s="12">
        <f t="shared" ca="1" si="199"/>
        <v>0</v>
      </c>
      <c r="F1137" s="12">
        <f t="shared" ca="1" si="200"/>
        <v>1</v>
      </c>
      <c r="G1137" s="12">
        <f t="shared" ca="1" si="206"/>
        <v>14</v>
      </c>
      <c r="H1137" s="12">
        <f t="shared" ca="1" si="206"/>
        <v>12</v>
      </c>
      <c r="I1137" s="12">
        <f t="shared" ca="1" si="206"/>
        <v>12</v>
      </c>
      <c r="J1137" s="12">
        <f t="shared" ca="1" si="201"/>
        <v>12.666666666666666</v>
      </c>
      <c r="K1137" s="12">
        <f t="shared" ca="1" si="202"/>
        <v>0</v>
      </c>
      <c r="L1137" s="12">
        <f t="shared" ca="1" si="203"/>
        <v>0</v>
      </c>
      <c r="M1137" s="12">
        <f t="shared" ca="1" si="204"/>
        <v>12.666666666666666</v>
      </c>
      <c r="N1137" s="9">
        <f ca="1">MATCH(C1137,INDEX('Task Durations - Poisson'!$B$2:$AZ$80,,5),1)</f>
        <v>8</v>
      </c>
      <c r="O1137" s="9">
        <f ca="1">MIN(51,INT(SUMPRODUCT(B1137:N1137,'Task Durations - Table 1'!$A$3:$M$3)))</f>
        <v>24</v>
      </c>
      <c r="P1137" s="9">
        <f ca="1">MATCH(100-C1137,INDEX('Task Durations - Poisson'!$B$2:$AZ$80,,O1137),1)</f>
        <v>21</v>
      </c>
    </row>
    <row r="1138" spans="1:16" ht="20.100000000000001" customHeight="1">
      <c r="A1138" s="10">
        <v>1136</v>
      </c>
      <c r="B1138" s="11">
        <f t="shared" si="197"/>
        <v>9.0958098117084685</v>
      </c>
      <c r="C1138" s="12">
        <f t="shared" ca="1" si="184"/>
        <v>41</v>
      </c>
      <c r="D1138" s="12">
        <f t="shared" ca="1" si="198"/>
        <v>0</v>
      </c>
      <c r="E1138" s="12">
        <f t="shared" ca="1" si="199"/>
        <v>1</v>
      </c>
      <c r="F1138" s="12">
        <f t="shared" ca="1" si="200"/>
        <v>0</v>
      </c>
      <c r="G1138" s="12">
        <f t="shared" ca="1" si="206"/>
        <v>10</v>
      </c>
      <c r="H1138" s="12">
        <f t="shared" ca="1" si="206"/>
        <v>30</v>
      </c>
      <c r="I1138" s="12">
        <f t="shared" ca="1" si="206"/>
        <v>30</v>
      </c>
      <c r="J1138" s="12">
        <f t="shared" ca="1" si="201"/>
        <v>23.333333333333332</v>
      </c>
      <c r="K1138" s="12">
        <f t="shared" ca="1" si="202"/>
        <v>0</v>
      </c>
      <c r="L1138" s="12">
        <f t="shared" ca="1" si="203"/>
        <v>23.333333333333332</v>
      </c>
      <c r="M1138" s="12">
        <f t="shared" ca="1" si="204"/>
        <v>0</v>
      </c>
      <c r="N1138" s="9">
        <f ca="1">MATCH(C1138,INDEX('Task Durations - Poisson'!$B$2:$AZ$80,,5),1)</f>
        <v>5</v>
      </c>
      <c r="O1138" s="9">
        <f ca="1">MIN(51,INT(SUMPRODUCT(B1138:N1138,'Task Durations - Table 1'!$A$3:$M$3)))</f>
        <v>26</v>
      </c>
      <c r="P1138" s="9">
        <f ca="1">MATCH(100-C1138,INDEX('Task Durations - Poisson'!$B$2:$AZ$80,,O1138),1)</f>
        <v>28</v>
      </c>
    </row>
    <row r="1139" spans="1:16" ht="20.100000000000001" customHeight="1">
      <c r="A1139" s="10">
        <v>1137</v>
      </c>
      <c r="B1139" s="11">
        <f t="shared" si="197"/>
        <v>9.1079456468829623</v>
      </c>
      <c r="C1139" s="12">
        <f t="shared" ca="1" si="184"/>
        <v>2</v>
      </c>
      <c r="D1139" s="12">
        <f t="shared" ca="1" si="198"/>
        <v>1</v>
      </c>
      <c r="E1139" s="12">
        <f t="shared" ca="1" si="199"/>
        <v>0</v>
      </c>
      <c r="F1139" s="12">
        <f t="shared" ca="1" si="200"/>
        <v>0</v>
      </c>
      <c r="G1139" s="12">
        <f t="shared" ca="1" si="206"/>
        <v>14</v>
      </c>
      <c r="H1139" s="12">
        <f t="shared" ca="1" si="206"/>
        <v>14</v>
      </c>
      <c r="I1139" s="12">
        <f t="shared" ca="1" si="206"/>
        <v>12</v>
      </c>
      <c r="J1139" s="12">
        <f t="shared" ca="1" si="201"/>
        <v>13.333333333333334</v>
      </c>
      <c r="K1139" s="12">
        <f t="shared" ca="1" si="202"/>
        <v>13.333333333333334</v>
      </c>
      <c r="L1139" s="12">
        <f t="shared" ca="1" si="203"/>
        <v>0</v>
      </c>
      <c r="M1139" s="12">
        <f t="shared" ca="1" si="204"/>
        <v>0</v>
      </c>
      <c r="N1139" s="9">
        <f ca="1">MATCH(C1139,INDEX('Task Durations - Poisson'!$B$2:$AZ$80,,5),1)</f>
        <v>2</v>
      </c>
      <c r="O1139" s="9">
        <f ca="1">MIN(51,INT(SUMPRODUCT(B1139:N1139,'Task Durations - Table 1'!$A$3:$M$3)))</f>
        <v>22</v>
      </c>
      <c r="P1139" s="9">
        <f ca="1">MATCH(100-C1139,INDEX('Task Durations - Poisson'!$B$2:$AZ$80,,O1139),1)</f>
        <v>33</v>
      </c>
    </row>
    <row r="1140" spans="1:16" ht="20.100000000000001" customHeight="1">
      <c r="A1140" s="10">
        <v>1138</v>
      </c>
      <c r="B1140" s="11">
        <f t="shared" si="197"/>
        <v>9.120097673963226</v>
      </c>
      <c r="C1140" s="12">
        <f t="shared" ca="1" si="184"/>
        <v>70</v>
      </c>
      <c r="D1140" s="12">
        <f t="shared" ca="1" si="198"/>
        <v>0</v>
      </c>
      <c r="E1140" s="12">
        <f t="shared" ca="1" si="199"/>
        <v>0</v>
      </c>
      <c r="F1140" s="12">
        <f t="shared" ca="1" si="200"/>
        <v>1</v>
      </c>
      <c r="G1140" s="12">
        <f t="shared" ca="1" si="206"/>
        <v>11</v>
      </c>
      <c r="H1140" s="12">
        <f t="shared" ca="1" si="206"/>
        <v>11</v>
      </c>
      <c r="I1140" s="12">
        <f t="shared" ca="1" si="206"/>
        <v>10</v>
      </c>
      <c r="J1140" s="12">
        <f t="shared" ca="1" si="201"/>
        <v>10.666666666666666</v>
      </c>
      <c r="K1140" s="12">
        <f t="shared" ca="1" si="202"/>
        <v>0</v>
      </c>
      <c r="L1140" s="12">
        <f t="shared" ca="1" si="203"/>
        <v>0</v>
      </c>
      <c r="M1140" s="12">
        <f t="shared" ca="1" si="204"/>
        <v>10.666666666666666</v>
      </c>
      <c r="N1140" s="9">
        <f ca="1">MATCH(C1140,INDEX('Task Durations - Poisson'!$B$2:$AZ$80,,5),1)</f>
        <v>7</v>
      </c>
      <c r="O1140" s="9">
        <f ca="1">MIN(51,INT(SUMPRODUCT(B1140:N1140,'Task Durations - Table 1'!$A$3:$M$3)))</f>
        <v>22</v>
      </c>
      <c r="P1140" s="9">
        <f ca="1">MATCH(100-C1140,INDEX('Task Durations - Poisson'!$B$2:$AZ$80,,O1140),1)</f>
        <v>20</v>
      </c>
    </row>
    <row r="1141" spans="1:16" ht="20.100000000000001" customHeight="1">
      <c r="A1141" s="10">
        <v>1139</v>
      </c>
      <c r="B1141" s="11">
        <f t="shared" si="197"/>
        <v>9.1322659145528675</v>
      </c>
      <c r="C1141" s="12">
        <f t="shared" ca="1" si="184"/>
        <v>9</v>
      </c>
      <c r="D1141" s="12">
        <f t="shared" ca="1" si="198"/>
        <v>1</v>
      </c>
      <c r="E1141" s="12">
        <f t="shared" ca="1" si="199"/>
        <v>0</v>
      </c>
      <c r="F1141" s="12">
        <f t="shared" ca="1" si="200"/>
        <v>0</v>
      </c>
      <c r="G1141" s="12">
        <f t="shared" ca="1" si="206"/>
        <v>14</v>
      </c>
      <c r="H1141" s="12">
        <f t="shared" ca="1" si="206"/>
        <v>12</v>
      </c>
      <c r="I1141" s="12">
        <f t="shared" ca="1" si="206"/>
        <v>12</v>
      </c>
      <c r="J1141" s="12">
        <f t="shared" ca="1" si="201"/>
        <v>12.666666666666666</v>
      </c>
      <c r="K1141" s="12">
        <f t="shared" ca="1" si="202"/>
        <v>12.666666666666666</v>
      </c>
      <c r="L1141" s="12">
        <f t="shared" ca="1" si="203"/>
        <v>0</v>
      </c>
      <c r="M1141" s="12">
        <f t="shared" ca="1" si="204"/>
        <v>0</v>
      </c>
      <c r="N1141" s="9">
        <f ca="1">MATCH(C1141,INDEX('Task Durations - Poisson'!$B$2:$AZ$80,,5),1)</f>
        <v>3</v>
      </c>
      <c r="O1141" s="9">
        <f ca="1">MIN(51,INT(SUMPRODUCT(B1141:N1141,'Task Durations - Table 1'!$A$3:$M$3)))</f>
        <v>22</v>
      </c>
      <c r="P1141" s="9">
        <f ca="1">MATCH(100-C1141,INDEX('Task Durations - Poisson'!$B$2:$AZ$80,,O1141),1)</f>
        <v>29</v>
      </c>
    </row>
    <row r="1142" spans="1:16" ht="20.100000000000001" customHeight="1">
      <c r="A1142" s="10">
        <v>1140</v>
      </c>
      <c r="B1142" s="11">
        <f t="shared" si="197"/>
        <v>9.1444503902843177</v>
      </c>
      <c r="C1142" s="12">
        <f t="shared" ca="1" si="184"/>
        <v>66</v>
      </c>
      <c r="D1142" s="12">
        <f t="shared" ca="1" si="198"/>
        <v>0</v>
      </c>
      <c r="E1142" s="12">
        <f t="shared" ca="1" si="199"/>
        <v>0</v>
      </c>
      <c r="F1142" s="12">
        <f t="shared" ca="1" si="200"/>
        <v>1</v>
      </c>
      <c r="G1142" s="12">
        <f t="shared" ca="1" si="206"/>
        <v>14</v>
      </c>
      <c r="H1142" s="12">
        <f t="shared" ca="1" si="206"/>
        <v>14</v>
      </c>
      <c r="I1142" s="12">
        <f t="shared" ca="1" si="206"/>
        <v>17</v>
      </c>
      <c r="J1142" s="12">
        <f t="shared" ca="1" si="201"/>
        <v>15</v>
      </c>
      <c r="K1142" s="12">
        <f t="shared" ca="1" si="202"/>
        <v>0</v>
      </c>
      <c r="L1142" s="12">
        <f t="shared" ca="1" si="203"/>
        <v>0</v>
      </c>
      <c r="M1142" s="12">
        <f t="shared" ca="1" si="204"/>
        <v>15</v>
      </c>
      <c r="N1142" s="9">
        <f ca="1">MATCH(C1142,INDEX('Task Durations - Poisson'!$B$2:$AZ$80,,5),1)</f>
        <v>7</v>
      </c>
      <c r="O1142" s="9">
        <f ca="1">MIN(51,INT(SUMPRODUCT(B1142:N1142,'Task Durations - Table 1'!$A$3:$M$3)))</f>
        <v>26</v>
      </c>
      <c r="P1142" s="9">
        <f ca="1">MATCH(100-C1142,INDEX('Task Durations - Poisson'!$B$2:$AZ$80,,O1142),1)</f>
        <v>25</v>
      </c>
    </row>
    <row r="1143" spans="1:16" ht="20.100000000000001" customHeight="1">
      <c r="A1143" s="10">
        <v>1141</v>
      </c>
      <c r="B1143" s="11">
        <f t="shared" si="197"/>
        <v>9.1566511228188716</v>
      </c>
      <c r="C1143" s="12">
        <f t="shared" ca="1" si="184"/>
        <v>63</v>
      </c>
      <c r="D1143" s="12">
        <f t="shared" ca="1" si="198"/>
        <v>0</v>
      </c>
      <c r="E1143" s="12">
        <f t="shared" ca="1" si="199"/>
        <v>1</v>
      </c>
      <c r="F1143" s="12">
        <f t="shared" ca="1" si="200"/>
        <v>0</v>
      </c>
      <c r="G1143" s="12">
        <f t="shared" ca="1" si="206"/>
        <v>10</v>
      </c>
      <c r="H1143" s="12">
        <f t="shared" ca="1" si="206"/>
        <v>11</v>
      </c>
      <c r="I1143" s="12">
        <f t="shared" ca="1" si="206"/>
        <v>11</v>
      </c>
      <c r="J1143" s="12">
        <f t="shared" ca="1" si="201"/>
        <v>10.666666666666666</v>
      </c>
      <c r="K1143" s="12">
        <f t="shared" ca="1" si="202"/>
        <v>0</v>
      </c>
      <c r="L1143" s="12">
        <f t="shared" ca="1" si="203"/>
        <v>10.666666666666666</v>
      </c>
      <c r="M1143" s="12">
        <f t="shared" ca="1" si="204"/>
        <v>0</v>
      </c>
      <c r="N1143" s="9">
        <f ca="1">MATCH(C1143,INDEX('Task Durations - Poisson'!$B$2:$AZ$80,,5),1)</f>
        <v>7</v>
      </c>
      <c r="O1143" s="9">
        <f ca="1">MIN(51,INT(SUMPRODUCT(B1143:N1143,'Task Durations - Table 1'!$A$3:$M$3)))</f>
        <v>17</v>
      </c>
      <c r="P1143" s="9">
        <f ca="1">MATCH(100-C1143,INDEX('Task Durations - Poisson'!$B$2:$AZ$80,,O1143),1)</f>
        <v>16</v>
      </c>
    </row>
    <row r="1144" spans="1:16" ht="20.100000000000001" customHeight="1">
      <c r="A1144" s="10">
        <v>1142</v>
      </c>
      <c r="B1144" s="11">
        <f t="shared" si="197"/>
        <v>9.1688681338467202</v>
      </c>
      <c r="C1144" s="12">
        <f t="shared" ca="1" si="184"/>
        <v>57</v>
      </c>
      <c r="D1144" s="12">
        <f t="shared" ca="1" si="198"/>
        <v>0</v>
      </c>
      <c r="E1144" s="12">
        <f t="shared" ca="1" si="199"/>
        <v>1</v>
      </c>
      <c r="F1144" s="12">
        <f t="shared" ca="1" si="200"/>
        <v>0</v>
      </c>
      <c r="G1144" s="12">
        <f t="shared" ref="G1144:I1163" ca="1" si="207">INT(CHOOSE(1+MOD($C1144+RANDBETWEEN(0,1),7),1,2,3,5,8,13,21)+$B1144)</f>
        <v>12</v>
      </c>
      <c r="H1144" s="12">
        <f t="shared" ca="1" si="207"/>
        <v>12</v>
      </c>
      <c r="I1144" s="12">
        <f t="shared" ca="1" si="207"/>
        <v>12</v>
      </c>
      <c r="J1144" s="12">
        <f t="shared" ca="1" si="201"/>
        <v>12</v>
      </c>
      <c r="K1144" s="12">
        <f t="shared" ca="1" si="202"/>
        <v>0</v>
      </c>
      <c r="L1144" s="12">
        <f t="shared" ca="1" si="203"/>
        <v>12</v>
      </c>
      <c r="M1144" s="12">
        <f t="shared" ca="1" si="204"/>
        <v>0</v>
      </c>
      <c r="N1144" s="9">
        <f ca="1">MATCH(C1144,INDEX('Task Durations - Poisson'!$B$2:$AZ$80,,5),1)</f>
        <v>6</v>
      </c>
      <c r="O1144" s="9">
        <f ca="1">MIN(51,INT(SUMPRODUCT(B1144:N1144,'Task Durations - Table 1'!$A$3:$M$3)))</f>
        <v>18</v>
      </c>
      <c r="P1144" s="9">
        <f ca="1">MATCH(100-C1144,INDEX('Task Durations - Poisson'!$B$2:$AZ$80,,O1144),1)</f>
        <v>18</v>
      </c>
    </row>
    <row r="1145" spans="1:16" ht="20.100000000000001" customHeight="1">
      <c r="A1145" s="10">
        <v>1143</v>
      </c>
      <c r="B1145" s="11">
        <f t="shared" si="197"/>
        <v>9.1811014450870019</v>
      </c>
      <c r="C1145" s="12">
        <f t="shared" ca="1" si="184"/>
        <v>7</v>
      </c>
      <c r="D1145" s="12">
        <f t="shared" ca="1" si="198"/>
        <v>1</v>
      </c>
      <c r="E1145" s="12">
        <f t="shared" ca="1" si="199"/>
        <v>0</v>
      </c>
      <c r="F1145" s="12">
        <f t="shared" ca="1" si="200"/>
        <v>0</v>
      </c>
      <c r="G1145" s="12">
        <f t="shared" ca="1" si="207"/>
        <v>11</v>
      </c>
      <c r="H1145" s="12">
        <f t="shared" ca="1" si="207"/>
        <v>10</v>
      </c>
      <c r="I1145" s="12">
        <f t="shared" ca="1" si="207"/>
        <v>10</v>
      </c>
      <c r="J1145" s="12">
        <f t="shared" ca="1" si="201"/>
        <v>10.333333333333334</v>
      </c>
      <c r="K1145" s="12">
        <f t="shared" ca="1" si="202"/>
        <v>10.333333333333334</v>
      </c>
      <c r="L1145" s="12">
        <f t="shared" ca="1" si="203"/>
        <v>0</v>
      </c>
      <c r="M1145" s="12">
        <f t="shared" ca="1" si="204"/>
        <v>0</v>
      </c>
      <c r="N1145" s="9">
        <f ca="1">MATCH(C1145,INDEX('Task Durations - Poisson'!$B$2:$AZ$80,,5),1)</f>
        <v>3</v>
      </c>
      <c r="O1145" s="9">
        <f ca="1">MIN(51,INT(SUMPRODUCT(B1145:N1145,'Task Durations - Table 1'!$A$3:$M$3)))</f>
        <v>20</v>
      </c>
      <c r="P1145" s="9">
        <f ca="1">MATCH(100-C1145,INDEX('Task Durations - Poisson'!$B$2:$AZ$80,,O1145),1)</f>
        <v>28</v>
      </c>
    </row>
    <row r="1146" spans="1:16" ht="20.100000000000001" customHeight="1">
      <c r="A1146" s="10">
        <v>1144</v>
      </c>
      <c r="B1146" s="11">
        <f t="shared" si="197"/>
        <v>9.1933510782878241</v>
      </c>
      <c r="C1146" s="12">
        <f t="shared" ca="1" si="184"/>
        <v>52</v>
      </c>
      <c r="D1146" s="12">
        <f t="shared" ca="1" si="198"/>
        <v>0</v>
      </c>
      <c r="E1146" s="12">
        <f t="shared" ca="1" si="199"/>
        <v>1</v>
      </c>
      <c r="F1146" s="12">
        <f t="shared" ca="1" si="200"/>
        <v>0</v>
      </c>
      <c r="G1146" s="12">
        <f t="shared" ca="1" si="207"/>
        <v>14</v>
      </c>
      <c r="H1146" s="12">
        <f t="shared" ca="1" si="207"/>
        <v>17</v>
      </c>
      <c r="I1146" s="12">
        <f t="shared" ca="1" si="207"/>
        <v>14</v>
      </c>
      <c r="J1146" s="12">
        <f t="shared" ca="1" si="201"/>
        <v>15</v>
      </c>
      <c r="K1146" s="12">
        <f t="shared" ca="1" si="202"/>
        <v>0</v>
      </c>
      <c r="L1146" s="12">
        <f t="shared" ca="1" si="203"/>
        <v>15</v>
      </c>
      <c r="M1146" s="12">
        <f t="shared" ca="1" si="204"/>
        <v>0</v>
      </c>
      <c r="N1146" s="9">
        <f ca="1">MATCH(C1146,INDEX('Task Durations - Poisson'!$B$2:$AZ$80,,5),1)</f>
        <v>6</v>
      </c>
      <c r="O1146" s="9">
        <f ca="1">MIN(51,INT(SUMPRODUCT(B1146:N1146,'Task Durations - Table 1'!$A$3:$M$3)))</f>
        <v>20</v>
      </c>
      <c r="P1146" s="9">
        <f ca="1">MATCH(100-C1146,INDEX('Task Durations - Poisson'!$B$2:$AZ$80,,O1146),1)</f>
        <v>21</v>
      </c>
    </row>
    <row r="1147" spans="1:16" ht="20.100000000000001" customHeight="1">
      <c r="A1147" s="10">
        <v>1145</v>
      </c>
      <c r="B1147" s="11">
        <f t="shared" si="197"/>
        <v>9.2056170552263179</v>
      </c>
      <c r="C1147" s="12">
        <f t="shared" ca="1" si="184"/>
        <v>81</v>
      </c>
      <c r="D1147" s="12">
        <f t="shared" ca="1" si="198"/>
        <v>0</v>
      </c>
      <c r="E1147" s="12">
        <f t="shared" ca="1" si="199"/>
        <v>0</v>
      </c>
      <c r="F1147" s="12">
        <f t="shared" ca="1" si="200"/>
        <v>1</v>
      </c>
      <c r="G1147" s="12">
        <f t="shared" ca="1" si="207"/>
        <v>22</v>
      </c>
      <c r="H1147" s="12">
        <f t="shared" ca="1" si="207"/>
        <v>17</v>
      </c>
      <c r="I1147" s="12">
        <f t="shared" ca="1" si="207"/>
        <v>22</v>
      </c>
      <c r="J1147" s="12">
        <f t="shared" ca="1" si="201"/>
        <v>20.333333333333332</v>
      </c>
      <c r="K1147" s="12">
        <f t="shared" ca="1" si="202"/>
        <v>0</v>
      </c>
      <c r="L1147" s="12">
        <f t="shared" ca="1" si="203"/>
        <v>0</v>
      </c>
      <c r="M1147" s="12">
        <f t="shared" ca="1" si="204"/>
        <v>20.333333333333332</v>
      </c>
      <c r="N1147" s="9">
        <f ca="1">MATCH(C1147,INDEX('Task Durations - Poisson'!$B$2:$AZ$80,,5),1)</f>
        <v>8</v>
      </c>
      <c r="O1147" s="9">
        <f ca="1">MIN(51,INT(SUMPRODUCT(B1147:N1147,'Task Durations - Table 1'!$A$3:$M$3)))</f>
        <v>32</v>
      </c>
      <c r="P1147" s="9">
        <f ca="1">MATCH(100-C1147,INDEX('Task Durations - Poisson'!$B$2:$AZ$80,,O1147),1)</f>
        <v>28</v>
      </c>
    </row>
    <row r="1148" spans="1:16" ht="20.100000000000001" customHeight="1">
      <c r="A1148" s="10">
        <v>1146</v>
      </c>
      <c r="B1148" s="11">
        <f t="shared" si="197"/>
        <v>9.2178993977086687</v>
      </c>
      <c r="C1148" s="12">
        <f t="shared" ca="1" si="184"/>
        <v>32</v>
      </c>
      <c r="D1148" s="12">
        <f t="shared" ca="1" si="198"/>
        <v>1</v>
      </c>
      <c r="E1148" s="12">
        <f t="shared" ca="1" si="199"/>
        <v>0</v>
      </c>
      <c r="F1148" s="12">
        <f t="shared" ca="1" si="200"/>
        <v>0</v>
      </c>
      <c r="G1148" s="12">
        <f t="shared" ca="1" si="207"/>
        <v>17</v>
      </c>
      <c r="H1148" s="12">
        <f t="shared" ca="1" si="207"/>
        <v>22</v>
      </c>
      <c r="I1148" s="12">
        <f t="shared" ca="1" si="207"/>
        <v>22</v>
      </c>
      <c r="J1148" s="12">
        <f t="shared" ca="1" si="201"/>
        <v>20.333333333333332</v>
      </c>
      <c r="K1148" s="12">
        <f t="shared" ca="1" si="202"/>
        <v>20.333333333333332</v>
      </c>
      <c r="L1148" s="12">
        <f t="shared" ca="1" si="203"/>
        <v>0</v>
      </c>
      <c r="M1148" s="12">
        <f t="shared" ca="1" si="204"/>
        <v>0</v>
      </c>
      <c r="N1148" s="9">
        <f ca="1">MATCH(C1148,INDEX('Task Durations - Poisson'!$B$2:$AZ$80,,5),1)</f>
        <v>5</v>
      </c>
      <c r="O1148" s="9">
        <f ca="1">MIN(51,INT(SUMPRODUCT(B1148:N1148,'Task Durations - Table 1'!$A$3:$M$3)))</f>
        <v>32</v>
      </c>
      <c r="P1148" s="9">
        <f ca="1">MATCH(100-C1148,INDEX('Task Durations - Poisson'!$B$2:$AZ$80,,O1148),1)</f>
        <v>36</v>
      </c>
    </row>
    <row r="1149" spans="1:16" ht="20.100000000000001" customHeight="1">
      <c r="A1149" s="10">
        <v>1147</v>
      </c>
      <c r="B1149" s="11">
        <f t="shared" si="197"/>
        <v>9.230198127570155</v>
      </c>
      <c r="C1149" s="12">
        <f t="shared" ca="1" si="184"/>
        <v>63</v>
      </c>
      <c r="D1149" s="12">
        <f t="shared" ca="1" si="198"/>
        <v>0</v>
      </c>
      <c r="E1149" s="12">
        <f t="shared" ca="1" si="199"/>
        <v>1</v>
      </c>
      <c r="F1149" s="12">
        <f t="shared" ca="1" si="200"/>
        <v>0</v>
      </c>
      <c r="G1149" s="12">
        <f t="shared" ca="1" si="207"/>
        <v>11</v>
      </c>
      <c r="H1149" s="12">
        <f t="shared" ca="1" si="207"/>
        <v>10</v>
      </c>
      <c r="I1149" s="12">
        <f t="shared" ca="1" si="207"/>
        <v>10</v>
      </c>
      <c r="J1149" s="12">
        <f t="shared" ca="1" si="201"/>
        <v>10.333333333333334</v>
      </c>
      <c r="K1149" s="12">
        <f t="shared" ca="1" si="202"/>
        <v>0</v>
      </c>
      <c r="L1149" s="12">
        <f t="shared" ca="1" si="203"/>
        <v>10.333333333333334</v>
      </c>
      <c r="M1149" s="12">
        <f t="shared" ca="1" si="204"/>
        <v>0</v>
      </c>
      <c r="N1149" s="9">
        <f ca="1">MATCH(C1149,INDEX('Task Durations - Poisson'!$B$2:$AZ$80,,5),1)</f>
        <v>7</v>
      </c>
      <c r="O1149" s="9">
        <f ca="1">MIN(51,INT(SUMPRODUCT(B1149:N1149,'Task Durations - Table 1'!$A$3:$M$3)))</f>
        <v>17</v>
      </c>
      <c r="P1149" s="9">
        <f ca="1">MATCH(100-C1149,INDEX('Task Durations - Poisson'!$B$2:$AZ$80,,O1149),1)</f>
        <v>16</v>
      </c>
    </row>
    <row r="1150" spans="1:16" ht="20.100000000000001" customHeight="1">
      <c r="A1150" s="10">
        <v>1148</v>
      </c>
      <c r="B1150" s="11">
        <f t="shared" si="197"/>
        <v>9.2425132666751857</v>
      </c>
      <c r="C1150" s="12">
        <f t="shared" ca="1" si="184"/>
        <v>52</v>
      </c>
      <c r="D1150" s="12">
        <f t="shared" ca="1" si="198"/>
        <v>0</v>
      </c>
      <c r="E1150" s="12">
        <f t="shared" ca="1" si="199"/>
        <v>1</v>
      </c>
      <c r="F1150" s="12">
        <f t="shared" ca="1" si="200"/>
        <v>0</v>
      </c>
      <c r="G1150" s="12">
        <f t="shared" ca="1" si="207"/>
        <v>14</v>
      </c>
      <c r="H1150" s="12">
        <f t="shared" ca="1" si="207"/>
        <v>17</v>
      </c>
      <c r="I1150" s="12">
        <f t="shared" ca="1" si="207"/>
        <v>14</v>
      </c>
      <c r="J1150" s="12">
        <f t="shared" ca="1" si="201"/>
        <v>15</v>
      </c>
      <c r="K1150" s="12">
        <f t="shared" ca="1" si="202"/>
        <v>0</v>
      </c>
      <c r="L1150" s="12">
        <f t="shared" ca="1" si="203"/>
        <v>15</v>
      </c>
      <c r="M1150" s="12">
        <f t="shared" ca="1" si="204"/>
        <v>0</v>
      </c>
      <c r="N1150" s="9">
        <f ca="1">MATCH(C1150,INDEX('Task Durations - Poisson'!$B$2:$AZ$80,,5),1)</f>
        <v>6</v>
      </c>
      <c r="O1150" s="9">
        <f ca="1">MIN(51,INT(SUMPRODUCT(B1150:N1150,'Task Durations - Table 1'!$A$3:$M$3)))</f>
        <v>20</v>
      </c>
      <c r="P1150" s="9">
        <f ca="1">MATCH(100-C1150,INDEX('Task Durations - Poisson'!$B$2:$AZ$80,,O1150),1)</f>
        <v>21</v>
      </c>
    </row>
    <row r="1151" spans="1:16" ht="20.100000000000001" customHeight="1">
      <c r="A1151" s="10">
        <v>1149</v>
      </c>
      <c r="B1151" s="11">
        <f t="shared" si="197"/>
        <v>9.2548448369173482</v>
      </c>
      <c r="C1151" s="12">
        <f t="shared" ca="1" si="184"/>
        <v>7</v>
      </c>
      <c r="D1151" s="12">
        <f t="shared" ca="1" si="198"/>
        <v>1</v>
      </c>
      <c r="E1151" s="12">
        <f t="shared" ca="1" si="199"/>
        <v>0</v>
      </c>
      <c r="F1151" s="12">
        <f t="shared" ca="1" si="200"/>
        <v>0</v>
      </c>
      <c r="G1151" s="12">
        <f t="shared" ca="1" si="207"/>
        <v>10</v>
      </c>
      <c r="H1151" s="12">
        <f t="shared" ca="1" si="207"/>
        <v>11</v>
      </c>
      <c r="I1151" s="12">
        <f t="shared" ca="1" si="207"/>
        <v>11</v>
      </c>
      <c r="J1151" s="12">
        <f t="shared" ca="1" si="201"/>
        <v>10.666666666666666</v>
      </c>
      <c r="K1151" s="12">
        <f t="shared" ca="1" si="202"/>
        <v>10.666666666666666</v>
      </c>
      <c r="L1151" s="12">
        <f t="shared" ca="1" si="203"/>
        <v>0</v>
      </c>
      <c r="M1151" s="12">
        <f t="shared" ca="1" si="204"/>
        <v>0</v>
      </c>
      <c r="N1151" s="9">
        <f ca="1">MATCH(C1151,INDEX('Task Durations - Poisson'!$B$2:$AZ$80,,5),1)</f>
        <v>3</v>
      </c>
      <c r="O1151" s="9">
        <f ca="1">MIN(51,INT(SUMPRODUCT(B1151:N1151,'Task Durations - Table 1'!$A$3:$M$3)))</f>
        <v>20</v>
      </c>
      <c r="P1151" s="9">
        <f ca="1">MATCH(100-C1151,INDEX('Task Durations - Poisson'!$B$2:$AZ$80,,O1151),1)</f>
        <v>28</v>
      </c>
    </row>
    <row r="1152" spans="1:16" ht="20.100000000000001" customHeight="1">
      <c r="A1152" s="10">
        <v>1150</v>
      </c>
      <c r="B1152" s="11">
        <f t="shared" si="197"/>
        <v>9.2671928602194367</v>
      </c>
      <c r="C1152" s="12">
        <f t="shared" ca="1" si="184"/>
        <v>95</v>
      </c>
      <c r="D1152" s="12">
        <f t="shared" ca="1" si="198"/>
        <v>0</v>
      </c>
      <c r="E1152" s="12">
        <f t="shared" ca="1" si="199"/>
        <v>0</v>
      </c>
      <c r="F1152" s="12">
        <f t="shared" ca="1" si="200"/>
        <v>1</v>
      </c>
      <c r="G1152" s="12">
        <f t="shared" ca="1" si="207"/>
        <v>22</v>
      </c>
      <c r="H1152" s="12">
        <f t="shared" ca="1" si="207"/>
        <v>17</v>
      </c>
      <c r="I1152" s="12">
        <f t="shared" ca="1" si="207"/>
        <v>22</v>
      </c>
      <c r="J1152" s="12">
        <f t="shared" ca="1" si="201"/>
        <v>20.333333333333332</v>
      </c>
      <c r="K1152" s="12">
        <f t="shared" ca="1" si="202"/>
        <v>0</v>
      </c>
      <c r="L1152" s="12">
        <f t="shared" ca="1" si="203"/>
        <v>0</v>
      </c>
      <c r="M1152" s="12">
        <f t="shared" ca="1" si="204"/>
        <v>20.333333333333332</v>
      </c>
      <c r="N1152" s="9">
        <f ca="1">MATCH(C1152,INDEX('Task Durations - Poisson'!$B$2:$AZ$80,,5),1)</f>
        <v>10</v>
      </c>
      <c r="O1152" s="9">
        <f ca="1">MIN(51,INT(SUMPRODUCT(B1152:N1152,'Task Durations - Table 1'!$A$3:$M$3)))</f>
        <v>33</v>
      </c>
      <c r="P1152" s="9">
        <f ca="1">MATCH(100-C1152,INDEX('Task Durations - Poisson'!$B$2:$AZ$80,,O1152),1)</f>
        <v>25</v>
      </c>
    </row>
    <row r="1153" spans="1:16" ht="20.100000000000001" customHeight="1">
      <c r="A1153" s="10">
        <v>1151</v>
      </c>
      <c r="B1153" s="11">
        <f t="shared" si="197"/>
        <v>9.2795573585334932</v>
      </c>
      <c r="C1153" s="12">
        <f t="shared" ca="1" si="184"/>
        <v>70</v>
      </c>
      <c r="D1153" s="12">
        <f t="shared" ca="1" si="198"/>
        <v>0</v>
      </c>
      <c r="E1153" s="12">
        <f t="shared" ca="1" si="199"/>
        <v>0</v>
      </c>
      <c r="F1153" s="12">
        <f t="shared" ca="1" si="200"/>
        <v>1</v>
      </c>
      <c r="G1153" s="12">
        <f t="shared" ca="1" si="207"/>
        <v>10</v>
      </c>
      <c r="H1153" s="12">
        <f t="shared" ca="1" si="207"/>
        <v>10</v>
      </c>
      <c r="I1153" s="12">
        <f t="shared" ca="1" si="207"/>
        <v>10</v>
      </c>
      <c r="J1153" s="12">
        <f t="shared" ca="1" si="201"/>
        <v>10</v>
      </c>
      <c r="K1153" s="12">
        <f t="shared" ca="1" si="202"/>
        <v>0</v>
      </c>
      <c r="L1153" s="12">
        <f t="shared" ca="1" si="203"/>
        <v>0</v>
      </c>
      <c r="M1153" s="12">
        <f t="shared" ca="1" si="204"/>
        <v>10</v>
      </c>
      <c r="N1153" s="9">
        <f ca="1">MATCH(C1153,INDEX('Task Durations - Poisson'!$B$2:$AZ$80,,5),1)</f>
        <v>7</v>
      </c>
      <c r="O1153" s="9">
        <f ca="1">MIN(51,INT(SUMPRODUCT(B1153:N1153,'Task Durations - Table 1'!$A$3:$M$3)))</f>
        <v>21</v>
      </c>
      <c r="P1153" s="9">
        <f ca="1">MATCH(100-C1153,INDEX('Task Durations - Poisson'!$B$2:$AZ$80,,O1153),1)</f>
        <v>19</v>
      </c>
    </row>
    <row r="1154" spans="1:16" ht="20.100000000000001" customHeight="1">
      <c r="A1154" s="10">
        <v>1152</v>
      </c>
      <c r="B1154" s="11">
        <f t="shared" si="197"/>
        <v>9.2919383538408553</v>
      </c>
      <c r="C1154" s="12">
        <f t="shared" ca="1" si="184"/>
        <v>45</v>
      </c>
      <c r="D1154" s="12">
        <f t="shared" ca="1" si="198"/>
        <v>0</v>
      </c>
      <c r="E1154" s="12">
        <f t="shared" ca="1" si="199"/>
        <v>1</v>
      </c>
      <c r="F1154" s="12">
        <f t="shared" ca="1" si="200"/>
        <v>0</v>
      </c>
      <c r="G1154" s="12">
        <f t="shared" ca="1" si="207"/>
        <v>17</v>
      </c>
      <c r="H1154" s="12">
        <f t="shared" ca="1" si="207"/>
        <v>17</v>
      </c>
      <c r="I1154" s="12">
        <f t="shared" ca="1" si="207"/>
        <v>17</v>
      </c>
      <c r="J1154" s="12">
        <f t="shared" ca="1" si="201"/>
        <v>17</v>
      </c>
      <c r="K1154" s="12">
        <f t="shared" ca="1" si="202"/>
        <v>0</v>
      </c>
      <c r="L1154" s="12">
        <f t="shared" ca="1" si="203"/>
        <v>17</v>
      </c>
      <c r="M1154" s="12">
        <f t="shared" ca="1" si="204"/>
        <v>0</v>
      </c>
      <c r="N1154" s="9">
        <f ca="1">MATCH(C1154,INDEX('Task Durations - Poisson'!$B$2:$AZ$80,,5),1)</f>
        <v>6</v>
      </c>
      <c r="O1154" s="9">
        <f ca="1">MIN(51,INT(SUMPRODUCT(B1154:N1154,'Task Durations - Table 1'!$A$3:$M$3)))</f>
        <v>22</v>
      </c>
      <c r="P1154" s="9">
        <f ca="1">MATCH(100-C1154,INDEX('Task Durations - Poisson'!$B$2:$AZ$80,,O1154),1)</f>
        <v>23</v>
      </c>
    </row>
    <row r="1155" spans="1:16" ht="20.100000000000001" customHeight="1">
      <c r="A1155" s="10">
        <v>1153</v>
      </c>
      <c r="B1155" s="11">
        <f t="shared" ref="B1155:B1218" si="208">2*EXP(A1155/750)</f>
        <v>9.3043358681521831</v>
      </c>
      <c r="C1155" s="12">
        <f t="shared" ca="1" si="184"/>
        <v>63</v>
      </c>
      <c r="D1155" s="12">
        <f t="shared" ref="D1155:D1218" ca="1" si="209">IF(C1155&lt;33,1,0)</f>
        <v>0</v>
      </c>
      <c r="E1155" s="12">
        <f t="shared" ref="E1155:E1218" ca="1" si="210">IF(AND(C1155&gt;=33,C1155&lt;66),1,0)</f>
        <v>1</v>
      </c>
      <c r="F1155" s="12">
        <f t="shared" ref="F1155:F1218" ca="1" si="211">IF(D1155+E1155&gt;0,0,1)</f>
        <v>0</v>
      </c>
      <c r="G1155" s="12">
        <f t="shared" ca="1" si="207"/>
        <v>10</v>
      </c>
      <c r="H1155" s="12">
        <f t="shared" ca="1" si="207"/>
        <v>10</v>
      </c>
      <c r="I1155" s="12">
        <f t="shared" ca="1" si="207"/>
        <v>11</v>
      </c>
      <c r="J1155" s="12">
        <f t="shared" ref="J1155:J1218" ca="1" si="212">AVERAGE(G1155:I1155)</f>
        <v>10.333333333333334</v>
      </c>
      <c r="K1155" s="12">
        <f t="shared" ref="K1155:K1218" ca="1" si="213">IF(OR(AND(D1155,IF($C1155&lt;80,1,0)),AND(E1155,IF($C1155&lt;20,1,0))),1,0)*$J1155</f>
        <v>0</v>
      </c>
      <c r="L1155" s="12">
        <f t="shared" ref="L1155:L1218" ca="1" si="214">IF(AND(K1155=0,E1155=1),1,0)*$J1155</f>
        <v>10.333333333333334</v>
      </c>
      <c r="M1155" s="12">
        <f t="shared" ref="M1155:M1218" ca="1" si="215">IF(K1155+L1155=0,1,0)*$J1155</f>
        <v>0</v>
      </c>
      <c r="N1155" s="9">
        <f ca="1">MATCH(C1155,INDEX('Task Durations - Poisson'!$B$2:$AZ$80,,5),1)</f>
        <v>7</v>
      </c>
      <c r="O1155" s="9">
        <f ca="1">MIN(51,INT(SUMPRODUCT(B1155:N1155,'Task Durations - Table 1'!$A$3:$M$3)))</f>
        <v>17</v>
      </c>
      <c r="P1155" s="9">
        <f ca="1">MATCH(100-C1155,INDEX('Task Durations - Poisson'!$B$2:$AZ$80,,O1155),1)</f>
        <v>16</v>
      </c>
    </row>
    <row r="1156" spans="1:16" ht="20.100000000000001" customHeight="1">
      <c r="A1156" s="10">
        <v>1154</v>
      </c>
      <c r="B1156" s="11">
        <f t="shared" si="208"/>
        <v>9.3167499235075013</v>
      </c>
      <c r="C1156" s="12">
        <f t="shared" ca="1" si="184"/>
        <v>80</v>
      </c>
      <c r="D1156" s="12">
        <f t="shared" ca="1" si="209"/>
        <v>0</v>
      </c>
      <c r="E1156" s="12">
        <f t="shared" ca="1" si="210"/>
        <v>0</v>
      </c>
      <c r="F1156" s="12">
        <f t="shared" ca="1" si="211"/>
        <v>1</v>
      </c>
      <c r="G1156" s="12">
        <f t="shared" ca="1" si="207"/>
        <v>17</v>
      </c>
      <c r="H1156" s="12">
        <f t="shared" ca="1" si="207"/>
        <v>14</v>
      </c>
      <c r="I1156" s="12">
        <f t="shared" ca="1" si="207"/>
        <v>17</v>
      </c>
      <c r="J1156" s="12">
        <f t="shared" ca="1" si="212"/>
        <v>16</v>
      </c>
      <c r="K1156" s="12">
        <f t="shared" ca="1" si="213"/>
        <v>0</v>
      </c>
      <c r="L1156" s="12">
        <f t="shared" ca="1" si="214"/>
        <v>0</v>
      </c>
      <c r="M1156" s="12">
        <f t="shared" ca="1" si="215"/>
        <v>16</v>
      </c>
      <c r="N1156" s="9">
        <f ca="1">MATCH(C1156,INDEX('Task Durations - Poisson'!$B$2:$AZ$80,,5),1)</f>
        <v>8</v>
      </c>
      <c r="O1156" s="9">
        <f ca="1">MIN(51,INT(SUMPRODUCT(B1156:N1156,'Task Durations - Table 1'!$A$3:$M$3)))</f>
        <v>28</v>
      </c>
      <c r="P1156" s="9">
        <f ca="1">MATCH(100-C1156,INDEX('Task Durations - Poisson'!$B$2:$AZ$80,,O1156),1)</f>
        <v>25</v>
      </c>
    </row>
    <row r="1157" spans="1:16" ht="20.100000000000001" customHeight="1">
      <c r="A1157" s="10">
        <v>1155</v>
      </c>
      <c r="B1157" s="11">
        <f t="shared" si="208"/>
        <v>9.3291805419762515</v>
      </c>
      <c r="C1157" s="12">
        <f t="shared" ca="1" si="184"/>
        <v>32</v>
      </c>
      <c r="D1157" s="12">
        <f t="shared" ca="1" si="209"/>
        <v>1</v>
      </c>
      <c r="E1157" s="12">
        <f t="shared" ca="1" si="210"/>
        <v>0</v>
      </c>
      <c r="F1157" s="12">
        <f t="shared" ca="1" si="211"/>
        <v>0</v>
      </c>
      <c r="G1157" s="12">
        <f t="shared" ca="1" si="207"/>
        <v>17</v>
      </c>
      <c r="H1157" s="12">
        <f t="shared" ca="1" si="207"/>
        <v>17</v>
      </c>
      <c r="I1157" s="12">
        <f t="shared" ca="1" si="207"/>
        <v>17</v>
      </c>
      <c r="J1157" s="12">
        <f t="shared" ca="1" si="212"/>
        <v>17</v>
      </c>
      <c r="K1157" s="12">
        <f t="shared" ca="1" si="213"/>
        <v>17</v>
      </c>
      <c r="L1157" s="12">
        <f t="shared" ca="1" si="214"/>
        <v>0</v>
      </c>
      <c r="M1157" s="12">
        <f t="shared" ca="1" si="215"/>
        <v>0</v>
      </c>
      <c r="N1157" s="9">
        <f ca="1">MATCH(C1157,INDEX('Task Durations - Poisson'!$B$2:$AZ$80,,5),1)</f>
        <v>5</v>
      </c>
      <c r="O1157" s="9">
        <f ca="1">MIN(51,INT(SUMPRODUCT(B1157:N1157,'Task Durations - Table 1'!$A$3:$M$3)))</f>
        <v>28</v>
      </c>
      <c r="P1157" s="9">
        <f ca="1">MATCH(100-C1157,INDEX('Task Durations - Poisson'!$B$2:$AZ$80,,O1157),1)</f>
        <v>31</v>
      </c>
    </row>
    <row r="1158" spans="1:16" ht="20.100000000000001" customHeight="1">
      <c r="A1158" s="10">
        <v>1156</v>
      </c>
      <c r="B1158" s="11">
        <f t="shared" si="208"/>
        <v>9.3416277456573109</v>
      </c>
      <c r="C1158" s="12">
        <f t="shared" ca="1" si="184"/>
        <v>100</v>
      </c>
      <c r="D1158" s="12">
        <f t="shared" ca="1" si="209"/>
        <v>0</v>
      </c>
      <c r="E1158" s="12">
        <f t="shared" ca="1" si="210"/>
        <v>0</v>
      </c>
      <c r="F1158" s="12">
        <f t="shared" ca="1" si="211"/>
        <v>1</v>
      </c>
      <c r="G1158" s="12">
        <f t="shared" ca="1" si="207"/>
        <v>14</v>
      </c>
      <c r="H1158" s="12">
        <f t="shared" ca="1" si="207"/>
        <v>12</v>
      </c>
      <c r="I1158" s="12">
        <f t="shared" ca="1" si="207"/>
        <v>14</v>
      </c>
      <c r="J1158" s="12">
        <f t="shared" ca="1" si="212"/>
        <v>13.333333333333334</v>
      </c>
      <c r="K1158" s="12">
        <f t="shared" ca="1" si="213"/>
        <v>0</v>
      </c>
      <c r="L1158" s="12">
        <f t="shared" ca="1" si="214"/>
        <v>0</v>
      </c>
      <c r="M1158" s="12">
        <f t="shared" ca="1" si="215"/>
        <v>13.333333333333334</v>
      </c>
      <c r="N1158" s="9">
        <f ca="1">MATCH(C1158,INDEX('Task Durations - Poisson'!$B$2:$AZ$80,,5),1)</f>
        <v>79</v>
      </c>
      <c r="O1158" s="9">
        <f ca="1">MIN(51,INT(SUMPRODUCT(B1158:N1158,'Task Durations - Table 1'!$A$3:$M$3)))</f>
        <v>51</v>
      </c>
      <c r="P1158" s="9">
        <f ca="1">MATCH(100-C1158,INDEX('Task Durations - Poisson'!$B$2:$AZ$80,,O1158),1)</f>
        <v>8</v>
      </c>
    </row>
    <row r="1159" spans="1:16" ht="20.100000000000001" customHeight="1">
      <c r="A1159" s="10">
        <v>1157</v>
      </c>
      <c r="B1159" s="11">
        <f t="shared" si="208"/>
        <v>9.3540915566790446</v>
      </c>
      <c r="C1159" s="12">
        <f t="shared" ca="1" si="184"/>
        <v>3</v>
      </c>
      <c r="D1159" s="12">
        <f t="shared" ca="1" si="209"/>
        <v>1</v>
      </c>
      <c r="E1159" s="12">
        <f t="shared" ca="1" si="210"/>
        <v>0</v>
      </c>
      <c r="F1159" s="12">
        <f t="shared" ca="1" si="211"/>
        <v>0</v>
      </c>
      <c r="G1159" s="12">
        <f t="shared" ca="1" si="207"/>
        <v>14</v>
      </c>
      <c r="H1159" s="12">
        <f t="shared" ca="1" si="207"/>
        <v>14</v>
      </c>
      <c r="I1159" s="12">
        <f t="shared" ca="1" si="207"/>
        <v>17</v>
      </c>
      <c r="J1159" s="12">
        <f t="shared" ca="1" si="212"/>
        <v>15</v>
      </c>
      <c r="K1159" s="12">
        <f t="shared" ca="1" si="213"/>
        <v>15</v>
      </c>
      <c r="L1159" s="12">
        <f t="shared" ca="1" si="214"/>
        <v>0</v>
      </c>
      <c r="M1159" s="12">
        <f t="shared" ca="1" si="215"/>
        <v>0</v>
      </c>
      <c r="N1159" s="9">
        <f ca="1">MATCH(C1159,INDEX('Task Durations - Poisson'!$B$2:$AZ$80,,5),1)</f>
        <v>2</v>
      </c>
      <c r="O1159" s="9">
        <f ca="1">MIN(51,INT(SUMPRODUCT(B1159:N1159,'Task Durations - Table 1'!$A$3:$M$3)))</f>
        <v>25</v>
      </c>
      <c r="P1159" s="9">
        <f ca="1">MATCH(100-C1159,INDEX('Task Durations - Poisson'!$B$2:$AZ$80,,O1159),1)</f>
        <v>36</v>
      </c>
    </row>
    <row r="1160" spans="1:16" ht="20.100000000000001" customHeight="1">
      <c r="A1160" s="10">
        <v>1158</v>
      </c>
      <c r="B1160" s="11">
        <f t="shared" si="208"/>
        <v>9.3665719971993422</v>
      </c>
      <c r="C1160" s="12">
        <f t="shared" ca="1" si="184"/>
        <v>41</v>
      </c>
      <c r="D1160" s="12">
        <f t="shared" ca="1" si="209"/>
        <v>0</v>
      </c>
      <c r="E1160" s="12">
        <f t="shared" ca="1" si="210"/>
        <v>1</v>
      </c>
      <c r="F1160" s="12">
        <f t="shared" ca="1" si="211"/>
        <v>0</v>
      </c>
      <c r="G1160" s="12">
        <f t="shared" ca="1" si="207"/>
        <v>10</v>
      </c>
      <c r="H1160" s="12">
        <f t="shared" ca="1" si="207"/>
        <v>30</v>
      </c>
      <c r="I1160" s="12">
        <f t="shared" ca="1" si="207"/>
        <v>10</v>
      </c>
      <c r="J1160" s="12">
        <f t="shared" ca="1" si="212"/>
        <v>16.666666666666668</v>
      </c>
      <c r="K1160" s="12">
        <f t="shared" ca="1" si="213"/>
        <v>0</v>
      </c>
      <c r="L1160" s="12">
        <f t="shared" ca="1" si="214"/>
        <v>16.666666666666668</v>
      </c>
      <c r="M1160" s="12">
        <f t="shared" ca="1" si="215"/>
        <v>0</v>
      </c>
      <c r="N1160" s="9">
        <f ca="1">MATCH(C1160,INDEX('Task Durations - Poisson'!$B$2:$AZ$80,,5),1)</f>
        <v>5</v>
      </c>
      <c r="O1160" s="9">
        <f ca="1">MIN(51,INT(SUMPRODUCT(B1160:N1160,'Task Durations - Table 1'!$A$3:$M$3)))</f>
        <v>20</v>
      </c>
      <c r="P1160" s="9">
        <f ca="1">MATCH(100-C1160,INDEX('Task Durations - Poisson'!$B$2:$AZ$80,,O1160),1)</f>
        <v>22</v>
      </c>
    </row>
    <row r="1161" spans="1:16" ht="20.100000000000001" customHeight="1">
      <c r="A1161" s="10">
        <v>1159</v>
      </c>
      <c r="B1161" s="11">
        <f t="shared" si="208"/>
        <v>9.3790690894056574</v>
      </c>
      <c r="C1161" s="12">
        <f t="shared" ca="1" si="184"/>
        <v>68</v>
      </c>
      <c r="D1161" s="12">
        <f t="shared" ca="1" si="209"/>
        <v>0</v>
      </c>
      <c r="E1161" s="12">
        <f t="shared" ca="1" si="210"/>
        <v>0</v>
      </c>
      <c r="F1161" s="12">
        <f t="shared" ca="1" si="211"/>
        <v>1</v>
      </c>
      <c r="G1161" s="12">
        <f t="shared" ca="1" si="207"/>
        <v>30</v>
      </c>
      <c r="H1161" s="12">
        <f t="shared" ca="1" si="207"/>
        <v>22</v>
      </c>
      <c r="I1161" s="12">
        <f t="shared" ca="1" si="207"/>
        <v>22</v>
      </c>
      <c r="J1161" s="12">
        <f t="shared" ca="1" si="212"/>
        <v>24.666666666666668</v>
      </c>
      <c r="K1161" s="12">
        <f t="shared" ca="1" si="213"/>
        <v>0</v>
      </c>
      <c r="L1161" s="12">
        <f t="shared" ca="1" si="214"/>
        <v>0</v>
      </c>
      <c r="M1161" s="12">
        <f t="shared" ca="1" si="215"/>
        <v>24.666666666666668</v>
      </c>
      <c r="N1161" s="9">
        <f ca="1">MATCH(C1161,INDEX('Task Durations - Poisson'!$B$2:$AZ$80,,5),1)</f>
        <v>7</v>
      </c>
      <c r="O1161" s="9">
        <f ca="1">MIN(51,INT(SUMPRODUCT(B1161:N1161,'Task Durations - Table 1'!$A$3:$M$3)))</f>
        <v>36</v>
      </c>
      <c r="P1161" s="9">
        <f ca="1">MATCH(100-C1161,INDEX('Task Durations - Poisson'!$B$2:$AZ$80,,O1161),1)</f>
        <v>34</v>
      </c>
    </row>
    <row r="1162" spans="1:16" ht="20.100000000000001" customHeight="1">
      <c r="A1162" s="10">
        <v>1160</v>
      </c>
      <c r="B1162" s="11">
        <f t="shared" si="208"/>
        <v>9.3915828555150469</v>
      </c>
      <c r="C1162" s="12">
        <f t="shared" ca="1" si="184"/>
        <v>78</v>
      </c>
      <c r="D1162" s="12">
        <f t="shared" ca="1" si="209"/>
        <v>0</v>
      </c>
      <c r="E1162" s="12">
        <f t="shared" ca="1" si="210"/>
        <v>0</v>
      </c>
      <c r="F1162" s="12">
        <f t="shared" ca="1" si="211"/>
        <v>1</v>
      </c>
      <c r="G1162" s="12">
        <f t="shared" ca="1" si="207"/>
        <v>11</v>
      </c>
      <c r="H1162" s="12">
        <f t="shared" ca="1" si="207"/>
        <v>12</v>
      </c>
      <c r="I1162" s="12">
        <f t="shared" ca="1" si="207"/>
        <v>11</v>
      </c>
      <c r="J1162" s="12">
        <f t="shared" ca="1" si="212"/>
        <v>11.333333333333334</v>
      </c>
      <c r="K1162" s="12">
        <f t="shared" ca="1" si="213"/>
        <v>0</v>
      </c>
      <c r="L1162" s="12">
        <f t="shared" ca="1" si="214"/>
        <v>0</v>
      </c>
      <c r="M1162" s="12">
        <f t="shared" ca="1" si="215"/>
        <v>11.333333333333334</v>
      </c>
      <c r="N1162" s="9">
        <f ca="1">MATCH(C1162,INDEX('Task Durations - Poisson'!$B$2:$AZ$80,,5),1)</f>
        <v>8</v>
      </c>
      <c r="O1162" s="9">
        <f ca="1">MIN(51,INT(SUMPRODUCT(B1162:N1162,'Task Durations - Table 1'!$A$3:$M$3)))</f>
        <v>23</v>
      </c>
      <c r="P1162" s="9">
        <f ca="1">MATCH(100-C1162,INDEX('Task Durations - Poisson'!$B$2:$AZ$80,,O1162),1)</f>
        <v>20</v>
      </c>
    </row>
    <row r="1163" spans="1:16" ht="20.100000000000001" customHeight="1">
      <c r="A1163" s="10">
        <v>1161</v>
      </c>
      <c r="B1163" s="11">
        <f t="shared" si="208"/>
        <v>9.4041133177742093</v>
      </c>
      <c r="C1163" s="12">
        <f t="shared" ca="1" si="184"/>
        <v>34</v>
      </c>
      <c r="D1163" s="12">
        <f t="shared" ca="1" si="209"/>
        <v>0</v>
      </c>
      <c r="E1163" s="12">
        <f t="shared" ca="1" si="210"/>
        <v>1</v>
      </c>
      <c r="F1163" s="12">
        <f t="shared" ca="1" si="211"/>
        <v>0</v>
      </c>
      <c r="G1163" s="12">
        <f t="shared" ca="1" si="207"/>
        <v>10</v>
      </c>
      <c r="H1163" s="12">
        <f t="shared" ca="1" si="207"/>
        <v>30</v>
      </c>
      <c r="I1163" s="12">
        <f t="shared" ca="1" si="207"/>
        <v>30</v>
      </c>
      <c r="J1163" s="12">
        <f t="shared" ca="1" si="212"/>
        <v>23.333333333333332</v>
      </c>
      <c r="K1163" s="12">
        <f t="shared" ca="1" si="213"/>
        <v>0</v>
      </c>
      <c r="L1163" s="12">
        <f t="shared" ca="1" si="214"/>
        <v>23.333333333333332</v>
      </c>
      <c r="M1163" s="12">
        <f t="shared" ca="1" si="215"/>
        <v>0</v>
      </c>
      <c r="N1163" s="9">
        <f ca="1">MATCH(C1163,INDEX('Task Durations - Poisson'!$B$2:$AZ$80,,5),1)</f>
        <v>5</v>
      </c>
      <c r="O1163" s="9">
        <f ca="1">MIN(51,INT(SUMPRODUCT(B1163:N1163,'Task Durations - Table 1'!$A$3:$M$3)))</f>
        <v>27</v>
      </c>
      <c r="P1163" s="9">
        <f ca="1">MATCH(100-C1163,INDEX('Task Durations - Poisson'!$B$2:$AZ$80,,O1163),1)</f>
        <v>30</v>
      </c>
    </row>
    <row r="1164" spans="1:16" ht="20.100000000000001" customHeight="1">
      <c r="A1164" s="10">
        <v>1162</v>
      </c>
      <c r="B1164" s="11">
        <f t="shared" si="208"/>
        <v>9.4166604984595228</v>
      </c>
      <c r="C1164" s="12">
        <f t="shared" ca="1" si="184"/>
        <v>68</v>
      </c>
      <c r="D1164" s="12">
        <f t="shared" ca="1" si="209"/>
        <v>0</v>
      </c>
      <c r="E1164" s="12">
        <f t="shared" ca="1" si="210"/>
        <v>0</v>
      </c>
      <c r="F1164" s="12">
        <f t="shared" ca="1" si="211"/>
        <v>1</v>
      </c>
      <c r="G1164" s="12">
        <f t="shared" ref="G1164:I1183" ca="1" si="216">INT(CHOOSE(1+MOD($C1164+RANDBETWEEN(0,1),7),1,2,3,5,8,13,21)+$B1164)</f>
        <v>30</v>
      </c>
      <c r="H1164" s="12">
        <f t="shared" ca="1" si="216"/>
        <v>22</v>
      </c>
      <c r="I1164" s="12">
        <f t="shared" ca="1" si="216"/>
        <v>30</v>
      </c>
      <c r="J1164" s="12">
        <f t="shared" ca="1" si="212"/>
        <v>27.333333333333332</v>
      </c>
      <c r="K1164" s="12">
        <f t="shared" ca="1" si="213"/>
        <v>0</v>
      </c>
      <c r="L1164" s="12">
        <f t="shared" ca="1" si="214"/>
        <v>0</v>
      </c>
      <c r="M1164" s="12">
        <f t="shared" ca="1" si="215"/>
        <v>27.333333333333332</v>
      </c>
      <c r="N1164" s="9">
        <f ca="1">MATCH(C1164,INDEX('Task Durations - Poisson'!$B$2:$AZ$80,,5),1)</f>
        <v>7</v>
      </c>
      <c r="O1164" s="9">
        <f ca="1">MIN(51,INT(SUMPRODUCT(B1164:N1164,'Task Durations - Table 1'!$A$3:$M$3)))</f>
        <v>39</v>
      </c>
      <c r="P1164" s="9">
        <f ca="1">MATCH(100-C1164,INDEX('Task Durations - Poisson'!$B$2:$AZ$80,,O1164),1)</f>
        <v>37</v>
      </c>
    </row>
    <row r="1165" spans="1:16" ht="20.100000000000001" customHeight="1">
      <c r="A1165" s="10">
        <v>1163</v>
      </c>
      <c r="B1165" s="11">
        <f t="shared" si="208"/>
        <v>9.4292244198770927</v>
      </c>
      <c r="C1165" s="12">
        <f t="shared" ca="1" si="184"/>
        <v>43</v>
      </c>
      <c r="D1165" s="12">
        <f t="shared" ca="1" si="209"/>
        <v>0</v>
      </c>
      <c r="E1165" s="12">
        <f t="shared" ca="1" si="210"/>
        <v>1</v>
      </c>
      <c r="F1165" s="12">
        <f t="shared" ca="1" si="211"/>
        <v>0</v>
      </c>
      <c r="G1165" s="12">
        <f t="shared" ca="1" si="216"/>
        <v>12</v>
      </c>
      <c r="H1165" s="12">
        <f t="shared" ca="1" si="216"/>
        <v>11</v>
      </c>
      <c r="I1165" s="12">
        <f t="shared" ca="1" si="216"/>
        <v>11</v>
      </c>
      <c r="J1165" s="12">
        <f t="shared" ca="1" si="212"/>
        <v>11.333333333333334</v>
      </c>
      <c r="K1165" s="12">
        <f t="shared" ca="1" si="213"/>
        <v>0</v>
      </c>
      <c r="L1165" s="12">
        <f t="shared" ca="1" si="214"/>
        <v>11.333333333333334</v>
      </c>
      <c r="M1165" s="12">
        <f t="shared" ca="1" si="215"/>
        <v>0</v>
      </c>
      <c r="N1165" s="9">
        <f ca="1">MATCH(C1165,INDEX('Task Durations - Poisson'!$B$2:$AZ$80,,5),1)</f>
        <v>5</v>
      </c>
      <c r="O1165" s="9">
        <f ca="1">MIN(51,INT(SUMPRODUCT(B1165:N1165,'Task Durations - Table 1'!$A$3:$M$3)))</f>
        <v>17</v>
      </c>
      <c r="P1165" s="9">
        <f ca="1">MATCH(100-C1165,INDEX('Task Durations - Poisson'!$B$2:$AZ$80,,O1165),1)</f>
        <v>19</v>
      </c>
    </row>
    <row r="1166" spans="1:16" ht="20.100000000000001" customHeight="1">
      <c r="A1166" s="10">
        <v>1164</v>
      </c>
      <c r="B1166" s="11">
        <f t="shared" si="208"/>
        <v>9.441805104362782</v>
      </c>
      <c r="C1166" s="12">
        <f t="shared" ca="1" si="184"/>
        <v>28</v>
      </c>
      <c r="D1166" s="12">
        <f t="shared" ca="1" si="209"/>
        <v>1</v>
      </c>
      <c r="E1166" s="12">
        <f t="shared" ca="1" si="210"/>
        <v>0</v>
      </c>
      <c r="F1166" s="12">
        <f t="shared" ca="1" si="211"/>
        <v>0</v>
      </c>
      <c r="G1166" s="12">
        <f t="shared" ca="1" si="216"/>
        <v>10</v>
      </c>
      <c r="H1166" s="12">
        <f t="shared" ca="1" si="216"/>
        <v>10</v>
      </c>
      <c r="I1166" s="12">
        <f t="shared" ca="1" si="216"/>
        <v>11</v>
      </c>
      <c r="J1166" s="12">
        <f t="shared" ca="1" si="212"/>
        <v>10.333333333333334</v>
      </c>
      <c r="K1166" s="12">
        <f t="shared" ca="1" si="213"/>
        <v>10.333333333333334</v>
      </c>
      <c r="L1166" s="12">
        <f t="shared" ca="1" si="214"/>
        <v>0</v>
      </c>
      <c r="M1166" s="12">
        <f t="shared" ca="1" si="215"/>
        <v>0</v>
      </c>
      <c r="N1166" s="9">
        <f ca="1">MATCH(C1166,INDEX('Task Durations - Poisson'!$B$2:$AZ$80,,5),1)</f>
        <v>5</v>
      </c>
      <c r="O1166" s="9">
        <f ca="1">MIN(51,INT(SUMPRODUCT(B1166:N1166,'Task Durations - Table 1'!$A$3:$M$3)))</f>
        <v>21</v>
      </c>
      <c r="P1166" s="9">
        <f ca="1">MATCH(100-C1166,INDEX('Task Durations - Poisson'!$B$2:$AZ$80,,O1166),1)</f>
        <v>25</v>
      </c>
    </row>
    <row r="1167" spans="1:16" ht="20.100000000000001" customHeight="1">
      <c r="A1167" s="10">
        <v>1165</v>
      </c>
      <c r="B1167" s="11">
        <f t="shared" si="208"/>
        <v>9.4544025742822519</v>
      </c>
      <c r="C1167" s="12">
        <f t="shared" ca="1" si="184"/>
        <v>41</v>
      </c>
      <c r="D1167" s="12">
        <f t="shared" ca="1" si="209"/>
        <v>0</v>
      </c>
      <c r="E1167" s="12">
        <f t="shared" ca="1" si="210"/>
        <v>1</v>
      </c>
      <c r="F1167" s="12">
        <f t="shared" ca="1" si="211"/>
        <v>0</v>
      </c>
      <c r="G1167" s="12">
        <f t="shared" ca="1" si="216"/>
        <v>30</v>
      </c>
      <c r="H1167" s="12">
        <f t="shared" ca="1" si="216"/>
        <v>10</v>
      </c>
      <c r="I1167" s="12">
        <f t="shared" ca="1" si="216"/>
        <v>30</v>
      </c>
      <c r="J1167" s="12">
        <f t="shared" ca="1" si="212"/>
        <v>23.333333333333332</v>
      </c>
      <c r="K1167" s="12">
        <f t="shared" ca="1" si="213"/>
        <v>0</v>
      </c>
      <c r="L1167" s="12">
        <f t="shared" ca="1" si="214"/>
        <v>23.333333333333332</v>
      </c>
      <c r="M1167" s="12">
        <f t="shared" ca="1" si="215"/>
        <v>0</v>
      </c>
      <c r="N1167" s="9">
        <f ca="1">MATCH(C1167,INDEX('Task Durations - Poisson'!$B$2:$AZ$80,,5),1)</f>
        <v>5</v>
      </c>
      <c r="O1167" s="9">
        <f ca="1">MIN(51,INT(SUMPRODUCT(B1167:N1167,'Task Durations - Table 1'!$A$3:$M$3)))</f>
        <v>28</v>
      </c>
      <c r="P1167" s="9">
        <f ca="1">MATCH(100-C1167,INDEX('Task Durations - Poisson'!$B$2:$AZ$80,,O1167),1)</f>
        <v>30</v>
      </c>
    </row>
    <row r="1168" spans="1:16" ht="20.100000000000001" customHeight="1">
      <c r="A1168" s="10">
        <v>1166</v>
      </c>
      <c r="B1168" s="11">
        <f t="shared" si="208"/>
        <v>9.4670168520310121</v>
      </c>
      <c r="C1168" s="12">
        <f t="shared" ca="1" si="184"/>
        <v>94</v>
      </c>
      <c r="D1168" s="12">
        <f t="shared" ca="1" si="209"/>
        <v>0</v>
      </c>
      <c r="E1168" s="12">
        <f t="shared" ca="1" si="210"/>
        <v>0</v>
      </c>
      <c r="F1168" s="12">
        <f t="shared" ca="1" si="211"/>
        <v>1</v>
      </c>
      <c r="G1168" s="12">
        <f t="shared" ca="1" si="216"/>
        <v>17</v>
      </c>
      <c r="H1168" s="12">
        <f t="shared" ca="1" si="216"/>
        <v>14</v>
      </c>
      <c r="I1168" s="12">
        <f t="shared" ca="1" si="216"/>
        <v>17</v>
      </c>
      <c r="J1168" s="12">
        <f t="shared" ca="1" si="212"/>
        <v>16</v>
      </c>
      <c r="K1168" s="12">
        <f t="shared" ca="1" si="213"/>
        <v>0</v>
      </c>
      <c r="L1168" s="12">
        <f t="shared" ca="1" si="214"/>
        <v>0</v>
      </c>
      <c r="M1168" s="12">
        <f t="shared" ca="1" si="215"/>
        <v>16</v>
      </c>
      <c r="N1168" s="9">
        <f ca="1">MATCH(C1168,INDEX('Task Durations - Poisson'!$B$2:$AZ$80,,5),1)</f>
        <v>10</v>
      </c>
      <c r="O1168" s="9">
        <f ca="1">MIN(51,INT(SUMPRODUCT(B1168:N1168,'Task Durations - Table 1'!$A$3:$M$3)))</f>
        <v>29</v>
      </c>
      <c r="P1168" s="9">
        <f ca="1">MATCH(100-C1168,INDEX('Task Durations - Poisson'!$B$2:$AZ$80,,O1168),1)</f>
        <v>22</v>
      </c>
    </row>
    <row r="1169" spans="1:16" ht="20.100000000000001" customHeight="1">
      <c r="A1169" s="10">
        <v>1167</v>
      </c>
      <c r="B1169" s="11">
        <f t="shared" si="208"/>
        <v>9.4796479600344483</v>
      </c>
      <c r="C1169" s="12">
        <f t="shared" ca="1" si="184"/>
        <v>91</v>
      </c>
      <c r="D1169" s="12">
        <f t="shared" ca="1" si="209"/>
        <v>0</v>
      </c>
      <c r="E1169" s="12">
        <f t="shared" ca="1" si="210"/>
        <v>0</v>
      </c>
      <c r="F1169" s="12">
        <f t="shared" ca="1" si="211"/>
        <v>1</v>
      </c>
      <c r="G1169" s="12">
        <f t="shared" ca="1" si="216"/>
        <v>11</v>
      </c>
      <c r="H1169" s="12">
        <f t="shared" ca="1" si="216"/>
        <v>10</v>
      </c>
      <c r="I1169" s="12">
        <f t="shared" ca="1" si="216"/>
        <v>10</v>
      </c>
      <c r="J1169" s="12">
        <f t="shared" ca="1" si="212"/>
        <v>10.333333333333334</v>
      </c>
      <c r="K1169" s="12">
        <f t="shared" ca="1" si="213"/>
        <v>0</v>
      </c>
      <c r="L1169" s="12">
        <f t="shared" ca="1" si="214"/>
        <v>0</v>
      </c>
      <c r="M1169" s="12">
        <f t="shared" ca="1" si="215"/>
        <v>10.333333333333334</v>
      </c>
      <c r="N1169" s="9">
        <f ca="1">MATCH(C1169,INDEX('Task Durations - Poisson'!$B$2:$AZ$80,,5),1)</f>
        <v>9</v>
      </c>
      <c r="O1169" s="9">
        <f ca="1">MIN(51,INT(SUMPRODUCT(B1169:N1169,'Task Durations - Table 1'!$A$3:$M$3)))</f>
        <v>23</v>
      </c>
      <c r="P1169" s="9">
        <f ca="1">MATCH(100-C1169,INDEX('Task Durations - Poisson'!$B$2:$AZ$80,,O1169),1)</f>
        <v>18</v>
      </c>
    </row>
    <row r="1170" spans="1:16" ht="20.100000000000001" customHeight="1">
      <c r="A1170" s="10">
        <v>1168</v>
      </c>
      <c r="B1170" s="11">
        <f t="shared" si="208"/>
        <v>9.4922959207478641</v>
      </c>
      <c r="C1170" s="12">
        <f t="shared" ca="1" si="184"/>
        <v>64</v>
      </c>
      <c r="D1170" s="12">
        <f t="shared" ca="1" si="209"/>
        <v>0</v>
      </c>
      <c r="E1170" s="12">
        <f t="shared" ca="1" si="210"/>
        <v>1</v>
      </c>
      <c r="F1170" s="12">
        <f t="shared" ca="1" si="211"/>
        <v>0</v>
      </c>
      <c r="G1170" s="12">
        <f t="shared" ca="1" si="216"/>
        <v>11</v>
      </c>
      <c r="H1170" s="12">
        <f t="shared" ca="1" si="216"/>
        <v>11</v>
      </c>
      <c r="I1170" s="12">
        <f t="shared" ca="1" si="216"/>
        <v>11</v>
      </c>
      <c r="J1170" s="12">
        <f t="shared" ca="1" si="212"/>
        <v>11</v>
      </c>
      <c r="K1170" s="12">
        <f t="shared" ca="1" si="213"/>
        <v>0</v>
      </c>
      <c r="L1170" s="12">
        <f t="shared" ca="1" si="214"/>
        <v>11</v>
      </c>
      <c r="M1170" s="12">
        <f t="shared" ca="1" si="215"/>
        <v>0</v>
      </c>
      <c r="N1170" s="9">
        <f ca="1">MATCH(C1170,INDEX('Task Durations - Poisson'!$B$2:$AZ$80,,5),1)</f>
        <v>7</v>
      </c>
      <c r="O1170" s="9">
        <f ca="1">MIN(51,INT(SUMPRODUCT(B1170:N1170,'Task Durations - Table 1'!$A$3:$M$3)))</f>
        <v>18</v>
      </c>
      <c r="P1170" s="9">
        <f ca="1">MATCH(100-C1170,INDEX('Task Durations - Poisson'!$B$2:$AZ$80,,O1170),1)</f>
        <v>17</v>
      </c>
    </row>
    <row r="1171" spans="1:16" ht="20.100000000000001" customHeight="1">
      <c r="A1171" s="10">
        <v>1169</v>
      </c>
      <c r="B1171" s="11">
        <f t="shared" si="208"/>
        <v>9.5049607566565282</v>
      </c>
      <c r="C1171" s="12">
        <f t="shared" ca="1" si="184"/>
        <v>87</v>
      </c>
      <c r="D1171" s="12">
        <f t="shared" ca="1" si="209"/>
        <v>0</v>
      </c>
      <c r="E1171" s="12">
        <f t="shared" ca="1" si="210"/>
        <v>0</v>
      </c>
      <c r="F1171" s="12">
        <f t="shared" ca="1" si="211"/>
        <v>1</v>
      </c>
      <c r="G1171" s="12">
        <f t="shared" ca="1" si="216"/>
        <v>17</v>
      </c>
      <c r="H1171" s="12">
        <f t="shared" ca="1" si="216"/>
        <v>14</v>
      </c>
      <c r="I1171" s="12">
        <f t="shared" ca="1" si="216"/>
        <v>17</v>
      </c>
      <c r="J1171" s="12">
        <f t="shared" ca="1" si="212"/>
        <v>16</v>
      </c>
      <c r="K1171" s="12">
        <f t="shared" ca="1" si="213"/>
        <v>0</v>
      </c>
      <c r="L1171" s="12">
        <f t="shared" ca="1" si="214"/>
        <v>0</v>
      </c>
      <c r="M1171" s="12">
        <f t="shared" ca="1" si="215"/>
        <v>16</v>
      </c>
      <c r="N1171" s="9">
        <f ca="1">MATCH(C1171,INDEX('Task Durations - Poisson'!$B$2:$AZ$80,,5),1)</f>
        <v>9</v>
      </c>
      <c r="O1171" s="9">
        <f ca="1">MIN(51,INT(SUMPRODUCT(B1171:N1171,'Task Durations - Table 1'!$A$3:$M$3)))</f>
        <v>28</v>
      </c>
      <c r="P1171" s="9">
        <f ca="1">MATCH(100-C1171,INDEX('Task Durations - Poisson'!$B$2:$AZ$80,,O1171),1)</f>
        <v>23</v>
      </c>
    </row>
    <row r="1172" spans="1:16" ht="20.100000000000001" customHeight="1">
      <c r="A1172" s="10">
        <v>1170</v>
      </c>
      <c r="B1172" s="11">
        <f t="shared" si="208"/>
        <v>9.5176424902757084</v>
      </c>
      <c r="C1172" s="12">
        <f t="shared" ca="1" si="184"/>
        <v>15</v>
      </c>
      <c r="D1172" s="12">
        <f t="shared" ca="1" si="209"/>
        <v>1</v>
      </c>
      <c r="E1172" s="12">
        <f t="shared" ca="1" si="210"/>
        <v>0</v>
      </c>
      <c r="F1172" s="12">
        <f t="shared" ca="1" si="211"/>
        <v>0</v>
      </c>
      <c r="G1172" s="12">
        <f t="shared" ca="1" si="216"/>
        <v>11</v>
      </c>
      <c r="H1172" s="12">
        <f t="shared" ca="1" si="216"/>
        <v>12</v>
      </c>
      <c r="I1172" s="12">
        <f t="shared" ca="1" si="216"/>
        <v>12</v>
      </c>
      <c r="J1172" s="12">
        <f t="shared" ca="1" si="212"/>
        <v>11.666666666666666</v>
      </c>
      <c r="K1172" s="12">
        <f t="shared" ca="1" si="213"/>
        <v>11.666666666666666</v>
      </c>
      <c r="L1172" s="12">
        <f t="shared" ca="1" si="214"/>
        <v>0</v>
      </c>
      <c r="M1172" s="12">
        <f t="shared" ca="1" si="215"/>
        <v>0</v>
      </c>
      <c r="N1172" s="9">
        <f ca="1">MATCH(C1172,INDEX('Task Durations - Poisson'!$B$2:$AZ$80,,5),1)</f>
        <v>4</v>
      </c>
      <c r="O1172" s="9">
        <f ca="1">MIN(51,INT(SUMPRODUCT(B1172:N1172,'Task Durations - Table 1'!$A$3:$M$3)))</f>
        <v>22</v>
      </c>
      <c r="P1172" s="9">
        <f ca="1">MATCH(100-C1172,INDEX('Task Durations - Poisson'!$B$2:$AZ$80,,O1172),1)</f>
        <v>28</v>
      </c>
    </row>
    <row r="1173" spans="1:16" ht="20.100000000000001" customHeight="1">
      <c r="A1173" s="10">
        <v>1171</v>
      </c>
      <c r="B1173" s="11">
        <f t="shared" si="208"/>
        <v>9.5303411441507091</v>
      </c>
      <c r="C1173" s="12">
        <f t="shared" ca="1" si="184"/>
        <v>41</v>
      </c>
      <c r="D1173" s="12">
        <f t="shared" ca="1" si="209"/>
        <v>0</v>
      </c>
      <c r="E1173" s="12">
        <f t="shared" ca="1" si="210"/>
        <v>1</v>
      </c>
      <c r="F1173" s="12">
        <f t="shared" ca="1" si="211"/>
        <v>0</v>
      </c>
      <c r="G1173" s="12">
        <f t="shared" ca="1" si="216"/>
        <v>30</v>
      </c>
      <c r="H1173" s="12">
        <f t="shared" ca="1" si="216"/>
        <v>10</v>
      </c>
      <c r="I1173" s="12">
        <f t="shared" ca="1" si="216"/>
        <v>10</v>
      </c>
      <c r="J1173" s="12">
        <f t="shared" ca="1" si="212"/>
        <v>16.666666666666668</v>
      </c>
      <c r="K1173" s="12">
        <f t="shared" ca="1" si="213"/>
        <v>0</v>
      </c>
      <c r="L1173" s="12">
        <f t="shared" ca="1" si="214"/>
        <v>16.666666666666668</v>
      </c>
      <c r="M1173" s="12">
        <f t="shared" ca="1" si="215"/>
        <v>0</v>
      </c>
      <c r="N1173" s="9">
        <f ca="1">MATCH(C1173,INDEX('Task Durations - Poisson'!$B$2:$AZ$80,,5),1)</f>
        <v>5</v>
      </c>
      <c r="O1173" s="9">
        <f ca="1">MIN(51,INT(SUMPRODUCT(B1173:N1173,'Task Durations - Table 1'!$A$3:$M$3)))</f>
        <v>21</v>
      </c>
      <c r="P1173" s="9">
        <f ca="1">MATCH(100-C1173,INDEX('Task Durations - Poisson'!$B$2:$AZ$80,,O1173),1)</f>
        <v>23</v>
      </c>
    </row>
    <row r="1174" spans="1:16" ht="20.100000000000001" customHeight="1">
      <c r="A1174" s="10">
        <v>1172</v>
      </c>
      <c r="B1174" s="11">
        <f t="shared" si="208"/>
        <v>9.5430567408569225</v>
      </c>
      <c r="C1174" s="12">
        <f t="shared" ca="1" si="184"/>
        <v>32</v>
      </c>
      <c r="D1174" s="12">
        <f t="shared" ca="1" si="209"/>
        <v>1</v>
      </c>
      <c r="E1174" s="12">
        <f t="shared" ca="1" si="210"/>
        <v>0</v>
      </c>
      <c r="F1174" s="12">
        <f t="shared" ca="1" si="211"/>
        <v>0</v>
      </c>
      <c r="G1174" s="12">
        <f t="shared" ca="1" si="216"/>
        <v>22</v>
      </c>
      <c r="H1174" s="12">
        <f t="shared" ca="1" si="216"/>
        <v>17</v>
      </c>
      <c r="I1174" s="12">
        <f t="shared" ca="1" si="216"/>
        <v>17</v>
      </c>
      <c r="J1174" s="12">
        <f t="shared" ca="1" si="212"/>
        <v>18.666666666666668</v>
      </c>
      <c r="K1174" s="12">
        <f t="shared" ca="1" si="213"/>
        <v>18.666666666666668</v>
      </c>
      <c r="L1174" s="12">
        <f t="shared" ca="1" si="214"/>
        <v>0</v>
      </c>
      <c r="M1174" s="12">
        <f t="shared" ca="1" si="215"/>
        <v>0</v>
      </c>
      <c r="N1174" s="9">
        <f ca="1">MATCH(C1174,INDEX('Task Durations - Poisson'!$B$2:$AZ$80,,5),1)</f>
        <v>5</v>
      </c>
      <c r="O1174" s="9">
        <f ca="1">MIN(51,INT(SUMPRODUCT(B1174:N1174,'Task Durations - Table 1'!$A$3:$M$3)))</f>
        <v>30</v>
      </c>
      <c r="P1174" s="9">
        <f ca="1">MATCH(100-C1174,INDEX('Task Durations - Poisson'!$B$2:$AZ$80,,O1174),1)</f>
        <v>33</v>
      </c>
    </row>
    <row r="1175" spans="1:16" ht="20.100000000000001" customHeight="1">
      <c r="A1175" s="10">
        <v>1173</v>
      </c>
      <c r="B1175" s="11">
        <f t="shared" si="208"/>
        <v>9.5557893029998571</v>
      </c>
      <c r="C1175" s="12">
        <f t="shared" ca="1" si="184"/>
        <v>31</v>
      </c>
      <c r="D1175" s="12">
        <f t="shared" ca="1" si="209"/>
        <v>1</v>
      </c>
      <c r="E1175" s="12">
        <f t="shared" ca="1" si="210"/>
        <v>0</v>
      </c>
      <c r="F1175" s="12">
        <f t="shared" ca="1" si="211"/>
        <v>0</v>
      </c>
      <c r="G1175" s="12">
        <f t="shared" ca="1" si="216"/>
        <v>14</v>
      </c>
      <c r="H1175" s="12">
        <f t="shared" ca="1" si="216"/>
        <v>14</v>
      </c>
      <c r="I1175" s="12">
        <f t="shared" ca="1" si="216"/>
        <v>17</v>
      </c>
      <c r="J1175" s="12">
        <f t="shared" ca="1" si="212"/>
        <v>15</v>
      </c>
      <c r="K1175" s="12">
        <f t="shared" ca="1" si="213"/>
        <v>15</v>
      </c>
      <c r="L1175" s="12">
        <f t="shared" ca="1" si="214"/>
        <v>0</v>
      </c>
      <c r="M1175" s="12">
        <f t="shared" ca="1" si="215"/>
        <v>0</v>
      </c>
      <c r="N1175" s="9">
        <f ca="1">MATCH(C1175,INDEX('Task Durations - Poisson'!$B$2:$AZ$80,,5),1)</f>
        <v>5</v>
      </c>
      <c r="O1175" s="9">
        <f ca="1">MIN(51,INT(SUMPRODUCT(B1175:N1175,'Task Durations - Table 1'!$A$3:$M$3)))</f>
        <v>26</v>
      </c>
      <c r="P1175" s="9">
        <f ca="1">MATCH(100-C1175,INDEX('Task Durations - Poisson'!$B$2:$AZ$80,,O1175),1)</f>
        <v>29</v>
      </c>
    </row>
    <row r="1176" spans="1:16" ht="20.100000000000001" customHeight="1">
      <c r="A1176" s="10">
        <v>1174</v>
      </c>
      <c r="B1176" s="11">
        <f t="shared" si="208"/>
        <v>9.5685388532151769</v>
      </c>
      <c r="C1176" s="12">
        <f t="shared" ca="1" si="184"/>
        <v>69</v>
      </c>
      <c r="D1176" s="12">
        <f t="shared" ca="1" si="209"/>
        <v>0</v>
      </c>
      <c r="E1176" s="12">
        <f t="shared" ca="1" si="210"/>
        <v>0</v>
      </c>
      <c r="F1176" s="12">
        <f t="shared" ca="1" si="211"/>
        <v>1</v>
      </c>
      <c r="G1176" s="12">
        <f t="shared" ca="1" si="216"/>
        <v>30</v>
      </c>
      <c r="H1176" s="12">
        <f t="shared" ca="1" si="216"/>
        <v>10</v>
      </c>
      <c r="I1176" s="12">
        <f t="shared" ca="1" si="216"/>
        <v>10</v>
      </c>
      <c r="J1176" s="12">
        <f t="shared" ca="1" si="212"/>
        <v>16.666666666666668</v>
      </c>
      <c r="K1176" s="12">
        <f t="shared" ca="1" si="213"/>
        <v>0</v>
      </c>
      <c r="L1176" s="12">
        <f t="shared" ca="1" si="214"/>
        <v>0</v>
      </c>
      <c r="M1176" s="12">
        <f t="shared" ca="1" si="215"/>
        <v>16.666666666666668</v>
      </c>
      <c r="N1176" s="9">
        <f ca="1">MATCH(C1176,INDEX('Task Durations - Poisson'!$B$2:$AZ$80,,5),1)</f>
        <v>7</v>
      </c>
      <c r="O1176" s="9">
        <f ca="1">MIN(51,INT(SUMPRODUCT(B1176:N1176,'Task Durations - Table 1'!$A$3:$M$3)))</f>
        <v>28</v>
      </c>
      <c r="P1176" s="9">
        <f ca="1">MATCH(100-C1176,INDEX('Task Durations - Poisson'!$B$2:$AZ$80,,O1176),1)</f>
        <v>26</v>
      </c>
    </row>
    <row r="1177" spans="1:16" ht="20.100000000000001" customHeight="1">
      <c r="A1177" s="10">
        <v>1175</v>
      </c>
      <c r="B1177" s="11">
        <f t="shared" si="208"/>
        <v>9.5813054141687566</v>
      </c>
      <c r="C1177" s="12">
        <f t="shared" ca="1" si="184"/>
        <v>96</v>
      </c>
      <c r="D1177" s="12">
        <f t="shared" ca="1" si="209"/>
        <v>0</v>
      </c>
      <c r="E1177" s="12">
        <f t="shared" ca="1" si="210"/>
        <v>0</v>
      </c>
      <c r="F1177" s="12">
        <f t="shared" ca="1" si="211"/>
        <v>1</v>
      </c>
      <c r="G1177" s="12">
        <f t="shared" ca="1" si="216"/>
        <v>30</v>
      </c>
      <c r="H1177" s="12">
        <f t="shared" ca="1" si="216"/>
        <v>30</v>
      </c>
      <c r="I1177" s="12">
        <f t="shared" ca="1" si="216"/>
        <v>30</v>
      </c>
      <c r="J1177" s="12">
        <f t="shared" ca="1" si="212"/>
        <v>30</v>
      </c>
      <c r="K1177" s="12">
        <f t="shared" ca="1" si="213"/>
        <v>0</v>
      </c>
      <c r="L1177" s="12">
        <f t="shared" ca="1" si="214"/>
        <v>0</v>
      </c>
      <c r="M1177" s="12">
        <f t="shared" ca="1" si="215"/>
        <v>30</v>
      </c>
      <c r="N1177" s="9">
        <f ca="1">MATCH(C1177,INDEX('Task Durations - Poisson'!$B$2:$AZ$80,,5),1)</f>
        <v>10</v>
      </c>
      <c r="O1177" s="9">
        <f ca="1">MIN(51,INT(SUMPRODUCT(B1177:N1177,'Task Durations - Table 1'!$A$3:$M$3)))</f>
        <v>43</v>
      </c>
      <c r="P1177" s="9">
        <f ca="1">MATCH(100-C1177,INDEX('Task Durations - Poisson'!$B$2:$AZ$80,,O1177),1)</f>
        <v>33</v>
      </c>
    </row>
    <row r="1178" spans="1:16" ht="20.100000000000001" customHeight="1">
      <c r="A1178" s="10">
        <v>1176</v>
      </c>
      <c r="B1178" s="11">
        <f t="shared" si="208"/>
        <v>9.5940890085567094</v>
      </c>
      <c r="C1178" s="12">
        <f t="shared" ca="1" si="184"/>
        <v>65</v>
      </c>
      <c r="D1178" s="12">
        <f t="shared" ca="1" si="209"/>
        <v>0</v>
      </c>
      <c r="E1178" s="12">
        <f t="shared" ca="1" si="210"/>
        <v>1</v>
      </c>
      <c r="F1178" s="12">
        <f t="shared" ca="1" si="211"/>
        <v>0</v>
      </c>
      <c r="G1178" s="12">
        <f t="shared" ca="1" si="216"/>
        <v>14</v>
      </c>
      <c r="H1178" s="12">
        <f t="shared" ca="1" si="216"/>
        <v>12</v>
      </c>
      <c r="I1178" s="12">
        <f t="shared" ca="1" si="216"/>
        <v>12</v>
      </c>
      <c r="J1178" s="12">
        <f t="shared" ca="1" si="212"/>
        <v>12.666666666666666</v>
      </c>
      <c r="K1178" s="12">
        <f t="shared" ca="1" si="213"/>
        <v>0</v>
      </c>
      <c r="L1178" s="12">
        <f t="shared" ca="1" si="214"/>
        <v>12.666666666666666</v>
      </c>
      <c r="M1178" s="12">
        <f t="shared" ca="1" si="215"/>
        <v>0</v>
      </c>
      <c r="N1178" s="9">
        <f ca="1">MATCH(C1178,INDEX('Task Durations - Poisson'!$B$2:$AZ$80,,5),1)</f>
        <v>7</v>
      </c>
      <c r="O1178" s="9">
        <f ca="1">MIN(51,INT(SUMPRODUCT(B1178:N1178,'Task Durations - Table 1'!$A$3:$M$3)))</f>
        <v>19</v>
      </c>
      <c r="P1178" s="9">
        <f ca="1">MATCH(100-C1178,INDEX('Task Durations - Poisson'!$B$2:$AZ$80,,O1178),1)</f>
        <v>18</v>
      </c>
    </row>
    <row r="1179" spans="1:16" ht="20.100000000000001" customHeight="1">
      <c r="A1179" s="10">
        <v>1177</v>
      </c>
      <c r="B1179" s="11">
        <f t="shared" si="208"/>
        <v>9.6068896591054234</v>
      </c>
      <c r="C1179" s="12">
        <f t="shared" ca="1" si="184"/>
        <v>62</v>
      </c>
      <c r="D1179" s="12">
        <f t="shared" ca="1" si="209"/>
        <v>0</v>
      </c>
      <c r="E1179" s="12">
        <f t="shared" ca="1" si="210"/>
        <v>1</v>
      </c>
      <c r="F1179" s="12">
        <f t="shared" ca="1" si="211"/>
        <v>0</v>
      </c>
      <c r="G1179" s="12">
        <f t="shared" ca="1" si="216"/>
        <v>10</v>
      </c>
      <c r="H1179" s="12">
        <f t="shared" ca="1" si="216"/>
        <v>30</v>
      </c>
      <c r="I1179" s="12">
        <f t="shared" ca="1" si="216"/>
        <v>30</v>
      </c>
      <c r="J1179" s="12">
        <f t="shared" ca="1" si="212"/>
        <v>23.333333333333332</v>
      </c>
      <c r="K1179" s="12">
        <f t="shared" ca="1" si="213"/>
        <v>0</v>
      </c>
      <c r="L1179" s="12">
        <f t="shared" ca="1" si="214"/>
        <v>23.333333333333332</v>
      </c>
      <c r="M1179" s="12">
        <f t="shared" ca="1" si="215"/>
        <v>0</v>
      </c>
      <c r="N1179" s="9">
        <f ca="1">MATCH(C1179,INDEX('Task Durations - Poisson'!$B$2:$AZ$80,,5),1)</f>
        <v>7</v>
      </c>
      <c r="O1179" s="9">
        <f ca="1">MIN(51,INT(SUMPRODUCT(B1179:N1179,'Task Durations - Table 1'!$A$3:$M$3)))</f>
        <v>28</v>
      </c>
      <c r="P1179" s="9">
        <f ca="1">MATCH(100-C1179,INDEX('Task Durations - Poisson'!$B$2:$AZ$80,,O1179),1)</f>
        <v>27</v>
      </c>
    </row>
    <row r="1180" spans="1:16" ht="20.100000000000001" customHeight="1">
      <c r="A1180" s="10">
        <v>1178</v>
      </c>
      <c r="B1180" s="11">
        <f t="shared" si="208"/>
        <v>9.6197073885716193</v>
      </c>
      <c r="C1180" s="12">
        <f t="shared" ca="1" si="184"/>
        <v>28</v>
      </c>
      <c r="D1180" s="12">
        <f t="shared" ca="1" si="209"/>
        <v>1</v>
      </c>
      <c r="E1180" s="12">
        <f t="shared" ca="1" si="210"/>
        <v>0</v>
      </c>
      <c r="F1180" s="12">
        <f t="shared" ca="1" si="211"/>
        <v>0</v>
      </c>
      <c r="G1180" s="12">
        <f t="shared" ca="1" si="216"/>
        <v>11</v>
      </c>
      <c r="H1180" s="12">
        <f t="shared" ca="1" si="216"/>
        <v>11</v>
      </c>
      <c r="I1180" s="12">
        <f t="shared" ca="1" si="216"/>
        <v>11</v>
      </c>
      <c r="J1180" s="12">
        <f t="shared" ca="1" si="212"/>
        <v>11</v>
      </c>
      <c r="K1180" s="12">
        <f t="shared" ca="1" si="213"/>
        <v>11</v>
      </c>
      <c r="L1180" s="12">
        <f t="shared" ca="1" si="214"/>
        <v>0</v>
      </c>
      <c r="M1180" s="12">
        <f t="shared" ca="1" si="215"/>
        <v>0</v>
      </c>
      <c r="N1180" s="9">
        <f ca="1">MATCH(C1180,INDEX('Task Durations - Poisson'!$B$2:$AZ$80,,5),1)</f>
        <v>5</v>
      </c>
      <c r="O1180" s="9">
        <f ca="1">MIN(51,INT(SUMPRODUCT(B1180:N1180,'Task Durations - Table 1'!$A$3:$M$3)))</f>
        <v>22</v>
      </c>
      <c r="P1180" s="9">
        <f ca="1">MATCH(100-C1180,INDEX('Task Durations - Poisson'!$B$2:$AZ$80,,O1180),1)</f>
        <v>26</v>
      </c>
    </row>
    <row r="1181" spans="1:16" ht="20.100000000000001" customHeight="1">
      <c r="A1181" s="10">
        <v>1179</v>
      </c>
      <c r="B1181" s="11">
        <f t="shared" si="208"/>
        <v>9.6325422197423727</v>
      </c>
      <c r="C1181" s="12">
        <f t="shared" ca="1" si="184"/>
        <v>78</v>
      </c>
      <c r="D1181" s="12">
        <f t="shared" ca="1" si="209"/>
        <v>0</v>
      </c>
      <c r="E1181" s="12">
        <f t="shared" ca="1" si="210"/>
        <v>0</v>
      </c>
      <c r="F1181" s="12">
        <f t="shared" ca="1" si="211"/>
        <v>1</v>
      </c>
      <c r="G1181" s="12">
        <f t="shared" ca="1" si="216"/>
        <v>12</v>
      </c>
      <c r="H1181" s="12">
        <f t="shared" ca="1" si="216"/>
        <v>11</v>
      </c>
      <c r="I1181" s="12">
        <f t="shared" ca="1" si="216"/>
        <v>11</v>
      </c>
      <c r="J1181" s="12">
        <f t="shared" ca="1" si="212"/>
        <v>11.333333333333334</v>
      </c>
      <c r="K1181" s="12">
        <f t="shared" ca="1" si="213"/>
        <v>0</v>
      </c>
      <c r="L1181" s="12">
        <f t="shared" ca="1" si="214"/>
        <v>0</v>
      </c>
      <c r="M1181" s="12">
        <f t="shared" ca="1" si="215"/>
        <v>11.333333333333334</v>
      </c>
      <c r="N1181" s="9">
        <f ca="1">MATCH(C1181,INDEX('Task Durations - Poisson'!$B$2:$AZ$80,,5),1)</f>
        <v>8</v>
      </c>
      <c r="O1181" s="9">
        <f ca="1">MIN(51,INT(SUMPRODUCT(B1181:N1181,'Task Durations - Table 1'!$A$3:$M$3)))</f>
        <v>23</v>
      </c>
      <c r="P1181" s="9">
        <f ca="1">MATCH(100-C1181,INDEX('Task Durations - Poisson'!$B$2:$AZ$80,,O1181),1)</f>
        <v>20</v>
      </c>
    </row>
    <row r="1182" spans="1:16" ht="20.100000000000001" customHeight="1">
      <c r="A1182" s="10">
        <v>1180</v>
      </c>
      <c r="B1182" s="11">
        <f t="shared" si="208"/>
        <v>9.6453941754351629</v>
      </c>
      <c r="C1182" s="12">
        <f t="shared" ca="1" si="184"/>
        <v>27</v>
      </c>
      <c r="D1182" s="12">
        <f t="shared" ca="1" si="209"/>
        <v>1</v>
      </c>
      <c r="E1182" s="12">
        <f t="shared" ca="1" si="210"/>
        <v>0</v>
      </c>
      <c r="F1182" s="12">
        <f t="shared" ca="1" si="211"/>
        <v>0</v>
      </c>
      <c r="G1182" s="12">
        <f t="shared" ca="1" si="216"/>
        <v>10</v>
      </c>
      <c r="H1182" s="12">
        <f t="shared" ca="1" si="216"/>
        <v>30</v>
      </c>
      <c r="I1182" s="12">
        <f t="shared" ca="1" si="216"/>
        <v>10</v>
      </c>
      <c r="J1182" s="12">
        <f t="shared" ca="1" si="212"/>
        <v>16.666666666666668</v>
      </c>
      <c r="K1182" s="12">
        <f t="shared" ca="1" si="213"/>
        <v>16.666666666666668</v>
      </c>
      <c r="L1182" s="12">
        <f t="shared" ca="1" si="214"/>
        <v>0</v>
      </c>
      <c r="M1182" s="12">
        <f t="shared" ca="1" si="215"/>
        <v>0</v>
      </c>
      <c r="N1182" s="9">
        <f ca="1">MATCH(C1182,INDEX('Task Durations - Poisson'!$B$2:$AZ$80,,5),1)</f>
        <v>5</v>
      </c>
      <c r="O1182" s="9">
        <f ca="1">MIN(51,INT(SUMPRODUCT(B1182:N1182,'Task Durations - Table 1'!$A$3:$M$3)))</f>
        <v>27</v>
      </c>
      <c r="P1182" s="9">
        <f ca="1">MATCH(100-C1182,INDEX('Task Durations - Poisson'!$B$2:$AZ$80,,O1182),1)</f>
        <v>31</v>
      </c>
    </row>
    <row r="1183" spans="1:16" ht="20.100000000000001" customHeight="1">
      <c r="A1183" s="10">
        <v>1181</v>
      </c>
      <c r="B1183" s="11">
        <f t="shared" si="208"/>
        <v>9.6582632784979179</v>
      </c>
      <c r="C1183" s="12">
        <f t="shared" ca="1" si="184"/>
        <v>28</v>
      </c>
      <c r="D1183" s="12">
        <f t="shared" ca="1" si="209"/>
        <v>1</v>
      </c>
      <c r="E1183" s="12">
        <f t="shared" ca="1" si="210"/>
        <v>0</v>
      </c>
      <c r="F1183" s="12">
        <f t="shared" ca="1" si="211"/>
        <v>0</v>
      </c>
      <c r="G1183" s="12">
        <f t="shared" ca="1" si="216"/>
        <v>10</v>
      </c>
      <c r="H1183" s="12">
        <f t="shared" ca="1" si="216"/>
        <v>11</v>
      </c>
      <c r="I1183" s="12">
        <f t="shared" ca="1" si="216"/>
        <v>10</v>
      </c>
      <c r="J1183" s="12">
        <f t="shared" ca="1" si="212"/>
        <v>10.333333333333334</v>
      </c>
      <c r="K1183" s="12">
        <f t="shared" ca="1" si="213"/>
        <v>10.333333333333334</v>
      </c>
      <c r="L1183" s="12">
        <f t="shared" ca="1" si="214"/>
        <v>0</v>
      </c>
      <c r="M1183" s="12">
        <f t="shared" ca="1" si="215"/>
        <v>0</v>
      </c>
      <c r="N1183" s="9">
        <f ca="1">MATCH(C1183,INDEX('Task Durations - Poisson'!$B$2:$AZ$80,,5),1)</f>
        <v>5</v>
      </c>
      <c r="O1183" s="9">
        <f ca="1">MIN(51,INT(SUMPRODUCT(B1183:N1183,'Task Durations - Table 1'!$A$3:$M$3)))</f>
        <v>21</v>
      </c>
      <c r="P1183" s="9">
        <f ca="1">MATCH(100-C1183,INDEX('Task Durations - Poisson'!$B$2:$AZ$80,,O1183),1)</f>
        <v>25</v>
      </c>
    </row>
    <row r="1184" spans="1:16" ht="20.100000000000001" customHeight="1">
      <c r="A1184" s="10">
        <v>1182</v>
      </c>
      <c r="B1184" s="11">
        <f t="shared" si="208"/>
        <v>9.6711495518090462</v>
      </c>
      <c r="C1184" s="12">
        <f t="shared" ca="1" si="184"/>
        <v>75</v>
      </c>
      <c r="D1184" s="12">
        <f t="shared" ca="1" si="209"/>
        <v>0</v>
      </c>
      <c r="E1184" s="12">
        <f t="shared" ca="1" si="210"/>
        <v>0</v>
      </c>
      <c r="F1184" s="12">
        <f t="shared" ca="1" si="211"/>
        <v>1</v>
      </c>
      <c r="G1184" s="12">
        <f t="shared" ref="G1184:I1203" ca="1" si="217">INT(CHOOSE(1+MOD($C1184+RANDBETWEEN(0,1),7),1,2,3,5,8,13,21)+$B1184)</f>
        <v>30</v>
      </c>
      <c r="H1184" s="12">
        <f t="shared" ca="1" si="217"/>
        <v>22</v>
      </c>
      <c r="I1184" s="12">
        <f t="shared" ca="1" si="217"/>
        <v>22</v>
      </c>
      <c r="J1184" s="12">
        <f t="shared" ca="1" si="212"/>
        <v>24.666666666666668</v>
      </c>
      <c r="K1184" s="12">
        <f t="shared" ca="1" si="213"/>
        <v>0</v>
      </c>
      <c r="L1184" s="12">
        <f t="shared" ca="1" si="214"/>
        <v>0</v>
      </c>
      <c r="M1184" s="12">
        <f t="shared" ca="1" si="215"/>
        <v>24.666666666666668</v>
      </c>
      <c r="N1184" s="9">
        <f ca="1">MATCH(C1184,INDEX('Task Durations - Poisson'!$B$2:$AZ$80,,5),1)</f>
        <v>7</v>
      </c>
      <c r="O1184" s="9">
        <f ca="1">MIN(51,INT(SUMPRODUCT(B1184:N1184,'Task Durations - Table 1'!$A$3:$M$3)))</f>
        <v>36</v>
      </c>
      <c r="P1184" s="9">
        <f ca="1">MATCH(100-C1184,INDEX('Task Durations - Poisson'!$B$2:$AZ$80,,O1184),1)</f>
        <v>33</v>
      </c>
    </row>
    <row r="1185" spans="1:16" ht="20.100000000000001" customHeight="1">
      <c r="A1185" s="10">
        <v>1183</v>
      </c>
      <c r="B1185" s="11">
        <f t="shared" si="208"/>
        <v>9.6840530182774778</v>
      </c>
      <c r="C1185" s="12">
        <f t="shared" ca="1" si="184"/>
        <v>81</v>
      </c>
      <c r="D1185" s="12">
        <f t="shared" ca="1" si="209"/>
        <v>0</v>
      </c>
      <c r="E1185" s="12">
        <f t="shared" ca="1" si="210"/>
        <v>0</v>
      </c>
      <c r="F1185" s="12">
        <f t="shared" ca="1" si="211"/>
        <v>1</v>
      </c>
      <c r="G1185" s="12">
        <f t="shared" ca="1" si="217"/>
        <v>17</v>
      </c>
      <c r="H1185" s="12">
        <f t="shared" ca="1" si="217"/>
        <v>22</v>
      </c>
      <c r="I1185" s="12">
        <f t="shared" ca="1" si="217"/>
        <v>17</v>
      </c>
      <c r="J1185" s="12">
        <f t="shared" ca="1" si="212"/>
        <v>18.666666666666668</v>
      </c>
      <c r="K1185" s="12">
        <f t="shared" ca="1" si="213"/>
        <v>0</v>
      </c>
      <c r="L1185" s="12">
        <f t="shared" ca="1" si="214"/>
        <v>0</v>
      </c>
      <c r="M1185" s="12">
        <f t="shared" ca="1" si="215"/>
        <v>18.666666666666668</v>
      </c>
      <c r="N1185" s="9">
        <f ca="1">MATCH(C1185,INDEX('Task Durations - Poisson'!$B$2:$AZ$80,,5),1)</f>
        <v>8</v>
      </c>
      <c r="O1185" s="9">
        <f ca="1">MIN(51,INT(SUMPRODUCT(B1185:N1185,'Task Durations - Table 1'!$A$3:$M$3)))</f>
        <v>30</v>
      </c>
      <c r="P1185" s="9">
        <f ca="1">MATCH(100-C1185,INDEX('Task Durations - Poisson'!$B$2:$AZ$80,,O1185),1)</f>
        <v>26</v>
      </c>
    </row>
    <row r="1186" spans="1:16" ht="20.100000000000001" customHeight="1">
      <c r="A1186" s="10">
        <v>1184</v>
      </c>
      <c r="B1186" s="11">
        <f t="shared" si="208"/>
        <v>9.696973700842717</v>
      </c>
      <c r="C1186" s="12">
        <f t="shared" ca="1" si="184"/>
        <v>51</v>
      </c>
      <c r="D1186" s="12">
        <f t="shared" ca="1" si="209"/>
        <v>0</v>
      </c>
      <c r="E1186" s="12">
        <f t="shared" ca="1" si="210"/>
        <v>1</v>
      </c>
      <c r="F1186" s="12">
        <f t="shared" ca="1" si="211"/>
        <v>0</v>
      </c>
      <c r="G1186" s="12">
        <f t="shared" ca="1" si="217"/>
        <v>12</v>
      </c>
      <c r="H1186" s="12">
        <f t="shared" ca="1" si="217"/>
        <v>12</v>
      </c>
      <c r="I1186" s="12">
        <f t="shared" ca="1" si="217"/>
        <v>14</v>
      </c>
      <c r="J1186" s="12">
        <f t="shared" ca="1" si="212"/>
        <v>12.666666666666666</v>
      </c>
      <c r="K1186" s="12">
        <f t="shared" ca="1" si="213"/>
        <v>0</v>
      </c>
      <c r="L1186" s="12">
        <f t="shared" ca="1" si="214"/>
        <v>12.666666666666666</v>
      </c>
      <c r="M1186" s="12">
        <f t="shared" ca="1" si="215"/>
        <v>0</v>
      </c>
      <c r="N1186" s="9">
        <f ca="1">MATCH(C1186,INDEX('Task Durations - Poisson'!$B$2:$AZ$80,,5),1)</f>
        <v>6</v>
      </c>
      <c r="O1186" s="9">
        <f ca="1">MIN(51,INT(SUMPRODUCT(B1186:N1186,'Task Durations - Table 1'!$A$3:$M$3)))</f>
        <v>19</v>
      </c>
      <c r="P1186" s="9">
        <f ca="1">MATCH(100-C1186,INDEX('Task Durations - Poisson'!$B$2:$AZ$80,,O1186),1)</f>
        <v>20</v>
      </c>
    </row>
    <row r="1187" spans="1:16" ht="20.100000000000001" customHeight="1">
      <c r="A1187" s="10">
        <v>1185</v>
      </c>
      <c r="B1187" s="11">
        <f t="shared" si="208"/>
        <v>9.7099116224748681</v>
      </c>
      <c r="C1187" s="12">
        <f t="shared" ca="1" si="184"/>
        <v>64</v>
      </c>
      <c r="D1187" s="12">
        <f t="shared" ca="1" si="209"/>
        <v>0</v>
      </c>
      <c r="E1187" s="12">
        <f t="shared" ca="1" si="210"/>
        <v>1</v>
      </c>
      <c r="F1187" s="12">
        <f t="shared" ca="1" si="211"/>
        <v>0</v>
      </c>
      <c r="G1187" s="12">
        <f t="shared" ca="1" si="217"/>
        <v>11</v>
      </c>
      <c r="H1187" s="12">
        <f t="shared" ca="1" si="217"/>
        <v>11</v>
      </c>
      <c r="I1187" s="12">
        <f t="shared" ca="1" si="217"/>
        <v>11</v>
      </c>
      <c r="J1187" s="12">
        <f t="shared" ca="1" si="212"/>
        <v>11</v>
      </c>
      <c r="K1187" s="12">
        <f t="shared" ca="1" si="213"/>
        <v>0</v>
      </c>
      <c r="L1187" s="12">
        <f t="shared" ca="1" si="214"/>
        <v>11</v>
      </c>
      <c r="M1187" s="12">
        <f t="shared" ca="1" si="215"/>
        <v>0</v>
      </c>
      <c r="N1187" s="9">
        <f ca="1">MATCH(C1187,INDEX('Task Durations - Poisson'!$B$2:$AZ$80,,5),1)</f>
        <v>7</v>
      </c>
      <c r="O1187" s="9">
        <f ca="1">MIN(51,INT(SUMPRODUCT(B1187:N1187,'Task Durations - Table 1'!$A$3:$M$3)))</f>
        <v>18</v>
      </c>
      <c r="P1187" s="9">
        <f ca="1">MATCH(100-C1187,INDEX('Task Durations - Poisson'!$B$2:$AZ$80,,O1187),1)</f>
        <v>17</v>
      </c>
    </row>
    <row r="1188" spans="1:16" ht="20.100000000000001" customHeight="1">
      <c r="A1188" s="10">
        <v>1186</v>
      </c>
      <c r="B1188" s="11">
        <f t="shared" si="208"/>
        <v>9.7228668061746788</v>
      </c>
      <c r="C1188" s="12">
        <f t="shared" ca="1" si="184"/>
        <v>24</v>
      </c>
      <c r="D1188" s="12">
        <f t="shared" ca="1" si="209"/>
        <v>1</v>
      </c>
      <c r="E1188" s="12">
        <f t="shared" ca="1" si="210"/>
        <v>0</v>
      </c>
      <c r="F1188" s="12">
        <f t="shared" ca="1" si="211"/>
        <v>0</v>
      </c>
      <c r="G1188" s="12">
        <f t="shared" ca="1" si="217"/>
        <v>17</v>
      </c>
      <c r="H1188" s="12">
        <f t="shared" ca="1" si="217"/>
        <v>14</v>
      </c>
      <c r="I1188" s="12">
        <f t="shared" ca="1" si="217"/>
        <v>17</v>
      </c>
      <c r="J1188" s="12">
        <f t="shared" ca="1" si="212"/>
        <v>16</v>
      </c>
      <c r="K1188" s="12">
        <f t="shared" ca="1" si="213"/>
        <v>16</v>
      </c>
      <c r="L1188" s="12">
        <f t="shared" ca="1" si="214"/>
        <v>0</v>
      </c>
      <c r="M1188" s="12">
        <f t="shared" ca="1" si="215"/>
        <v>0</v>
      </c>
      <c r="N1188" s="9">
        <f ca="1">MATCH(C1188,INDEX('Task Durations - Poisson'!$B$2:$AZ$80,,5),1)</f>
        <v>4</v>
      </c>
      <c r="O1188" s="9">
        <f ca="1">MIN(51,INT(SUMPRODUCT(B1188:N1188,'Task Durations - Table 1'!$A$3:$M$3)))</f>
        <v>27</v>
      </c>
      <c r="P1188" s="9">
        <f ca="1">MATCH(100-C1188,INDEX('Task Durations - Poisson'!$B$2:$AZ$80,,O1188),1)</f>
        <v>32</v>
      </c>
    </row>
    <row r="1189" spans="1:16" ht="20.100000000000001" customHeight="1">
      <c r="A1189" s="10">
        <v>1187</v>
      </c>
      <c r="B1189" s="11">
        <f t="shared" si="208"/>
        <v>9.735839274973598</v>
      </c>
      <c r="C1189" s="12">
        <f t="shared" ca="1" si="184"/>
        <v>39</v>
      </c>
      <c r="D1189" s="12">
        <f t="shared" ca="1" si="209"/>
        <v>0</v>
      </c>
      <c r="E1189" s="12">
        <f t="shared" ca="1" si="210"/>
        <v>1</v>
      </c>
      <c r="F1189" s="12">
        <f t="shared" ca="1" si="211"/>
        <v>0</v>
      </c>
      <c r="G1189" s="12">
        <f t="shared" ca="1" si="217"/>
        <v>17</v>
      </c>
      <c r="H1189" s="12">
        <f t="shared" ca="1" si="217"/>
        <v>22</v>
      </c>
      <c r="I1189" s="12">
        <f t="shared" ca="1" si="217"/>
        <v>17</v>
      </c>
      <c r="J1189" s="12">
        <f t="shared" ca="1" si="212"/>
        <v>18.666666666666668</v>
      </c>
      <c r="K1189" s="12">
        <f t="shared" ca="1" si="213"/>
        <v>0</v>
      </c>
      <c r="L1189" s="12">
        <f t="shared" ca="1" si="214"/>
        <v>18.666666666666668</v>
      </c>
      <c r="M1189" s="12">
        <f t="shared" ca="1" si="215"/>
        <v>0</v>
      </c>
      <c r="N1189" s="9">
        <f ca="1">MATCH(C1189,INDEX('Task Durations - Poisson'!$B$2:$AZ$80,,5),1)</f>
        <v>5</v>
      </c>
      <c r="O1189" s="9">
        <f ca="1">MIN(51,INT(SUMPRODUCT(B1189:N1189,'Task Durations - Table 1'!$A$3:$M$3)))</f>
        <v>23</v>
      </c>
      <c r="P1189" s="9">
        <f ca="1">MATCH(100-C1189,INDEX('Task Durations - Poisson'!$B$2:$AZ$80,,O1189),1)</f>
        <v>25</v>
      </c>
    </row>
    <row r="1190" spans="1:16" ht="20.100000000000001" customHeight="1">
      <c r="A1190" s="10">
        <v>1188</v>
      </c>
      <c r="B1190" s="11">
        <f t="shared" si="208"/>
        <v>9.748829051933793</v>
      </c>
      <c r="C1190" s="12">
        <f t="shared" ca="1" si="184"/>
        <v>68</v>
      </c>
      <c r="D1190" s="12">
        <f t="shared" ca="1" si="209"/>
        <v>0</v>
      </c>
      <c r="E1190" s="12">
        <f t="shared" ca="1" si="210"/>
        <v>0</v>
      </c>
      <c r="F1190" s="12">
        <f t="shared" ca="1" si="211"/>
        <v>1</v>
      </c>
      <c r="G1190" s="12">
        <f t="shared" ca="1" si="217"/>
        <v>22</v>
      </c>
      <c r="H1190" s="12">
        <f t="shared" ca="1" si="217"/>
        <v>30</v>
      </c>
      <c r="I1190" s="12">
        <f t="shared" ca="1" si="217"/>
        <v>22</v>
      </c>
      <c r="J1190" s="12">
        <f t="shared" ca="1" si="212"/>
        <v>24.666666666666668</v>
      </c>
      <c r="K1190" s="12">
        <f t="shared" ca="1" si="213"/>
        <v>0</v>
      </c>
      <c r="L1190" s="12">
        <f t="shared" ca="1" si="214"/>
        <v>0</v>
      </c>
      <c r="M1190" s="12">
        <f t="shared" ca="1" si="215"/>
        <v>24.666666666666668</v>
      </c>
      <c r="N1190" s="9">
        <f ca="1">MATCH(C1190,INDEX('Task Durations - Poisson'!$B$2:$AZ$80,,5),1)</f>
        <v>7</v>
      </c>
      <c r="O1190" s="9">
        <f ca="1">MIN(51,INT(SUMPRODUCT(B1190:N1190,'Task Durations - Table 1'!$A$3:$M$3)))</f>
        <v>35</v>
      </c>
      <c r="P1190" s="9">
        <f ca="1">MATCH(100-C1190,INDEX('Task Durations - Poisson'!$B$2:$AZ$80,,O1190),1)</f>
        <v>33</v>
      </c>
    </row>
    <row r="1191" spans="1:16" ht="20.100000000000001" customHeight="1">
      <c r="A1191" s="10">
        <v>1189</v>
      </c>
      <c r="B1191" s="11">
        <f t="shared" si="208"/>
        <v>9.7618361601481993</v>
      </c>
      <c r="C1191" s="12">
        <f t="shared" ca="1" si="184"/>
        <v>6</v>
      </c>
      <c r="D1191" s="12">
        <f t="shared" ca="1" si="209"/>
        <v>1</v>
      </c>
      <c r="E1191" s="12">
        <f t="shared" ca="1" si="210"/>
        <v>0</v>
      </c>
      <c r="F1191" s="12">
        <f t="shared" ca="1" si="211"/>
        <v>0</v>
      </c>
      <c r="G1191" s="12">
        <f t="shared" ca="1" si="217"/>
        <v>10</v>
      </c>
      <c r="H1191" s="12">
        <f t="shared" ca="1" si="217"/>
        <v>10</v>
      </c>
      <c r="I1191" s="12">
        <f t="shared" ca="1" si="217"/>
        <v>10</v>
      </c>
      <c r="J1191" s="12">
        <f t="shared" ca="1" si="212"/>
        <v>10</v>
      </c>
      <c r="K1191" s="12">
        <f t="shared" ca="1" si="213"/>
        <v>10</v>
      </c>
      <c r="L1191" s="12">
        <f t="shared" ca="1" si="214"/>
        <v>0</v>
      </c>
      <c r="M1191" s="12">
        <f t="shared" ca="1" si="215"/>
        <v>0</v>
      </c>
      <c r="N1191" s="9">
        <f ca="1">MATCH(C1191,INDEX('Task Durations - Poisson'!$B$2:$AZ$80,,5),1)</f>
        <v>3</v>
      </c>
      <c r="O1191" s="9">
        <f ca="1">MIN(51,INT(SUMPRODUCT(B1191:N1191,'Task Durations - Table 1'!$A$3:$M$3)))</f>
        <v>20</v>
      </c>
      <c r="P1191" s="9">
        <f ca="1">MATCH(100-C1191,INDEX('Task Durations - Poisson'!$B$2:$AZ$80,,O1191),1)</f>
        <v>28</v>
      </c>
    </row>
    <row r="1192" spans="1:16" ht="20.100000000000001" customHeight="1">
      <c r="A1192" s="10">
        <v>1190</v>
      </c>
      <c r="B1192" s="11">
        <f t="shared" si="208"/>
        <v>9.7748606227405777</v>
      </c>
      <c r="C1192" s="12">
        <f t="shared" ca="1" si="184"/>
        <v>53</v>
      </c>
      <c r="D1192" s="12">
        <f t="shared" ca="1" si="209"/>
        <v>0</v>
      </c>
      <c r="E1192" s="12">
        <f t="shared" ca="1" si="210"/>
        <v>1</v>
      </c>
      <c r="F1192" s="12">
        <f t="shared" ca="1" si="211"/>
        <v>0</v>
      </c>
      <c r="G1192" s="12">
        <f t="shared" ca="1" si="217"/>
        <v>22</v>
      </c>
      <c r="H1192" s="12">
        <f t="shared" ca="1" si="217"/>
        <v>17</v>
      </c>
      <c r="I1192" s="12">
        <f t="shared" ca="1" si="217"/>
        <v>17</v>
      </c>
      <c r="J1192" s="12">
        <f t="shared" ca="1" si="212"/>
        <v>18.666666666666668</v>
      </c>
      <c r="K1192" s="12">
        <f t="shared" ca="1" si="213"/>
        <v>0</v>
      </c>
      <c r="L1192" s="12">
        <f t="shared" ca="1" si="214"/>
        <v>18.666666666666668</v>
      </c>
      <c r="M1192" s="12">
        <f t="shared" ca="1" si="215"/>
        <v>0</v>
      </c>
      <c r="N1192" s="9">
        <f ca="1">MATCH(C1192,INDEX('Task Durations - Poisson'!$B$2:$AZ$80,,5),1)</f>
        <v>6</v>
      </c>
      <c r="O1192" s="9">
        <f ca="1">MIN(51,INT(SUMPRODUCT(B1192:N1192,'Task Durations - Table 1'!$A$3:$M$3)))</f>
        <v>24</v>
      </c>
      <c r="P1192" s="9">
        <f ca="1">MATCH(100-C1192,INDEX('Task Durations - Poisson'!$B$2:$AZ$80,,O1192),1)</f>
        <v>24</v>
      </c>
    </row>
    <row r="1193" spans="1:16" ht="20.100000000000001" customHeight="1">
      <c r="A1193" s="10">
        <v>1191</v>
      </c>
      <c r="B1193" s="11">
        <f t="shared" si="208"/>
        <v>9.7879024628655245</v>
      </c>
      <c r="C1193" s="12">
        <f t="shared" ca="1" si="184"/>
        <v>82</v>
      </c>
      <c r="D1193" s="12">
        <f t="shared" ca="1" si="209"/>
        <v>0</v>
      </c>
      <c r="E1193" s="12">
        <f t="shared" ca="1" si="210"/>
        <v>0</v>
      </c>
      <c r="F1193" s="12">
        <f t="shared" ca="1" si="211"/>
        <v>1</v>
      </c>
      <c r="G1193" s="12">
        <f t="shared" ca="1" si="217"/>
        <v>22</v>
      </c>
      <c r="H1193" s="12">
        <f t="shared" ca="1" si="217"/>
        <v>30</v>
      </c>
      <c r="I1193" s="12">
        <f t="shared" ca="1" si="217"/>
        <v>22</v>
      </c>
      <c r="J1193" s="12">
        <f t="shared" ca="1" si="212"/>
        <v>24.666666666666668</v>
      </c>
      <c r="K1193" s="12">
        <f t="shared" ca="1" si="213"/>
        <v>0</v>
      </c>
      <c r="L1193" s="12">
        <f t="shared" ca="1" si="214"/>
        <v>0</v>
      </c>
      <c r="M1193" s="12">
        <f t="shared" ca="1" si="215"/>
        <v>24.666666666666668</v>
      </c>
      <c r="N1193" s="9">
        <f ca="1">MATCH(C1193,INDEX('Task Durations - Poisson'!$B$2:$AZ$80,,5),1)</f>
        <v>8</v>
      </c>
      <c r="O1193" s="9">
        <f ca="1">MIN(51,INT(SUMPRODUCT(B1193:N1193,'Task Durations - Table 1'!$A$3:$M$3)))</f>
        <v>36</v>
      </c>
      <c r="P1193" s="9">
        <f ca="1">MATCH(100-C1193,INDEX('Task Durations - Poisson'!$B$2:$AZ$80,,O1193),1)</f>
        <v>31</v>
      </c>
    </row>
    <row r="1194" spans="1:16" ht="20.100000000000001" customHeight="1">
      <c r="A1194" s="10">
        <v>1192</v>
      </c>
      <c r="B1194" s="11">
        <f t="shared" si="208"/>
        <v>9.8009617037085359</v>
      </c>
      <c r="C1194" s="12">
        <f t="shared" ca="1" si="184"/>
        <v>19</v>
      </c>
      <c r="D1194" s="12">
        <f t="shared" ca="1" si="209"/>
        <v>1</v>
      </c>
      <c r="E1194" s="12">
        <f t="shared" ca="1" si="210"/>
        <v>0</v>
      </c>
      <c r="F1194" s="12">
        <f t="shared" ca="1" si="211"/>
        <v>0</v>
      </c>
      <c r="G1194" s="12">
        <f t="shared" ca="1" si="217"/>
        <v>22</v>
      </c>
      <c r="H1194" s="12">
        <f t="shared" ca="1" si="217"/>
        <v>30</v>
      </c>
      <c r="I1194" s="12">
        <f t="shared" ca="1" si="217"/>
        <v>22</v>
      </c>
      <c r="J1194" s="12">
        <f t="shared" ca="1" si="212"/>
        <v>24.666666666666668</v>
      </c>
      <c r="K1194" s="12">
        <f t="shared" ca="1" si="213"/>
        <v>24.666666666666668</v>
      </c>
      <c r="L1194" s="12">
        <f t="shared" ca="1" si="214"/>
        <v>0</v>
      </c>
      <c r="M1194" s="12">
        <f t="shared" ca="1" si="215"/>
        <v>0</v>
      </c>
      <c r="N1194" s="9">
        <f ca="1">MATCH(C1194,INDEX('Task Durations - Poisson'!$B$2:$AZ$80,,5),1)</f>
        <v>4</v>
      </c>
      <c r="O1194" s="9">
        <f ca="1">MIN(51,INT(SUMPRODUCT(B1194:N1194,'Task Durations - Table 1'!$A$3:$M$3)))</f>
        <v>37</v>
      </c>
      <c r="P1194" s="9">
        <f ca="1">MATCH(100-C1194,INDEX('Task Durations - Poisson'!$B$2:$AZ$80,,O1194),1)</f>
        <v>43</v>
      </c>
    </row>
    <row r="1195" spans="1:16" ht="20.100000000000001" customHeight="1">
      <c r="A1195" s="10">
        <v>1193</v>
      </c>
      <c r="B1195" s="11">
        <f t="shared" si="208"/>
        <v>9.8140383684860506</v>
      </c>
      <c r="C1195" s="12">
        <f t="shared" ca="1" si="184"/>
        <v>89</v>
      </c>
      <c r="D1195" s="12">
        <f t="shared" ca="1" si="209"/>
        <v>0</v>
      </c>
      <c r="E1195" s="12">
        <f t="shared" ca="1" si="210"/>
        <v>0</v>
      </c>
      <c r="F1195" s="12">
        <f t="shared" ca="1" si="211"/>
        <v>1</v>
      </c>
      <c r="G1195" s="12">
        <f t="shared" ca="1" si="217"/>
        <v>30</v>
      </c>
      <c r="H1195" s="12">
        <f t="shared" ca="1" si="217"/>
        <v>22</v>
      </c>
      <c r="I1195" s="12">
        <f t="shared" ca="1" si="217"/>
        <v>30</v>
      </c>
      <c r="J1195" s="12">
        <f t="shared" ca="1" si="212"/>
        <v>27.333333333333332</v>
      </c>
      <c r="K1195" s="12">
        <f t="shared" ca="1" si="213"/>
        <v>0</v>
      </c>
      <c r="L1195" s="12">
        <f t="shared" ca="1" si="214"/>
        <v>0</v>
      </c>
      <c r="M1195" s="12">
        <f t="shared" ca="1" si="215"/>
        <v>27.333333333333332</v>
      </c>
      <c r="N1195" s="9">
        <f ca="1">MATCH(C1195,INDEX('Task Durations - Poisson'!$B$2:$AZ$80,,5),1)</f>
        <v>9</v>
      </c>
      <c r="O1195" s="9">
        <f ca="1">MIN(51,INT(SUMPRODUCT(B1195:N1195,'Task Durations - Table 1'!$A$3:$M$3)))</f>
        <v>40</v>
      </c>
      <c r="P1195" s="9">
        <f ca="1">MATCH(100-C1195,INDEX('Task Durations - Poisson'!$B$2:$AZ$80,,O1195),1)</f>
        <v>33</v>
      </c>
    </row>
    <row r="1196" spans="1:16" ht="20.100000000000001" customHeight="1">
      <c r="A1196" s="10">
        <v>1194</v>
      </c>
      <c r="B1196" s="11">
        <f t="shared" si="208"/>
        <v>9.8271324804454689</v>
      </c>
      <c r="C1196" s="12">
        <f t="shared" ca="1" si="184"/>
        <v>71</v>
      </c>
      <c r="D1196" s="12">
        <f t="shared" ca="1" si="209"/>
        <v>0</v>
      </c>
      <c r="E1196" s="12">
        <f t="shared" ca="1" si="210"/>
        <v>0</v>
      </c>
      <c r="F1196" s="12">
        <f t="shared" ca="1" si="211"/>
        <v>1</v>
      </c>
      <c r="G1196" s="12">
        <f t="shared" ca="1" si="217"/>
        <v>12</v>
      </c>
      <c r="H1196" s="12">
        <f t="shared" ca="1" si="217"/>
        <v>12</v>
      </c>
      <c r="I1196" s="12">
        <f t="shared" ca="1" si="217"/>
        <v>11</v>
      </c>
      <c r="J1196" s="12">
        <f t="shared" ca="1" si="212"/>
        <v>11.666666666666666</v>
      </c>
      <c r="K1196" s="12">
        <f t="shared" ca="1" si="213"/>
        <v>0</v>
      </c>
      <c r="L1196" s="12">
        <f t="shared" ca="1" si="214"/>
        <v>0</v>
      </c>
      <c r="M1196" s="12">
        <f t="shared" ca="1" si="215"/>
        <v>11.666666666666666</v>
      </c>
      <c r="N1196" s="9">
        <f ca="1">MATCH(C1196,INDEX('Task Durations - Poisson'!$B$2:$AZ$80,,5),1)</f>
        <v>7</v>
      </c>
      <c r="O1196" s="9">
        <f ca="1">MIN(51,INT(SUMPRODUCT(B1196:N1196,'Task Durations - Table 1'!$A$3:$M$3)))</f>
        <v>23</v>
      </c>
      <c r="P1196" s="9">
        <f ca="1">MATCH(100-C1196,INDEX('Task Durations - Poisson'!$B$2:$AZ$80,,O1196),1)</f>
        <v>21</v>
      </c>
    </row>
    <row r="1197" spans="1:16" ht="20.100000000000001" customHeight="1">
      <c r="A1197" s="10">
        <v>1195</v>
      </c>
      <c r="B1197" s="11">
        <f t="shared" si="208"/>
        <v>9.840244062865219</v>
      </c>
      <c r="C1197" s="12">
        <f t="shared" ca="1" si="184"/>
        <v>73</v>
      </c>
      <c r="D1197" s="12">
        <f t="shared" ca="1" si="209"/>
        <v>0</v>
      </c>
      <c r="E1197" s="12">
        <f t="shared" ca="1" si="210"/>
        <v>0</v>
      </c>
      <c r="F1197" s="12">
        <f t="shared" ca="1" si="211"/>
        <v>1</v>
      </c>
      <c r="G1197" s="12">
        <f t="shared" ca="1" si="217"/>
        <v>14</v>
      </c>
      <c r="H1197" s="12">
        <f t="shared" ca="1" si="217"/>
        <v>17</v>
      </c>
      <c r="I1197" s="12">
        <f t="shared" ca="1" si="217"/>
        <v>14</v>
      </c>
      <c r="J1197" s="12">
        <f t="shared" ca="1" si="212"/>
        <v>15</v>
      </c>
      <c r="K1197" s="12">
        <f t="shared" ca="1" si="213"/>
        <v>0</v>
      </c>
      <c r="L1197" s="12">
        <f t="shared" ca="1" si="214"/>
        <v>0</v>
      </c>
      <c r="M1197" s="12">
        <f t="shared" ca="1" si="215"/>
        <v>15</v>
      </c>
      <c r="N1197" s="9">
        <f ca="1">MATCH(C1197,INDEX('Task Durations - Poisson'!$B$2:$AZ$80,,5),1)</f>
        <v>7</v>
      </c>
      <c r="O1197" s="9">
        <f ca="1">MIN(51,INT(SUMPRODUCT(B1197:N1197,'Task Durations - Table 1'!$A$3:$M$3)))</f>
        <v>26</v>
      </c>
      <c r="P1197" s="9">
        <f ca="1">MATCH(100-C1197,INDEX('Task Durations - Poisson'!$B$2:$AZ$80,,O1197),1)</f>
        <v>24</v>
      </c>
    </row>
    <row r="1198" spans="1:16" ht="20.100000000000001" customHeight="1">
      <c r="A1198" s="10">
        <v>1196</v>
      </c>
      <c r="B1198" s="11">
        <f t="shared" si="208"/>
        <v>9.853373139054785</v>
      </c>
      <c r="C1198" s="12">
        <f t="shared" ca="1" si="184"/>
        <v>1</v>
      </c>
      <c r="D1198" s="12">
        <f t="shared" ca="1" si="209"/>
        <v>1</v>
      </c>
      <c r="E1198" s="12">
        <f t="shared" ca="1" si="210"/>
        <v>0</v>
      </c>
      <c r="F1198" s="12">
        <f t="shared" ca="1" si="211"/>
        <v>0</v>
      </c>
      <c r="G1198" s="12">
        <f t="shared" ca="1" si="217"/>
        <v>11</v>
      </c>
      <c r="H1198" s="12">
        <f t="shared" ca="1" si="217"/>
        <v>12</v>
      </c>
      <c r="I1198" s="12">
        <f t="shared" ca="1" si="217"/>
        <v>11</v>
      </c>
      <c r="J1198" s="12">
        <f t="shared" ca="1" si="212"/>
        <v>11.333333333333334</v>
      </c>
      <c r="K1198" s="12">
        <f t="shared" ca="1" si="213"/>
        <v>11.333333333333334</v>
      </c>
      <c r="L1198" s="12">
        <f t="shared" ca="1" si="214"/>
        <v>0</v>
      </c>
      <c r="M1198" s="12">
        <f t="shared" ca="1" si="215"/>
        <v>0</v>
      </c>
      <c r="N1198" s="9">
        <f ca="1">MATCH(C1198,INDEX('Task Durations - Poisson'!$B$2:$AZ$80,,5),1)</f>
        <v>2</v>
      </c>
      <c r="O1198" s="9">
        <f ca="1">MIN(51,INT(SUMPRODUCT(B1198:N1198,'Task Durations - Table 1'!$A$3:$M$3)))</f>
        <v>21</v>
      </c>
      <c r="P1198" s="9">
        <f ca="1">MATCH(100-C1198,INDEX('Task Durations - Poisson'!$B$2:$AZ$80,,O1198),1)</f>
        <v>33</v>
      </c>
    </row>
    <row r="1199" spans="1:16" ht="20.100000000000001" customHeight="1">
      <c r="A1199" s="10">
        <v>1197</v>
      </c>
      <c r="B1199" s="11">
        <f t="shared" si="208"/>
        <v>9.8665197323547478</v>
      </c>
      <c r="C1199" s="12">
        <f t="shared" ca="1" si="184"/>
        <v>56</v>
      </c>
      <c r="D1199" s="12">
        <f t="shared" ca="1" si="209"/>
        <v>0</v>
      </c>
      <c r="E1199" s="12">
        <f t="shared" ca="1" si="210"/>
        <v>1</v>
      </c>
      <c r="F1199" s="12">
        <f t="shared" ca="1" si="211"/>
        <v>0</v>
      </c>
      <c r="G1199" s="12">
        <f t="shared" ca="1" si="217"/>
        <v>11</v>
      </c>
      <c r="H1199" s="12">
        <f t="shared" ca="1" si="217"/>
        <v>11</v>
      </c>
      <c r="I1199" s="12">
        <f t="shared" ca="1" si="217"/>
        <v>10</v>
      </c>
      <c r="J1199" s="12">
        <f t="shared" ca="1" si="212"/>
        <v>10.666666666666666</v>
      </c>
      <c r="K1199" s="12">
        <f t="shared" ca="1" si="213"/>
        <v>0</v>
      </c>
      <c r="L1199" s="12">
        <f t="shared" ca="1" si="214"/>
        <v>10.666666666666666</v>
      </c>
      <c r="M1199" s="12">
        <f t="shared" ca="1" si="215"/>
        <v>0</v>
      </c>
      <c r="N1199" s="9">
        <f ca="1">MATCH(C1199,INDEX('Task Durations - Poisson'!$B$2:$AZ$80,,5),1)</f>
        <v>6</v>
      </c>
      <c r="O1199" s="9">
        <f ca="1">MIN(51,INT(SUMPRODUCT(B1199:N1199,'Task Durations - Table 1'!$A$3:$M$3)))</f>
        <v>17</v>
      </c>
      <c r="P1199" s="9">
        <f ca="1">MATCH(100-C1199,INDEX('Task Durations - Poisson'!$B$2:$AZ$80,,O1199),1)</f>
        <v>17</v>
      </c>
    </row>
    <row r="1200" spans="1:16" ht="20.100000000000001" customHeight="1">
      <c r="A1200" s="10">
        <v>1198</v>
      </c>
      <c r="B1200" s="11">
        <f t="shared" si="208"/>
        <v>9.8796838661368334</v>
      </c>
      <c r="C1200" s="12">
        <f t="shared" ca="1" si="184"/>
        <v>95</v>
      </c>
      <c r="D1200" s="12">
        <f t="shared" ca="1" si="209"/>
        <v>0</v>
      </c>
      <c r="E1200" s="12">
        <f t="shared" ca="1" si="210"/>
        <v>0</v>
      </c>
      <c r="F1200" s="12">
        <f t="shared" ca="1" si="211"/>
        <v>1</v>
      </c>
      <c r="G1200" s="12">
        <f t="shared" ca="1" si="217"/>
        <v>17</v>
      </c>
      <c r="H1200" s="12">
        <f t="shared" ca="1" si="217"/>
        <v>22</v>
      </c>
      <c r="I1200" s="12">
        <f t="shared" ca="1" si="217"/>
        <v>22</v>
      </c>
      <c r="J1200" s="12">
        <f t="shared" ca="1" si="212"/>
        <v>20.333333333333332</v>
      </c>
      <c r="K1200" s="12">
        <f t="shared" ca="1" si="213"/>
        <v>0</v>
      </c>
      <c r="L1200" s="12">
        <f t="shared" ca="1" si="214"/>
        <v>0</v>
      </c>
      <c r="M1200" s="12">
        <f t="shared" ca="1" si="215"/>
        <v>20.333333333333332</v>
      </c>
      <c r="N1200" s="9">
        <f ca="1">MATCH(C1200,INDEX('Task Durations - Poisson'!$B$2:$AZ$80,,5),1)</f>
        <v>10</v>
      </c>
      <c r="O1200" s="9">
        <f ca="1">MIN(51,INT(SUMPRODUCT(B1200:N1200,'Task Durations - Table 1'!$A$3:$M$3)))</f>
        <v>33</v>
      </c>
      <c r="P1200" s="9">
        <f ca="1">MATCH(100-C1200,INDEX('Task Durations - Poisson'!$B$2:$AZ$80,,O1200),1)</f>
        <v>25</v>
      </c>
    </row>
    <row r="1201" spans="1:16" ht="20.100000000000001" customHeight="1">
      <c r="A1201" s="10">
        <v>1199</v>
      </c>
      <c r="B1201" s="11">
        <f t="shared" si="208"/>
        <v>9.8928655638039498</v>
      </c>
      <c r="C1201" s="12">
        <f t="shared" ca="1" si="184"/>
        <v>67</v>
      </c>
      <c r="D1201" s="12">
        <f t="shared" ca="1" si="209"/>
        <v>0</v>
      </c>
      <c r="E1201" s="12">
        <f t="shared" ca="1" si="210"/>
        <v>0</v>
      </c>
      <c r="F1201" s="12">
        <f t="shared" ca="1" si="211"/>
        <v>1</v>
      </c>
      <c r="G1201" s="12">
        <f t="shared" ca="1" si="217"/>
        <v>22</v>
      </c>
      <c r="H1201" s="12">
        <f t="shared" ca="1" si="217"/>
        <v>17</v>
      </c>
      <c r="I1201" s="12">
        <f t="shared" ca="1" si="217"/>
        <v>22</v>
      </c>
      <c r="J1201" s="12">
        <f t="shared" ca="1" si="212"/>
        <v>20.333333333333332</v>
      </c>
      <c r="K1201" s="12">
        <f t="shared" ca="1" si="213"/>
        <v>0</v>
      </c>
      <c r="L1201" s="12">
        <f t="shared" ca="1" si="214"/>
        <v>0</v>
      </c>
      <c r="M1201" s="12">
        <f t="shared" ca="1" si="215"/>
        <v>20.333333333333332</v>
      </c>
      <c r="N1201" s="9">
        <f ca="1">MATCH(C1201,INDEX('Task Durations - Poisson'!$B$2:$AZ$80,,5),1)</f>
        <v>7</v>
      </c>
      <c r="O1201" s="9">
        <f ca="1">MIN(51,INT(SUMPRODUCT(B1201:N1201,'Task Durations - Table 1'!$A$3:$M$3)))</f>
        <v>32</v>
      </c>
      <c r="P1201" s="9">
        <f ca="1">MATCH(100-C1201,INDEX('Task Durations - Poisson'!$B$2:$AZ$80,,O1201),1)</f>
        <v>30</v>
      </c>
    </row>
    <row r="1202" spans="1:16" ht="20.100000000000001" customHeight="1">
      <c r="A1202" s="10">
        <v>1200</v>
      </c>
      <c r="B1202" s="11">
        <f t="shared" si="208"/>
        <v>9.9060648487902299</v>
      </c>
      <c r="C1202" s="12">
        <f t="shared" ca="1" si="184"/>
        <v>92</v>
      </c>
      <c r="D1202" s="12">
        <f t="shared" ca="1" si="209"/>
        <v>0</v>
      </c>
      <c r="E1202" s="12">
        <f t="shared" ca="1" si="210"/>
        <v>0</v>
      </c>
      <c r="F1202" s="12">
        <f t="shared" ca="1" si="211"/>
        <v>1</v>
      </c>
      <c r="G1202" s="12">
        <f t="shared" ca="1" si="217"/>
        <v>11</v>
      </c>
      <c r="H1202" s="12">
        <f t="shared" ca="1" si="217"/>
        <v>12</v>
      </c>
      <c r="I1202" s="12">
        <f t="shared" ca="1" si="217"/>
        <v>12</v>
      </c>
      <c r="J1202" s="12">
        <f t="shared" ca="1" si="212"/>
        <v>11.666666666666666</v>
      </c>
      <c r="K1202" s="12">
        <f t="shared" ca="1" si="213"/>
        <v>0</v>
      </c>
      <c r="L1202" s="12">
        <f t="shared" ca="1" si="214"/>
        <v>0</v>
      </c>
      <c r="M1202" s="12">
        <f t="shared" ca="1" si="215"/>
        <v>11.666666666666666</v>
      </c>
      <c r="N1202" s="9">
        <f ca="1">MATCH(C1202,INDEX('Task Durations - Poisson'!$B$2:$AZ$80,,5),1)</f>
        <v>9</v>
      </c>
      <c r="O1202" s="9">
        <f ca="1">MIN(51,INT(SUMPRODUCT(B1202:N1202,'Task Durations - Table 1'!$A$3:$M$3)))</f>
        <v>24</v>
      </c>
      <c r="P1202" s="9">
        <f ca="1">MATCH(100-C1202,INDEX('Task Durations - Poisson'!$B$2:$AZ$80,,O1202),1)</f>
        <v>18</v>
      </c>
    </row>
    <row r="1203" spans="1:16" ht="20.100000000000001" customHeight="1">
      <c r="A1203" s="10">
        <v>1201</v>
      </c>
      <c r="B1203" s="11">
        <f t="shared" si="208"/>
        <v>9.9192817445610721</v>
      </c>
      <c r="C1203" s="12">
        <f t="shared" ca="1" si="184"/>
        <v>51</v>
      </c>
      <c r="D1203" s="12">
        <f t="shared" ca="1" si="209"/>
        <v>0</v>
      </c>
      <c r="E1203" s="12">
        <f t="shared" ca="1" si="210"/>
        <v>1</v>
      </c>
      <c r="F1203" s="12">
        <f t="shared" ca="1" si="211"/>
        <v>0</v>
      </c>
      <c r="G1203" s="12">
        <f t="shared" ca="1" si="217"/>
        <v>12</v>
      </c>
      <c r="H1203" s="12">
        <f t="shared" ca="1" si="217"/>
        <v>12</v>
      </c>
      <c r="I1203" s="12">
        <f t="shared" ca="1" si="217"/>
        <v>14</v>
      </c>
      <c r="J1203" s="12">
        <f t="shared" ca="1" si="212"/>
        <v>12.666666666666666</v>
      </c>
      <c r="K1203" s="12">
        <f t="shared" ca="1" si="213"/>
        <v>0</v>
      </c>
      <c r="L1203" s="12">
        <f t="shared" ca="1" si="214"/>
        <v>12.666666666666666</v>
      </c>
      <c r="M1203" s="12">
        <f t="shared" ca="1" si="215"/>
        <v>0</v>
      </c>
      <c r="N1203" s="9">
        <f ca="1">MATCH(C1203,INDEX('Task Durations - Poisson'!$B$2:$AZ$80,,5),1)</f>
        <v>6</v>
      </c>
      <c r="O1203" s="9">
        <f ca="1">MIN(51,INT(SUMPRODUCT(B1203:N1203,'Task Durations - Table 1'!$A$3:$M$3)))</f>
        <v>19</v>
      </c>
      <c r="P1203" s="9">
        <f ca="1">MATCH(100-C1203,INDEX('Task Durations - Poisson'!$B$2:$AZ$80,,O1203),1)</f>
        <v>20</v>
      </c>
    </row>
    <row r="1204" spans="1:16" ht="20.100000000000001" customHeight="1">
      <c r="A1204" s="10">
        <v>1202</v>
      </c>
      <c r="B1204" s="11">
        <f t="shared" si="208"/>
        <v>9.9325162746131834</v>
      </c>
      <c r="C1204" s="12">
        <f t="shared" ca="1" si="184"/>
        <v>99</v>
      </c>
      <c r="D1204" s="12">
        <f t="shared" ca="1" si="209"/>
        <v>0</v>
      </c>
      <c r="E1204" s="12">
        <f t="shared" ca="1" si="210"/>
        <v>0</v>
      </c>
      <c r="F1204" s="12">
        <f t="shared" ca="1" si="211"/>
        <v>1</v>
      </c>
      <c r="G1204" s="12">
        <f t="shared" ref="G1204:I1223" ca="1" si="218">INT(CHOOSE(1+MOD($C1204+RANDBETWEEN(0,1),7),1,2,3,5,8,13,21)+$B1204)</f>
        <v>11</v>
      </c>
      <c r="H1204" s="12">
        <f t="shared" ca="1" si="218"/>
        <v>12</v>
      </c>
      <c r="I1204" s="12">
        <f t="shared" ca="1" si="218"/>
        <v>12</v>
      </c>
      <c r="J1204" s="12">
        <f t="shared" ca="1" si="212"/>
        <v>11.666666666666666</v>
      </c>
      <c r="K1204" s="12">
        <f t="shared" ca="1" si="213"/>
        <v>0</v>
      </c>
      <c r="L1204" s="12">
        <f t="shared" ca="1" si="214"/>
        <v>0</v>
      </c>
      <c r="M1204" s="12">
        <f t="shared" ca="1" si="215"/>
        <v>11.666666666666666</v>
      </c>
      <c r="N1204" s="9">
        <f ca="1">MATCH(C1204,INDEX('Task Durations - Poisson'!$B$2:$AZ$80,,5),1)</f>
        <v>12</v>
      </c>
      <c r="O1204" s="9">
        <f ca="1">MIN(51,INT(SUMPRODUCT(B1204:N1204,'Task Durations - Table 1'!$A$3:$M$3)))</f>
        <v>26</v>
      </c>
      <c r="P1204" s="9">
        <f ca="1">MATCH(100-C1204,INDEX('Task Durations - Poisson'!$B$2:$AZ$80,,O1204),1)</f>
        <v>16</v>
      </c>
    </row>
    <row r="1205" spans="1:16" ht="20.100000000000001" customHeight="1">
      <c r="A1205" s="10">
        <v>1203</v>
      </c>
      <c r="B1205" s="11">
        <f t="shared" si="208"/>
        <v>9.9457684624746232</v>
      </c>
      <c r="C1205" s="12">
        <f t="shared" ca="1" si="184"/>
        <v>90</v>
      </c>
      <c r="D1205" s="12">
        <f t="shared" ca="1" si="209"/>
        <v>0</v>
      </c>
      <c r="E1205" s="12">
        <f t="shared" ca="1" si="210"/>
        <v>0</v>
      </c>
      <c r="F1205" s="12">
        <f t="shared" ca="1" si="211"/>
        <v>1</v>
      </c>
      <c r="G1205" s="12">
        <f t="shared" ca="1" si="218"/>
        <v>10</v>
      </c>
      <c r="H1205" s="12">
        <f t="shared" ca="1" si="218"/>
        <v>30</v>
      </c>
      <c r="I1205" s="12">
        <f t="shared" ca="1" si="218"/>
        <v>30</v>
      </c>
      <c r="J1205" s="12">
        <f t="shared" ca="1" si="212"/>
        <v>23.333333333333332</v>
      </c>
      <c r="K1205" s="12">
        <f t="shared" ca="1" si="213"/>
        <v>0</v>
      </c>
      <c r="L1205" s="12">
        <f t="shared" ca="1" si="214"/>
        <v>0</v>
      </c>
      <c r="M1205" s="12">
        <f t="shared" ca="1" si="215"/>
        <v>23.333333333333332</v>
      </c>
      <c r="N1205" s="9">
        <f ca="1">MATCH(C1205,INDEX('Task Durations - Poisson'!$B$2:$AZ$80,,5),1)</f>
        <v>9</v>
      </c>
      <c r="O1205" s="9">
        <f ca="1">MIN(51,INT(SUMPRODUCT(B1205:N1205,'Task Durations - Table 1'!$A$3:$M$3)))</f>
        <v>36</v>
      </c>
      <c r="P1205" s="9">
        <f ca="1">MATCH(100-C1205,INDEX('Task Durations - Poisson'!$B$2:$AZ$80,,O1205),1)</f>
        <v>29</v>
      </c>
    </row>
    <row r="1206" spans="1:16" ht="20.100000000000001" customHeight="1">
      <c r="A1206" s="10">
        <v>1204</v>
      </c>
      <c r="B1206" s="11">
        <f t="shared" si="208"/>
        <v>9.9590383317048339</v>
      </c>
      <c r="C1206" s="12">
        <f t="shared" ca="1" si="184"/>
        <v>5</v>
      </c>
      <c r="D1206" s="12">
        <f t="shared" ca="1" si="209"/>
        <v>1</v>
      </c>
      <c r="E1206" s="12">
        <f t="shared" ca="1" si="210"/>
        <v>0</v>
      </c>
      <c r="F1206" s="12">
        <f t="shared" ca="1" si="211"/>
        <v>0</v>
      </c>
      <c r="G1206" s="12">
        <f t="shared" ca="1" si="218"/>
        <v>22</v>
      </c>
      <c r="H1206" s="12">
        <f t="shared" ca="1" si="218"/>
        <v>22</v>
      </c>
      <c r="I1206" s="12">
        <f t="shared" ca="1" si="218"/>
        <v>30</v>
      </c>
      <c r="J1206" s="12">
        <f t="shared" ca="1" si="212"/>
        <v>24.666666666666668</v>
      </c>
      <c r="K1206" s="12">
        <f t="shared" ca="1" si="213"/>
        <v>24.666666666666668</v>
      </c>
      <c r="L1206" s="12">
        <f t="shared" ca="1" si="214"/>
        <v>0</v>
      </c>
      <c r="M1206" s="12">
        <f t="shared" ca="1" si="215"/>
        <v>0</v>
      </c>
      <c r="N1206" s="9">
        <f ca="1">MATCH(C1206,INDEX('Task Durations - Poisson'!$B$2:$AZ$80,,5),1)</f>
        <v>3</v>
      </c>
      <c r="O1206" s="9">
        <f ca="1">MIN(51,INT(SUMPRODUCT(B1206:N1206,'Task Durations - Table 1'!$A$3:$M$3)))</f>
        <v>37</v>
      </c>
      <c r="P1206" s="9">
        <f ca="1">MATCH(100-C1206,INDEX('Task Durations - Poisson'!$B$2:$AZ$80,,O1206),1)</f>
        <v>48</v>
      </c>
    </row>
    <row r="1207" spans="1:16" ht="20.100000000000001" customHeight="1">
      <c r="A1207" s="10">
        <v>1205</v>
      </c>
      <c r="B1207" s="11">
        <f t="shared" si="208"/>
        <v>9.9723259058947047</v>
      </c>
      <c r="C1207" s="12">
        <f t="shared" ca="1" si="184"/>
        <v>39</v>
      </c>
      <c r="D1207" s="12">
        <f t="shared" ca="1" si="209"/>
        <v>0</v>
      </c>
      <c r="E1207" s="12">
        <f t="shared" ca="1" si="210"/>
        <v>1</v>
      </c>
      <c r="F1207" s="12">
        <f t="shared" ca="1" si="211"/>
        <v>0</v>
      </c>
      <c r="G1207" s="12">
        <f t="shared" ca="1" si="218"/>
        <v>22</v>
      </c>
      <c r="H1207" s="12">
        <f t="shared" ca="1" si="218"/>
        <v>22</v>
      </c>
      <c r="I1207" s="12">
        <f t="shared" ca="1" si="218"/>
        <v>17</v>
      </c>
      <c r="J1207" s="12">
        <f t="shared" ca="1" si="212"/>
        <v>20.333333333333332</v>
      </c>
      <c r="K1207" s="12">
        <f t="shared" ca="1" si="213"/>
        <v>0</v>
      </c>
      <c r="L1207" s="12">
        <f t="shared" ca="1" si="214"/>
        <v>20.333333333333332</v>
      </c>
      <c r="M1207" s="12">
        <f t="shared" ca="1" si="215"/>
        <v>0</v>
      </c>
      <c r="N1207" s="9">
        <f ca="1">MATCH(C1207,INDEX('Task Durations - Poisson'!$B$2:$AZ$80,,5),1)</f>
        <v>5</v>
      </c>
      <c r="O1207" s="9">
        <f ca="1">MIN(51,INT(SUMPRODUCT(B1207:N1207,'Task Durations - Table 1'!$A$3:$M$3)))</f>
        <v>24</v>
      </c>
      <c r="P1207" s="9">
        <f ca="1">MATCH(100-C1207,INDEX('Task Durations - Poisson'!$B$2:$AZ$80,,O1207),1)</f>
        <v>26</v>
      </c>
    </row>
    <row r="1208" spans="1:16" ht="20.100000000000001" customHeight="1">
      <c r="A1208" s="10">
        <v>1206</v>
      </c>
      <c r="B1208" s="11">
        <f t="shared" si="208"/>
        <v>9.9856312086665913</v>
      </c>
      <c r="C1208" s="12">
        <f t="shared" ca="1" si="184"/>
        <v>98</v>
      </c>
      <c r="D1208" s="12">
        <f t="shared" ca="1" si="209"/>
        <v>0</v>
      </c>
      <c r="E1208" s="12">
        <f t="shared" ca="1" si="210"/>
        <v>0</v>
      </c>
      <c r="F1208" s="12">
        <f t="shared" ca="1" si="211"/>
        <v>1</v>
      </c>
      <c r="G1208" s="12">
        <f t="shared" ca="1" si="218"/>
        <v>11</v>
      </c>
      <c r="H1208" s="12">
        <f t="shared" ca="1" si="218"/>
        <v>10</v>
      </c>
      <c r="I1208" s="12">
        <f t="shared" ca="1" si="218"/>
        <v>11</v>
      </c>
      <c r="J1208" s="12">
        <f t="shared" ca="1" si="212"/>
        <v>10.666666666666666</v>
      </c>
      <c r="K1208" s="12">
        <f t="shared" ca="1" si="213"/>
        <v>0</v>
      </c>
      <c r="L1208" s="12">
        <f t="shared" ca="1" si="214"/>
        <v>0</v>
      </c>
      <c r="M1208" s="12">
        <f t="shared" ca="1" si="215"/>
        <v>10.666666666666666</v>
      </c>
      <c r="N1208" s="9">
        <f ca="1">MATCH(C1208,INDEX('Task Durations - Poisson'!$B$2:$AZ$80,,5),1)</f>
        <v>11</v>
      </c>
      <c r="O1208" s="9">
        <f ca="1">MIN(51,INT(SUMPRODUCT(B1208:N1208,'Task Durations - Table 1'!$A$3:$M$3)))</f>
        <v>24</v>
      </c>
      <c r="P1208" s="9">
        <f ca="1">MATCH(100-C1208,INDEX('Task Durations - Poisson'!$B$2:$AZ$80,,O1208),1)</f>
        <v>16</v>
      </c>
    </row>
    <row r="1209" spans="1:16" ht="20.100000000000001" customHeight="1">
      <c r="A1209" s="10">
        <v>1207</v>
      </c>
      <c r="B1209" s="11">
        <f t="shared" si="208"/>
        <v>9.9989542636743636</v>
      </c>
      <c r="C1209" s="12">
        <f t="shared" ca="1" si="184"/>
        <v>0</v>
      </c>
      <c r="D1209" s="12">
        <f t="shared" ca="1" si="209"/>
        <v>1</v>
      </c>
      <c r="E1209" s="12">
        <f t="shared" ca="1" si="210"/>
        <v>0</v>
      </c>
      <c r="F1209" s="12">
        <f t="shared" ca="1" si="211"/>
        <v>0</v>
      </c>
      <c r="G1209" s="12">
        <f t="shared" ca="1" si="218"/>
        <v>11</v>
      </c>
      <c r="H1209" s="12">
        <f t="shared" ca="1" si="218"/>
        <v>10</v>
      </c>
      <c r="I1209" s="12">
        <f t="shared" ca="1" si="218"/>
        <v>10</v>
      </c>
      <c r="J1209" s="12">
        <f t="shared" ca="1" si="212"/>
        <v>10.333333333333334</v>
      </c>
      <c r="K1209" s="12">
        <f t="shared" ca="1" si="213"/>
        <v>10.333333333333334</v>
      </c>
      <c r="L1209" s="12">
        <f t="shared" ca="1" si="214"/>
        <v>0</v>
      </c>
      <c r="M1209" s="12">
        <f t="shared" ca="1" si="215"/>
        <v>0</v>
      </c>
      <c r="N1209" s="9">
        <f ca="1">MATCH(C1209,INDEX('Task Durations - Poisson'!$B$2:$AZ$80,,5),1)</f>
        <v>2</v>
      </c>
      <c r="O1209" s="9">
        <f ca="1">MIN(51,INT(SUMPRODUCT(B1209:N1209,'Task Durations - Table 1'!$A$3:$M$3)))</f>
        <v>19</v>
      </c>
      <c r="P1209" s="9">
        <f ca="1">MATCH(100-C1209,INDEX('Task Durations - Poisson'!$B$2:$AZ$80,,O1209),1)</f>
        <v>79</v>
      </c>
    </row>
    <row r="1210" spans="1:16" ht="20.100000000000001" customHeight="1">
      <c r="A1210" s="10">
        <v>1208</v>
      </c>
      <c r="B1210" s="11">
        <f t="shared" si="208"/>
        <v>10.012295094603465</v>
      </c>
      <c r="C1210" s="12">
        <f t="shared" ca="1" si="184"/>
        <v>79</v>
      </c>
      <c r="D1210" s="12">
        <f t="shared" ca="1" si="209"/>
        <v>0</v>
      </c>
      <c r="E1210" s="12">
        <f t="shared" ca="1" si="210"/>
        <v>0</v>
      </c>
      <c r="F1210" s="12">
        <f t="shared" ca="1" si="211"/>
        <v>1</v>
      </c>
      <c r="G1210" s="12">
        <f t="shared" ca="1" si="218"/>
        <v>13</v>
      </c>
      <c r="H1210" s="12">
        <f t="shared" ca="1" si="218"/>
        <v>15</v>
      </c>
      <c r="I1210" s="12">
        <f t="shared" ca="1" si="218"/>
        <v>15</v>
      </c>
      <c r="J1210" s="12">
        <f t="shared" ca="1" si="212"/>
        <v>14.333333333333334</v>
      </c>
      <c r="K1210" s="12">
        <f t="shared" ca="1" si="213"/>
        <v>0</v>
      </c>
      <c r="L1210" s="12">
        <f t="shared" ca="1" si="214"/>
        <v>0</v>
      </c>
      <c r="M1210" s="12">
        <f t="shared" ca="1" si="215"/>
        <v>14.333333333333334</v>
      </c>
      <c r="N1210" s="9">
        <f ca="1">MATCH(C1210,INDEX('Task Durations - Poisson'!$B$2:$AZ$80,,5),1)</f>
        <v>8</v>
      </c>
      <c r="O1210" s="9">
        <f ca="1">MIN(51,INT(SUMPRODUCT(B1210:N1210,'Task Durations - Table 1'!$A$3:$M$3)))</f>
        <v>26</v>
      </c>
      <c r="P1210" s="9">
        <f ca="1">MATCH(100-C1210,INDEX('Task Durations - Poisson'!$B$2:$AZ$80,,O1210),1)</f>
        <v>23</v>
      </c>
    </row>
    <row r="1211" spans="1:16" ht="20.100000000000001" customHeight="1">
      <c r="A1211" s="10">
        <v>1209</v>
      </c>
      <c r="B1211" s="11">
        <f t="shared" si="208"/>
        <v>10.025653725170924</v>
      </c>
      <c r="C1211" s="12">
        <f t="shared" ca="1" si="184"/>
        <v>7</v>
      </c>
      <c r="D1211" s="12">
        <f t="shared" ca="1" si="209"/>
        <v>1</v>
      </c>
      <c r="E1211" s="12">
        <f t="shared" ca="1" si="210"/>
        <v>0</v>
      </c>
      <c r="F1211" s="12">
        <f t="shared" ca="1" si="211"/>
        <v>0</v>
      </c>
      <c r="G1211" s="12">
        <f t="shared" ca="1" si="218"/>
        <v>11</v>
      </c>
      <c r="H1211" s="12">
        <f t="shared" ca="1" si="218"/>
        <v>12</v>
      </c>
      <c r="I1211" s="12">
        <f t="shared" ca="1" si="218"/>
        <v>12</v>
      </c>
      <c r="J1211" s="12">
        <f t="shared" ca="1" si="212"/>
        <v>11.666666666666666</v>
      </c>
      <c r="K1211" s="12">
        <f t="shared" ca="1" si="213"/>
        <v>11.666666666666666</v>
      </c>
      <c r="L1211" s="12">
        <f t="shared" ca="1" si="214"/>
        <v>0</v>
      </c>
      <c r="M1211" s="12">
        <f t="shared" ca="1" si="215"/>
        <v>0</v>
      </c>
      <c r="N1211" s="9">
        <f ca="1">MATCH(C1211,INDEX('Task Durations - Poisson'!$B$2:$AZ$80,,5),1)</f>
        <v>3</v>
      </c>
      <c r="O1211" s="9">
        <f ca="1">MIN(51,INT(SUMPRODUCT(B1211:N1211,'Task Durations - Table 1'!$A$3:$M$3)))</f>
        <v>22</v>
      </c>
      <c r="P1211" s="9">
        <f ca="1">MATCH(100-C1211,INDEX('Task Durations - Poisson'!$B$2:$AZ$80,,O1211),1)</f>
        <v>30</v>
      </c>
    </row>
    <row r="1212" spans="1:16" ht="20.100000000000001" customHeight="1">
      <c r="A1212" s="10">
        <v>1210</v>
      </c>
      <c r="B1212" s="11">
        <f t="shared" si="208"/>
        <v>10.039030179125424</v>
      </c>
      <c r="C1212" s="12">
        <f t="shared" ca="1" si="184"/>
        <v>19</v>
      </c>
      <c r="D1212" s="12">
        <f t="shared" ca="1" si="209"/>
        <v>1</v>
      </c>
      <c r="E1212" s="12">
        <f t="shared" ca="1" si="210"/>
        <v>0</v>
      </c>
      <c r="F1212" s="12">
        <f t="shared" ca="1" si="211"/>
        <v>0</v>
      </c>
      <c r="G1212" s="12">
        <f t="shared" ca="1" si="218"/>
        <v>31</v>
      </c>
      <c r="H1212" s="12">
        <f t="shared" ca="1" si="218"/>
        <v>23</v>
      </c>
      <c r="I1212" s="12">
        <f t="shared" ca="1" si="218"/>
        <v>31</v>
      </c>
      <c r="J1212" s="12">
        <f t="shared" ca="1" si="212"/>
        <v>28.333333333333332</v>
      </c>
      <c r="K1212" s="12">
        <f t="shared" ca="1" si="213"/>
        <v>28.333333333333332</v>
      </c>
      <c r="L1212" s="12">
        <f t="shared" ca="1" si="214"/>
        <v>0</v>
      </c>
      <c r="M1212" s="12">
        <f t="shared" ca="1" si="215"/>
        <v>0</v>
      </c>
      <c r="N1212" s="9">
        <f ca="1">MATCH(C1212,INDEX('Task Durations - Poisson'!$B$2:$AZ$80,,5),1)</f>
        <v>4</v>
      </c>
      <c r="O1212" s="9">
        <f ca="1">MIN(51,INT(SUMPRODUCT(B1212:N1212,'Task Durations - Table 1'!$A$3:$M$3)))</f>
        <v>42</v>
      </c>
      <c r="P1212" s="9">
        <f ca="1">MATCH(100-C1212,INDEX('Task Durations - Poisson'!$B$2:$AZ$80,,O1212),1)</f>
        <v>49</v>
      </c>
    </row>
    <row r="1213" spans="1:16" ht="20.100000000000001" customHeight="1">
      <c r="A1213" s="10">
        <v>1211</v>
      </c>
      <c r="B1213" s="11">
        <f t="shared" si="208"/>
        <v>10.052424480247332</v>
      </c>
      <c r="C1213" s="12">
        <f t="shared" ca="1" si="184"/>
        <v>7</v>
      </c>
      <c r="D1213" s="12">
        <f t="shared" ca="1" si="209"/>
        <v>1</v>
      </c>
      <c r="E1213" s="12">
        <f t="shared" ca="1" si="210"/>
        <v>0</v>
      </c>
      <c r="F1213" s="12">
        <f t="shared" ca="1" si="211"/>
        <v>0</v>
      </c>
      <c r="G1213" s="12">
        <f t="shared" ca="1" si="218"/>
        <v>11</v>
      </c>
      <c r="H1213" s="12">
        <f t="shared" ca="1" si="218"/>
        <v>11</v>
      </c>
      <c r="I1213" s="12">
        <f t="shared" ca="1" si="218"/>
        <v>11</v>
      </c>
      <c r="J1213" s="12">
        <f t="shared" ca="1" si="212"/>
        <v>11</v>
      </c>
      <c r="K1213" s="12">
        <f t="shared" ca="1" si="213"/>
        <v>11</v>
      </c>
      <c r="L1213" s="12">
        <f t="shared" ca="1" si="214"/>
        <v>0</v>
      </c>
      <c r="M1213" s="12">
        <f t="shared" ca="1" si="215"/>
        <v>0</v>
      </c>
      <c r="N1213" s="9">
        <f ca="1">MATCH(C1213,INDEX('Task Durations - Poisson'!$B$2:$AZ$80,,5),1)</f>
        <v>3</v>
      </c>
      <c r="O1213" s="9">
        <f ca="1">MIN(51,INT(SUMPRODUCT(B1213:N1213,'Task Durations - Table 1'!$A$3:$M$3)))</f>
        <v>21</v>
      </c>
      <c r="P1213" s="9">
        <f ca="1">MATCH(100-C1213,INDEX('Task Durations - Poisson'!$B$2:$AZ$80,,O1213),1)</f>
        <v>29</v>
      </c>
    </row>
    <row r="1214" spans="1:16" ht="20.100000000000001" customHeight="1">
      <c r="A1214" s="10">
        <v>1212</v>
      </c>
      <c r="B1214" s="11">
        <f t="shared" si="208"/>
        <v>10.065836652348743</v>
      </c>
      <c r="C1214" s="12">
        <f t="shared" ca="1" si="184"/>
        <v>56</v>
      </c>
      <c r="D1214" s="12">
        <f t="shared" ca="1" si="209"/>
        <v>0</v>
      </c>
      <c r="E1214" s="12">
        <f t="shared" ca="1" si="210"/>
        <v>1</v>
      </c>
      <c r="F1214" s="12">
        <f t="shared" ca="1" si="211"/>
        <v>0</v>
      </c>
      <c r="G1214" s="12">
        <f t="shared" ca="1" si="218"/>
        <v>11</v>
      </c>
      <c r="H1214" s="12">
        <f t="shared" ca="1" si="218"/>
        <v>11</v>
      </c>
      <c r="I1214" s="12">
        <f t="shared" ca="1" si="218"/>
        <v>12</v>
      </c>
      <c r="J1214" s="12">
        <f t="shared" ca="1" si="212"/>
        <v>11.333333333333334</v>
      </c>
      <c r="K1214" s="12">
        <f t="shared" ca="1" si="213"/>
        <v>0</v>
      </c>
      <c r="L1214" s="12">
        <f t="shared" ca="1" si="214"/>
        <v>11.333333333333334</v>
      </c>
      <c r="M1214" s="12">
        <f t="shared" ca="1" si="215"/>
        <v>0</v>
      </c>
      <c r="N1214" s="9">
        <f ca="1">MATCH(C1214,INDEX('Task Durations - Poisson'!$B$2:$AZ$80,,5),1)</f>
        <v>6</v>
      </c>
      <c r="O1214" s="9">
        <f ca="1">MIN(51,INT(SUMPRODUCT(B1214:N1214,'Task Durations - Table 1'!$A$3:$M$3)))</f>
        <v>18</v>
      </c>
      <c r="P1214" s="9">
        <f ca="1">MATCH(100-C1214,INDEX('Task Durations - Poisson'!$B$2:$AZ$80,,O1214),1)</f>
        <v>18</v>
      </c>
    </row>
    <row r="1215" spans="1:16" ht="20.100000000000001" customHeight="1">
      <c r="A1215" s="10">
        <v>1213</v>
      </c>
      <c r="B1215" s="11">
        <f t="shared" si="208"/>
        <v>10.079266719273516</v>
      </c>
      <c r="C1215" s="12">
        <f t="shared" ca="1" si="184"/>
        <v>59</v>
      </c>
      <c r="D1215" s="12">
        <f t="shared" ca="1" si="209"/>
        <v>0</v>
      </c>
      <c r="E1215" s="12">
        <f t="shared" ca="1" si="210"/>
        <v>1</v>
      </c>
      <c r="F1215" s="12">
        <f t="shared" ca="1" si="211"/>
        <v>0</v>
      </c>
      <c r="G1215" s="12">
        <f t="shared" ca="1" si="218"/>
        <v>15</v>
      </c>
      <c r="H1215" s="12">
        <f t="shared" ca="1" si="218"/>
        <v>18</v>
      </c>
      <c r="I1215" s="12">
        <f t="shared" ca="1" si="218"/>
        <v>18</v>
      </c>
      <c r="J1215" s="12">
        <f t="shared" ca="1" si="212"/>
        <v>17</v>
      </c>
      <c r="K1215" s="12">
        <f t="shared" ca="1" si="213"/>
        <v>0</v>
      </c>
      <c r="L1215" s="12">
        <f t="shared" ca="1" si="214"/>
        <v>17</v>
      </c>
      <c r="M1215" s="12">
        <f t="shared" ca="1" si="215"/>
        <v>0</v>
      </c>
      <c r="N1215" s="9">
        <f ca="1">MATCH(C1215,INDEX('Task Durations - Poisson'!$B$2:$AZ$80,,5),1)</f>
        <v>6</v>
      </c>
      <c r="O1215" s="9">
        <f ca="1">MIN(51,INT(SUMPRODUCT(B1215:N1215,'Task Durations - Table 1'!$A$3:$M$3)))</f>
        <v>22</v>
      </c>
      <c r="P1215" s="9">
        <f ca="1">MATCH(100-C1215,INDEX('Task Durations - Poisson'!$B$2:$AZ$80,,O1215),1)</f>
        <v>22</v>
      </c>
    </row>
    <row r="1216" spans="1:16" ht="20.100000000000001" customHeight="1">
      <c r="A1216" s="10">
        <v>1214</v>
      </c>
      <c r="B1216" s="11">
        <f t="shared" si="208"/>
        <v>10.092714704897338</v>
      </c>
      <c r="C1216" s="12">
        <f t="shared" ca="1" si="184"/>
        <v>76</v>
      </c>
      <c r="D1216" s="12">
        <f t="shared" ca="1" si="209"/>
        <v>0</v>
      </c>
      <c r="E1216" s="12">
        <f t="shared" ca="1" si="210"/>
        <v>0</v>
      </c>
      <c r="F1216" s="12">
        <f t="shared" ca="1" si="211"/>
        <v>1</v>
      </c>
      <c r="G1216" s="12">
        <f t="shared" ca="1" si="218"/>
        <v>31</v>
      </c>
      <c r="H1216" s="12">
        <f t="shared" ca="1" si="218"/>
        <v>11</v>
      </c>
      <c r="I1216" s="12">
        <f t="shared" ca="1" si="218"/>
        <v>31</v>
      </c>
      <c r="J1216" s="12">
        <f t="shared" ca="1" si="212"/>
        <v>24.333333333333332</v>
      </c>
      <c r="K1216" s="12">
        <f t="shared" ca="1" si="213"/>
        <v>0</v>
      </c>
      <c r="L1216" s="12">
        <f t="shared" ca="1" si="214"/>
        <v>0</v>
      </c>
      <c r="M1216" s="12">
        <f t="shared" ca="1" si="215"/>
        <v>24.333333333333332</v>
      </c>
      <c r="N1216" s="9">
        <f ca="1">MATCH(C1216,INDEX('Task Durations - Poisson'!$B$2:$AZ$80,,5),1)</f>
        <v>7</v>
      </c>
      <c r="O1216" s="9">
        <f ca="1">MIN(51,INT(SUMPRODUCT(B1216:N1216,'Task Durations - Table 1'!$A$3:$M$3)))</f>
        <v>37</v>
      </c>
      <c r="P1216" s="9">
        <f ca="1">MATCH(100-C1216,INDEX('Task Durations - Poisson'!$B$2:$AZ$80,,O1216),1)</f>
        <v>34</v>
      </c>
    </row>
    <row r="1217" spans="1:16" ht="20.100000000000001" customHeight="1">
      <c r="A1217" s="10">
        <v>1215</v>
      </c>
      <c r="B1217" s="11">
        <f t="shared" si="208"/>
        <v>10.106180633127735</v>
      </c>
      <c r="C1217" s="12">
        <f t="shared" ca="1" si="184"/>
        <v>45</v>
      </c>
      <c r="D1217" s="12">
        <f t="shared" ca="1" si="209"/>
        <v>0</v>
      </c>
      <c r="E1217" s="12">
        <f t="shared" ca="1" si="210"/>
        <v>1</v>
      </c>
      <c r="F1217" s="12">
        <f t="shared" ca="1" si="211"/>
        <v>0</v>
      </c>
      <c r="G1217" s="12">
        <f t="shared" ca="1" si="218"/>
        <v>15</v>
      </c>
      <c r="H1217" s="12">
        <f t="shared" ca="1" si="218"/>
        <v>15</v>
      </c>
      <c r="I1217" s="12">
        <f t="shared" ca="1" si="218"/>
        <v>18</v>
      </c>
      <c r="J1217" s="12">
        <f t="shared" ca="1" si="212"/>
        <v>16</v>
      </c>
      <c r="K1217" s="12">
        <f t="shared" ca="1" si="213"/>
        <v>0</v>
      </c>
      <c r="L1217" s="12">
        <f t="shared" ca="1" si="214"/>
        <v>16</v>
      </c>
      <c r="M1217" s="12">
        <f t="shared" ca="1" si="215"/>
        <v>0</v>
      </c>
      <c r="N1217" s="9">
        <f ca="1">MATCH(C1217,INDEX('Task Durations - Poisson'!$B$2:$AZ$80,,5),1)</f>
        <v>6</v>
      </c>
      <c r="O1217" s="9">
        <f ca="1">MIN(51,INT(SUMPRODUCT(B1217:N1217,'Task Durations - Table 1'!$A$3:$M$3)))</f>
        <v>22</v>
      </c>
      <c r="P1217" s="9">
        <f ca="1">MATCH(100-C1217,INDEX('Task Durations - Poisson'!$B$2:$AZ$80,,O1217),1)</f>
        <v>23</v>
      </c>
    </row>
    <row r="1218" spans="1:16" ht="20.100000000000001" customHeight="1">
      <c r="A1218" s="10">
        <v>1216</v>
      </c>
      <c r="B1218" s="11">
        <f t="shared" si="208"/>
        <v>10.119664527904142</v>
      </c>
      <c r="C1218" s="12">
        <f t="shared" ca="1" si="184"/>
        <v>54</v>
      </c>
      <c r="D1218" s="12">
        <f t="shared" ca="1" si="209"/>
        <v>0</v>
      </c>
      <c r="E1218" s="12">
        <f t="shared" ca="1" si="210"/>
        <v>1</v>
      </c>
      <c r="F1218" s="12">
        <f t="shared" ca="1" si="211"/>
        <v>0</v>
      </c>
      <c r="G1218" s="12">
        <f t="shared" ca="1" si="218"/>
        <v>23</v>
      </c>
      <c r="H1218" s="12">
        <f t="shared" ca="1" si="218"/>
        <v>23</v>
      </c>
      <c r="I1218" s="12">
        <f t="shared" ca="1" si="218"/>
        <v>31</v>
      </c>
      <c r="J1218" s="12">
        <f t="shared" ca="1" si="212"/>
        <v>25.666666666666668</v>
      </c>
      <c r="K1218" s="12">
        <f t="shared" ca="1" si="213"/>
        <v>0</v>
      </c>
      <c r="L1218" s="12">
        <f t="shared" ca="1" si="214"/>
        <v>25.666666666666668</v>
      </c>
      <c r="M1218" s="12">
        <f t="shared" ca="1" si="215"/>
        <v>0</v>
      </c>
      <c r="N1218" s="9">
        <f ca="1">MATCH(C1218,INDEX('Task Durations - Poisson'!$B$2:$AZ$80,,5),1)</f>
        <v>6</v>
      </c>
      <c r="O1218" s="9">
        <f ca="1">MIN(51,INT(SUMPRODUCT(B1218:N1218,'Task Durations - Table 1'!$A$3:$M$3)))</f>
        <v>30</v>
      </c>
      <c r="P1218" s="9">
        <f ca="1">MATCH(100-C1218,INDEX('Task Durations - Poisson'!$B$2:$AZ$80,,O1218),1)</f>
        <v>30</v>
      </c>
    </row>
    <row r="1219" spans="1:16" ht="20.100000000000001" customHeight="1">
      <c r="A1219" s="10">
        <v>1217</v>
      </c>
      <c r="B1219" s="11">
        <f t="shared" ref="B1219:B1282" si="219">2*EXP(A1219/750)</f>
        <v>10.13316641319793</v>
      </c>
      <c r="C1219" s="12">
        <f t="shared" ca="1" si="184"/>
        <v>4</v>
      </c>
      <c r="D1219" s="12">
        <f t="shared" ref="D1219:D1282" ca="1" si="220">IF(C1219&lt;33,1,0)</f>
        <v>1</v>
      </c>
      <c r="E1219" s="12">
        <f t="shared" ref="E1219:E1282" ca="1" si="221">IF(AND(C1219&gt;=33,C1219&lt;66),1,0)</f>
        <v>0</v>
      </c>
      <c r="F1219" s="12">
        <f t="shared" ref="F1219:F1282" ca="1" si="222">IF(D1219+E1219&gt;0,0,1)</f>
        <v>0</v>
      </c>
      <c r="G1219" s="12">
        <f t="shared" ca="1" si="218"/>
        <v>18</v>
      </c>
      <c r="H1219" s="12">
        <f t="shared" ca="1" si="218"/>
        <v>18</v>
      </c>
      <c r="I1219" s="12">
        <f t="shared" ca="1" si="218"/>
        <v>23</v>
      </c>
      <c r="J1219" s="12">
        <f t="shared" ref="J1219:J1282" ca="1" si="223">AVERAGE(G1219:I1219)</f>
        <v>19.666666666666668</v>
      </c>
      <c r="K1219" s="12">
        <f t="shared" ref="K1219:K1282" ca="1" si="224">IF(OR(AND(D1219,IF($C1219&lt;80,1,0)),AND(E1219,IF($C1219&lt;20,1,0))),1,0)*$J1219</f>
        <v>19.666666666666668</v>
      </c>
      <c r="L1219" s="12">
        <f t="shared" ref="L1219:L1282" ca="1" si="225">IF(AND(K1219=0,E1219=1),1,0)*$J1219</f>
        <v>0</v>
      </c>
      <c r="M1219" s="12">
        <f t="shared" ref="M1219:M1282" ca="1" si="226">IF(K1219+L1219=0,1,0)*$J1219</f>
        <v>0</v>
      </c>
      <c r="N1219" s="9">
        <f ca="1">MATCH(C1219,INDEX('Task Durations - Poisson'!$B$2:$AZ$80,,5),1)</f>
        <v>2</v>
      </c>
      <c r="O1219" s="9">
        <f ca="1">MIN(51,INT(SUMPRODUCT(B1219:N1219,'Task Durations - Table 1'!$A$3:$M$3)))</f>
        <v>31</v>
      </c>
      <c r="P1219" s="9">
        <f ca="1">MATCH(100-C1219,INDEX('Task Durations - Poisson'!$B$2:$AZ$80,,O1219),1)</f>
        <v>42</v>
      </c>
    </row>
    <row r="1220" spans="1:16" ht="20.100000000000001" customHeight="1">
      <c r="A1220" s="10">
        <v>1218</v>
      </c>
      <c r="B1220" s="11">
        <f t="shared" si="219"/>
        <v>10.146686313012458</v>
      </c>
      <c r="C1220" s="12">
        <f t="shared" ca="1" si="184"/>
        <v>87</v>
      </c>
      <c r="D1220" s="12">
        <f t="shared" ca="1" si="220"/>
        <v>0</v>
      </c>
      <c r="E1220" s="12">
        <f t="shared" ca="1" si="221"/>
        <v>0</v>
      </c>
      <c r="F1220" s="12">
        <f t="shared" ca="1" si="222"/>
        <v>1</v>
      </c>
      <c r="G1220" s="12">
        <f t="shared" ca="1" si="218"/>
        <v>15</v>
      </c>
      <c r="H1220" s="12">
        <f t="shared" ca="1" si="218"/>
        <v>15</v>
      </c>
      <c r="I1220" s="12">
        <f t="shared" ca="1" si="218"/>
        <v>18</v>
      </c>
      <c r="J1220" s="12">
        <f t="shared" ca="1" si="223"/>
        <v>16</v>
      </c>
      <c r="K1220" s="12">
        <f t="shared" ca="1" si="224"/>
        <v>0</v>
      </c>
      <c r="L1220" s="12">
        <f t="shared" ca="1" si="225"/>
        <v>0</v>
      </c>
      <c r="M1220" s="12">
        <f t="shared" ca="1" si="226"/>
        <v>16</v>
      </c>
      <c r="N1220" s="9">
        <f ca="1">MATCH(C1220,INDEX('Task Durations - Poisson'!$B$2:$AZ$80,,5),1)</f>
        <v>9</v>
      </c>
      <c r="O1220" s="9">
        <f ca="1">MIN(51,INT(SUMPRODUCT(B1220:N1220,'Task Durations - Table 1'!$A$3:$M$3)))</f>
        <v>29</v>
      </c>
      <c r="P1220" s="9">
        <f ca="1">MATCH(100-C1220,INDEX('Task Durations - Poisson'!$B$2:$AZ$80,,O1220),1)</f>
        <v>24</v>
      </c>
    </row>
    <row r="1221" spans="1:16" ht="20.100000000000001" customHeight="1">
      <c r="A1221" s="10">
        <v>1219</v>
      </c>
      <c r="B1221" s="11">
        <f t="shared" si="219"/>
        <v>10.160224251383099</v>
      </c>
      <c r="C1221" s="12">
        <f t="shared" ca="1" si="184"/>
        <v>21</v>
      </c>
      <c r="D1221" s="12">
        <f t="shared" ca="1" si="220"/>
        <v>1</v>
      </c>
      <c r="E1221" s="12">
        <f t="shared" ca="1" si="221"/>
        <v>0</v>
      </c>
      <c r="F1221" s="12">
        <f t="shared" ca="1" si="222"/>
        <v>0</v>
      </c>
      <c r="G1221" s="12">
        <f t="shared" ca="1" si="218"/>
        <v>11</v>
      </c>
      <c r="H1221" s="12">
        <f t="shared" ca="1" si="218"/>
        <v>11</v>
      </c>
      <c r="I1221" s="12">
        <f t="shared" ca="1" si="218"/>
        <v>11</v>
      </c>
      <c r="J1221" s="12">
        <f t="shared" ca="1" si="223"/>
        <v>11</v>
      </c>
      <c r="K1221" s="12">
        <f t="shared" ca="1" si="224"/>
        <v>11</v>
      </c>
      <c r="L1221" s="12">
        <f t="shared" ca="1" si="225"/>
        <v>0</v>
      </c>
      <c r="M1221" s="12">
        <f t="shared" ca="1" si="226"/>
        <v>0</v>
      </c>
      <c r="N1221" s="9">
        <f ca="1">MATCH(C1221,INDEX('Task Durations - Poisson'!$B$2:$AZ$80,,5),1)</f>
        <v>4</v>
      </c>
      <c r="O1221" s="9">
        <f ca="1">MIN(51,INT(SUMPRODUCT(B1221:N1221,'Task Durations - Table 1'!$A$3:$M$3)))</f>
        <v>21</v>
      </c>
      <c r="P1221" s="9">
        <f ca="1">MATCH(100-C1221,INDEX('Task Durations - Poisson'!$B$2:$AZ$80,,O1221),1)</f>
        <v>26</v>
      </c>
    </row>
    <row r="1222" spans="1:16" ht="20.100000000000001" customHeight="1">
      <c r="A1222" s="10">
        <v>1220</v>
      </c>
      <c r="B1222" s="11">
        <f t="shared" si="219"/>
        <v>10.173780252377311</v>
      </c>
      <c r="C1222" s="12">
        <f t="shared" ca="1" si="184"/>
        <v>15</v>
      </c>
      <c r="D1222" s="12">
        <f t="shared" ca="1" si="220"/>
        <v>1</v>
      </c>
      <c r="E1222" s="12">
        <f t="shared" ca="1" si="221"/>
        <v>0</v>
      </c>
      <c r="F1222" s="12">
        <f t="shared" ca="1" si="222"/>
        <v>0</v>
      </c>
      <c r="G1222" s="12">
        <f t="shared" ca="1" si="218"/>
        <v>13</v>
      </c>
      <c r="H1222" s="12">
        <f t="shared" ca="1" si="218"/>
        <v>13</v>
      </c>
      <c r="I1222" s="12">
        <f t="shared" ca="1" si="218"/>
        <v>13</v>
      </c>
      <c r="J1222" s="12">
        <f t="shared" ca="1" si="223"/>
        <v>13</v>
      </c>
      <c r="K1222" s="12">
        <f t="shared" ca="1" si="224"/>
        <v>13</v>
      </c>
      <c r="L1222" s="12">
        <f t="shared" ca="1" si="225"/>
        <v>0</v>
      </c>
      <c r="M1222" s="12">
        <f t="shared" ca="1" si="226"/>
        <v>0</v>
      </c>
      <c r="N1222" s="9">
        <f ca="1">MATCH(C1222,INDEX('Task Durations - Poisson'!$B$2:$AZ$80,,5),1)</f>
        <v>4</v>
      </c>
      <c r="O1222" s="9">
        <f ca="1">MIN(51,INT(SUMPRODUCT(B1222:N1222,'Task Durations - Table 1'!$A$3:$M$3)))</f>
        <v>24</v>
      </c>
      <c r="P1222" s="9">
        <f ca="1">MATCH(100-C1222,INDEX('Task Durations - Poisson'!$B$2:$AZ$80,,O1222),1)</f>
        <v>30</v>
      </c>
    </row>
    <row r="1223" spans="1:16" ht="20.100000000000001" customHeight="1">
      <c r="A1223" s="10">
        <v>1221</v>
      </c>
      <c r="B1223" s="11">
        <f t="shared" si="219"/>
        <v>10.187354340094647</v>
      </c>
      <c r="C1223" s="12">
        <f t="shared" ca="1" si="184"/>
        <v>26</v>
      </c>
      <c r="D1223" s="12">
        <f t="shared" ca="1" si="220"/>
        <v>1</v>
      </c>
      <c r="E1223" s="12">
        <f t="shared" ca="1" si="221"/>
        <v>0</v>
      </c>
      <c r="F1223" s="12">
        <f t="shared" ca="1" si="222"/>
        <v>0</v>
      </c>
      <c r="G1223" s="12">
        <f t="shared" ca="1" si="218"/>
        <v>23</v>
      </c>
      <c r="H1223" s="12">
        <f t="shared" ca="1" si="218"/>
        <v>31</v>
      </c>
      <c r="I1223" s="12">
        <f t="shared" ca="1" si="218"/>
        <v>31</v>
      </c>
      <c r="J1223" s="12">
        <f t="shared" ca="1" si="223"/>
        <v>28.333333333333332</v>
      </c>
      <c r="K1223" s="12">
        <f t="shared" ca="1" si="224"/>
        <v>28.333333333333332</v>
      </c>
      <c r="L1223" s="12">
        <f t="shared" ca="1" si="225"/>
        <v>0</v>
      </c>
      <c r="M1223" s="12">
        <f t="shared" ca="1" si="226"/>
        <v>0</v>
      </c>
      <c r="N1223" s="9">
        <f ca="1">MATCH(C1223,INDEX('Task Durations - Poisson'!$B$2:$AZ$80,,5),1)</f>
        <v>4</v>
      </c>
      <c r="O1223" s="9">
        <f ca="1">MIN(51,INT(SUMPRODUCT(B1223:N1223,'Task Durations - Table 1'!$A$3:$M$3)))</f>
        <v>41</v>
      </c>
      <c r="P1223" s="9">
        <f ca="1">MATCH(100-C1223,INDEX('Task Durations - Poisson'!$B$2:$AZ$80,,O1223),1)</f>
        <v>46</v>
      </c>
    </row>
    <row r="1224" spans="1:16" ht="20.100000000000001" customHeight="1">
      <c r="A1224" s="10">
        <v>1222</v>
      </c>
      <c r="B1224" s="11">
        <f t="shared" si="219"/>
        <v>10.20094653866683</v>
      </c>
      <c r="C1224" s="12">
        <f t="shared" ca="1" si="184"/>
        <v>32</v>
      </c>
      <c r="D1224" s="12">
        <f t="shared" ca="1" si="220"/>
        <v>1</v>
      </c>
      <c r="E1224" s="12">
        <f t="shared" ca="1" si="221"/>
        <v>0</v>
      </c>
      <c r="F1224" s="12">
        <f t="shared" ca="1" si="222"/>
        <v>0</v>
      </c>
      <c r="G1224" s="12">
        <f t="shared" ref="G1224:I1243" ca="1" si="227">INT(CHOOSE(1+MOD($C1224+RANDBETWEEN(0,1),7),1,2,3,5,8,13,21)+$B1224)</f>
        <v>23</v>
      </c>
      <c r="H1224" s="12">
        <f t="shared" ca="1" si="227"/>
        <v>18</v>
      </c>
      <c r="I1224" s="12">
        <f t="shared" ca="1" si="227"/>
        <v>23</v>
      </c>
      <c r="J1224" s="12">
        <f t="shared" ca="1" si="223"/>
        <v>21.333333333333332</v>
      </c>
      <c r="K1224" s="12">
        <f t="shared" ca="1" si="224"/>
        <v>21.333333333333332</v>
      </c>
      <c r="L1224" s="12">
        <f t="shared" ca="1" si="225"/>
        <v>0</v>
      </c>
      <c r="M1224" s="12">
        <f t="shared" ca="1" si="226"/>
        <v>0</v>
      </c>
      <c r="N1224" s="9">
        <f ca="1">MATCH(C1224,INDEX('Task Durations - Poisson'!$B$2:$AZ$80,,5),1)</f>
        <v>5</v>
      </c>
      <c r="O1224" s="9">
        <f ca="1">MIN(51,INT(SUMPRODUCT(B1224:N1224,'Task Durations - Table 1'!$A$3:$M$3)))</f>
        <v>34</v>
      </c>
      <c r="P1224" s="9">
        <f ca="1">MATCH(100-C1224,INDEX('Task Durations - Poisson'!$B$2:$AZ$80,,O1224),1)</f>
        <v>38</v>
      </c>
    </row>
    <row r="1225" spans="1:16" ht="20.100000000000001" customHeight="1">
      <c r="A1225" s="10">
        <v>1223</v>
      </c>
      <c r="B1225" s="11">
        <f t="shared" si="219"/>
        <v>10.214556872257768</v>
      </c>
      <c r="C1225" s="12">
        <f t="shared" ca="1" si="184"/>
        <v>24</v>
      </c>
      <c r="D1225" s="12">
        <f t="shared" ca="1" si="220"/>
        <v>1</v>
      </c>
      <c r="E1225" s="12">
        <f t="shared" ca="1" si="221"/>
        <v>0</v>
      </c>
      <c r="F1225" s="12">
        <f t="shared" ca="1" si="222"/>
        <v>0</v>
      </c>
      <c r="G1225" s="12">
        <f t="shared" ca="1" si="227"/>
        <v>18</v>
      </c>
      <c r="H1225" s="12">
        <f t="shared" ca="1" si="227"/>
        <v>15</v>
      </c>
      <c r="I1225" s="12">
        <f t="shared" ca="1" si="227"/>
        <v>18</v>
      </c>
      <c r="J1225" s="12">
        <f t="shared" ca="1" si="223"/>
        <v>17</v>
      </c>
      <c r="K1225" s="12">
        <f t="shared" ca="1" si="224"/>
        <v>17</v>
      </c>
      <c r="L1225" s="12">
        <f t="shared" ca="1" si="225"/>
        <v>0</v>
      </c>
      <c r="M1225" s="12">
        <f t="shared" ca="1" si="226"/>
        <v>0</v>
      </c>
      <c r="N1225" s="9">
        <f ca="1">MATCH(C1225,INDEX('Task Durations - Poisson'!$B$2:$AZ$80,,5),1)</f>
        <v>4</v>
      </c>
      <c r="O1225" s="9">
        <f ca="1">MIN(51,INT(SUMPRODUCT(B1225:N1225,'Task Durations - Table 1'!$A$3:$M$3)))</f>
        <v>29</v>
      </c>
      <c r="P1225" s="9">
        <f ca="1">MATCH(100-C1225,INDEX('Task Durations - Poisson'!$B$2:$AZ$80,,O1225),1)</f>
        <v>34</v>
      </c>
    </row>
    <row r="1226" spans="1:16" ht="20.100000000000001" customHeight="1">
      <c r="A1226" s="10">
        <v>1224</v>
      </c>
      <c r="B1226" s="11">
        <f t="shared" si="219"/>
        <v>10.228185365063611</v>
      </c>
      <c r="C1226" s="12">
        <f t="shared" ca="1" si="184"/>
        <v>85</v>
      </c>
      <c r="D1226" s="12">
        <f t="shared" ca="1" si="220"/>
        <v>0</v>
      </c>
      <c r="E1226" s="12">
        <f t="shared" ca="1" si="221"/>
        <v>0</v>
      </c>
      <c r="F1226" s="12">
        <f t="shared" ca="1" si="222"/>
        <v>1</v>
      </c>
      <c r="G1226" s="12">
        <f t="shared" ca="1" si="227"/>
        <v>12</v>
      </c>
      <c r="H1226" s="12">
        <f t="shared" ca="1" si="227"/>
        <v>12</v>
      </c>
      <c r="I1226" s="12">
        <f t="shared" ca="1" si="227"/>
        <v>12</v>
      </c>
      <c r="J1226" s="12">
        <f t="shared" ca="1" si="223"/>
        <v>12</v>
      </c>
      <c r="K1226" s="12">
        <f t="shared" ca="1" si="224"/>
        <v>0</v>
      </c>
      <c r="L1226" s="12">
        <f t="shared" ca="1" si="225"/>
        <v>0</v>
      </c>
      <c r="M1226" s="12">
        <f t="shared" ca="1" si="226"/>
        <v>12</v>
      </c>
      <c r="N1226" s="9">
        <f ca="1">MATCH(C1226,INDEX('Task Durations - Poisson'!$B$2:$AZ$80,,5),1)</f>
        <v>8</v>
      </c>
      <c r="O1226" s="9">
        <f ca="1">MIN(51,INT(SUMPRODUCT(B1226:N1226,'Task Durations - Table 1'!$A$3:$M$3)))</f>
        <v>24</v>
      </c>
      <c r="P1226" s="9">
        <f ca="1">MATCH(100-C1226,INDEX('Task Durations - Poisson'!$B$2:$AZ$80,,O1226),1)</f>
        <v>20</v>
      </c>
    </row>
    <row r="1227" spans="1:16" ht="20.100000000000001" customHeight="1">
      <c r="A1227" s="10">
        <v>1225</v>
      </c>
      <c r="B1227" s="11">
        <f t="shared" si="219"/>
        <v>10.241832041312801</v>
      </c>
      <c r="C1227" s="12">
        <f t="shared" ca="1" si="184"/>
        <v>77</v>
      </c>
      <c r="D1227" s="12">
        <f t="shared" ca="1" si="220"/>
        <v>0</v>
      </c>
      <c r="E1227" s="12">
        <f t="shared" ca="1" si="221"/>
        <v>0</v>
      </c>
      <c r="F1227" s="12">
        <f t="shared" ca="1" si="222"/>
        <v>1</v>
      </c>
      <c r="G1227" s="12">
        <f t="shared" ca="1" si="227"/>
        <v>11</v>
      </c>
      <c r="H1227" s="12">
        <f t="shared" ca="1" si="227"/>
        <v>11</v>
      </c>
      <c r="I1227" s="12">
        <f t="shared" ca="1" si="227"/>
        <v>12</v>
      </c>
      <c r="J1227" s="12">
        <f t="shared" ca="1" si="223"/>
        <v>11.333333333333334</v>
      </c>
      <c r="K1227" s="12">
        <f t="shared" ca="1" si="224"/>
        <v>0</v>
      </c>
      <c r="L1227" s="12">
        <f t="shared" ca="1" si="225"/>
        <v>0</v>
      </c>
      <c r="M1227" s="12">
        <f t="shared" ca="1" si="226"/>
        <v>11.333333333333334</v>
      </c>
      <c r="N1227" s="9">
        <f ca="1">MATCH(C1227,INDEX('Task Durations - Poisson'!$B$2:$AZ$80,,5),1)</f>
        <v>8</v>
      </c>
      <c r="O1227" s="9">
        <f ca="1">MIN(51,INT(SUMPRODUCT(B1227:N1227,'Task Durations - Table 1'!$A$3:$M$3)))</f>
        <v>23</v>
      </c>
      <c r="P1227" s="9">
        <f ca="1">MATCH(100-C1227,INDEX('Task Durations - Poisson'!$B$2:$AZ$80,,O1227),1)</f>
        <v>20</v>
      </c>
    </row>
    <row r="1228" spans="1:16" ht="20.100000000000001" customHeight="1">
      <c r="A1228" s="10">
        <v>1226</v>
      </c>
      <c r="B1228" s="11">
        <f t="shared" si="219"/>
        <v>10.255496925266094</v>
      </c>
      <c r="C1228" s="12">
        <f t="shared" ca="1" si="184"/>
        <v>8</v>
      </c>
      <c r="D1228" s="12">
        <f t="shared" ca="1" si="220"/>
        <v>1</v>
      </c>
      <c r="E1228" s="12">
        <f t="shared" ca="1" si="221"/>
        <v>0</v>
      </c>
      <c r="F1228" s="12">
        <f t="shared" ca="1" si="222"/>
        <v>0</v>
      </c>
      <c r="G1228" s="12">
        <f t="shared" ca="1" si="227"/>
        <v>13</v>
      </c>
      <c r="H1228" s="12">
        <f t="shared" ca="1" si="227"/>
        <v>13</v>
      </c>
      <c r="I1228" s="12">
        <f t="shared" ca="1" si="227"/>
        <v>12</v>
      </c>
      <c r="J1228" s="12">
        <f t="shared" ca="1" si="223"/>
        <v>12.666666666666666</v>
      </c>
      <c r="K1228" s="12">
        <f t="shared" ca="1" si="224"/>
        <v>12.666666666666666</v>
      </c>
      <c r="L1228" s="12">
        <f t="shared" ca="1" si="225"/>
        <v>0</v>
      </c>
      <c r="M1228" s="12">
        <f t="shared" ca="1" si="226"/>
        <v>0</v>
      </c>
      <c r="N1228" s="9">
        <f ca="1">MATCH(C1228,INDEX('Task Durations - Poisson'!$B$2:$AZ$80,,5),1)</f>
        <v>3</v>
      </c>
      <c r="O1228" s="9">
        <f ca="1">MIN(51,INT(SUMPRODUCT(B1228:N1228,'Task Durations - Table 1'!$A$3:$M$3)))</f>
        <v>23</v>
      </c>
      <c r="P1228" s="9">
        <f ca="1">MATCH(100-C1228,INDEX('Task Durations - Poisson'!$B$2:$AZ$80,,O1228),1)</f>
        <v>31</v>
      </c>
    </row>
    <row r="1229" spans="1:16" ht="20.100000000000001" customHeight="1">
      <c r="A1229" s="10">
        <v>1227</v>
      </c>
      <c r="B1229" s="11">
        <f t="shared" si="219"/>
        <v>10.269180041216618</v>
      </c>
      <c r="C1229" s="12">
        <f t="shared" ca="1" si="184"/>
        <v>38</v>
      </c>
      <c r="D1229" s="12">
        <f t="shared" ca="1" si="220"/>
        <v>0</v>
      </c>
      <c r="E1229" s="12">
        <f t="shared" ca="1" si="221"/>
        <v>1</v>
      </c>
      <c r="F1229" s="12">
        <f t="shared" ca="1" si="222"/>
        <v>0</v>
      </c>
      <c r="G1229" s="12">
        <f t="shared" ca="1" si="227"/>
        <v>18</v>
      </c>
      <c r="H1229" s="12">
        <f t="shared" ca="1" si="227"/>
        <v>15</v>
      </c>
      <c r="I1229" s="12">
        <f t="shared" ca="1" si="227"/>
        <v>15</v>
      </c>
      <c r="J1229" s="12">
        <f t="shared" ca="1" si="223"/>
        <v>16</v>
      </c>
      <c r="K1229" s="12">
        <f t="shared" ca="1" si="224"/>
        <v>0</v>
      </c>
      <c r="L1229" s="12">
        <f t="shared" ca="1" si="225"/>
        <v>16</v>
      </c>
      <c r="M1229" s="12">
        <f t="shared" ca="1" si="226"/>
        <v>0</v>
      </c>
      <c r="N1229" s="9">
        <f ca="1">MATCH(C1229,INDEX('Task Durations - Poisson'!$B$2:$AZ$80,,5),1)</f>
        <v>5</v>
      </c>
      <c r="O1229" s="9">
        <f ca="1">MIN(51,INT(SUMPRODUCT(B1229:N1229,'Task Durations - Table 1'!$A$3:$M$3)))</f>
        <v>21</v>
      </c>
      <c r="P1229" s="9">
        <f ca="1">MATCH(100-C1229,INDEX('Task Durations - Poisson'!$B$2:$AZ$80,,O1229),1)</f>
        <v>23</v>
      </c>
    </row>
    <row r="1230" spans="1:16" ht="20.100000000000001" customHeight="1">
      <c r="A1230" s="10">
        <v>1228</v>
      </c>
      <c r="B1230" s="11">
        <f t="shared" si="219"/>
        <v>10.282881413489925</v>
      </c>
      <c r="C1230" s="12">
        <f t="shared" ca="1" si="184"/>
        <v>51</v>
      </c>
      <c r="D1230" s="12">
        <f t="shared" ca="1" si="220"/>
        <v>0</v>
      </c>
      <c r="E1230" s="12">
        <f t="shared" ca="1" si="221"/>
        <v>1</v>
      </c>
      <c r="F1230" s="12">
        <f t="shared" ca="1" si="222"/>
        <v>0</v>
      </c>
      <c r="G1230" s="12">
        <f t="shared" ca="1" si="227"/>
        <v>15</v>
      </c>
      <c r="H1230" s="12">
        <f t="shared" ca="1" si="227"/>
        <v>13</v>
      </c>
      <c r="I1230" s="12">
        <f t="shared" ca="1" si="227"/>
        <v>15</v>
      </c>
      <c r="J1230" s="12">
        <f t="shared" ca="1" si="223"/>
        <v>14.333333333333334</v>
      </c>
      <c r="K1230" s="12">
        <f t="shared" ca="1" si="224"/>
        <v>0</v>
      </c>
      <c r="L1230" s="12">
        <f t="shared" ca="1" si="225"/>
        <v>14.333333333333334</v>
      </c>
      <c r="M1230" s="12">
        <f t="shared" ca="1" si="226"/>
        <v>0</v>
      </c>
      <c r="N1230" s="9">
        <f ca="1">MATCH(C1230,INDEX('Task Durations - Poisson'!$B$2:$AZ$80,,5),1)</f>
        <v>6</v>
      </c>
      <c r="O1230" s="9">
        <f ca="1">MIN(51,INT(SUMPRODUCT(B1230:N1230,'Task Durations - Table 1'!$A$3:$M$3)))</f>
        <v>21</v>
      </c>
      <c r="P1230" s="9">
        <f ca="1">MATCH(100-C1230,INDEX('Task Durations - Poisson'!$B$2:$AZ$80,,O1230),1)</f>
        <v>22</v>
      </c>
    </row>
    <row r="1231" spans="1:16" ht="20.100000000000001" customHeight="1">
      <c r="A1231" s="10">
        <v>1229</v>
      </c>
      <c r="B1231" s="11">
        <f t="shared" si="219"/>
        <v>10.296601066444007</v>
      </c>
      <c r="C1231" s="12">
        <f t="shared" ca="1" si="184"/>
        <v>77</v>
      </c>
      <c r="D1231" s="12">
        <f t="shared" ca="1" si="220"/>
        <v>0</v>
      </c>
      <c r="E1231" s="12">
        <f t="shared" ca="1" si="221"/>
        <v>0</v>
      </c>
      <c r="F1231" s="12">
        <f t="shared" ca="1" si="222"/>
        <v>1</v>
      </c>
      <c r="G1231" s="12">
        <f t="shared" ca="1" si="227"/>
        <v>12</v>
      </c>
      <c r="H1231" s="12">
        <f t="shared" ca="1" si="227"/>
        <v>12</v>
      </c>
      <c r="I1231" s="12">
        <f t="shared" ca="1" si="227"/>
        <v>11</v>
      </c>
      <c r="J1231" s="12">
        <f t="shared" ca="1" si="223"/>
        <v>11.666666666666666</v>
      </c>
      <c r="K1231" s="12">
        <f t="shared" ca="1" si="224"/>
        <v>0</v>
      </c>
      <c r="L1231" s="12">
        <f t="shared" ca="1" si="225"/>
        <v>0</v>
      </c>
      <c r="M1231" s="12">
        <f t="shared" ca="1" si="226"/>
        <v>11.666666666666666</v>
      </c>
      <c r="N1231" s="9">
        <f ca="1">MATCH(C1231,INDEX('Task Durations - Poisson'!$B$2:$AZ$80,,5),1)</f>
        <v>8</v>
      </c>
      <c r="O1231" s="9">
        <f ca="1">MIN(51,INT(SUMPRODUCT(B1231:N1231,'Task Durations - Table 1'!$A$3:$M$3)))</f>
        <v>24</v>
      </c>
      <c r="P1231" s="9">
        <f ca="1">MATCH(100-C1231,INDEX('Task Durations - Poisson'!$B$2:$AZ$80,,O1231),1)</f>
        <v>21</v>
      </c>
    </row>
    <row r="1232" spans="1:16" ht="20.100000000000001" customHeight="1">
      <c r="A1232" s="10">
        <v>1230</v>
      </c>
      <c r="B1232" s="11">
        <f t="shared" si="219"/>
        <v>10.310339024469361</v>
      </c>
      <c r="C1232" s="12">
        <f t="shared" ca="1" si="184"/>
        <v>48</v>
      </c>
      <c r="D1232" s="12">
        <f t="shared" ca="1" si="220"/>
        <v>0</v>
      </c>
      <c r="E1232" s="12">
        <f t="shared" ca="1" si="221"/>
        <v>1</v>
      </c>
      <c r="F1232" s="12">
        <f t="shared" ca="1" si="222"/>
        <v>0</v>
      </c>
      <c r="G1232" s="12">
        <f t="shared" ca="1" si="227"/>
        <v>31</v>
      </c>
      <c r="H1232" s="12">
        <f t="shared" ca="1" si="227"/>
        <v>31</v>
      </c>
      <c r="I1232" s="12">
        <f t="shared" ca="1" si="227"/>
        <v>11</v>
      </c>
      <c r="J1232" s="12">
        <f t="shared" ca="1" si="223"/>
        <v>24.333333333333332</v>
      </c>
      <c r="K1232" s="12">
        <f t="shared" ca="1" si="224"/>
        <v>0</v>
      </c>
      <c r="L1232" s="12">
        <f t="shared" ca="1" si="225"/>
        <v>24.333333333333332</v>
      </c>
      <c r="M1232" s="12">
        <f t="shared" ca="1" si="226"/>
        <v>0</v>
      </c>
      <c r="N1232" s="9">
        <f ca="1">MATCH(C1232,INDEX('Task Durations - Poisson'!$B$2:$AZ$80,,5),1)</f>
        <v>6</v>
      </c>
      <c r="O1232" s="9">
        <f ca="1">MIN(51,INT(SUMPRODUCT(B1232:N1232,'Task Durations - Table 1'!$A$3:$M$3)))</f>
        <v>27</v>
      </c>
      <c r="P1232" s="9">
        <f ca="1">MATCH(100-C1232,INDEX('Task Durations - Poisson'!$B$2:$AZ$80,,O1232),1)</f>
        <v>28</v>
      </c>
    </row>
    <row r="1233" spans="1:16" ht="20.100000000000001" customHeight="1">
      <c r="A1233" s="10">
        <v>1231</v>
      </c>
      <c r="B1233" s="11">
        <f t="shared" si="219"/>
        <v>10.324095311989032</v>
      </c>
      <c r="C1233" s="12">
        <f t="shared" ca="1" si="184"/>
        <v>79</v>
      </c>
      <c r="D1233" s="12">
        <f t="shared" ca="1" si="220"/>
        <v>0</v>
      </c>
      <c r="E1233" s="12">
        <f t="shared" ca="1" si="221"/>
        <v>0</v>
      </c>
      <c r="F1233" s="12">
        <f t="shared" ca="1" si="222"/>
        <v>1</v>
      </c>
      <c r="G1233" s="12">
        <f t="shared" ca="1" si="227"/>
        <v>15</v>
      </c>
      <c r="H1233" s="12">
        <f t="shared" ca="1" si="227"/>
        <v>13</v>
      </c>
      <c r="I1233" s="12">
        <f t="shared" ca="1" si="227"/>
        <v>13</v>
      </c>
      <c r="J1233" s="12">
        <f t="shared" ca="1" si="223"/>
        <v>13.666666666666666</v>
      </c>
      <c r="K1233" s="12">
        <f t="shared" ca="1" si="224"/>
        <v>0</v>
      </c>
      <c r="L1233" s="12">
        <f t="shared" ca="1" si="225"/>
        <v>0</v>
      </c>
      <c r="M1233" s="12">
        <f t="shared" ca="1" si="226"/>
        <v>13.666666666666666</v>
      </c>
      <c r="N1233" s="9">
        <f ca="1">MATCH(C1233,INDEX('Task Durations - Poisson'!$B$2:$AZ$80,,5),1)</f>
        <v>8</v>
      </c>
      <c r="O1233" s="9">
        <f ca="1">MIN(51,INT(SUMPRODUCT(B1233:N1233,'Task Durations - Table 1'!$A$3:$M$3)))</f>
        <v>26</v>
      </c>
      <c r="P1233" s="9">
        <f ca="1">MATCH(100-C1233,INDEX('Task Durations - Poisson'!$B$2:$AZ$80,,O1233),1)</f>
        <v>23</v>
      </c>
    </row>
    <row r="1234" spans="1:16" ht="20.100000000000001" customHeight="1">
      <c r="A1234" s="10">
        <v>1232</v>
      </c>
      <c r="B1234" s="11">
        <f t="shared" si="219"/>
        <v>10.337869953458643</v>
      </c>
      <c r="C1234" s="12">
        <f t="shared" ca="1" si="184"/>
        <v>31</v>
      </c>
      <c r="D1234" s="12">
        <f t="shared" ca="1" si="220"/>
        <v>1</v>
      </c>
      <c r="E1234" s="12">
        <f t="shared" ca="1" si="221"/>
        <v>0</v>
      </c>
      <c r="F1234" s="12">
        <f t="shared" ca="1" si="222"/>
        <v>0</v>
      </c>
      <c r="G1234" s="12">
        <f t="shared" ca="1" si="227"/>
        <v>15</v>
      </c>
      <c r="H1234" s="12">
        <f t="shared" ca="1" si="227"/>
        <v>18</v>
      </c>
      <c r="I1234" s="12">
        <f t="shared" ca="1" si="227"/>
        <v>18</v>
      </c>
      <c r="J1234" s="12">
        <f t="shared" ca="1" si="223"/>
        <v>17</v>
      </c>
      <c r="K1234" s="12">
        <f t="shared" ca="1" si="224"/>
        <v>17</v>
      </c>
      <c r="L1234" s="12">
        <f t="shared" ca="1" si="225"/>
        <v>0</v>
      </c>
      <c r="M1234" s="12">
        <f t="shared" ca="1" si="226"/>
        <v>0</v>
      </c>
      <c r="N1234" s="9">
        <f ca="1">MATCH(C1234,INDEX('Task Durations - Poisson'!$B$2:$AZ$80,,5),1)</f>
        <v>5</v>
      </c>
      <c r="O1234" s="9">
        <f ca="1">MIN(51,INT(SUMPRODUCT(B1234:N1234,'Task Durations - Table 1'!$A$3:$M$3)))</f>
        <v>29</v>
      </c>
      <c r="P1234" s="9">
        <f ca="1">MATCH(100-C1234,INDEX('Task Durations - Poisson'!$B$2:$AZ$80,,O1234),1)</f>
        <v>33</v>
      </c>
    </row>
    <row r="1235" spans="1:16" ht="20.100000000000001" customHeight="1">
      <c r="A1235" s="10">
        <v>1233</v>
      </c>
      <c r="B1235" s="11">
        <f t="shared" si="219"/>
        <v>10.351662973366448</v>
      </c>
      <c r="C1235" s="12">
        <f t="shared" ca="1" si="184"/>
        <v>41</v>
      </c>
      <c r="D1235" s="12">
        <f t="shared" ca="1" si="220"/>
        <v>0</v>
      </c>
      <c r="E1235" s="12">
        <f t="shared" ca="1" si="221"/>
        <v>1</v>
      </c>
      <c r="F1235" s="12">
        <f t="shared" ca="1" si="222"/>
        <v>0</v>
      </c>
      <c r="G1235" s="12">
        <f t="shared" ca="1" si="227"/>
        <v>11</v>
      </c>
      <c r="H1235" s="12">
        <f t="shared" ca="1" si="227"/>
        <v>31</v>
      </c>
      <c r="I1235" s="12">
        <f t="shared" ca="1" si="227"/>
        <v>11</v>
      </c>
      <c r="J1235" s="12">
        <f t="shared" ca="1" si="223"/>
        <v>17.666666666666668</v>
      </c>
      <c r="K1235" s="12">
        <f t="shared" ca="1" si="224"/>
        <v>0</v>
      </c>
      <c r="L1235" s="12">
        <f t="shared" ca="1" si="225"/>
        <v>17.666666666666668</v>
      </c>
      <c r="M1235" s="12">
        <f t="shared" ca="1" si="226"/>
        <v>0</v>
      </c>
      <c r="N1235" s="9">
        <f ca="1">MATCH(C1235,INDEX('Task Durations - Poisson'!$B$2:$AZ$80,,5),1)</f>
        <v>5</v>
      </c>
      <c r="O1235" s="9">
        <f ca="1">MIN(51,INT(SUMPRODUCT(B1235:N1235,'Task Durations - Table 1'!$A$3:$M$3)))</f>
        <v>22</v>
      </c>
      <c r="P1235" s="9">
        <f ca="1">MATCH(100-C1235,INDEX('Task Durations - Poisson'!$B$2:$AZ$80,,O1235),1)</f>
        <v>24</v>
      </c>
    </row>
    <row r="1236" spans="1:16" ht="20.100000000000001" customHeight="1">
      <c r="A1236" s="10">
        <v>1234</v>
      </c>
      <c r="B1236" s="11">
        <f t="shared" si="219"/>
        <v>10.365474396233379</v>
      </c>
      <c r="C1236" s="12">
        <f t="shared" ca="1" si="184"/>
        <v>82</v>
      </c>
      <c r="D1236" s="12">
        <f t="shared" ca="1" si="220"/>
        <v>0</v>
      </c>
      <c r="E1236" s="12">
        <f t="shared" ca="1" si="221"/>
        <v>0</v>
      </c>
      <c r="F1236" s="12">
        <f t="shared" ca="1" si="222"/>
        <v>1</v>
      </c>
      <c r="G1236" s="12">
        <f t="shared" ca="1" si="227"/>
        <v>31</v>
      </c>
      <c r="H1236" s="12">
        <f t="shared" ca="1" si="227"/>
        <v>23</v>
      </c>
      <c r="I1236" s="12">
        <f t="shared" ca="1" si="227"/>
        <v>31</v>
      </c>
      <c r="J1236" s="12">
        <f t="shared" ca="1" si="223"/>
        <v>28.333333333333332</v>
      </c>
      <c r="K1236" s="12">
        <f t="shared" ca="1" si="224"/>
        <v>0</v>
      </c>
      <c r="L1236" s="12">
        <f t="shared" ca="1" si="225"/>
        <v>0</v>
      </c>
      <c r="M1236" s="12">
        <f t="shared" ca="1" si="226"/>
        <v>28.333333333333332</v>
      </c>
      <c r="N1236" s="9">
        <f ca="1">MATCH(C1236,INDEX('Task Durations - Poisson'!$B$2:$AZ$80,,5),1)</f>
        <v>8</v>
      </c>
      <c r="O1236" s="9">
        <f ca="1">MIN(51,INT(SUMPRODUCT(B1236:N1236,'Task Durations - Table 1'!$A$3:$M$3)))</f>
        <v>41</v>
      </c>
      <c r="P1236" s="9">
        <f ca="1">MATCH(100-C1236,INDEX('Task Durations - Poisson'!$B$2:$AZ$80,,O1236),1)</f>
        <v>36</v>
      </c>
    </row>
    <row r="1237" spans="1:16" ht="20.100000000000001" customHeight="1">
      <c r="A1237" s="10">
        <v>1235</v>
      </c>
      <c r="B1237" s="11">
        <f t="shared" si="219"/>
        <v>10.379304246613078</v>
      </c>
      <c r="C1237" s="12">
        <f t="shared" ca="1" si="184"/>
        <v>14</v>
      </c>
      <c r="D1237" s="12">
        <f t="shared" ca="1" si="220"/>
        <v>1</v>
      </c>
      <c r="E1237" s="12">
        <f t="shared" ca="1" si="221"/>
        <v>0</v>
      </c>
      <c r="F1237" s="12">
        <f t="shared" ca="1" si="222"/>
        <v>0</v>
      </c>
      <c r="G1237" s="12">
        <f t="shared" ca="1" si="227"/>
        <v>11</v>
      </c>
      <c r="H1237" s="12">
        <f t="shared" ca="1" si="227"/>
        <v>12</v>
      </c>
      <c r="I1237" s="12">
        <f t="shared" ca="1" si="227"/>
        <v>11</v>
      </c>
      <c r="J1237" s="12">
        <f t="shared" ca="1" si="223"/>
        <v>11.333333333333334</v>
      </c>
      <c r="K1237" s="12">
        <f t="shared" ca="1" si="224"/>
        <v>11.333333333333334</v>
      </c>
      <c r="L1237" s="12">
        <f t="shared" ca="1" si="225"/>
        <v>0</v>
      </c>
      <c r="M1237" s="12">
        <f t="shared" ca="1" si="226"/>
        <v>0</v>
      </c>
      <c r="N1237" s="9">
        <f ca="1">MATCH(C1237,INDEX('Task Durations - Poisson'!$B$2:$AZ$80,,5),1)</f>
        <v>4</v>
      </c>
      <c r="O1237" s="9">
        <f ca="1">MIN(51,INT(SUMPRODUCT(B1237:N1237,'Task Durations - Table 1'!$A$3:$M$3)))</f>
        <v>22</v>
      </c>
      <c r="P1237" s="9">
        <f ca="1">MATCH(100-C1237,INDEX('Task Durations - Poisson'!$B$2:$AZ$80,,O1237),1)</f>
        <v>28</v>
      </c>
    </row>
    <row r="1238" spans="1:16" ht="20.100000000000001" customHeight="1">
      <c r="A1238" s="10">
        <v>1236</v>
      </c>
      <c r="B1238" s="11">
        <f t="shared" si="219"/>
        <v>10.393152549091946</v>
      </c>
      <c r="C1238" s="12">
        <f t="shared" ca="1" si="184"/>
        <v>82</v>
      </c>
      <c r="D1238" s="12">
        <f t="shared" ca="1" si="220"/>
        <v>0</v>
      </c>
      <c r="E1238" s="12">
        <f t="shared" ca="1" si="221"/>
        <v>0</v>
      </c>
      <c r="F1238" s="12">
        <f t="shared" ca="1" si="222"/>
        <v>1</v>
      </c>
      <c r="G1238" s="12">
        <f t="shared" ca="1" si="227"/>
        <v>23</v>
      </c>
      <c r="H1238" s="12">
        <f t="shared" ca="1" si="227"/>
        <v>23</v>
      </c>
      <c r="I1238" s="12">
        <f t="shared" ca="1" si="227"/>
        <v>31</v>
      </c>
      <c r="J1238" s="12">
        <f t="shared" ca="1" si="223"/>
        <v>25.666666666666668</v>
      </c>
      <c r="K1238" s="12">
        <f t="shared" ca="1" si="224"/>
        <v>0</v>
      </c>
      <c r="L1238" s="12">
        <f t="shared" ca="1" si="225"/>
        <v>0</v>
      </c>
      <c r="M1238" s="12">
        <f t="shared" ca="1" si="226"/>
        <v>25.666666666666668</v>
      </c>
      <c r="N1238" s="9">
        <f ca="1">MATCH(C1238,INDEX('Task Durations - Poisson'!$B$2:$AZ$80,,5),1)</f>
        <v>8</v>
      </c>
      <c r="O1238" s="9">
        <f ca="1">MIN(51,INT(SUMPRODUCT(B1238:N1238,'Task Durations - Table 1'!$A$3:$M$3)))</f>
        <v>38</v>
      </c>
      <c r="P1238" s="9">
        <f ca="1">MATCH(100-C1238,INDEX('Task Durations - Poisson'!$B$2:$AZ$80,,O1238),1)</f>
        <v>33</v>
      </c>
    </row>
    <row r="1239" spans="1:16" ht="20.100000000000001" customHeight="1">
      <c r="A1239" s="10">
        <v>1237</v>
      </c>
      <c r="B1239" s="11">
        <f t="shared" si="219"/>
        <v>10.407019328289197</v>
      </c>
      <c r="C1239" s="12">
        <f t="shared" ca="1" si="184"/>
        <v>28</v>
      </c>
      <c r="D1239" s="12">
        <f t="shared" ca="1" si="220"/>
        <v>1</v>
      </c>
      <c r="E1239" s="12">
        <f t="shared" ca="1" si="221"/>
        <v>0</v>
      </c>
      <c r="F1239" s="12">
        <f t="shared" ca="1" si="222"/>
        <v>0</v>
      </c>
      <c r="G1239" s="12">
        <f t="shared" ca="1" si="227"/>
        <v>11</v>
      </c>
      <c r="H1239" s="12">
        <f t="shared" ca="1" si="227"/>
        <v>12</v>
      </c>
      <c r="I1239" s="12">
        <f t="shared" ca="1" si="227"/>
        <v>11</v>
      </c>
      <c r="J1239" s="12">
        <f t="shared" ca="1" si="223"/>
        <v>11.333333333333334</v>
      </c>
      <c r="K1239" s="12">
        <f t="shared" ca="1" si="224"/>
        <v>11.333333333333334</v>
      </c>
      <c r="L1239" s="12">
        <f t="shared" ca="1" si="225"/>
        <v>0</v>
      </c>
      <c r="M1239" s="12">
        <f t="shared" ca="1" si="226"/>
        <v>0</v>
      </c>
      <c r="N1239" s="9">
        <f ca="1">MATCH(C1239,INDEX('Task Durations - Poisson'!$B$2:$AZ$80,,5),1)</f>
        <v>5</v>
      </c>
      <c r="O1239" s="9">
        <f ca="1">MIN(51,INT(SUMPRODUCT(B1239:N1239,'Task Durations - Table 1'!$A$3:$M$3)))</f>
        <v>22</v>
      </c>
      <c r="P1239" s="9">
        <f ca="1">MATCH(100-C1239,INDEX('Task Durations - Poisson'!$B$2:$AZ$80,,O1239),1)</f>
        <v>26</v>
      </c>
    </row>
    <row r="1240" spans="1:16" ht="20.100000000000001" customHeight="1">
      <c r="A1240" s="10">
        <v>1238</v>
      </c>
      <c r="B1240" s="11">
        <f t="shared" si="219"/>
        <v>10.420904608856883</v>
      </c>
      <c r="C1240" s="12">
        <f t="shared" ca="1" si="184"/>
        <v>77</v>
      </c>
      <c r="D1240" s="12">
        <f t="shared" ca="1" si="220"/>
        <v>0</v>
      </c>
      <c r="E1240" s="12">
        <f t="shared" ca="1" si="221"/>
        <v>0</v>
      </c>
      <c r="F1240" s="12">
        <f t="shared" ca="1" si="222"/>
        <v>1</v>
      </c>
      <c r="G1240" s="12">
        <f t="shared" ca="1" si="227"/>
        <v>11</v>
      </c>
      <c r="H1240" s="12">
        <f t="shared" ca="1" si="227"/>
        <v>11</v>
      </c>
      <c r="I1240" s="12">
        <f t="shared" ca="1" si="227"/>
        <v>11</v>
      </c>
      <c r="J1240" s="12">
        <f t="shared" ca="1" si="223"/>
        <v>11</v>
      </c>
      <c r="K1240" s="12">
        <f t="shared" ca="1" si="224"/>
        <v>0</v>
      </c>
      <c r="L1240" s="12">
        <f t="shared" ca="1" si="225"/>
        <v>0</v>
      </c>
      <c r="M1240" s="12">
        <f t="shared" ca="1" si="226"/>
        <v>11</v>
      </c>
      <c r="N1240" s="9">
        <f ca="1">MATCH(C1240,INDEX('Task Durations - Poisson'!$B$2:$AZ$80,,5),1)</f>
        <v>8</v>
      </c>
      <c r="O1240" s="9">
        <f ca="1">MIN(51,INT(SUMPRODUCT(B1240:N1240,'Task Durations - Table 1'!$A$3:$M$3)))</f>
        <v>23</v>
      </c>
      <c r="P1240" s="9">
        <f ca="1">MATCH(100-C1240,INDEX('Task Durations - Poisson'!$B$2:$AZ$80,,O1240),1)</f>
        <v>20</v>
      </c>
    </row>
    <row r="1241" spans="1:16" ht="20.100000000000001" customHeight="1">
      <c r="A1241" s="10">
        <v>1239</v>
      </c>
      <c r="B1241" s="11">
        <f t="shared" si="219"/>
        <v>10.434808415479949</v>
      </c>
      <c r="C1241" s="12">
        <f t="shared" ca="1" si="184"/>
        <v>11</v>
      </c>
      <c r="D1241" s="12">
        <f t="shared" ca="1" si="220"/>
        <v>1</v>
      </c>
      <c r="E1241" s="12">
        <f t="shared" ca="1" si="221"/>
        <v>0</v>
      </c>
      <c r="F1241" s="12">
        <f t="shared" ca="1" si="222"/>
        <v>0</v>
      </c>
      <c r="G1241" s="12">
        <f t="shared" ca="1" si="227"/>
        <v>23</v>
      </c>
      <c r="H1241" s="12">
        <f t="shared" ca="1" si="227"/>
        <v>18</v>
      </c>
      <c r="I1241" s="12">
        <f t="shared" ca="1" si="227"/>
        <v>18</v>
      </c>
      <c r="J1241" s="12">
        <f t="shared" ca="1" si="223"/>
        <v>19.666666666666668</v>
      </c>
      <c r="K1241" s="12">
        <f t="shared" ca="1" si="224"/>
        <v>19.666666666666668</v>
      </c>
      <c r="L1241" s="12">
        <f t="shared" ca="1" si="225"/>
        <v>0</v>
      </c>
      <c r="M1241" s="12">
        <f t="shared" ca="1" si="226"/>
        <v>0</v>
      </c>
      <c r="N1241" s="9">
        <f ca="1">MATCH(C1241,INDEX('Task Durations - Poisson'!$B$2:$AZ$80,,5),1)</f>
        <v>3</v>
      </c>
      <c r="O1241" s="9">
        <f ca="1">MIN(51,INT(SUMPRODUCT(B1241:N1241,'Task Durations - Table 1'!$A$3:$M$3)))</f>
        <v>31</v>
      </c>
      <c r="P1241" s="9">
        <f ca="1">MATCH(100-C1241,INDEX('Task Durations - Poisson'!$B$2:$AZ$80,,O1241),1)</f>
        <v>39</v>
      </c>
    </row>
    <row r="1242" spans="1:16" ht="20.100000000000001" customHeight="1">
      <c r="A1242" s="10">
        <v>1240</v>
      </c>
      <c r="B1242" s="11">
        <f t="shared" si="219"/>
        <v>10.448730772876283</v>
      </c>
      <c r="C1242" s="12">
        <f t="shared" ca="1" si="184"/>
        <v>9</v>
      </c>
      <c r="D1242" s="12">
        <f t="shared" ca="1" si="220"/>
        <v>1</v>
      </c>
      <c r="E1242" s="12">
        <f t="shared" ca="1" si="221"/>
        <v>0</v>
      </c>
      <c r="F1242" s="12">
        <f t="shared" ca="1" si="222"/>
        <v>0</v>
      </c>
      <c r="G1242" s="12">
        <f t="shared" ca="1" si="227"/>
        <v>15</v>
      </c>
      <c r="H1242" s="12">
        <f t="shared" ca="1" si="227"/>
        <v>13</v>
      </c>
      <c r="I1242" s="12">
        <f t="shared" ca="1" si="227"/>
        <v>15</v>
      </c>
      <c r="J1242" s="12">
        <f t="shared" ca="1" si="223"/>
        <v>14.333333333333334</v>
      </c>
      <c r="K1242" s="12">
        <f t="shared" ca="1" si="224"/>
        <v>14.333333333333334</v>
      </c>
      <c r="L1242" s="12">
        <f t="shared" ca="1" si="225"/>
        <v>0</v>
      </c>
      <c r="M1242" s="12">
        <f t="shared" ca="1" si="226"/>
        <v>0</v>
      </c>
      <c r="N1242" s="9">
        <f ca="1">MATCH(C1242,INDEX('Task Durations - Poisson'!$B$2:$AZ$80,,5),1)</f>
        <v>3</v>
      </c>
      <c r="O1242" s="9">
        <f ca="1">MIN(51,INT(SUMPRODUCT(B1242:N1242,'Task Durations - Table 1'!$A$3:$M$3)))</f>
        <v>25</v>
      </c>
      <c r="P1242" s="9">
        <f ca="1">MATCH(100-C1242,INDEX('Task Durations - Poisson'!$B$2:$AZ$80,,O1242),1)</f>
        <v>33</v>
      </c>
    </row>
    <row r="1243" spans="1:16" ht="20.100000000000001" customHeight="1">
      <c r="A1243" s="10">
        <v>1241</v>
      </c>
      <c r="B1243" s="11">
        <f t="shared" si="219"/>
        <v>10.462671705796742</v>
      </c>
      <c r="C1243" s="12">
        <f t="shared" ca="1" si="184"/>
        <v>85</v>
      </c>
      <c r="D1243" s="12">
        <f t="shared" ca="1" si="220"/>
        <v>0</v>
      </c>
      <c r="E1243" s="12">
        <f t="shared" ca="1" si="221"/>
        <v>0</v>
      </c>
      <c r="F1243" s="12">
        <f t="shared" ca="1" si="222"/>
        <v>1</v>
      </c>
      <c r="G1243" s="12">
        <f t="shared" ca="1" si="227"/>
        <v>12</v>
      </c>
      <c r="H1243" s="12">
        <f t="shared" ca="1" si="227"/>
        <v>12</v>
      </c>
      <c r="I1243" s="12">
        <f t="shared" ca="1" si="227"/>
        <v>13</v>
      </c>
      <c r="J1243" s="12">
        <f t="shared" ca="1" si="223"/>
        <v>12.333333333333334</v>
      </c>
      <c r="K1243" s="12">
        <f t="shared" ca="1" si="224"/>
        <v>0</v>
      </c>
      <c r="L1243" s="12">
        <f t="shared" ca="1" si="225"/>
        <v>0</v>
      </c>
      <c r="M1243" s="12">
        <f t="shared" ca="1" si="226"/>
        <v>12.333333333333334</v>
      </c>
      <c r="N1243" s="9">
        <f ca="1">MATCH(C1243,INDEX('Task Durations - Poisson'!$B$2:$AZ$80,,5),1)</f>
        <v>8</v>
      </c>
      <c r="O1243" s="9">
        <f ca="1">MIN(51,INT(SUMPRODUCT(B1243:N1243,'Task Durations - Table 1'!$A$3:$M$3)))</f>
        <v>25</v>
      </c>
      <c r="P1243" s="9">
        <f ca="1">MATCH(100-C1243,INDEX('Task Durations - Poisson'!$B$2:$AZ$80,,O1243),1)</f>
        <v>21</v>
      </c>
    </row>
    <row r="1244" spans="1:16" ht="20.100000000000001" customHeight="1">
      <c r="A1244" s="10">
        <v>1242</v>
      </c>
      <c r="B1244" s="11">
        <f t="shared" si="219"/>
        <v>10.47663123902521</v>
      </c>
      <c r="C1244" s="12">
        <f t="shared" ca="1" si="184"/>
        <v>64</v>
      </c>
      <c r="D1244" s="12">
        <f t="shared" ca="1" si="220"/>
        <v>0</v>
      </c>
      <c r="E1244" s="12">
        <f t="shared" ca="1" si="221"/>
        <v>1</v>
      </c>
      <c r="F1244" s="12">
        <f t="shared" ca="1" si="222"/>
        <v>0</v>
      </c>
      <c r="G1244" s="12">
        <f t="shared" ref="G1244:I1263" ca="1" si="228">INT(CHOOSE(1+MOD($C1244+RANDBETWEEN(0,1),7),1,2,3,5,8,13,21)+$B1244)</f>
        <v>12</v>
      </c>
      <c r="H1244" s="12">
        <f t="shared" ca="1" si="228"/>
        <v>12</v>
      </c>
      <c r="I1244" s="12">
        <f t="shared" ca="1" si="228"/>
        <v>12</v>
      </c>
      <c r="J1244" s="12">
        <f t="shared" ca="1" si="223"/>
        <v>12</v>
      </c>
      <c r="K1244" s="12">
        <f t="shared" ca="1" si="224"/>
        <v>0</v>
      </c>
      <c r="L1244" s="12">
        <f t="shared" ca="1" si="225"/>
        <v>12</v>
      </c>
      <c r="M1244" s="12">
        <f t="shared" ca="1" si="226"/>
        <v>0</v>
      </c>
      <c r="N1244" s="9">
        <f ca="1">MATCH(C1244,INDEX('Task Durations - Poisson'!$B$2:$AZ$80,,5),1)</f>
        <v>7</v>
      </c>
      <c r="O1244" s="9">
        <f ca="1">MIN(51,INT(SUMPRODUCT(B1244:N1244,'Task Durations - Table 1'!$A$3:$M$3)))</f>
        <v>19</v>
      </c>
      <c r="P1244" s="9">
        <f ca="1">MATCH(100-C1244,INDEX('Task Durations - Poisson'!$B$2:$AZ$80,,O1244),1)</f>
        <v>18</v>
      </c>
    </row>
    <row r="1245" spans="1:16" ht="20.100000000000001" customHeight="1">
      <c r="A1245" s="10">
        <v>1243</v>
      </c>
      <c r="B1245" s="11">
        <f t="shared" si="219"/>
        <v>10.490609397378641</v>
      </c>
      <c r="C1245" s="12">
        <f t="shared" ca="1" si="184"/>
        <v>46</v>
      </c>
      <c r="D1245" s="12">
        <f t="shared" ca="1" si="220"/>
        <v>0</v>
      </c>
      <c r="E1245" s="12">
        <f t="shared" ca="1" si="221"/>
        <v>1</v>
      </c>
      <c r="F1245" s="12">
        <f t="shared" ca="1" si="222"/>
        <v>0</v>
      </c>
      <c r="G1245" s="12">
        <f t="shared" ca="1" si="228"/>
        <v>23</v>
      </c>
      <c r="H1245" s="12">
        <f t="shared" ca="1" si="228"/>
        <v>23</v>
      </c>
      <c r="I1245" s="12">
        <f t="shared" ca="1" si="228"/>
        <v>18</v>
      </c>
      <c r="J1245" s="12">
        <f t="shared" ca="1" si="223"/>
        <v>21.333333333333332</v>
      </c>
      <c r="K1245" s="12">
        <f t="shared" ca="1" si="224"/>
        <v>0</v>
      </c>
      <c r="L1245" s="12">
        <f t="shared" ca="1" si="225"/>
        <v>21.333333333333332</v>
      </c>
      <c r="M1245" s="12">
        <f t="shared" ca="1" si="226"/>
        <v>0</v>
      </c>
      <c r="N1245" s="9">
        <f ca="1">MATCH(C1245,INDEX('Task Durations - Poisson'!$B$2:$AZ$80,,5),1)</f>
        <v>6</v>
      </c>
      <c r="O1245" s="9">
        <f ca="1">MIN(51,INT(SUMPRODUCT(B1245:N1245,'Task Durations - Table 1'!$A$3:$M$3)))</f>
        <v>26</v>
      </c>
      <c r="P1245" s="9">
        <f ca="1">MATCH(100-C1245,INDEX('Task Durations - Poisson'!$B$2:$AZ$80,,O1245),1)</f>
        <v>27</v>
      </c>
    </row>
    <row r="1246" spans="1:16" ht="20.100000000000001" customHeight="1">
      <c r="A1246" s="10">
        <v>1244</v>
      </c>
      <c r="B1246" s="11">
        <f t="shared" si="219"/>
        <v>10.504606205707098</v>
      </c>
      <c r="C1246" s="12">
        <f t="shared" ca="1" si="184"/>
        <v>27</v>
      </c>
      <c r="D1246" s="12">
        <f t="shared" ca="1" si="220"/>
        <v>1</v>
      </c>
      <c r="E1246" s="12">
        <f t="shared" ca="1" si="221"/>
        <v>0</v>
      </c>
      <c r="F1246" s="12">
        <f t="shared" ca="1" si="222"/>
        <v>0</v>
      </c>
      <c r="G1246" s="12">
        <f t="shared" ca="1" si="228"/>
        <v>31</v>
      </c>
      <c r="H1246" s="12">
        <f t="shared" ca="1" si="228"/>
        <v>31</v>
      </c>
      <c r="I1246" s="12">
        <f t="shared" ca="1" si="228"/>
        <v>31</v>
      </c>
      <c r="J1246" s="12">
        <f t="shared" ca="1" si="223"/>
        <v>31</v>
      </c>
      <c r="K1246" s="12">
        <f t="shared" ca="1" si="224"/>
        <v>31</v>
      </c>
      <c r="L1246" s="12">
        <f t="shared" ca="1" si="225"/>
        <v>0</v>
      </c>
      <c r="M1246" s="12">
        <f t="shared" ca="1" si="226"/>
        <v>0</v>
      </c>
      <c r="N1246" s="9">
        <f ca="1">MATCH(C1246,INDEX('Task Durations - Poisson'!$B$2:$AZ$80,,5),1)</f>
        <v>5</v>
      </c>
      <c r="O1246" s="9">
        <f ca="1">MIN(51,INT(SUMPRODUCT(B1246:N1246,'Task Durations - Table 1'!$A$3:$M$3)))</f>
        <v>45</v>
      </c>
      <c r="P1246" s="9">
        <f ca="1">MATCH(100-C1246,INDEX('Task Durations - Poisson'!$B$2:$AZ$80,,O1246),1)</f>
        <v>50</v>
      </c>
    </row>
    <row r="1247" spans="1:16" ht="20.100000000000001" customHeight="1">
      <c r="A1247" s="10">
        <v>1245</v>
      </c>
      <c r="B1247" s="11">
        <f t="shared" si="219"/>
        <v>10.518621688893797</v>
      </c>
      <c r="C1247" s="12">
        <f t="shared" ca="1" si="184"/>
        <v>61</v>
      </c>
      <c r="D1247" s="12">
        <f t="shared" ca="1" si="220"/>
        <v>0</v>
      </c>
      <c r="E1247" s="12">
        <f t="shared" ca="1" si="221"/>
        <v>1</v>
      </c>
      <c r="F1247" s="12">
        <f t="shared" ca="1" si="222"/>
        <v>0</v>
      </c>
      <c r="G1247" s="12">
        <f t="shared" ca="1" si="228"/>
        <v>23</v>
      </c>
      <c r="H1247" s="12">
        <f t="shared" ca="1" si="228"/>
        <v>31</v>
      </c>
      <c r="I1247" s="12">
        <f t="shared" ca="1" si="228"/>
        <v>23</v>
      </c>
      <c r="J1247" s="12">
        <f t="shared" ca="1" si="223"/>
        <v>25.666666666666668</v>
      </c>
      <c r="K1247" s="12">
        <f t="shared" ca="1" si="224"/>
        <v>0</v>
      </c>
      <c r="L1247" s="12">
        <f t="shared" ca="1" si="225"/>
        <v>25.666666666666668</v>
      </c>
      <c r="M1247" s="12">
        <f t="shared" ca="1" si="226"/>
        <v>0</v>
      </c>
      <c r="N1247" s="9">
        <f ca="1">MATCH(C1247,INDEX('Task Durations - Poisson'!$B$2:$AZ$80,,5),1)</f>
        <v>6</v>
      </c>
      <c r="O1247" s="9">
        <f ca="1">MIN(51,INT(SUMPRODUCT(B1247:N1247,'Task Durations - Table 1'!$A$3:$M$3)))</f>
        <v>29</v>
      </c>
      <c r="P1247" s="9">
        <f ca="1">MATCH(100-C1247,INDEX('Task Durations - Poisson'!$B$2:$AZ$80,,O1247),1)</f>
        <v>28</v>
      </c>
    </row>
    <row r="1248" spans="1:16" ht="20.100000000000001" customHeight="1">
      <c r="A1248" s="10">
        <v>1246</v>
      </c>
      <c r="B1248" s="11">
        <f t="shared" si="219"/>
        <v>10.532655871855159</v>
      </c>
      <c r="C1248" s="12">
        <f t="shared" ca="1" si="184"/>
        <v>88</v>
      </c>
      <c r="D1248" s="12">
        <f t="shared" ca="1" si="220"/>
        <v>0</v>
      </c>
      <c r="E1248" s="12">
        <f t="shared" ca="1" si="221"/>
        <v>0</v>
      </c>
      <c r="F1248" s="12">
        <f t="shared" ca="1" si="222"/>
        <v>1</v>
      </c>
      <c r="G1248" s="12">
        <f t="shared" ca="1" si="228"/>
        <v>18</v>
      </c>
      <c r="H1248" s="12">
        <f t="shared" ca="1" si="228"/>
        <v>23</v>
      </c>
      <c r="I1248" s="12">
        <f t="shared" ca="1" si="228"/>
        <v>23</v>
      </c>
      <c r="J1248" s="12">
        <f t="shared" ca="1" si="223"/>
        <v>21.333333333333332</v>
      </c>
      <c r="K1248" s="12">
        <f t="shared" ca="1" si="224"/>
        <v>0</v>
      </c>
      <c r="L1248" s="12">
        <f t="shared" ca="1" si="225"/>
        <v>0</v>
      </c>
      <c r="M1248" s="12">
        <f t="shared" ca="1" si="226"/>
        <v>21.333333333333332</v>
      </c>
      <c r="N1248" s="9">
        <f ca="1">MATCH(C1248,INDEX('Task Durations - Poisson'!$B$2:$AZ$80,,5),1)</f>
        <v>9</v>
      </c>
      <c r="O1248" s="9">
        <f ca="1">MIN(51,INT(SUMPRODUCT(B1248:N1248,'Task Durations - Table 1'!$A$3:$M$3)))</f>
        <v>34</v>
      </c>
      <c r="P1248" s="9">
        <f ca="1">MATCH(100-C1248,INDEX('Task Durations - Poisson'!$B$2:$AZ$80,,O1248),1)</f>
        <v>28</v>
      </c>
    </row>
    <row r="1249" spans="1:16" ht="20.100000000000001" customHeight="1">
      <c r="A1249" s="10">
        <v>1247</v>
      </c>
      <c r="B1249" s="11">
        <f t="shared" si="219"/>
        <v>10.546708779540845</v>
      </c>
      <c r="C1249" s="12">
        <f t="shared" ca="1" si="184"/>
        <v>43</v>
      </c>
      <c r="D1249" s="12">
        <f t="shared" ca="1" si="220"/>
        <v>0</v>
      </c>
      <c r="E1249" s="12">
        <f t="shared" ca="1" si="221"/>
        <v>1</v>
      </c>
      <c r="F1249" s="12">
        <f t="shared" ca="1" si="222"/>
        <v>0</v>
      </c>
      <c r="G1249" s="12">
        <f t="shared" ca="1" si="228"/>
        <v>12</v>
      </c>
      <c r="H1249" s="12">
        <f t="shared" ca="1" si="228"/>
        <v>13</v>
      </c>
      <c r="I1249" s="12">
        <f t="shared" ca="1" si="228"/>
        <v>12</v>
      </c>
      <c r="J1249" s="12">
        <f t="shared" ca="1" si="223"/>
        <v>12.333333333333334</v>
      </c>
      <c r="K1249" s="12">
        <f t="shared" ca="1" si="224"/>
        <v>0</v>
      </c>
      <c r="L1249" s="12">
        <f t="shared" ca="1" si="225"/>
        <v>12.333333333333334</v>
      </c>
      <c r="M1249" s="12">
        <f t="shared" ca="1" si="226"/>
        <v>0</v>
      </c>
      <c r="N1249" s="9">
        <f ca="1">MATCH(C1249,INDEX('Task Durations - Poisson'!$B$2:$AZ$80,,5),1)</f>
        <v>5</v>
      </c>
      <c r="O1249" s="9">
        <f ca="1">MIN(51,INT(SUMPRODUCT(B1249:N1249,'Task Durations - Table 1'!$A$3:$M$3)))</f>
        <v>18</v>
      </c>
      <c r="P1249" s="9">
        <f ca="1">MATCH(100-C1249,INDEX('Task Durations - Poisson'!$B$2:$AZ$80,,O1249),1)</f>
        <v>20</v>
      </c>
    </row>
    <row r="1250" spans="1:16" ht="20.100000000000001" customHeight="1">
      <c r="A1250" s="10">
        <v>1248</v>
      </c>
      <c r="B1250" s="11">
        <f t="shared" si="219"/>
        <v>10.560780436933802</v>
      </c>
      <c r="C1250" s="12">
        <f t="shared" ca="1" si="184"/>
        <v>67</v>
      </c>
      <c r="D1250" s="12">
        <f t="shared" ca="1" si="220"/>
        <v>0</v>
      </c>
      <c r="E1250" s="12">
        <f t="shared" ca="1" si="221"/>
        <v>0</v>
      </c>
      <c r="F1250" s="12">
        <f t="shared" ca="1" si="222"/>
        <v>1</v>
      </c>
      <c r="G1250" s="12">
        <f t="shared" ca="1" si="228"/>
        <v>18</v>
      </c>
      <c r="H1250" s="12">
        <f t="shared" ca="1" si="228"/>
        <v>18</v>
      </c>
      <c r="I1250" s="12">
        <f t="shared" ca="1" si="228"/>
        <v>18</v>
      </c>
      <c r="J1250" s="12">
        <f t="shared" ca="1" si="223"/>
        <v>18</v>
      </c>
      <c r="K1250" s="12">
        <f t="shared" ca="1" si="224"/>
        <v>0</v>
      </c>
      <c r="L1250" s="12">
        <f t="shared" ca="1" si="225"/>
        <v>0</v>
      </c>
      <c r="M1250" s="12">
        <f t="shared" ca="1" si="226"/>
        <v>18</v>
      </c>
      <c r="N1250" s="9">
        <f ca="1">MATCH(C1250,INDEX('Task Durations - Poisson'!$B$2:$AZ$80,,5),1)</f>
        <v>7</v>
      </c>
      <c r="O1250" s="9">
        <f ca="1">MIN(51,INT(SUMPRODUCT(B1250:N1250,'Task Durations - Table 1'!$A$3:$M$3)))</f>
        <v>30</v>
      </c>
      <c r="P1250" s="9">
        <f ca="1">MATCH(100-C1250,INDEX('Task Durations - Poisson'!$B$2:$AZ$80,,O1250),1)</f>
        <v>28</v>
      </c>
    </row>
    <row r="1251" spans="1:16" ht="20.100000000000001" customHeight="1">
      <c r="A1251" s="10">
        <v>1249</v>
      </c>
      <c r="B1251" s="11">
        <f t="shared" si="219"/>
        <v>10.574870869050322</v>
      </c>
      <c r="C1251" s="12">
        <f t="shared" ca="1" si="184"/>
        <v>44</v>
      </c>
      <c r="D1251" s="12">
        <f t="shared" ca="1" si="220"/>
        <v>0</v>
      </c>
      <c r="E1251" s="12">
        <f t="shared" ca="1" si="221"/>
        <v>1</v>
      </c>
      <c r="F1251" s="12">
        <f t="shared" ca="1" si="222"/>
        <v>0</v>
      </c>
      <c r="G1251" s="12">
        <f t="shared" ca="1" si="228"/>
        <v>15</v>
      </c>
      <c r="H1251" s="12">
        <f t="shared" ca="1" si="228"/>
        <v>15</v>
      </c>
      <c r="I1251" s="12">
        <f t="shared" ca="1" si="228"/>
        <v>13</v>
      </c>
      <c r="J1251" s="12">
        <f t="shared" ca="1" si="223"/>
        <v>14.333333333333334</v>
      </c>
      <c r="K1251" s="12">
        <f t="shared" ca="1" si="224"/>
        <v>0</v>
      </c>
      <c r="L1251" s="12">
        <f t="shared" ca="1" si="225"/>
        <v>14.333333333333334</v>
      </c>
      <c r="M1251" s="12">
        <f t="shared" ca="1" si="226"/>
        <v>0</v>
      </c>
      <c r="N1251" s="9">
        <f ca="1">MATCH(C1251,INDEX('Task Durations - Poisson'!$B$2:$AZ$80,,5),1)</f>
        <v>5</v>
      </c>
      <c r="O1251" s="9">
        <f ca="1">MIN(51,INT(SUMPRODUCT(B1251:N1251,'Task Durations - Table 1'!$A$3:$M$3)))</f>
        <v>20</v>
      </c>
      <c r="P1251" s="9">
        <f ca="1">MATCH(100-C1251,INDEX('Task Durations - Poisson'!$B$2:$AZ$80,,O1251),1)</f>
        <v>22</v>
      </c>
    </row>
    <row r="1252" spans="1:16" ht="20.100000000000001" customHeight="1">
      <c r="A1252" s="10">
        <v>1250</v>
      </c>
      <c r="B1252" s="11">
        <f t="shared" si="219"/>
        <v>10.588980100940059</v>
      </c>
      <c r="C1252" s="12">
        <f t="shared" ca="1" si="184"/>
        <v>96</v>
      </c>
      <c r="D1252" s="12">
        <f t="shared" ca="1" si="220"/>
        <v>0</v>
      </c>
      <c r="E1252" s="12">
        <f t="shared" ca="1" si="221"/>
        <v>0</v>
      </c>
      <c r="F1252" s="12">
        <f t="shared" ca="1" si="222"/>
        <v>1</v>
      </c>
      <c r="G1252" s="12">
        <f t="shared" ca="1" si="228"/>
        <v>23</v>
      </c>
      <c r="H1252" s="12">
        <f t="shared" ca="1" si="228"/>
        <v>31</v>
      </c>
      <c r="I1252" s="12">
        <f t="shared" ca="1" si="228"/>
        <v>23</v>
      </c>
      <c r="J1252" s="12">
        <f t="shared" ca="1" si="223"/>
        <v>25.666666666666668</v>
      </c>
      <c r="K1252" s="12">
        <f t="shared" ca="1" si="224"/>
        <v>0</v>
      </c>
      <c r="L1252" s="12">
        <f t="shared" ca="1" si="225"/>
        <v>0</v>
      </c>
      <c r="M1252" s="12">
        <f t="shared" ca="1" si="226"/>
        <v>25.666666666666668</v>
      </c>
      <c r="N1252" s="9">
        <f ca="1">MATCH(C1252,INDEX('Task Durations - Poisson'!$B$2:$AZ$80,,5),1)</f>
        <v>10</v>
      </c>
      <c r="O1252" s="9">
        <f ca="1">MIN(51,INT(SUMPRODUCT(B1252:N1252,'Task Durations - Table 1'!$A$3:$M$3)))</f>
        <v>39</v>
      </c>
      <c r="P1252" s="9">
        <f ca="1">MATCH(100-C1252,INDEX('Task Durations - Poisson'!$B$2:$AZ$80,,O1252),1)</f>
        <v>29</v>
      </c>
    </row>
    <row r="1253" spans="1:16" ht="20.100000000000001" customHeight="1">
      <c r="A1253" s="10">
        <v>1251</v>
      </c>
      <c r="B1253" s="11">
        <f t="shared" si="219"/>
        <v>10.603108157686096</v>
      </c>
      <c r="C1253" s="12">
        <f t="shared" ca="1" si="184"/>
        <v>95</v>
      </c>
      <c r="D1253" s="12">
        <f t="shared" ca="1" si="220"/>
        <v>0</v>
      </c>
      <c r="E1253" s="12">
        <f t="shared" ca="1" si="221"/>
        <v>0</v>
      </c>
      <c r="F1253" s="12">
        <f t="shared" ca="1" si="222"/>
        <v>1</v>
      </c>
      <c r="G1253" s="12">
        <f t="shared" ca="1" si="228"/>
        <v>18</v>
      </c>
      <c r="H1253" s="12">
        <f t="shared" ca="1" si="228"/>
        <v>23</v>
      </c>
      <c r="I1253" s="12">
        <f t="shared" ca="1" si="228"/>
        <v>23</v>
      </c>
      <c r="J1253" s="12">
        <f t="shared" ca="1" si="223"/>
        <v>21.333333333333332</v>
      </c>
      <c r="K1253" s="12">
        <f t="shared" ca="1" si="224"/>
        <v>0</v>
      </c>
      <c r="L1253" s="12">
        <f t="shared" ca="1" si="225"/>
        <v>0</v>
      </c>
      <c r="M1253" s="12">
        <f t="shared" ca="1" si="226"/>
        <v>21.333333333333332</v>
      </c>
      <c r="N1253" s="9">
        <f ca="1">MATCH(C1253,INDEX('Task Durations - Poisson'!$B$2:$AZ$80,,5),1)</f>
        <v>10</v>
      </c>
      <c r="O1253" s="9">
        <f ca="1">MIN(51,INT(SUMPRODUCT(B1253:N1253,'Task Durations - Table 1'!$A$3:$M$3)))</f>
        <v>35</v>
      </c>
      <c r="P1253" s="9">
        <f ca="1">MATCH(100-C1253,INDEX('Task Durations - Poisson'!$B$2:$AZ$80,,O1253),1)</f>
        <v>27</v>
      </c>
    </row>
    <row r="1254" spans="1:16" ht="20.100000000000001" customHeight="1">
      <c r="A1254" s="10">
        <v>1252</v>
      </c>
      <c r="B1254" s="11">
        <f t="shared" si="219"/>
        <v>10.617255064404986</v>
      </c>
      <c r="C1254" s="12">
        <f t="shared" ca="1" si="184"/>
        <v>92</v>
      </c>
      <c r="D1254" s="12">
        <f t="shared" ca="1" si="220"/>
        <v>0</v>
      </c>
      <c r="E1254" s="12">
        <f t="shared" ca="1" si="221"/>
        <v>0</v>
      </c>
      <c r="F1254" s="12">
        <f t="shared" ca="1" si="222"/>
        <v>1</v>
      </c>
      <c r="G1254" s="12">
        <f t="shared" ca="1" si="228"/>
        <v>12</v>
      </c>
      <c r="H1254" s="12">
        <f t="shared" ca="1" si="228"/>
        <v>13</v>
      </c>
      <c r="I1254" s="12">
        <f t="shared" ca="1" si="228"/>
        <v>12</v>
      </c>
      <c r="J1254" s="12">
        <f t="shared" ca="1" si="223"/>
        <v>12.333333333333334</v>
      </c>
      <c r="K1254" s="12">
        <f t="shared" ca="1" si="224"/>
        <v>0</v>
      </c>
      <c r="L1254" s="12">
        <f t="shared" ca="1" si="225"/>
        <v>0</v>
      </c>
      <c r="M1254" s="12">
        <f t="shared" ca="1" si="226"/>
        <v>12.333333333333334</v>
      </c>
      <c r="N1254" s="9">
        <f ca="1">MATCH(C1254,INDEX('Task Durations - Poisson'!$B$2:$AZ$80,,5),1)</f>
        <v>9</v>
      </c>
      <c r="O1254" s="9">
        <f ca="1">MIN(51,INT(SUMPRODUCT(B1254:N1254,'Task Durations - Table 1'!$A$3:$M$3)))</f>
        <v>25</v>
      </c>
      <c r="P1254" s="9">
        <f ca="1">MATCH(100-C1254,INDEX('Task Durations - Poisson'!$B$2:$AZ$80,,O1254),1)</f>
        <v>19</v>
      </c>
    </row>
    <row r="1255" spans="1:16" ht="20.100000000000001" customHeight="1">
      <c r="A1255" s="10">
        <v>1253</v>
      </c>
      <c r="B1255" s="11">
        <f t="shared" si="219"/>
        <v>10.631420846246789</v>
      </c>
      <c r="C1255" s="12">
        <f t="shared" ca="1" si="184"/>
        <v>16</v>
      </c>
      <c r="D1255" s="12">
        <f t="shared" ca="1" si="220"/>
        <v>1</v>
      </c>
      <c r="E1255" s="12">
        <f t="shared" ca="1" si="221"/>
        <v>0</v>
      </c>
      <c r="F1255" s="12">
        <f t="shared" ca="1" si="222"/>
        <v>0</v>
      </c>
      <c r="G1255" s="12">
        <f t="shared" ca="1" si="228"/>
        <v>15</v>
      </c>
      <c r="H1255" s="12">
        <f t="shared" ca="1" si="228"/>
        <v>13</v>
      </c>
      <c r="I1255" s="12">
        <f t="shared" ca="1" si="228"/>
        <v>13</v>
      </c>
      <c r="J1255" s="12">
        <f t="shared" ca="1" si="223"/>
        <v>13.666666666666666</v>
      </c>
      <c r="K1255" s="12">
        <f t="shared" ca="1" si="224"/>
        <v>13.666666666666666</v>
      </c>
      <c r="L1255" s="12">
        <f t="shared" ca="1" si="225"/>
        <v>0</v>
      </c>
      <c r="M1255" s="12">
        <f t="shared" ca="1" si="226"/>
        <v>0</v>
      </c>
      <c r="N1255" s="9">
        <f ca="1">MATCH(C1255,INDEX('Task Durations - Poisson'!$B$2:$AZ$80,,5),1)</f>
        <v>4</v>
      </c>
      <c r="O1255" s="9">
        <f ca="1">MIN(51,INT(SUMPRODUCT(B1255:N1255,'Task Durations - Table 1'!$A$3:$M$3)))</f>
        <v>25</v>
      </c>
      <c r="P1255" s="9">
        <f ca="1">MATCH(100-C1255,INDEX('Task Durations - Poisson'!$B$2:$AZ$80,,O1255),1)</f>
        <v>31</v>
      </c>
    </row>
    <row r="1256" spans="1:16" ht="20.100000000000001" customHeight="1">
      <c r="A1256" s="10">
        <v>1254</v>
      </c>
      <c r="B1256" s="11">
        <f t="shared" si="219"/>
        <v>10.645605528395114</v>
      </c>
      <c r="C1256" s="12">
        <f t="shared" ca="1" si="184"/>
        <v>84</v>
      </c>
      <c r="D1256" s="12">
        <f t="shared" ca="1" si="220"/>
        <v>0</v>
      </c>
      <c r="E1256" s="12">
        <f t="shared" ca="1" si="221"/>
        <v>0</v>
      </c>
      <c r="F1256" s="12">
        <f t="shared" ca="1" si="222"/>
        <v>1</v>
      </c>
      <c r="G1256" s="12">
        <f t="shared" ca="1" si="228"/>
        <v>12</v>
      </c>
      <c r="H1256" s="12">
        <f t="shared" ca="1" si="228"/>
        <v>12</v>
      </c>
      <c r="I1256" s="12">
        <f t="shared" ca="1" si="228"/>
        <v>12</v>
      </c>
      <c r="J1256" s="12">
        <f t="shared" ca="1" si="223"/>
        <v>12</v>
      </c>
      <c r="K1256" s="12">
        <f t="shared" ca="1" si="224"/>
        <v>0</v>
      </c>
      <c r="L1256" s="12">
        <f t="shared" ca="1" si="225"/>
        <v>0</v>
      </c>
      <c r="M1256" s="12">
        <f t="shared" ca="1" si="226"/>
        <v>12</v>
      </c>
      <c r="N1256" s="9">
        <f ca="1">MATCH(C1256,INDEX('Task Durations - Poisson'!$B$2:$AZ$80,,5),1)</f>
        <v>8</v>
      </c>
      <c r="O1256" s="9">
        <f ca="1">MIN(51,INT(SUMPRODUCT(B1256:N1256,'Task Durations - Table 1'!$A$3:$M$3)))</f>
        <v>24</v>
      </c>
      <c r="P1256" s="9">
        <f ca="1">MATCH(100-C1256,INDEX('Task Durations - Poisson'!$B$2:$AZ$80,,O1256),1)</f>
        <v>20</v>
      </c>
    </row>
    <row r="1257" spans="1:16" ht="20.100000000000001" customHeight="1">
      <c r="A1257" s="10">
        <v>1255</v>
      </c>
      <c r="B1257" s="11">
        <f t="shared" si="219"/>
        <v>10.659809136067183</v>
      </c>
      <c r="C1257" s="12">
        <f t="shared" ca="1" si="184"/>
        <v>3</v>
      </c>
      <c r="D1257" s="12">
        <f t="shared" ca="1" si="220"/>
        <v>1</v>
      </c>
      <c r="E1257" s="12">
        <f t="shared" ca="1" si="221"/>
        <v>0</v>
      </c>
      <c r="F1257" s="12">
        <f t="shared" ca="1" si="222"/>
        <v>0</v>
      </c>
      <c r="G1257" s="12">
        <f t="shared" ca="1" si="228"/>
        <v>18</v>
      </c>
      <c r="H1257" s="12">
        <f t="shared" ca="1" si="228"/>
        <v>18</v>
      </c>
      <c r="I1257" s="12">
        <f t="shared" ca="1" si="228"/>
        <v>18</v>
      </c>
      <c r="J1257" s="12">
        <f t="shared" ca="1" si="223"/>
        <v>18</v>
      </c>
      <c r="K1257" s="12">
        <f t="shared" ca="1" si="224"/>
        <v>18</v>
      </c>
      <c r="L1257" s="12">
        <f t="shared" ca="1" si="225"/>
        <v>0</v>
      </c>
      <c r="M1257" s="12">
        <f t="shared" ca="1" si="226"/>
        <v>0</v>
      </c>
      <c r="N1257" s="9">
        <f ca="1">MATCH(C1257,INDEX('Task Durations - Poisson'!$B$2:$AZ$80,,5),1)</f>
        <v>2</v>
      </c>
      <c r="O1257" s="9">
        <f ca="1">MIN(51,INT(SUMPRODUCT(B1257:N1257,'Task Durations - Table 1'!$A$3:$M$3)))</f>
        <v>29</v>
      </c>
      <c r="P1257" s="9">
        <f ca="1">MATCH(100-C1257,INDEX('Task Durations - Poisson'!$B$2:$AZ$80,,O1257),1)</f>
        <v>41</v>
      </c>
    </row>
    <row r="1258" spans="1:16" ht="20.100000000000001" customHeight="1">
      <c r="A1258" s="10">
        <v>1256</v>
      </c>
      <c r="B1258" s="11">
        <f t="shared" si="219"/>
        <v>10.674031694513861</v>
      </c>
      <c r="C1258" s="12">
        <f t="shared" ca="1" si="184"/>
        <v>83</v>
      </c>
      <c r="D1258" s="12">
        <f t="shared" ca="1" si="220"/>
        <v>0</v>
      </c>
      <c r="E1258" s="12">
        <f t="shared" ca="1" si="221"/>
        <v>0</v>
      </c>
      <c r="F1258" s="12">
        <f t="shared" ca="1" si="222"/>
        <v>1</v>
      </c>
      <c r="G1258" s="12">
        <f t="shared" ca="1" si="228"/>
        <v>11</v>
      </c>
      <c r="H1258" s="12">
        <f t="shared" ca="1" si="228"/>
        <v>31</v>
      </c>
      <c r="I1258" s="12">
        <f t="shared" ca="1" si="228"/>
        <v>11</v>
      </c>
      <c r="J1258" s="12">
        <f t="shared" ca="1" si="223"/>
        <v>17.666666666666668</v>
      </c>
      <c r="K1258" s="12">
        <f t="shared" ca="1" si="224"/>
        <v>0</v>
      </c>
      <c r="L1258" s="12">
        <f t="shared" ca="1" si="225"/>
        <v>0</v>
      </c>
      <c r="M1258" s="12">
        <f t="shared" ca="1" si="226"/>
        <v>17.666666666666668</v>
      </c>
      <c r="N1258" s="9">
        <f ca="1">MATCH(C1258,INDEX('Task Durations - Poisson'!$B$2:$AZ$80,,5),1)</f>
        <v>8</v>
      </c>
      <c r="O1258" s="9">
        <f ca="1">MIN(51,INT(SUMPRODUCT(B1258:N1258,'Task Durations - Table 1'!$A$3:$M$3)))</f>
        <v>29</v>
      </c>
      <c r="P1258" s="9">
        <f ca="1">MATCH(100-C1258,INDEX('Task Durations - Poisson'!$B$2:$AZ$80,,O1258),1)</f>
        <v>25</v>
      </c>
    </row>
    <row r="1259" spans="1:16" ht="20.100000000000001" customHeight="1">
      <c r="A1259" s="10">
        <v>1257</v>
      </c>
      <c r="B1259" s="11">
        <f t="shared" si="219"/>
        <v>10.688273229019691</v>
      </c>
      <c r="C1259" s="12">
        <f t="shared" ca="1" si="184"/>
        <v>59</v>
      </c>
      <c r="D1259" s="12">
        <f t="shared" ca="1" si="220"/>
        <v>0</v>
      </c>
      <c r="E1259" s="12">
        <f t="shared" ca="1" si="221"/>
        <v>1</v>
      </c>
      <c r="F1259" s="12">
        <f t="shared" ca="1" si="222"/>
        <v>0</v>
      </c>
      <c r="G1259" s="12">
        <f t="shared" ca="1" si="228"/>
        <v>18</v>
      </c>
      <c r="H1259" s="12">
        <f t="shared" ca="1" si="228"/>
        <v>18</v>
      </c>
      <c r="I1259" s="12">
        <f t="shared" ca="1" si="228"/>
        <v>18</v>
      </c>
      <c r="J1259" s="12">
        <f t="shared" ca="1" si="223"/>
        <v>18</v>
      </c>
      <c r="K1259" s="12">
        <f t="shared" ca="1" si="224"/>
        <v>0</v>
      </c>
      <c r="L1259" s="12">
        <f t="shared" ca="1" si="225"/>
        <v>18</v>
      </c>
      <c r="M1259" s="12">
        <f t="shared" ca="1" si="226"/>
        <v>0</v>
      </c>
      <c r="N1259" s="9">
        <f ca="1">MATCH(C1259,INDEX('Task Durations - Poisson'!$B$2:$AZ$80,,5),1)</f>
        <v>6</v>
      </c>
      <c r="O1259" s="9">
        <f ca="1">MIN(51,INT(SUMPRODUCT(B1259:N1259,'Task Durations - Table 1'!$A$3:$M$3)))</f>
        <v>24</v>
      </c>
      <c r="P1259" s="9">
        <f ca="1">MATCH(100-C1259,INDEX('Task Durations - Poisson'!$B$2:$AZ$80,,O1259),1)</f>
        <v>24</v>
      </c>
    </row>
    <row r="1260" spans="1:16" ht="20.100000000000001" customHeight="1">
      <c r="A1260" s="10">
        <v>1258</v>
      </c>
      <c r="B1260" s="11">
        <f t="shared" si="219"/>
        <v>10.702533764902968</v>
      </c>
      <c r="C1260" s="12">
        <f t="shared" ca="1" si="184"/>
        <v>19</v>
      </c>
      <c r="D1260" s="12">
        <f t="shared" ca="1" si="220"/>
        <v>1</v>
      </c>
      <c r="E1260" s="12">
        <f t="shared" ca="1" si="221"/>
        <v>0</v>
      </c>
      <c r="F1260" s="12">
        <f t="shared" ca="1" si="222"/>
        <v>0</v>
      </c>
      <c r="G1260" s="12">
        <f t="shared" ca="1" si="228"/>
        <v>31</v>
      </c>
      <c r="H1260" s="12">
        <f t="shared" ca="1" si="228"/>
        <v>31</v>
      </c>
      <c r="I1260" s="12">
        <f t="shared" ca="1" si="228"/>
        <v>23</v>
      </c>
      <c r="J1260" s="12">
        <f t="shared" ca="1" si="223"/>
        <v>28.333333333333332</v>
      </c>
      <c r="K1260" s="12">
        <f t="shared" ca="1" si="224"/>
        <v>28.333333333333332</v>
      </c>
      <c r="L1260" s="12">
        <f t="shared" ca="1" si="225"/>
        <v>0</v>
      </c>
      <c r="M1260" s="12">
        <f t="shared" ca="1" si="226"/>
        <v>0</v>
      </c>
      <c r="N1260" s="9">
        <f ca="1">MATCH(C1260,INDEX('Task Durations - Poisson'!$B$2:$AZ$80,,5),1)</f>
        <v>4</v>
      </c>
      <c r="O1260" s="9">
        <f ca="1">MIN(51,INT(SUMPRODUCT(B1260:N1260,'Task Durations - Table 1'!$A$3:$M$3)))</f>
        <v>41</v>
      </c>
      <c r="P1260" s="9">
        <f ca="1">MATCH(100-C1260,INDEX('Task Durations - Poisson'!$B$2:$AZ$80,,O1260),1)</f>
        <v>48</v>
      </c>
    </row>
    <row r="1261" spans="1:16" ht="20.100000000000001" customHeight="1">
      <c r="A1261" s="10">
        <v>1259</v>
      </c>
      <c r="B1261" s="11">
        <f t="shared" si="219"/>
        <v>10.716813327515757</v>
      </c>
      <c r="C1261" s="12">
        <f t="shared" ca="1" si="184"/>
        <v>8</v>
      </c>
      <c r="D1261" s="12">
        <f t="shared" ca="1" si="220"/>
        <v>1</v>
      </c>
      <c r="E1261" s="12">
        <f t="shared" ca="1" si="221"/>
        <v>0</v>
      </c>
      <c r="F1261" s="12">
        <f t="shared" ca="1" si="222"/>
        <v>0</v>
      </c>
      <c r="G1261" s="12">
        <f t="shared" ca="1" si="228"/>
        <v>12</v>
      </c>
      <c r="H1261" s="12">
        <f t="shared" ca="1" si="228"/>
        <v>13</v>
      </c>
      <c r="I1261" s="12">
        <f t="shared" ca="1" si="228"/>
        <v>12</v>
      </c>
      <c r="J1261" s="12">
        <f t="shared" ca="1" si="223"/>
        <v>12.333333333333334</v>
      </c>
      <c r="K1261" s="12">
        <f t="shared" ca="1" si="224"/>
        <v>12.333333333333334</v>
      </c>
      <c r="L1261" s="12">
        <f t="shared" ca="1" si="225"/>
        <v>0</v>
      </c>
      <c r="M1261" s="12">
        <f t="shared" ca="1" si="226"/>
        <v>0</v>
      </c>
      <c r="N1261" s="9">
        <f ca="1">MATCH(C1261,INDEX('Task Durations - Poisson'!$B$2:$AZ$80,,5),1)</f>
        <v>3</v>
      </c>
      <c r="O1261" s="9">
        <f ca="1">MIN(51,INT(SUMPRODUCT(B1261:N1261,'Task Durations - Table 1'!$A$3:$M$3)))</f>
        <v>23</v>
      </c>
      <c r="P1261" s="9">
        <f ca="1">MATCH(100-C1261,INDEX('Task Durations - Poisson'!$B$2:$AZ$80,,O1261),1)</f>
        <v>31</v>
      </c>
    </row>
    <row r="1262" spans="1:16" ht="20.100000000000001" customHeight="1">
      <c r="A1262" s="10">
        <v>1260</v>
      </c>
      <c r="B1262" s="11">
        <f t="shared" si="219"/>
        <v>10.731111942243949</v>
      </c>
      <c r="C1262" s="12">
        <f t="shared" ca="1" si="184"/>
        <v>44</v>
      </c>
      <c r="D1262" s="12">
        <f t="shared" ca="1" si="220"/>
        <v>0</v>
      </c>
      <c r="E1262" s="12">
        <f t="shared" ca="1" si="221"/>
        <v>1</v>
      </c>
      <c r="F1262" s="12">
        <f t="shared" ca="1" si="222"/>
        <v>0</v>
      </c>
      <c r="G1262" s="12">
        <f t="shared" ca="1" si="228"/>
        <v>15</v>
      </c>
      <c r="H1262" s="12">
        <f t="shared" ca="1" si="228"/>
        <v>13</v>
      </c>
      <c r="I1262" s="12">
        <f t="shared" ca="1" si="228"/>
        <v>15</v>
      </c>
      <c r="J1262" s="12">
        <f t="shared" ca="1" si="223"/>
        <v>14.333333333333334</v>
      </c>
      <c r="K1262" s="12">
        <f t="shared" ca="1" si="224"/>
        <v>0</v>
      </c>
      <c r="L1262" s="12">
        <f t="shared" ca="1" si="225"/>
        <v>14.333333333333334</v>
      </c>
      <c r="M1262" s="12">
        <f t="shared" ca="1" si="226"/>
        <v>0</v>
      </c>
      <c r="N1262" s="9">
        <f ca="1">MATCH(C1262,INDEX('Task Durations - Poisson'!$B$2:$AZ$80,,5),1)</f>
        <v>5</v>
      </c>
      <c r="O1262" s="9">
        <f ca="1">MIN(51,INT(SUMPRODUCT(B1262:N1262,'Task Durations - Table 1'!$A$3:$M$3)))</f>
        <v>20</v>
      </c>
      <c r="P1262" s="9">
        <f ca="1">MATCH(100-C1262,INDEX('Task Durations - Poisson'!$B$2:$AZ$80,,O1262),1)</f>
        <v>22</v>
      </c>
    </row>
    <row r="1263" spans="1:16" ht="20.100000000000001" customHeight="1">
      <c r="A1263" s="10">
        <v>1261</v>
      </c>
      <c r="B1263" s="11">
        <f t="shared" si="219"/>
        <v>10.74542963450731</v>
      </c>
      <c r="C1263" s="12">
        <f t="shared" ca="1" si="184"/>
        <v>86</v>
      </c>
      <c r="D1263" s="12">
        <f t="shared" ca="1" si="220"/>
        <v>0</v>
      </c>
      <c r="E1263" s="12">
        <f t="shared" ca="1" si="221"/>
        <v>0</v>
      </c>
      <c r="F1263" s="12">
        <f t="shared" ca="1" si="222"/>
        <v>1</v>
      </c>
      <c r="G1263" s="12">
        <f t="shared" ca="1" si="228"/>
        <v>13</v>
      </c>
      <c r="H1263" s="12">
        <f t="shared" ca="1" si="228"/>
        <v>15</v>
      </c>
      <c r="I1263" s="12">
        <f t="shared" ca="1" si="228"/>
        <v>15</v>
      </c>
      <c r="J1263" s="12">
        <f t="shared" ca="1" si="223"/>
        <v>14.333333333333334</v>
      </c>
      <c r="K1263" s="12">
        <f t="shared" ca="1" si="224"/>
        <v>0</v>
      </c>
      <c r="L1263" s="12">
        <f t="shared" ca="1" si="225"/>
        <v>0</v>
      </c>
      <c r="M1263" s="12">
        <f t="shared" ca="1" si="226"/>
        <v>14.333333333333334</v>
      </c>
      <c r="N1263" s="9">
        <f ca="1">MATCH(C1263,INDEX('Task Durations - Poisson'!$B$2:$AZ$80,,5),1)</f>
        <v>8</v>
      </c>
      <c r="O1263" s="9">
        <f ca="1">MIN(51,INT(SUMPRODUCT(B1263:N1263,'Task Durations - Table 1'!$A$3:$M$3)))</f>
        <v>27</v>
      </c>
      <c r="P1263" s="9">
        <f ca="1">MATCH(100-C1263,INDEX('Task Durations - Poisson'!$B$2:$AZ$80,,O1263),1)</f>
        <v>22</v>
      </c>
    </row>
    <row r="1264" spans="1:16" ht="20.100000000000001" customHeight="1">
      <c r="A1264" s="10">
        <v>1262</v>
      </c>
      <c r="B1264" s="11">
        <f t="shared" si="219"/>
        <v>10.759766429759519</v>
      </c>
      <c r="C1264" s="12">
        <f t="shared" ca="1" si="184"/>
        <v>21</v>
      </c>
      <c r="D1264" s="12">
        <f t="shared" ca="1" si="220"/>
        <v>1</v>
      </c>
      <c r="E1264" s="12">
        <f t="shared" ca="1" si="221"/>
        <v>0</v>
      </c>
      <c r="F1264" s="12">
        <f t="shared" ca="1" si="222"/>
        <v>0</v>
      </c>
      <c r="G1264" s="12">
        <f t="shared" ref="G1264:I1283" ca="1" si="229">INT(CHOOSE(1+MOD($C1264+RANDBETWEEN(0,1),7),1,2,3,5,8,13,21)+$B1264)</f>
        <v>12</v>
      </c>
      <c r="H1264" s="12">
        <f t="shared" ca="1" si="229"/>
        <v>11</v>
      </c>
      <c r="I1264" s="12">
        <f t="shared" ca="1" si="229"/>
        <v>11</v>
      </c>
      <c r="J1264" s="12">
        <f t="shared" ca="1" si="223"/>
        <v>11.333333333333334</v>
      </c>
      <c r="K1264" s="12">
        <f t="shared" ca="1" si="224"/>
        <v>11.333333333333334</v>
      </c>
      <c r="L1264" s="12">
        <f t="shared" ca="1" si="225"/>
        <v>0</v>
      </c>
      <c r="M1264" s="12">
        <f t="shared" ca="1" si="226"/>
        <v>0</v>
      </c>
      <c r="N1264" s="9">
        <f ca="1">MATCH(C1264,INDEX('Task Durations - Poisson'!$B$2:$AZ$80,,5),1)</f>
        <v>4</v>
      </c>
      <c r="O1264" s="9">
        <f ca="1">MIN(51,INT(SUMPRODUCT(B1264:N1264,'Task Durations - Table 1'!$A$3:$M$3)))</f>
        <v>22</v>
      </c>
      <c r="P1264" s="9">
        <f ca="1">MATCH(100-C1264,INDEX('Task Durations - Poisson'!$B$2:$AZ$80,,O1264),1)</f>
        <v>27</v>
      </c>
    </row>
    <row r="1265" spans="1:16" ht="20.100000000000001" customHeight="1">
      <c r="A1265" s="10">
        <v>1263</v>
      </c>
      <c r="B1265" s="11">
        <f t="shared" si="219"/>
        <v>10.774122353488213</v>
      </c>
      <c r="C1265" s="12">
        <f t="shared" ca="1" si="184"/>
        <v>61</v>
      </c>
      <c r="D1265" s="12">
        <f t="shared" ca="1" si="220"/>
        <v>0</v>
      </c>
      <c r="E1265" s="12">
        <f t="shared" ca="1" si="221"/>
        <v>1</v>
      </c>
      <c r="F1265" s="12">
        <f t="shared" ca="1" si="222"/>
        <v>0</v>
      </c>
      <c r="G1265" s="12">
        <f t="shared" ca="1" si="229"/>
        <v>23</v>
      </c>
      <c r="H1265" s="12">
        <f t="shared" ca="1" si="229"/>
        <v>23</v>
      </c>
      <c r="I1265" s="12">
        <f t="shared" ca="1" si="229"/>
        <v>23</v>
      </c>
      <c r="J1265" s="12">
        <f t="shared" ca="1" si="223"/>
        <v>23</v>
      </c>
      <c r="K1265" s="12">
        <f t="shared" ca="1" si="224"/>
        <v>0</v>
      </c>
      <c r="L1265" s="12">
        <f t="shared" ca="1" si="225"/>
        <v>23</v>
      </c>
      <c r="M1265" s="12">
        <f t="shared" ca="1" si="226"/>
        <v>0</v>
      </c>
      <c r="N1265" s="9">
        <f ca="1">MATCH(C1265,INDEX('Task Durations - Poisson'!$B$2:$AZ$80,,5),1)</f>
        <v>6</v>
      </c>
      <c r="O1265" s="9">
        <f ca="1">MIN(51,INT(SUMPRODUCT(B1265:N1265,'Task Durations - Table 1'!$A$3:$M$3)))</f>
        <v>28</v>
      </c>
      <c r="P1265" s="9">
        <f ca="1">MATCH(100-C1265,INDEX('Task Durations - Poisson'!$B$2:$AZ$80,,O1265),1)</f>
        <v>27</v>
      </c>
    </row>
    <row r="1266" spans="1:16" ht="20.100000000000001" customHeight="1">
      <c r="A1266" s="10">
        <v>1264</v>
      </c>
      <c r="B1266" s="11">
        <f t="shared" si="219"/>
        <v>10.788497431215042</v>
      </c>
      <c r="C1266" s="12">
        <f t="shared" ca="1" si="184"/>
        <v>19</v>
      </c>
      <c r="D1266" s="12">
        <f t="shared" ca="1" si="220"/>
        <v>1</v>
      </c>
      <c r="E1266" s="12">
        <f t="shared" ca="1" si="221"/>
        <v>0</v>
      </c>
      <c r="F1266" s="12">
        <f t="shared" ca="1" si="222"/>
        <v>0</v>
      </c>
      <c r="G1266" s="12">
        <f t="shared" ca="1" si="229"/>
        <v>31</v>
      </c>
      <c r="H1266" s="12">
        <f t="shared" ca="1" si="229"/>
        <v>31</v>
      </c>
      <c r="I1266" s="12">
        <f t="shared" ca="1" si="229"/>
        <v>23</v>
      </c>
      <c r="J1266" s="12">
        <f t="shared" ca="1" si="223"/>
        <v>28.333333333333332</v>
      </c>
      <c r="K1266" s="12">
        <f t="shared" ca="1" si="224"/>
        <v>28.333333333333332</v>
      </c>
      <c r="L1266" s="12">
        <f t="shared" ca="1" si="225"/>
        <v>0</v>
      </c>
      <c r="M1266" s="12">
        <f t="shared" ca="1" si="226"/>
        <v>0</v>
      </c>
      <c r="N1266" s="9">
        <f ca="1">MATCH(C1266,INDEX('Task Durations - Poisson'!$B$2:$AZ$80,,5),1)</f>
        <v>4</v>
      </c>
      <c r="O1266" s="9">
        <f ca="1">MIN(51,INT(SUMPRODUCT(B1266:N1266,'Task Durations - Table 1'!$A$3:$M$3)))</f>
        <v>41</v>
      </c>
      <c r="P1266" s="9">
        <f ca="1">MATCH(100-C1266,INDEX('Task Durations - Poisson'!$B$2:$AZ$80,,O1266),1)</f>
        <v>48</v>
      </c>
    </row>
    <row r="1267" spans="1:16" ht="20.100000000000001" customHeight="1">
      <c r="A1267" s="10">
        <v>1265</v>
      </c>
      <c r="B1267" s="11">
        <f t="shared" si="219"/>
        <v>10.8028916884957</v>
      </c>
      <c r="C1267" s="12">
        <f t="shared" ca="1" si="184"/>
        <v>9</v>
      </c>
      <c r="D1267" s="12">
        <f t="shared" ca="1" si="220"/>
        <v>1</v>
      </c>
      <c r="E1267" s="12">
        <f t="shared" ca="1" si="221"/>
        <v>0</v>
      </c>
      <c r="F1267" s="12">
        <f t="shared" ca="1" si="222"/>
        <v>0</v>
      </c>
      <c r="G1267" s="12">
        <f t="shared" ca="1" si="229"/>
        <v>13</v>
      </c>
      <c r="H1267" s="12">
        <f t="shared" ca="1" si="229"/>
        <v>13</v>
      </c>
      <c r="I1267" s="12">
        <f t="shared" ca="1" si="229"/>
        <v>13</v>
      </c>
      <c r="J1267" s="12">
        <f t="shared" ca="1" si="223"/>
        <v>13</v>
      </c>
      <c r="K1267" s="12">
        <f t="shared" ca="1" si="224"/>
        <v>13</v>
      </c>
      <c r="L1267" s="12">
        <f t="shared" ca="1" si="225"/>
        <v>0</v>
      </c>
      <c r="M1267" s="12">
        <f t="shared" ca="1" si="226"/>
        <v>0</v>
      </c>
      <c r="N1267" s="9">
        <f ca="1">MATCH(C1267,INDEX('Task Durations - Poisson'!$B$2:$AZ$80,,5),1)</f>
        <v>3</v>
      </c>
      <c r="O1267" s="9">
        <f ca="1">MIN(51,INT(SUMPRODUCT(B1267:N1267,'Task Durations - Table 1'!$A$3:$M$3)))</f>
        <v>24</v>
      </c>
      <c r="P1267" s="9">
        <f ca="1">MATCH(100-C1267,INDEX('Task Durations - Poisson'!$B$2:$AZ$80,,O1267),1)</f>
        <v>32</v>
      </c>
    </row>
    <row r="1268" spans="1:16" ht="20.100000000000001" customHeight="1">
      <c r="A1268" s="10">
        <v>1266</v>
      </c>
      <c r="B1268" s="11">
        <f t="shared" si="219"/>
        <v>10.817305150919982</v>
      </c>
      <c r="C1268" s="12">
        <f t="shared" ca="1" si="184"/>
        <v>62</v>
      </c>
      <c r="D1268" s="12">
        <f t="shared" ca="1" si="220"/>
        <v>0</v>
      </c>
      <c r="E1268" s="12">
        <f t="shared" ca="1" si="221"/>
        <v>1</v>
      </c>
      <c r="F1268" s="12">
        <f t="shared" ca="1" si="222"/>
        <v>0</v>
      </c>
      <c r="G1268" s="12">
        <f t="shared" ca="1" si="229"/>
        <v>11</v>
      </c>
      <c r="H1268" s="12">
        <f t="shared" ca="1" si="229"/>
        <v>31</v>
      </c>
      <c r="I1268" s="12">
        <f t="shared" ca="1" si="229"/>
        <v>11</v>
      </c>
      <c r="J1268" s="12">
        <f t="shared" ca="1" si="223"/>
        <v>17.666666666666668</v>
      </c>
      <c r="K1268" s="12">
        <f t="shared" ca="1" si="224"/>
        <v>0</v>
      </c>
      <c r="L1268" s="12">
        <f t="shared" ca="1" si="225"/>
        <v>17.666666666666668</v>
      </c>
      <c r="M1268" s="12">
        <f t="shared" ca="1" si="226"/>
        <v>0</v>
      </c>
      <c r="N1268" s="9">
        <f ca="1">MATCH(C1268,INDEX('Task Durations - Poisson'!$B$2:$AZ$80,,5),1)</f>
        <v>7</v>
      </c>
      <c r="O1268" s="9">
        <f ca="1">MIN(51,INT(SUMPRODUCT(B1268:N1268,'Task Durations - Table 1'!$A$3:$M$3)))</f>
        <v>23</v>
      </c>
      <c r="P1268" s="9">
        <f ca="1">MATCH(100-C1268,INDEX('Task Durations - Poisson'!$B$2:$AZ$80,,O1268),1)</f>
        <v>22</v>
      </c>
    </row>
    <row r="1269" spans="1:16" ht="20.100000000000001" customHeight="1">
      <c r="A1269" s="10">
        <v>1267</v>
      </c>
      <c r="B1269" s="11">
        <f t="shared" si="219"/>
        <v>10.831737844111828</v>
      </c>
      <c r="C1269" s="12">
        <f t="shared" ca="1" si="184"/>
        <v>89</v>
      </c>
      <c r="D1269" s="12">
        <f t="shared" ca="1" si="220"/>
        <v>0</v>
      </c>
      <c r="E1269" s="12">
        <f t="shared" ca="1" si="221"/>
        <v>0</v>
      </c>
      <c r="F1269" s="12">
        <f t="shared" ca="1" si="222"/>
        <v>1</v>
      </c>
      <c r="G1269" s="12">
        <f t="shared" ca="1" si="229"/>
        <v>31</v>
      </c>
      <c r="H1269" s="12">
        <f t="shared" ca="1" si="229"/>
        <v>31</v>
      </c>
      <c r="I1269" s="12">
        <f t="shared" ca="1" si="229"/>
        <v>31</v>
      </c>
      <c r="J1269" s="12">
        <f t="shared" ca="1" si="223"/>
        <v>31</v>
      </c>
      <c r="K1269" s="12">
        <f t="shared" ca="1" si="224"/>
        <v>0</v>
      </c>
      <c r="L1269" s="12">
        <f t="shared" ca="1" si="225"/>
        <v>0</v>
      </c>
      <c r="M1269" s="12">
        <f t="shared" ca="1" si="226"/>
        <v>31</v>
      </c>
      <c r="N1269" s="9">
        <f ca="1">MATCH(C1269,INDEX('Task Durations - Poisson'!$B$2:$AZ$80,,5),1)</f>
        <v>9</v>
      </c>
      <c r="O1269" s="9">
        <f ca="1">MIN(51,INT(SUMPRODUCT(B1269:N1269,'Task Durations - Table 1'!$A$3:$M$3)))</f>
        <v>44</v>
      </c>
      <c r="P1269" s="9">
        <f ca="1">MATCH(100-C1269,INDEX('Task Durations - Poisson'!$B$2:$AZ$80,,O1269),1)</f>
        <v>37</v>
      </c>
    </row>
    <row r="1270" spans="1:16" ht="20.100000000000001" customHeight="1">
      <c r="A1270" s="10">
        <v>1268</v>
      </c>
      <c r="B1270" s="11">
        <f t="shared" si="219"/>
        <v>10.84618979372936</v>
      </c>
      <c r="C1270" s="12">
        <f t="shared" ca="1" si="184"/>
        <v>1</v>
      </c>
      <c r="D1270" s="12">
        <f t="shared" ca="1" si="220"/>
        <v>1</v>
      </c>
      <c r="E1270" s="12">
        <f t="shared" ca="1" si="221"/>
        <v>0</v>
      </c>
      <c r="F1270" s="12">
        <f t="shared" ca="1" si="222"/>
        <v>0</v>
      </c>
      <c r="G1270" s="12">
        <f t="shared" ca="1" si="229"/>
        <v>13</v>
      </c>
      <c r="H1270" s="12">
        <f t="shared" ca="1" si="229"/>
        <v>12</v>
      </c>
      <c r="I1270" s="12">
        <f t="shared" ca="1" si="229"/>
        <v>13</v>
      </c>
      <c r="J1270" s="12">
        <f t="shared" ca="1" si="223"/>
        <v>12.666666666666666</v>
      </c>
      <c r="K1270" s="12">
        <f t="shared" ca="1" si="224"/>
        <v>12.666666666666666</v>
      </c>
      <c r="L1270" s="12">
        <f t="shared" ca="1" si="225"/>
        <v>0</v>
      </c>
      <c r="M1270" s="12">
        <f t="shared" ca="1" si="226"/>
        <v>0</v>
      </c>
      <c r="N1270" s="9">
        <f ca="1">MATCH(C1270,INDEX('Task Durations - Poisson'!$B$2:$AZ$80,,5),1)</f>
        <v>2</v>
      </c>
      <c r="O1270" s="9">
        <f ca="1">MIN(51,INT(SUMPRODUCT(B1270:N1270,'Task Durations - Table 1'!$A$3:$M$3)))</f>
        <v>23</v>
      </c>
      <c r="P1270" s="9">
        <f ca="1">MATCH(100-C1270,INDEX('Task Durations - Poisson'!$B$2:$AZ$80,,O1270),1)</f>
        <v>36</v>
      </c>
    </row>
    <row r="1271" spans="1:16" ht="20.100000000000001" customHeight="1">
      <c r="A1271" s="10">
        <v>1269</v>
      </c>
      <c r="B1271" s="11">
        <f t="shared" si="219"/>
        <v>10.860661025464935</v>
      </c>
      <c r="C1271" s="12">
        <f t="shared" ca="1" si="184"/>
        <v>51</v>
      </c>
      <c r="D1271" s="12">
        <f t="shared" ca="1" si="220"/>
        <v>0</v>
      </c>
      <c r="E1271" s="12">
        <f t="shared" ca="1" si="221"/>
        <v>1</v>
      </c>
      <c r="F1271" s="12">
        <f t="shared" ca="1" si="222"/>
        <v>0</v>
      </c>
      <c r="G1271" s="12">
        <f t="shared" ca="1" si="229"/>
        <v>15</v>
      </c>
      <c r="H1271" s="12">
        <f t="shared" ca="1" si="229"/>
        <v>15</v>
      </c>
      <c r="I1271" s="12">
        <f t="shared" ca="1" si="229"/>
        <v>15</v>
      </c>
      <c r="J1271" s="12">
        <f t="shared" ca="1" si="223"/>
        <v>15</v>
      </c>
      <c r="K1271" s="12">
        <f t="shared" ca="1" si="224"/>
        <v>0</v>
      </c>
      <c r="L1271" s="12">
        <f t="shared" ca="1" si="225"/>
        <v>15</v>
      </c>
      <c r="M1271" s="12">
        <f t="shared" ca="1" si="226"/>
        <v>0</v>
      </c>
      <c r="N1271" s="9">
        <f ca="1">MATCH(C1271,INDEX('Task Durations - Poisson'!$B$2:$AZ$80,,5),1)</f>
        <v>6</v>
      </c>
      <c r="O1271" s="9">
        <f ca="1">MIN(51,INT(SUMPRODUCT(B1271:N1271,'Task Durations - Table 1'!$A$3:$M$3)))</f>
        <v>21</v>
      </c>
      <c r="P1271" s="9">
        <f ca="1">MATCH(100-C1271,INDEX('Task Durations - Poisson'!$B$2:$AZ$80,,O1271),1)</f>
        <v>22</v>
      </c>
    </row>
    <row r="1272" spans="1:16" ht="20.100000000000001" customHeight="1">
      <c r="A1272" s="10">
        <v>1270</v>
      </c>
      <c r="B1272" s="11">
        <f t="shared" si="219"/>
        <v>10.875151565045195</v>
      </c>
      <c r="C1272" s="12">
        <f t="shared" ca="1" si="184"/>
        <v>51</v>
      </c>
      <c r="D1272" s="12">
        <f t="shared" ca="1" si="220"/>
        <v>0</v>
      </c>
      <c r="E1272" s="12">
        <f t="shared" ca="1" si="221"/>
        <v>1</v>
      </c>
      <c r="F1272" s="12">
        <f t="shared" ca="1" si="222"/>
        <v>0</v>
      </c>
      <c r="G1272" s="12">
        <f t="shared" ca="1" si="229"/>
        <v>13</v>
      </c>
      <c r="H1272" s="12">
        <f t="shared" ca="1" si="229"/>
        <v>15</v>
      </c>
      <c r="I1272" s="12">
        <f t="shared" ca="1" si="229"/>
        <v>13</v>
      </c>
      <c r="J1272" s="12">
        <f t="shared" ca="1" si="223"/>
        <v>13.666666666666666</v>
      </c>
      <c r="K1272" s="12">
        <f t="shared" ca="1" si="224"/>
        <v>0</v>
      </c>
      <c r="L1272" s="12">
        <f t="shared" ca="1" si="225"/>
        <v>13.666666666666666</v>
      </c>
      <c r="M1272" s="12">
        <f t="shared" ca="1" si="226"/>
        <v>0</v>
      </c>
      <c r="N1272" s="9">
        <f ca="1">MATCH(C1272,INDEX('Task Durations - Poisson'!$B$2:$AZ$80,,5),1)</f>
        <v>6</v>
      </c>
      <c r="O1272" s="9">
        <f ca="1">MIN(51,INT(SUMPRODUCT(B1272:N1272,'Task Durations - Table 1'!$A$3:$M$3)))</f>
        <v>20</v>
      </c>
      <c r="P1272" s="9">
        <f ca="1">MATCH(100-C1272,INDEX('Task Durations - Poisson'!$B$2:$AZ$80,,O1272),1)</f>
        <v>21</v>
      </c>
    </row>
    <row r="1273" spans="1:16" ht="20.100000000000001" customHeight="1">
      <c r="A1273" s="10">
        <v>1271</v>
      </c>
      <c r="B1273" s="11">
        <f t="shared" si="219"/>
        <v>10.889661438231103</v>
      </c>
      <c r="C1273" s="12">
        <f t="shared" ca="1" si="184"/>
        <v>25</v>
      </c>
      <c r="D1273" s="12">
        <f t="shared" ca="1" si="220"/>
        <v>1</v>
      </c>
      <c r="E1273" s="12">
        <f t="shared" ca="1" si="221"/>
        <v>0</v>
      </c>
      <c r="F1273" s="12">
        <f t="shared" ca="1" si="222"/>
        <v>0</v>
      </c>
      <c r="G1273" s="12">
        <f t="shared" ca="1" si="229"/>
        <v>18</v>
      </c>
      <c r="H1273" s="12">
        <f t="shared" ca="1" si="229"/>
        <v>23</v>
      </c>
      <c r="I1273" s="12">
        <f t="shared" ca="1" si="229"/>
        <v>23</v>
      </c>
      <c r="J1273" s="12">
        <f t="shared" ca="1" si="223"/>
        <v>21.333333333333332</v>
      </c>
      <c r="K1273" s="12">
        <f t="shared" ca="1" si="224"/>
        <v>21.333333333333332</v>
      </c>
      <c r="L1273" s="12">
        <f t="shared" ca="1" si="225"/>
        <v>0</v>
      </c>
      <c r="M1273" s="12">
        <f t="shared" ca="1" si="226"/>
        <v>0</v>
      </c>
      <c r="N1273" s="9">
        <f ca="1">MATCH(C1273,INDEX('Task Durations - Poisson'!$B$2:$AZ$80,,5),1)</f>
        <v>4</v>
      </c>
      <c r="O1273" s="9">
        <f ca="1">MIN(51,INT(SUMPRODUCT(B1273:N1273,'Task Durations - Table 1'!$A$3:$M$3)))</f>
        <v>34</v>
      </c>
      <c r="P1273" s="9">
        <f ca="1">MATCH(100-C1273,INDEX('Task Durations - Poisson'!$B$2:$AZ$80,,O1273),1)</f>
        <v>39</v>
      </c>
    </row>
    <row r="1274" spans="1:16" ht="20.100000000000001" customHeight="1">
      <c r="A1274" s="10">
        <v>1272</v>
      </c>
      <c r="B1274" s="11">
        <f t="shared" si="219"/>
        <v>10.904190670817989</v>
      </c>
      <c r="C1274" s="12">
        <f t="shared" ca="1" si="184"/>
        <v>58</v>
      </c>
      <c r="D1274" s="12">
        <f t="shared" ca="1" si="220"/>
        <v>0</v>
      </c>
      <c r="E1274" s="12">
        <f t="shared" ca="1" si="221"/>
        <v>1</v>
      </c>
      <c r="F1274" s="12">
        <f t="shared" ca="1" si="222"/>
        <v>0</v>
      </c>
      <c r="G1274" s="12">
        <f t="shared" ca="1" si="229"/>
        <v>13</v>
      </c>
      <c r="H1274" s="12">
        <f t="shared" ca="1" si="229"/>
        <v>15</v>
      </c>
      <c r="I1274" s="12">
        <f t="shared" ca="1" si="229"/>
        <v>13</v>
      </c>
      <c r="J1274" s="12">
        <f t="shared" ca="1" si="223"/>
        <v>13.666666666666666</v>
      </c>
      <c r="K1274" s="12">
        <f t="shared" ca="1" si="224"/>
        <v>0</v>
      </c>
      <c r="L1274" s="12">
        <f t="shared" ca="1" si="225"/>
        <v>13.666666666666666</v>
      </c>
      <c r="M1274" s="12">
        <f t="shared" ca="1" si="226"/>
        <v>0</v>
      </c>
      <c r="N1274" s="9">
        <f ca="1">MATCH(C1274,INDEX('Task Durations - Poisson'!$B$2:$AZ$80,,5),1)</f>
        <v>6</v>
      </c>
      <c r="O1274" s="9">
        <f ca="1">MIN(51,INT(SUMPRODUCT(B1274:N1274,'Task Durations - Table 1'!$A$3:$M$3)))</f>
        <v>20</v>
      </c>
      <c r="P1274" s="9">
        <f ca="1">MATCH(100-C1274,INDEX('Task Durations - Poisson'!$B$2:$AZ$80,,O1274),1)</f>
        <v>20</v>
      </c>
    </row>
    <row r="1275" spans="1:16" ht="20.100000000000001" customHeight="1">
      <c r="A1275" s="10">
        <v>1273</v>
      </c>
      <c r="B1275" s="11">
        <f t="shared" si="219"/>
        <v>10.918739288635608</v>
      </c>
      <c r="C1275" s="12">
        <f t="shared" ca="1" si="184"/>
        <v>41</v>
      </c>
      <c r="D1275" s="12">
        <f t="shared" ca="1" si="220"/>
        <v>0</v>
      </c>
      <c r="E1275" s="12">
        <f t="shared" ca="1" si="221"/>
        <v>1</v>
      </c>
      <c r="F1275" s="12">
        <f t="shared" ca="1" si="222"/>
        <v>0</v>
      </c>
      <c r="G1275" s="12">
        <f t="shared" ca="1" si="229"/>
        <v>11</v>
      </c>
      <c r="H1275" s="12">
        <f t="shared" ca="1" si="229"/>
        <v>11</v>
      </c>
      <c r="I1275" s="12">
        <f t="shared" ca="1" si="229"/>
        <v>31</v>
      </c>
      <c r="J1275" s="12">
        <f t="shared" ca="1" si="223"/>
        <v>17.666666666666668</v>
      </c>
      <c r="K1275" s="12">
        <f t="shared" ca="1" si="224"/>
        <v>0</v>
      </c>
      <c r="L1275" s="12">
        <f t="shared" ca="1" si="225"/>
        <v>17.666666666666668</v>
      </c>
      <c r="M1275" s="12">
        <f t="shared" ca="1" si="226"/>
        <v>0</v>
      </c>
      <c r="N1275" s="9">
        <f ca="1">MATCH(C1275,INDEX('Task Durations - Poisson'!$B$2:$AZ$80,,5),1)</f>
        <v>5</v>
      </c>
      <c r="O1275" s="9">
        <f ca="1">MIN(51,INT(SUMPRODUCT(B1275:N1275,'Task Durations - Table 1'!$A$3:$M$3)))</f>
        <v>24</v>
      </c>
      <c r="P1275" s="9">
        <f ca="1">MATCH(100-C1275,INDEX('Task Durations - Poisson'!$B$2:$AZ$80,,O1275),1)</f>
        <v>26</v>
      </c>
    </row>
    <row r="1276" spans="1:16" ht="20.100000000000001" customHeight="1">
      <c r="A1276" s="10">
        <v>1274</v>
      </c>
      <c r="B1276" s="11">
        <f t="shared" si="219"/>
        <v>10.933307317548172</v>
      </c>
      <c r="C1276" s="12">
        <f t="shared" ca="1" si="184"/>
        <v>72</v>
      </c>
      <c r="D1276" s="12">
        <f t="shared" ca="1" si="220"/>
        <v>0</v>
      </c>
      <c r="E1276" s="12">
        <f t="shared" ca="1" si="221"/>
        <v>0</v>
      </c>
      <c r="F1276" s="12">
        <f t="shared" ca="1" si="222"/>
        <v>1</v>
      </c>
      <c r="G1276" s="12">
        <f t="shared" ca="1" si="229"/>
        <v>13</v>
      </c>
      <c r="H1276" s="12">
        <f t="shared" ca="1" si="229"/>
        <v>13</v>
      </c>
      <c r="I1276" s="12">
        <f t="shared" ca="1" si="229"/>
        <v>13</v>
      </c>
      <c r="J1276" s="12">
        <f t="shared" ca="1" si="223"/>
        <v>13</v>
      </c>
      <c r="K1276" s="12">
        <f t="shared" ca="1" si="224"/>
        <v>0</v>
      </c>
      <c r="L1276" s="12">
        <f t="shared" ca="1" si="225"/>
        <v>0</v>
      </c>
      <c r="M1276" s="12">
        <f t="shared" ca="1" si="226"/>
        <v>13</v>
      </c>
      <c r="N1276" s="9">
        <f ca="1">MATCH(C1276,INDEX('Task Durations - Poisson'!$B$2:$AZ$80,,5),1)</f>
        <v>7</v>
      </c>
      <c r="O1276" s="9">
        <f ca="1">MIN(51,INT(SUMPRODUCT(B1276:N1276,'Task Durations - Table 1'!$A$3:$M$3)))</f>
        <v>25</v>
      </c>
      <c r="P1276" s="9">
        <f ca="1">MATCH(100-C1276,INDEX('Task Durations - Poisson'!$B$2:$AZ$80,,O1276),1)</f>
        <v>23</v>
      </c>
    </row>
    <row r="1277" spans="1:16" ht="20.100000000000001" customHeight="1">
      <c r="A1277" s="10">
        <v>1275</v>
      </c>
      <c r="B1277" s="11">
        <f t="shared" si="219"/>
        <v>10.9478947834544</v>
      </c>
      <c r="C1277" s="12">
        <f t="shared" ca="1" si="184"/>
        <v>41</v>
      </c>
      <c r="D1277" s="12">
        <f t="shared" ca="1" si="220"/>
        <v>0</v>
      </c>
      <c r="E1277" s="12">
        <f t="shared" ca="1" si="221"/>
        <v>1</v>
      </c>
      <c r="F1277" s="12">
        <f t="shared" ca="1" si="222"/>
        <v>0</v>
      </c>
      <c r="G1277" s="12">
        <f t="shared" ca="1" si="229"/>
        <v>31</v>
      </c>
      <c r="H1277" s="12">
        <f t="shared" ca="1" si="229"/>
        <v>31</v>
      </c>
      <c r="I1277" s="12">
        <f t="shared" ca="1" si="229"/>
        <v>11</v>
      </c>
      <c r="J1277" s="12">
        <f t="shared" ca="1" si="223"/>
        <v>24.333333333333332</v>
      </c>
      <c r="K1277" s="12">
        <f t="shared" ca="1" si="224"/>
        <v>0</v>
      </c>
      <c r="L1277" s="12">
        <f t="shared" ca="1" si="225"/>
        <v>24.333333333333332</v>
      </c>
      <c r="M1277" s="12">
        <f t="shared" ca="1" si="226"/>
        <v>0</v>
      </c>
      <c r="N1277" s="9">
        <f ca="1">MATCH(C1277,INDEX('Task Durations - Poisson'!$B$2:$AZ$80,,5),1)</f>
        <v>5</v>
      </c>
      <c r="O1277" s="9">
        <f ca="1">MIN(51,INT(SUMPRODUCT(B1277:N1277,'Task Durations - Table 1'!$A$3:$M$3)))</f>
        <v>27</v>
      </c>
      <c r="P1277" s="9">
        <f ca="1">MATCH(100-C1277,INDEX('Task Durations - Poisson'!$B$2:$AZ$80,,O1277),1)</f>
        <v>29</v>
      </c>
    </row>
    <row r="1278" spans="1:16" ht="20.100000000000001" customHeight="1">
      <c r="A1278" s="10">
        <v>1276</v>
      </c>
      <c r="B1278" s="11">
        <f t="shared" si="219"/>
        <v>10.962501712287573</v>
      </c>
      <c r="C1278" s="12">
        <f t="shared" ref="C1278:C1330" ca="1" si="230">RANDBETWEEN(0,100)</f>
        <v>0</v>
      </c>
      <c r="D1278" s="12">
        <f t="shared" ca="1" si="220"/>
        <v>1</v>
      </c>
      <c r="E1278" s="12">
        <f t="shared" ca="1" si="221"/>
        <v>0</v>
      </c>
      <c r="F1278" s="12">
        <f t="shared" ca="1" si="222"/>
        <v>0</v>
      </c>
      <c r="G1278" s="12">
        <f t="shared" ca="1" si="229"/>
        <v>11</v>
      </c>
      <c r="H1278" s="12">
        <f t="shared" ca="1" si="229"/>
        <v>12</v>
      </c>
      <c r="I1278" s="12">
        <f t="shared" ca="1" si="229"/>
        <v>12</v>
      </c>
      <c r="J1278" s="12">
        <f t="shared" ca="1" si="223"/>
        <v>11.666666666666666</v>
      </c>
      <c r="K1278" s="12">
        <f t="shared" ca="1" si="224"/>
        <v>11.666666666666666</v>
      </c>
      <c r="L1278" s="12">
        <f t="shared" ca="1" si="225"/>
        <v>0</v>
      </c>
      <c r="M1278" s="12">
        <f t="shared" ca="1" si="226"/>
        <v>0</v>
      </c>
      <c r="N1278" s="9">
        <f ca="1">MATCH(C1278,INDEX('Task Durations - Poisson'!$B$2:$AZ$80,,5),1)</f>
        <v>2</v>
      </c>
      <c r="O1278" s="9">
        <f ca="1">MIN(51,INT(SUMPRODUCT(B1278:N1278,'Task Durations - Table 1'!$A$3:$M$3)))</f>
        <v>21</v>
      </c>
      <c r="P1278" s="9">
        <f ca="1">MATCH(100-C1278,INDEX('Task Durations - Poisson'!$B$2:$AZ$80,,O1278),1)</f>
        <v>79</v>
      </c>
    </row>
    <row r="1279" spans="1:16" ht="20.100000000000001" customHeight="1">
      <c r="A1279" s="10">
        <v>1277</v>
      </c>
      <c r="B1279" s="11">
        <f t="shared" si="219"/>
        <v>10.977128130015565</v>
      </c>
      <c r="C1279" s="12">
        <f t="shared" ca="1" si="230"/>
        <v>22</v>
      </c>
      <c r="D1279" s="12">
        <f t="shared" ca="1" si="220"/>
        <v>1</v>
      </c>
      <c r="E1279" s="12">
        <f t="shared" ca="1" si="221"/>
        <v>0</v>
      </c>
      <c r="F1279" s="12">
        <f t="shared" ca="1" si="222"/>
        <v>0</v>
      </c>
      <c r="G1279" s="12">
        <f t="shared" ca="1" si="229"/>
        <v>13</v>
      </c>
      <c r="H1279" s="12">
        <f t="shared" ca="1" si="229"/>
        <v>13</v>
      </c>
      <c r="I1279" s="12">
        <f t="shared" ca="1" si="229"/>
        <v>13</v>
      </c>
      <c r="J1279" s="12">
        <f t="shared" ca="1" si="223"/>
        <v>13</v>
      </c>
      <c r="K1279" s="12">
        <f t="shared" ca="1" si="224"/>
        <v>13</v>
      </c>
      <c r="L1279" s="12">
        <f t="shared" ca="1" si="225"/>
        <v>0</v>
      </c>
      <c r="M1279" s="12">
        <f t="shared" ca="1" si="226"/>
        <v>0</v>
      </c>
      <c r="N1279" s="9">
        <f ca="1">MATCH(C1279,INDEX('Task Durations - Poisson'!$B$2:$AZ$80,,5),1)</f>
        <v>4</v>
      </c>
      <c r="O1279" s="9">
        <f ca="1">MIN(51,INT(SUMPRODUCT(B1279:N1279,'Task Durations - Table 1'!$A$3:$M$3)))</f>
        <v>24</v>
      </c>
      <c r="P1279" s="9">
        <f ca="1">MATCH(100-C1279,INDEX('Task Durations - Poisson'!$B$2:$AZ$80,,O1279),1)</f>
        <v>29</v>
      </c>
    </row>
    <row r="1280" spans="1:16" ht="20.100000000000001" customHeight="1">
      <c r="A1280" s="10">
        <v>1278</v>
      </c>
      <c r="B1280" s="11">
        <f t="shared" si="219"/>
        <v>10.9917740626409</v>
      </c>
      <c r="C1280" s="12">
        <f t="shared" ca="1" si="230"/>
        <v>24</v>
      </c>
      <c r="D1280" s="12">
        <f t="shared" ca="1" si="220"/>
        <v>1</v>
      </c>
      <c r="E1280" s="12">
        <f t="shared" ca="1" si="221"/>
        <v>0</v>
      </c>
      <c r="F1280" s="12">
        <f t="shared" ca="1" si="222"/>
        <v>0</v>
      </c>
      <c r="G1280" s="12">
        <f t="shared" ca="1" si="229"/>
        <v>15</v>
      </c>
      <c r="H1280" s="12">
        <f t="shared" ca="1" si="229"/>
        <v>15</v>
      </c>
      <c r="I1280" s="12">
        <f t="shared" ca="1" si="229"/>
        <v>18</v>
      </c>
      <c r="J1280" s="12">
        <f t="shared" ca="1" si="223"/>
        <v>16</v>
      </c>
      <c r="K1280" s="12">
        <f t="shared" ca="1" si="224"/>
        <v>16</v>
      </c>
      <c r="L1280" s="12">
        <f t="shared" ca="1" si="225"/>
        <v>0</v>
      </c>
      <c r="M1280" s="12">
        <f t="shared" ca="1" si="226"/>
        <v>0</v>
      </c>
      <c r="N1280" s="9">
        <f ca="1">MATCH(C1280,INDEX('Task Durations - Poisson'!$B$2:$AZ$80,,5),1)</f>
        <v>4</v>
      </c>
      <c r="O1280" s="9">
        <f ca="1">MIN(51,INT(SUMPRODUCT(B1280:N1280,'Task Durations - Table 1'!$A$3:$M$3)))</f>
        <v>28</v>
      </c>
      <c r="P1280" s="9">
        <f ca="1">MATCH(100-C1280,INDEX('Task Durations - Poisson'!$B$2:$AZ$80,,O1280),1)</f>
        <v>33</v>
      </c>
    </row>
    <row r="1281" spans="1:16" ht="20.100000000000001" customHeight="1">
      <c r="A1281" s="10">
        <v>1279</v>
      </c>
      <c r="B1281" s="11">
        <f t="shared" si="219"/>
        <v>11.0064395362008</v>
      </c>
      <c r="C1281" s="12">
        <f t="shared" ca="1" si="230"/>
        <v>71</v>
      </c>
      <c r="D1281" s="12">
        <f t="shared" ca="1" si="220"/>
        <v>0</v>
      </c>
      <c r="E1281" s="12">
        <f t="shared" ca="1" si="221"/>
        <v>0</v>
      </c>
      <c r="F1281" s="12">
        <f t="shared" ca="1" si="222"/>
        <v>1</v>
      </c>
      <c r="G1281" s="12">
        <f t="shared" ca="1" si="229"/>
        <v>14</v>
      </c>
      <c r="H1281" s="12">
        <f t="shared" ca="1" si="229"/>
        <v>14</v>
      </c>
      <c r="I1281" s="12">
        <f t="shared" ca="1" si="229"/>
        <v>13</v>
      </c>
      <c r="J1281" s="12">
        <f t="shared" ca="1" si="223"/>
        <v>13.666666666666666</v>
      </c>
      <c r="K1281" s="12">
        <f t="shared" ca="1" si="224"/>
        <v>0</v>
      </c>
      <c r="L1281" s="12">
        <f t="shared" ca="1" si="225"/>
        <v>0</v>
      </c>
      <c r="M1281" s="12">
        <f t="shared" ca="1" si="226"/>
        <v>13.666666666666666</v>
      </c>
      <c r="N1281" s="9">
        <f ca="1">MATCH(C1281,INDEX('Task Durations - Poisson'!$B$2:$AZ$80,,5),1)</f>
        <v>7</v>
      </c>
      <c r="O1281" s="9">
        <f ca="1">MIN(51,INT(SUMPRODUCT(B1281:N1281,'Task Durations - Table 1'!$A$3:$M$3)))</f>
        <v>25</v>
      </c>
      <c r="P1281" s="9">
        <f ca="1">MATCH(100-C1281,INDEX('Task Durations - Poisson'!$B$2:$AZ$80,,O1281),1)</f>
        <v>23</v>
      </c>
    </row>
    <row r="1282" spans="1:16" ht="20.100000000000001" customHeight="1">
      <c r="A1282" s="10">
        <v>1280</v>
      </c>
      <c r="B1282" s="11">
        <f t="shared" si="219"/>
        <v>11.021124576767217</v>
      </c>
      <c r="C1282" s="12">
        <f t="shared" ca="1" si="230"/>
        <v>40</v>
      </c>
      <c r="D1282" s="12">
        <f t="shared" ca="1" si="220"/>
        <v>0</v>
      </c>
      <c r="E1282" s="12">
        <f t="shared" ca="1" si="221"/>
        <v>1</v>
      </c>
      <c r="F1282" s="12">
        <f t="shared" ca="1" si="222"/>
        <v>0</v>
      </c>
      <c r="G1282" s="12">
        <f t="shared" ca="1" si="229"/>
        <v>24</v>
      </c>
      <c r="H1282" s="12">
        <f t="shared" ca="1" si="229"/>
        <v>32</v>
      </c>
      <c r="I1282" s="12">
        <f t="shared" ca="1" si="229"/>
        <v>32</v>
      </c>
      <c r="J1282" s="12">
        <f t="shared" ca="1" si="223"/>
        <v>29.333333333333332</v>
      </c>
      <c r="K1282" s="12">
        <f t="shared" ca="1" si="224"/>
        <v>0</v>
      </c>
      <c r="L1282" s="12">
        <f t="shared" ca="1" si="225"/>
        <v>29.333333333333332</v>
      </c>
      <c r="M1282" s="12">
        <f t="shared" ca="1" si="226"/>
        <v>0</v>
      </c>
      <c r="N1282" s="9">
        <f ca="1">MATCH(C1282,INDEX('Task Durations - Poisson'!$B$2:$AZ$80,,5),1)</f>
        <v>5</v>
      </c>
      <c r="O1282" s="9">
        <f ca="1">MIN(51,INT(SUMPRODUCT(B1282:N1282,'Task Durations - Table 1'!$A$3:$M$3)))</f>
        <v>32</v>
      </c>
      <c r="P1282" s="9">
        <f ca="1">MATCH(100-C1282,INDEX('Task Durations - Poisson'!$B$2:$AZ$80,,O1282),1)</f>
        <v>34</v>
      </c>
    </row>
    <row r="1283" spans="1:16" ht="20.100000000000001" customHeight="1">
      <c r="A1283" s="10">
        <v>1281</v>
      </c>
      <c r="B1283" s="11">
        <f t="shared" ref="B1283:B1346" si="231">2*EXP(A1283/750)</f>
        <v>11.035829210446893</v>
      </c>
      <c r="C1283" s="12">
        <f t="shared" ca="1" si="230"/>
        <v>100</v>
      </c>
      <c r="D1283" s="12">
        <f t="shared" ref="D1283:D1346" ca="1" si="232">IF(C1283&lt;33,1,0)</f>
        <v>0</v>
      </c>
      <c r="E1283" s="12">
        <f t="shared" ref="E1283:E1330" ca="1" si="233">IF(AND(C1283&gt;=33,C1283&lt;66),1,0)</f>
        <v>0</v>
      </c>
      <c r="F1283" s="12">
        <f t="shared" ref="F1283:F1346" ca="1" si="234">IF(D1283+E1283&gt;0,0,1)</f>
        <v>1</v>
      </c>
      <c r="G1283" s="12">
        <f t="shared" ca="1" si="229"/>
        <v>14</v>
      </c>
      <c r="H1283" s="12">
        <f t="shared" ca="1" si="229"/>
        <v>14</v>
      </c>
      <c r="I1283" s="12">
        <f t="shared" ca="1" si="229"/>
        <v>16</v>
      </c>
      <c r="J1283" s="12">
        <f t="shared" ref="J1283:J1346" ca="1" si="235">AVERAGE(G1283:I1283)</f>
        <v>14.666666666666666</v>
      </c>
      <c r="K1283" s="12">
        <f t="shared" ref="K1283:K1330" ca="1" si="236">IF(OR(AND(D1283,IF($C1283&lt;80,1,0)),AND(E1283,IF($C1283&lt;20,1,0))),1,0)*$J1283</f>
        <v>0</v>
      </c>
      <c r="L1283" s="12">
        <f t="shared" ref="L1283:L1346" ca="1" si="237">IF(AND(K1283=0,E1283=1),1,0)*$J1283</f>
        <v>0</v>
      </c>
      <c r="M1283" s="12">
        <f t="shared" ref="M1283:M1346" ca="1" si="238">IF(K1283+L1283=0,1,0)*$J1283</f>
        <v>14.666666666666666</v>
      </c>
      <c r="N1283" s="9">
        <f ca="1">MATCH(C1283,INDEX('Task Durations - Poisson'!$B$2:$AZ$80,,5),1)</f>
        <v>79</v>
      </c>
      <c r="O1283" s="9">
        <f ca="1">MIN(51,INT(SUMPRODUCT(B1283:N1283,'Task Durations - Table 1'!$A$3:$M$3)))</f>
        <v>51</v>
      </c>
      <c r="P1283" s="9">
        <f ca="1">MATCH(100-C1283,INDEX('Task Durations - Poisson'!$B$2:$AZ$80,,O1283),1)</f>
        <v>8</v>
      </c>
    </row>
    <row r="1284" spans="1:16" ht="20.100000000000001" customHeight="1">
      <c r="A1284" s="10">
        <v>1282</v>
      </c>
      <c r="B1284" s="11">
        <f t="shared" si="231"/>
        <v>11.050553463381409</v>
      </c>
      <c r="C1284" s="12">
        <f t="shared" ca="1" si="230"/>
        <v>78</v>
      </c>
      <c r="D1284" s="12">
        <f t="shared" ca="1" si="232"/>
        <v>0</v>
      </c>
      <c r="E1284" s="12">
        <f t="shared" ca="1" si="233"/>
        <v>0</v>
      </c>
      <c r="F1284" s="12">
        <f t="shared" ca="1" si="234"/>
        <v>1</v>
      </c>
      <c r="G1284" s="12">
        <f t="shared" ref="G1284:I1303" ca="1" si="239">INT(CHOOSE(1+MOD($C1284+RANDBETWEEN(0,1),7),1,2,3,5,8,13,21)+$B1284)</f>
        <v>13</v>
      </c>
      <c r="H1284" s="12">
        <f t="shared" ca="1" si="239"/>
        <v>13</v>
      </c>
      <c r="I1284" s="12">
        <f t="shared" ca="1" si="239"/>
        <v>13</v>
      </c>
      <c r="J1284" s="12">
        <f t="shared" ca="1" si="235"/>
        <v>13</v>
      </c>
      <c r="K1284" s="12">
        <f t="shared" ca="1" si="236"/>
        <v>0</v>
      </c>
      <c r="L1284" s="12">
        <f t="shared" ca="1" si="237"/>
        <v>0</v>
      </c>
      <c r="M1284" s="12">
        <f t="shared" ca="1" si="238"/>
        <v>13</v>
      </c>
      <c r="N1284" s="9">
        <f ca="1">MATCH(C1284,INDEX('Task Durations - Poisson'!$B$2:$AZ$80,,5),1)</f>
        <v>8</v>
      </c>
      <c r="O1284" s="9">
        <f ca="1">MIN(51,INT(SUMPRODUCT(B1284:N1284,'Task Durations - Table 1'!$A$3:$M$3)))</f>
        <v>25</v>
      </c>
      <c r="P1284" s="9">
        <f ca="1">MATCH(100-C1284,INDEX('Task Durations - Poisson'!$B$2:$AZ$80,,O1284),1)</f>
        <v>22</v>
      </c>
    </row>
    <row r="1285" spans="1:16" ht="20.100000000000001" customHeight="1">
      <c r="A1285" s="10">
        <v>1283</v>
      </c>
      <c r="B1285" s="11">
        <f t="shared" si="231"/>
        <v>11.065297361747213</v>
      </c>
      <c r="C1285" s="12">
        <f t="shared" ca="1" si="230"/>
        <v>94</v>
      </c>
      <c r="D1285" s="12">
        <f t="shared" ca="1" si="232"/>
        <v>0</v>
      </c>
      <c r="E1285" s="12">
        <f t="shared" ca="1" si="233"/>
        <v>0</v>
      </c>
      <c r="F1285" s="12">
        <f t="shared" ca="1" si="234"/>
        <v>1</v>
      </c>
      <c r="G1285" s="12">
        <f t="shared" ca="1" si="239"/>
        <v>16</v>
      </c>
      <c r="H1285" s="12">
        <f t="shared" ca="1" si="239"/>
        <v>16</v>
      </c>
      <c r="I1285" s="12">
        <f t="shared" ca="1" si="239"/>
        <v>16</v>
      </c>
      <c r="J1285" s="12">
        <f t="shared" ca="1" si="235"/>
        <v>16</v>
      </c>
      <c r="K1285" s="12">
        <f t="shared" ca="1" si="236"/>
        <v>0</v>
      </c>
      <c r="L1285" s="12">
        <f t="shared" ca="1" si="237"/>
        <v>0</v>
      </c>
      <c r="M1285" s="12">
        <f t="shared" ca="1" si="238"/>
        <v>16</v>
      </c>
      <c r="N1285" s="9">
        <f ca="1">MATCH(C1285,INDEX('Task Durations - Poisson'!$B$2:$AZ$80,,5),1)</f>
        <v>10</v>
      </c>
      <c r="O1285" s="9">
        <f ca="1">MIN(51,INT(SUMPRODUCT(B1285:N1285,'Task Durations - Table 1'!$A$3:$M$3)))</f>
        <v>30</v>
      </c>
      <c r="P1285" s="9">
        <f ca="1">MATCH(100-C1285,INDEX('Task Durations - Poisson'!$B$2:$AZ$80,,O1285),1)</f>
        <v>23</v>
      </c>
    </row>
    <row r="1286" spans="1:16" ht="20.100000000000001" customHeight="1">
      <c r="A1286" s="10">
        <v>1284</v>
      </c>
      <c r="B1286" s="11">
        <f t="shared" si="231"/>
        <v>11.080060931755687</v>
      </c>
      <c r="C1286" s="12">
        <f t="shared" ca="1" si="230"/>
        <v>26</v>
      </c>
      <c r="D1286" s="12">
        <f t="shared" ca="1" si="232"/>
        <v>1</v>
      </c>
      <c r="E1286" s="12">
        <f t="shared" ca="1" si="233"/>
        <v>0</v>
      </c>
      <c r="F1286" s="12">
        <f t="shared" ca="1" si="234"/>
        <v>0</v>
      </c>
      <c r="G1286" s="12">
        <f t="shared" ca="1" si="239"/>
        <v>24</v>
      </c>
      <c r="H1286" s="12">
        <f t="shared" ca="1" si="239"/>
        <v>32</v>
      </c>
      <c r="I1286" s="12">
        <f t="shared" ca="1" si="239"/>
        <v>32</v>
      </c>
      <c r="J1286" s="12">
        <f t="shared" ca="1" si="235"/>
        <v>29.333333333333332</v>
      </c>
      <c r="K1286" s="12">
        <f t="shared" ca="1" si="236"/>
        <v>29.333333333333332</v>
      </c>
      <c r="L1286" s="12">
        <f t="shared" ca="1" si="237"/>
        <v>0</v>
      </c>
      <c r="M1286" s="12">
        <f t="shared" ca="1" si="238"/>
        <v>0</v>
      </c>
      <c r="N1286" s="9">
        <f ca="1">MATCH(C1286,INDEX('Task Durations - Poisson'!$B$2:$AZ$80,,5),1)</f>
        <v>4</v>
      </c>
      <c r="O1286" s="9">
        <f ca="1">MIN(51,INT(SUMPRODUCT(B1286:N1286,'Task Durations - Table 1'!$A$3:$M$3)))</f>
        <v>43</v>
      </c>
      <c r="P1286" s="9">
        <f ca="1">MATCH(100-C1286,INDEX('Task Durations - Poisson'!$B$2:$AZ$80,,O1286),1)</f>
        <v>48</v>
      </c>
    </row>
    <row r="1287" spans="1:16" ht="20.100000000000001" customHeight="1">
      <c r="A1287" s="10">
        <v>1285</v>
      </c>
      <c r="B1287" s="11">
        <f t="shared" si="231"/>
        <v>11.094844199653179</v>
      </c>
      <c r="C1287" s="12">
        <f t="shared" ca="1" si="230"/>
        <v>18</v>
      </c>
      <c r="D1287" s="12">
        <f t="shared" ca="1" si="232"/>
        <v>1</v>
      </c>
      <c r="E1287" s="12">
        <f t="shared" ca="1" si="233"/>
        <v>0</v>
      </c>
      <c r="F1287" s="12">
        <f t="shared" ca="1" si="234"/>
        <v>0</v>
      </c>
      <c r="G1287" s="12">
        <f t="shared" ca="1" si="239"/>
        <v>19</v>
      </c>
      <c r="H1287" s="12">
        <f t="shared" ca="1" si="239"/>
        <v>19</v>
      </c>
      <c r="I1287" s="12">
        <f t="shared" ca="1" si="239"/>
        <v>24</v>
      </c>
      <c r="J1287" s="12">
        <f t="shared" ca="1" si="235"/>
        <v>20.666666666666668</v>
      </c>
      <c r="K1287" s="12">
        <f t="shared" ca="1" si="236"/>
        <v>20.666666666666668</v>
      </c>
      <c r="L1287" s="12">
        <f t="shared" ca="1" si="237"/>
        <v>0</v>
      </c>
      <c r="M1287" s="12">
        <f t="shared" ca="1" si="238"/>
        <v>0</v>
      </c>
      <c r="N1287" s="9">
        <f ca="1">MATCH(C1287,INDEX('Task Durations - Poisson'!$B$2:$AZ$80,,5),1)</f>
        <v>4</v>
      </c>
      <c r="O1287" s="9">
        <f ca="1">MIN(51,INT(SUMPRODUCT(B1287:N1287,'Task Durations - Table 1'!$A$3:$M$3)))</f>
        <v>33</v>
      </c>
      <c r="P1287" s="9">
        <f ca="1">MATCH(100-C1287,INDEX('Task Durations - Poisson'!$B$2:$AZ$80,,O1287),1)</f>
        <v>39</v>
      </c>
    </row>
    <row r="1288" spans="1:16" ht="20.100000000000001" customHeight="1">
      <c r="A1288" s="10">
        <v>1286</v>
      </c>
      <c r="B1288" s="11">
        <f t="shared" si="231"/>
        <v>11.109647191721058</v>
      </c>
      <c r="C1288" s="12">
        <f t="shared" ca="1" si="230"/>
        <v>27</v>
      </c>
      <c r="D1288" s="12">
        <f t="shared" ca="1" si="232"/>
        <v>1</v>
      </c>
      <c r="E1288" s="12">
        <f t="shared" ca="1" si="233"/>
        <v>0</v>
      </c>
      <c r="F1288" s="12">
        <f t="shared" ca="1" si="234"/>
        <v>0</v>
      </c>
      <c r="G1288" s="12">
        <f t="shared" ca="1" si="239"/>
        <v>12</v>
      </c>
      <c r="H1288" s="12">
        <f t="shared" ca="1" si="239"/>
        <v>12</v>
      </c>
      <c r="I1288" s="12">
        <f t="shared" ca="1" si="239"/>
        <v>12</v>
      </c>
      <c r="J1288" s="12">
        <f t="shared" ca="1" si="235"/>
        <v>12</v>
      </c>
      <c r="K1288" s="12">
        <f t="shared" ca="1" si="236"/>
        <v>12</v>
      </c>
      <c r="L1288" s="12">
        <f t="shared" ca="1" si="237"/>
        <v>0</v>
      </c>
      <c r="M1288" s="12">
        <f t="shared" ca="1" si="238"/>
        <v>0</v>
      </c>
      <c r="N1288" s="9">
        <f ca="1">MATCH(C1288,INDEX('Task Durations - Poisson'!$B$2:$AZ$80,,5),1)</f>
        <v>5</v>
      </c>
      <c r="O1288" s="9">
        <f ca="1">MIN(51,INT(SUMPRODUCT(B1288:N1288,'Task Durations - Table 1'!$A$3:$M$3)))</f>
        <v>24</v>
      </c>
      <c r="P1288" s="9">
        <f ca="1">MATCH(100-C1288,INDEX('Task Durations - Poisson'!$B$2:$AZ$80,,O1288),1)</f>
        <v>28</v>
      </c>
    </row>
    <row r="1289" spans="1:16" ht="20.100000000000001" customHeight="1">
      <c r="A1289" s="10">
        <v>1287</v>
      </c>
      <c r="B1289" s="11">
        <f t="shared" si="231"/>
        <v>11.124469934275762</v>
      </c>
      <c r="C1289" s="12">
        <f t="shared" ca="1" si="230"/>
        <v>95</v>
      </c>
      <c r="D1289" s="12">
        <f t="shared" ca="1" si="232"/>
        <v>0</v>
      </c>
      <c r="E1289" s="12">
        <f t="shared" ca="1" si="233"/>
        <v>0</v>
      </c>
      <c r="F1289" s="12">
        <f t="shared" ca="1" si="234"/>
        <v>1</v>
      </c>
      <c r="G1289" s="12">
        <f t="shared" ca="1" si="239"/>
        <v>24</v>
      </c>
      <c r="H1289" s="12">
        <f t="shared" ca="1" si="239"/>
        <v>19</v>
      </c>
      <c r="I1289" s="12">
        <f t="shared" ca="1" si="239"/>
        <v>19</v>
      </c>
      <c r="J1289" s="12">
        <f t="shared" ca="1" si="235"/>
        <v>20.666666666666668</v>
      </c>
      <c r="K1289" s="12">
        <f t="shared" ca="1" si="236"/>
        <v>0</v>
      </c>
      <c r="L1289" s="12">
        <f t="shared" ca="1" si="237"/>
        <v>0</v>
      </c>
      <c r="M1289" s="12">
        <f t="shared" ca="1" si="238"/>
        <v>20.666666666666668</v>
      </c>
      <c r="N1289" s="9">
        <f ca="1">MATCH(C1289,INDEX('Task Durations - Poisson'!$B$2:$AZ$80,,5),1)</f>
        <v>10</v>
      </c>
      <c r="O1289" s="9">
        <f ca="1">MIN(51,INT(SUMPRODUCT(B1289:N1289,'Task Durations - Table 1'!$A$3:$M$3)))</f>
        <v>34</v>
      </c>
      <c r="P1289" s="9">
        <f ca="1">MATCH(100-C1289,INDEX('Task Durations - Poisson'!$B$2:$AZ$80,,O1289),1)</f>
        <v>26</v>
      </c>
    </row>
    <row r="1290" spans="1:16" ht="20.100000000000001" customHeight="1">
      <c r="A1290" s="10">
        <v>1288</v>
      </c>
      <c r="B1290" s="11">
        <f t="shared" si="231"/>
        <v>11.139312453668834</v>
      </c>
      <c r="C1290" s="12">
        <f t="shared" ca="1" si="230"/>
        <v>54</v>
      </c>
      <c r="D1290" s="12">
        <f t="shared" ca="1" si="232"/>
        <v>0</v>
      </c>
      <c r="E1290" s="12">
        <f t="shared" ca="1" si="233"/>
        <v>1</v>
      </c>
      <c r="F1290" s="12">
        <f t="shared" ca="1" si="234"/>
        <v>0</v>
      </c>
      <c r="G1290" s="12">
        <f t="shared" ca="1" si="239"/>
        <v>24</v>
      </c>
      <c r="H1290" s="12">
        <f t="shared" ca="1" si="239"/>
        <v>32</v>
      </c>
      <c r="I1290" s="12">
        <f t="shared" ca="1" si="239"/>
        <v>24</v>
      </c>
      <c r="J1290" s="12">
        <f t="shared" ca="1" si="235"/>
        <v>26.666666666666668</v>
      </c>
      <c r="K1290" s="12">
        <f t="shared" ca="1" si="236"/>
        <v>0</v>
      </c>
      <c r="L1290" s="12">
        <f t="shared" ca="1" si="237"/>
        <v>26.666666666666668</v>
      </c>
      <c r="M1290" s="12">
        <f t="shared" ca="1" si="238"/>
        <v>0</v>
      </c>
      <c r="N1290" s="9">
        <f ca="1">MATCH(C1290,INDEX('Task Durations - Poisson'!$B$2:$AZ$80,,5),1)</f>
        <v>6</v>
      </c>
      <c r="O1290" s="9">
        <f ca="1">MIN(51,INT(SUMPRODUCT(B1290:N1290,'Task Durations - Table 1'!$A$3:$M$3)))</f>
        <v>30</v>
      </c>
      <c r="P1290" s="9">
        <f ca="1">MATCH(100-C1290,INDEX('Task Durations - Poisson'!$B$2:$AZ$80,,O1290),1)</f>
        <v>30</v>
      </c>
    </row>
    <row r="1291" spans="1:16" ht="20.100000000000001" customHeight="1">
      <c r="A1291" s="10">
        <v>1289</v>
      </c>
      <c r="B1291" s="11">
        <f t="shared" si="231"/>
        <v>11.154174776286977</v>
      </c>
      <c r="C1291" s="12">
        <f t="shared" ca="1" si="230"/>
        <v>47</v>
      </c>
      <c r="D1291" s="12">
        <f t="shared" ca="1" si="232"/>
        <v>0</v>
      </c>
      <c r="E1291" s="12">
        <f t="shared" ca="1" si="233"/>
        <v>1</v>
      </c>
      <c r="F1291" s="12">
        <f t="shared" ca="1" si="234"/>
        <v>0</v>
      </c>
      <c r="G1291" s="12">
        <f t="shared" ca="1" si="239"/>
        <v>24</v>
      </c>
      <c r="H1291" s="12">
        <f t="shared" ca="1" si="239"/>
        <v>32</v>
      </c>
      <c r="I1291" s="12">
        <f t="shared" ca="1" si="239"/>
        <v>24</v>
      </c>
      <c r="J1291" s="12">
        <f t="shared" ca="1" si="235"/>
        <v>26.666666666666668</v>
      </c>
      <c r="K1291" s="12">
        <f t="shared" ca="1" si="236"/>
        <v>0</v>
      </c>
      <c r="L1291" s="12">
        <f t="shared" ca="1" si="237"/>
        <v>26.666666666666668</v>
      </c>
      <c r="M1291" s="12">
        <f t="shared" ca="1" si="238"/>
        <v>0</v>
      </c>
      <c r="N1291" s="9">
        <f ca="1">MATCH(C1291,INDEX('Task Durations - Poisson'!$B$2:$AZ$80,,5),1)</f>
        <v>6</v>
      </c>
      <c r="O1291" s="9">
        <f ca="1">MIN(51,INT(SUMPRODUCT(B1291:N1291,'Task Durations - Table 1'!$A$3:$M$3)))</f>
        <v>30</v>
      </c>
      <c r="P1291" s="9">
        <f ca="1">MATCH(100-C1291,INDEX('Task Durations - Poisson'!$B$2:$AZ$80,,O1291),1)</f>
        <v>31</v>
      </c>
    </row>
    <row r="1292" spans="1:16" ht="20.100000000000001" customHeight="1">
      <c r="A1292" s="10">
        <v>1290</v>
      </c>
      <c r="B1292" s="11">
        <f t="shared" si="231"/>
        <v>11.169056928552108</v>
      </c>
      <c r="C1292" s="12">
        <f t="shared" ca="1" si="230"/>
        <v>64</v>
      </c>
      <c r="D1292" s="12">
        <f t="shared" ca="1" si="232"/>
        <v>0</v>
      </c>
      <c r="E1292" s="12">
        <f t="shared" ca="1" si="233"/>
        <v>1</v>
      </c>
      <c r="F1292" s="12">
        <f t="shared" ca="1" si="234"/>
        <v>0</v>
      </c>
      <c r="G1292" s="12">
        <f t="shared" ca="1" si="239"/>
        <v>13</v>
      </c>
      <c r="H1292" s="12">
        <f t="shared" ca="1" si="239"/>
        <v>14</v>
      </c>
      <c r="I1292" s="12">
        <f t="shared" ca="1" si="239"/>
        <v>13</v>
      </c>
      <c r="J1292" s="12">
        <f t="shared" ca="1" si="235"/>
        <v>13.333333333333334</v>
      </c>
      <c r="K1292" s="12">
        <f t="shared" ca="1" si="236"/>
        <v>0</v>
      </c>
      <c r="L1292" s="12">
        <f t="shared" ca="1" si="237"/>
        <v>13.333333333333334</v>
      </c>
      <c r="M1292" s="12">
        <f t="shared" ca="1" si="238"/>
        <v>0</v>
      </c>
      <c r="N1292" s="9">
        <f ca="1">MATCH(C1292,INDEX('Task Durations - Poisson'!$B$2:$AZ$80,,5),1)</f>
        <v>7</v>
      </c>
      <c r="O1292" s="9">
        <f ca="1">MIN(51,INT(SUMPRODUCT(B1292:N1292,'Task Durations - Table 1'!$A$3:$M$3)))</f>
        <v>21</v>
      </c>
      <c r="P1292" s="9">
        <f ca="1">MATCH(100-C1292,INDEX('Task Durations - Poisson'!$B$2:$AZ$80,,O1292),1)</f>
        <v>20</v>
      </c>
    </row>
    <row r="1293" spans="1:16" ht="20.100000000000001" customHeight="1">
      <c r="A1293" s="10">
        <v>1291</v>
      </c>
      <c r="B1293" s="11">
        <f t="shared" si="231"/>
        <v>11.183958936921385</v>
      </c>
      <c r="C1293" s="12">
        <f t="shared" ca="1" si="230"/>
        <v>32</v>
      </c>
      <c r="D1293" s="12">
        <f t="shared" ca="1" si="232"/>
        <v>1</v>
      </c>
      <c r="E1293" s="12">
        <f t="shared" ca="1" si="233"/>
        <v>0</v>
      </c>
      <c r="F1293" s="12">
        <f t="shared" ca="1" si="234"/>
        <v>0</v>
      </c>
      <c r="G1293" s="12">
        <f t="shared" ca="1" si="239"/>
        <v>19</v>
      </c>
      <c r="H1293" s="12">
        <f t="shared" ca="1" si="239"/>
        <v>24</v>
      </c>
      <c r="I1293" s="12">
        <f t="shared" ca="1" si="239"/>
        <v>19</v>
      </c>
      <c r="J1293" s="12">
        <f t="shared" ca="1" si="235"/>
        <v>20.666666666666668</v>
      </c>
      <c r="K1293" s="12">
        <f t="shared" ca="1" si="236"/>
        <v>20.666666666666668</v>
      </c>
      <c r="L1293" s="12">
        <f t="shared" ca="1" si="237"/>
        <v>0</v>
      </c>
      <c r="M1293" s="12">
        <f t="shared" ca="1" si="238"/>
        <v>0</v>
      </c>
      <c r="N1293" s="9">
        <f ca="1">MATCH(C1293,INDEX('Task Durations - Poisson'!$B$2:$AZ$80,,5),1)</f>
        <v>5</v>
      </c>
      <c r="O1293" s="9">
        <f ca="1">MIN(51,INT(SUMPRODUCT(B1293:N1293,'Task Durations - Table 1'!$A$3:$M$3)))</f>
        <v>33</v>
      </c>
      <c r="P1293" s="9">
        <f ca="1">MATCH(100-C1293,INDEX('Task Durations - Poisson'!$B$2:$AZ$80,,O1293),1)</f>
        <v>37</v>
      </c>
    </row>
    <row r="1294" spans="1:16" ht="20.100000000000001" customHeight="1">
      <c r="A1294" s="10">
        <v>1292</v>
      </c>
      <c r="B1294" s="11">
        <f t="shared" si="231"/>
        <v>11.198880827887272</v>
      </c>
      <c r="C1294" s="12">
        <f t="shared" ca="1" si="230"/>
        <v>63</v>
      </c>
      <c r="D1294" s="12">
        <f t="shared" ca="1" si="232"/>
        <v>0</v>
      </c>
      <c r="E1294" s="12">
        <f t="shared" ca="1" si="233"/>
        <v>1</v>
      </c>
      <c r="F1294" s="12">
        <f t="shared" ca="1" si="234"/>
        <v>0</v>
      </c>
      <c r="G1294" s="12">
        <f t="shared" ca="1" si="239"/>
        <v>13</v>
      </c>
      <c r="H1294" s="12">
        <f t="shared" ca="1" si="239"/>
        <v>13</v>
      </c>
      <c r="I1294" s="12">
        <f t="shared" ca="1" si="239"/>
        <v>13</v>
      </c>
      <c r="J1294" s="12">
        <f t="shared" ca="1" si="235"/>
        <v>13</v>
      </c>
      <c r="K1294" s="12">
        <f t="shared" ca="1" si="236"/>
        <v>0</v>
      </c>
      <c r="L1294" s="12">
        <f t="shared" ca="1" si="237"/>
        <v>13</v>
      </c>
      <c r="M1294" s="12">
        <f t="shared" ca="1" si="238"/>
        <v>0</v>
      </c>
      <c r="N1294" s="9">
        <f ca="1">MATCH(C1294,INDEX('Task Durations - Poisson'!$B$2:$AZ$80,,5),1)</f>
        <v>7</v>
      </c>
      <c r="O1294" s="9">
        <f ca="1">MIN(51,INT(SUMPRODUCT(B1294:N1294,'Task Durations - Table 1'!$A$3:$M$3)))</f>
        <v>20</v>
      </c>
      <c r="P1294" s="9">
        <f ca="1">MATCH(100-C1294,INDEX('Task Durations - Poisson'!$B$2:$AZ$80,,O1294),1)</f>
        <v>19</v>
      </c>
    </row>
    <row r="1295" spans="1:16" ht="20.100000000000001" customHeight="1">
      <c r="A1295" s="10">
        <v>1293</v>
      </c>
      <c r="B1295" s="11">
        <f t="shared" si="231"/>
        <v>11.213822627977583</v>
      </c>
      <c r="C1295" s="12">
        <f t="shared" ca="1" si="230"/>
        <v>28</v>
      </c>
      <c r="D1295" s="12">
        <f t="shared" ca="1" si="232"/>
        <v>1</v>
      </c>
      <c r="E1295" s="12">
        <f t="shared" ca="1" si="233"/>
        <v>0</v>
      </c>
      <c r="F1295" s="12">
        <f t="shared" ca="1" si="234"/>
        <v>0</v>
      </c>
      <c r="G1295" s="12">
        <f t="shared" ca="1" si="239"/>
        <v>13</v>
      </c>
      <c r="H1295" s="12">
        <f t="shared" ca="1" si="239"/>
        <v>12</v>
      </c>
      <c r="I1295" s="12">
        <f t="shared" ca="1" si="239"/>
        <v>13</v>
      </c>
      <c r="J1295" s="12">
        <f t="shared" ca="1" si="235"/>
        <v>12.666666666666666</v>
      </c>
      <c r="K1295" s="12">
        <f t="shared" ca="1" si="236"/>
        <v>12.666666666666666</v>
      </c>
      <c r="L1295" s="12">
        <f t="shared" ca="1" si="237"/>
        <v>0</v>
      </c>
      <c r="M1295" s="12">
        <f t="shared" ca="1" si="238"/>
        <v>0</v>
      </c>
      <c r="N1295" s="9">
        <f ca="1">MATCH(C1295,INDEX('Task Durations - Poisson'!$B$2:$AZ$80,,5),1)</f>
        <v>5</v>
      </c>
      <c r="O1295" s="9">
        <f ca="1">MIN(51,INT(SUMPRODUCT(B1295:N1295,'Task Durations - Table 1'!$A$3:$M$3)))</f>
        <v>24</v>
      </c>
      <c r="P1295" s="9">
        <f ca="1">MATCH(100-C1295,INDEX('Task Durations - Poisson'!$B$2:$AZ$80,,O1295),1)</f>
        <v>28</v>
      </c>
    </row>
    <row r="1296" spans="1:16" ht="20.100000000000001" customHeight="1">
      <c r="A1296" s="10">
        <v>1294</v>
      </c>
      <c r="B1296" s="11">
        <f t="shared" si="231"/>
        <v>11.228784363755519</v>
      </c>
      <c r="C1296" s="12">
        <f t="shared" ca="1" si="230"/>
        <v>21</v>
      </c>
      <c r="D1296" s="12">
        <f t="shared" ca="1" si="232"/>
        <v>1</v>
      </c>
      <c r="E1296" s="12">
        <f t="shared" ca="1" si="233"/>
        <v>0</v>
      </c>
      <c r="F1296" s="12">
        <f t="shared" ca="1" si="234"/>
        <v>0</v>
      </c>
      <c r="G1296" s="12">
        <f t="shared" ca="1" si="239"/>
        <v>13</v>
      </c>
      <c r="H1296" s="12">
        <f t="shared" ca="1" si="239"/>
        <v>13</v>
      </c>
      <c r="I1296" s="12">
        <f t="shared" ca="1" si="239"/>
        <v>13</v>
      </c>
      <c r="J1296" s="12">
        <f t="shared" ca="1" si="235"/>
        <v>13</v>
      </c>
      <c r="K1296" s="12">
        <f t="shared" ca="1" si="236"/>
        <v>13</v>
      </c>
      <c r="L1296" s="12">
        <f t="shared" ca="1" si="237"/>
        <v>0</v>
      </c>
      <c r="M1296" s="12">
        <f t="shared" ca="1" si="238"/>
        <v>0</v>
      </c>
      <c r="N1296" s="9">
        <f ca="1">MATCH(C1296,INDEX('Task Durations - Poisson'!$B$2:$AZ$80,,5),1)</f>
        <v>4</v>
      </c>
      <c r="O1296" s="9">
        <f ca="1">MIN(51,INT(SUMPRODUCT(B1296:N1296,'Task Durations - Table 1'!$A$3:$M$3)))</f>
        <v>24</v>
      </c>
      <c r="P1296" s="9">
        <f ca="1">MATCH(100-C1296,INDEX('Task Durations - Poisson'!$B$2:$AZ$80,,O1296),1)</f>
        <v>29</v>
      </c>
    </row>
    <row r="1297" spans="1:16" ht="20.100000000000001" customHeight="1">
      <c r="A1297" s="10">
        <v>1295</v>
      </c>
      <c r="B1297" s="11">
        <f t="shared" si="231"/>
        <v>11.243766061819725</v>
      </c>
      <c r="C1297" s="12">
        <f t="shared" ca="1" si="230"/>
        <v>58</v>
      </c>
      <c r="D1297" s="12">
        <f t="shared" ca="1" si="232"/>
        <v>0</v>
      </c>
      <c r="E1297" s="12">
        <f t="shared" ca="1" si="233"/>
        <v>1</v>
      </c>
      <c r="F1297" s="12">
        <f t="shared" ca="1" si="234"/>
        <v>0</v>
      </c>
      <c r="G1297" s="12">
        <f t="shared" ca="1" si="239"/>
        <v>16</v>
      </c>
      <c r="H1297" s="12">
        <f t="shared" ca="1" si="239"/>
        <v>16</v>
      </c>
      <c r="I1297" s="12">
        <f t="shared" ca="1" si="239"/>
        <v>16</v>
      </c>
      <c r="J1297" s="12">
        <f t="shared" ca="1" si="235"/>
        <v>16</v>
      </c>
      <c r="K1297" s="12">
        <f t="shared" ca="1" si="236"/>
        <v>0</v>
      </c>
      <c r="L1297" s="12">
        <f t="shared" ca="1" si="237"/>
        <v>16</v>
      </c>
      <c r="M1297" s="12">
        <f t="shared" ca="1" si="238"/>
        <v>0</v>
      </c>
      <c r="N1297" s="9">
        <f ca="1">MATCH(C1297,INDEX('Task Durations - Poisson'!$B$2:$AZ$80,,5),1)</f>
        <v>6</v>
      </c>
      <c r="O1297" s="9">
        <f ca="1">MIN(51,INT(SUMPRODUCT(B1297:N1297,'Task Durations - Table 1'!$A$3:$M$3)))</f>
        <v>22</v>
      </c>
      <c r="P1297" s="9">
        <f ca="1">MATCH(100-C1297,INDEX('Task Durations - Poisson'!$B$2:$AZ$80,,O1297),1)</f>
        <v>22</v>
      </c>
    </row>
    <row r="1298" spans="1:16" ht="20.100000000000001" customHeight="1">
      <c r="A1298" s="10">
        <v>1296</v>
      </c>
      <c r="B1298" s="11">
        <f t="shared" si="231"/>
        <v>11.258767748804337</v>
      </c>
      <c r="C1298" s="12">
        <f t="shared" ca="1" si="230"/>
        <v>8</v>
      </c>
      <c r="D1298" s="12">
        <f t="shared" ca="1" si="232"/>
        <v>1</v>
      </c>
      <c r="E1298" s="12">
        <f t="shared" ca="1" si="233"/>
        <v>0</v>
      </c>
      <c r="F1298" s="12">
        <f t="shared" ca="1" si="234"/>
        <v>0</v>
      </c>
      <c r="G1298" s="12">
        <f t="shared" ca="1" si="239"/>
        <v>13</v>
      </c>
      <c r="H1298" s="12">
        <f t="shared" ca="1" si="239"/>
        <v>14</v>
      </c>
      <c r="I1298" s="12">
        <f t="shared" ca="1" si="239"/>
        <v>13</v>
      </c>
      <c r="J1298" s="12">
        <f t="shared" ca="1" si="235"/>
        <v>13.333333333333334</v>
      </c>
      <c r="K1298" s="12">
        <f t="shared" ca="1" si="236"/>
        <v>13.333333333333334</v>
      </c>
      <c r="L1298" s="12">
        <f t="shared" ca="1" si="237"/>
        <v>0</v>
      </c>
      <c r="M1298" s="12">
        <f t="shared" ca="1" si="238"/>
        <v>0</v>
      </c>
      <c r="N1298" s="9">
        <f ca="1">MATCH(C1298,INDEX('Task Durations - Poisson'!$B$2:$AZ$80,,5),1)</f>
        <v>3</v>
      </c>
      <c r="O1298" s="9">
        <f ca="1">MIN(51,INT(SUMPRODUCT(B1298:N1298,'Task Durations - Table 1'!$A$3:$M$3)))</f>
        <v>24</v>
      </c>
      <c r="P1298" s="9">
        <f ca="1">MATCH(100-C1298,INDEX('Task Durations - Poisson'!$B$2:$AZ$80,,O1298),1)</f>
        <v>32</v>
      </c>
    </row>
    <row r="1299" spans="1:16" ht="20.100000000000001" customHeight="1">
      <c r="A1299" s="10">
        <v>1297</v>
      </c>
      <c r="B1299" s="11">
        <f t="shared" si="231"/>
        <v>11.273789451379022</v>
      </c>
      <c r="C1299" s="12">
        <f t="shared" ca="1" si="230"/>
        <v>62</v>
      </c>
      <c r="D1299" s="12">
        <f t="shared" ca="1" si="232"/>
        <v>0</v>
      </c>
      <c r="E1299" s="12">
        <f t="shared" ca="1" si="233"/>
        <v>1</v>
      </c>
      <c r="F1299" s="12">
        <f t="shared" ca="1" si="234"/>
        <v>0</v>
      </c>
      <c r="G1299" s="12">
        <f t="shared" ca="1" si="239"/>
        <v>12</v>
      </c>
      <c r="H1299" s="12">
        <f t="shared" ca="1" si="239"/>
        <v>12</v>
      </c>
      <c r="I1299" s="12">
        <f t="shared" ca="1" si="239"/>
        <v>32</v>
      </c>
      <c r="J1299" s="12">
        <f t="shared" ca="1" si="235"/>
        <v>18.666666666666668</v>
      </c>
      <c r="K1299" s="12">
        <f t="shared" ca="1" si="236"/>
        <v>0</v>
      </c>
      <c r="L1299" s="12">
        <f t="shared" ca="1" si="237"/>
        <v>18.666666666666668</v>
      </c>
      <c r="M1299" s="12">
        <f t="shared" ca="1" si="238"/>
        <v>0</v>
      </c>
      <c r="N1299" s="9">
        <f ca="1">MATCH(C1299,INDEX('Task Durations - Poisson'!$B$2:$AZ$80,,5),1)</f>
        <v>7</v>
      </c>
      <c r="O1299" s="9">
        <f ca="1">MIN(51,INT(SUMPRODUCT(B1299:N1299,'Task Durations - Table 1'!$A$3:$M$3)))</f>
        <v>26</v>
      </c>
      <c r="P1299" s="9">
        <f ca="1">MATCH(100-C1299,INDEX('Task Durations - Poisson'!$B$2:$AZ$80,,O1299),1)</f>
        <v>25</v>
      </c>
    </row>
    <row r="1300" spans="1:16" ht="20.100000000000001" customHeight="1">
      <c r="A1300" s="10">
        <v>1298</v>
      </c>
      <c r="B1300" s="11">
        <f t="shared" si="231"/>
        <v>11.288831196249031</v>
      </c>
      <c r="C1300" s="12">
        <f t="shared" ca="1" si="230"/>
        <v>28</v>
      </c>
      <c r="D1300" s="12">
        <f t="shared" ca="1" si="232"/>
        <v>1</v>
      </c>
      <c r="E1300" s="12">
        <f t="shared" ca="1" si="233"/>
        <v>0</v>
      </c>
      <c r="F1300" s="12">
        <f t="shared" ca="1" si="234"/>
        <v>0</v>
      </c>
      <c r="G1300" s="12">
        <f t="shared" ca="1" si="239"/>
        <v>13</v>
      </c>
      <c r="H1300" s="12">
        <f t="shared" ca="1" si="239"/>
        <v>13</v>
      </c>
      <c r="I1300" s="12">
        <f t="shared" ca="1" si="239"/>
        <v>12</v>
      </c>
      <c r="J1300" s="12">
        <f t="shared" ca="1" si="235"/>
        <v>12.666666666666666</v>
      </c>
      <c r="K1300" s="12">
        <f t="shared" ca="1" si="236"/>
        <v>12.666666666666666</v>
      </c>
      <c r="L1300" s="12">
        <f t="shared" ca="1" si="237"/>
        <v>0</v>
      </c>
      <c r="M1300" s="12">
        <f t="shared" ca="1" si="238"/>
        <v>0</v>
      </c>
      <c r="N1300" s="9">
        <f ca="1">MATCH(C1300,INDEX('Task Durations - Poisson'!$B$2:$AZ$80,,5),1)</f>
        <v>5</v>
      </c>
      <c r="O1300" s="9">
        <f ca="1">MIN(51,INT(SUMPRODUCT(B1300:N1300,'Task Durations - Table 1'!$A$3:$M$3)))</f>
        <v>24</v>
      </c>
      <c r="P1300" s="9">
        <f ca="1">MATCH(100-C1300,INDEX('Task Durations - Poisson'!$B$2:$AZ$80,,O1300),1)</f>
        <v>28</v>
      </c>
    </row>
    <row r="1301" spans="1:16" ht="20.100000000000001" customHeight="1">
      <c r="A1301" s="10">
        <v>1299</v>
      </c>
      <c r="B1301" s="11">
        <f t="shared" si="231"/>
        <v>11.303893010155257</v>
      </c>
      <c r="C1301" s="12">
        <f t="shared" ca="1" si="230"/>
        <v>61</v>
      </c>
      <c r="D1301" s="12">
        <f t="shared" ca="1" si="232"/>
        <v>0</v>
      </c>
      <c r="E1301" s="12">
        <f t="shared" ca="1" si="233"/>
        <v>1</v>
      </c>
      <c r="F1301" s="12">
        <f t="shared" ca="1" si="234"/>
        <v>0</v>
      </c>
      <c r="G1301" s="12">
        <f t="shared" ca="1" si="239"/>
        <v>32</v>
      </c>
      <c r="H1301" s="12">
        <f t="shared" ca="1" si="239"/>
        <v>32</v>
      </c>
      <c r="I1301" s="12">
        <f t="shared" ca="1" si="239"/>
        <v>32</v>
      </c>
      <c r="J1301" s="12">
        <f t="shared" ca="1" si="235"/>
        <v>32</v>
      </c>
      <c r="K1301" s="12">
        <f t="shared" ca="1" si="236"/>
        <v>0</v>
      </c>
      <c r="L1301" s="12">
        <f t="shared" ca="1" si="237"/>
        <v>32</v>
      </c>
      <c r="M1301" s="12">
        <f t="shared" ca="1" si="238"/>
        <v>0</v>
      </c>
      <c r="N1301" s="9">
        <f ca="1">MATCH(C1301,INDEX('Task Durations - Poisson'!$B$2:$AZ$80,,5),1)</f>
        <v>6</v>
      </c>
      <c r="O1301" s="9">
        <f ca="1">MIN(51,INT(SUMPRODUCT(B1301:N1301,'Task Durations - Table 1'!$A$3:$M$3)))</f>
        <v>35</v>
      </c>
      <c r="P1301" s="9">
        <f ca="1">MATCH(100-C1301,INDEX('Task Durations - Poisson'!$B$2:$AZ$80,,O1301),1)</f>
        <v>34</v>
      </c>
    </row>
    <row r="1302" spans="1:16" ht="20.100000000000001" customHeight="1">
      <c r="A1302" s="10">
        <v>1300</v>
      </c>
      <c r="B1302" s="11">
        <f t="shared" si="231"/>
        <v>11.318974919874252</v>
      </c>
      <c r="C1302" s="12">
        <f t="shared" ca="1" si="230"/>
        <v>51</v>
      </c>
      <c r="D1302" s="12">
        <f t="shared" ca="1" si="232"/>
        <v>0</v>
      </c>
      <c r="E1302" s="12">
        <f t="shared" ca="1" si="233"/>
        <v>1</v>
      </c>
      <c r="F1302" s="12">
        <f t="shared" ca="1" si="234"/>
        <v>0</v>
      </c>
      <c r="G1302" s="12">
        <f t="shared" ca="1" si="239"/>
        <v>16</v>
      </c>
      <c r="H1302" s="12">
        <f t="shared" ca="1" si="239"/>
        <v>16</v>
      </c>
      <c r="I1302" s="12">
        <f t="shared" ca="1" si="239"/>
        <v>14</v>
      </c>
      <c r="J1302" s="12">
        <f t="shared" ca="1" si="235"/>
        <v>15.333333333333334</v>
      </c>
      <c r="K1302" s="12">
        <f t="shared" ca="1" si="236"/>
        <v>0</v>
      </c>
      <c r="L1302" s="12">
        <f t="shared" ca="1" si="237"/>
        <v>15.333333333333334</v>
      </c>
      <c r="M1302" s="12">
        <f t="shared" ca="1" si="238"/>
        <v>0</v>
      </c>
      <c r="N1302" s="9">
        <f ca="1">MATCH(C1302,INDEX('Task Durations - Poisson'!$B$2:$AZ$80,,5),1)</f>
        <v>6</v>
      </c>
      <c r="O1302" s="9">
        <f ca="1">MIN(51,INT(SUMPRODUCT(B1302:N1302,'Task Durations - Table 1'!$A$3:$M$3)))</f>
        <v>22</v>
      </c>
      <c r="P1302" s="9">
        <f ca="1">MATCH(100-C1302,INDEX('Task Durations - Poisson'!$B$2:$AZ$80,,O1302),1)</f>
        <v>23</v>
      </c>
    </row>
    <row r="1303" spans="1:16" ht="20.100000000000001" customHeight="1">
      <c r="A1303" s="10">
        <v>1301</v>
      </c>
      <c r="B1303" s="11">
        <f t="shared" si="231"/>
        <v>11.334076952218309</v>
      </c>
      <c r="C1303" s="12">
        <f t="shared" ca="1" si="230"/>
        <v>42</v>
      </c>
      <c r="D1303" s="12">
        <f t="shared" ca="1" si="232"/>
        <v>0</v>
      </c>
      <c r="E1303" s="12">
        <f t="shared" ca="1" si="233"/>
        <v>1</v>
      </c>
      <c r="F1303" s="12">
        <f t="shared" ca="1" si="234"/>
        <v>0</v>
      </c>
      <c r="G1303" s="12">
        <f t="shared" ca="1" si="239"/>
        <v>13</v>
      </c>
      <c r="H1303" s="12">
        <f t="shared" ca="1" si="239"/>
        <v>12</v>
      </c>
      <c r="I1303" s="12">
        <f t="shared" ca="1" si="239"/>
        <v>13</v>
      </c>
      <c r="J1303" s="12">
        <f t="shared" ca="1" si="235"/>
        <v>12.666666666666666</v>
      </c>
      <c r="K1303" s="12">
        <f t="shared" ca="1" si="236"/>
        <v>0</v>
      </c>
      <c r="L1303" s="12">
        <f t="shared" ca="1" si="237"/>
        <v>12.666666666666666</v>
      </c>
      <c r="M1303" s="12">
        <f t="shared" ca="1" si="238"/>
        <v>0</v>
      </c>
      <c r="N1303" s="9">
        <f ca="1">MATCH(C1303,INDEX('Task Durations - Poisson'!$B$2:$AZ$80,,5),1)</f>
        <v>5</v>
      </c>
      <c r="O1303" s="9">
        <f ca="1">MIN(51,INT(SUMPRODUCT(B1303:N1303,'Task Durations - Table 1'!$A$3:$M$3)))</f>
        <v>19</v>
      </c>
      <c r="P1303" s="9">
        <f ca="1">MATCH(100-C1303,INDEX('Task Durations - Poisson'!$B$2:$AZ$80,,O1303),1)</f>
        <v>21</v>
      </c>
    </row>
    <row r="1304" spans="1:16" ht="20.100000000000001" customHeight="1">
      <c r="A1304" s="10">
        <v>1302</v>
      </c>
      <c r="B1304" s="11">
        <f t="shared" si="231"/>
        <v>11.349199134035489</v>
      </c>
      <c r="C1304" s="12">
        <f t="shared" ca="1" si="230"/>
        <v>12</v>
      </c>
      <c r="D1304" s="12">
        <f t="shared" ca="1" si="232"/>
        <v>1</v>
      </c>
      <c r="E1304" s="12">
        <f t="shared" ca="1" si="233"/>
        <v>0</v>
      </c>
      <c r="F1304" s="12">
        <f t="shared" ca="1" si="234"/>
        <v>0</v>
      </c>
      <c r="G1304" s="12">
        <f t="shared" ref="G1304:I1323" ca="1" si="240">INT(CHOOSE(1+MOD($C1304+RANDBETWEEN(0,1),7),1,2,3,5,8,13,21)+$B1304)</f>
        <v>24</v>
      </c>
      <c r="H1304" s="12">
        <f t="shared" ca="1" si="240"/>
        <v>24</v>
      </c>
      <c r="I1304" s="12">
        <f t="shared" ca="1" si="240"/>
        <v>24</v>
      </c>
      <c r="J1304" s="12">
        <f t="shared" ca="1" si="235"/>
        <v>24</v>
      </c>
      <c r="K1304" s="12">
        <f t="shared" ca="1" si="236"/>
        <v>24</v>
      </c>
      <c r="L1304" s="12">
        <f t="shared" ca="1" si="237"/>
        <v>0</v>
      </c>
      <c r="M1304" s="12">
        <f t="shared" ca="1" si="238"/>
        <v>0</v>
      </c>
      <c r="N1304" s="9">
        <f ca="1">MATCH(C1304,INDEX('Task Durations - Poisson'!$B$2:$AZ$80,,5),1)</f>
        <v>3</v>
      </c>
      <c r="O1304" s="9">
        <f ca="1">MIN(51,INT(SUMPRODUCT(B1304:N1304,'Task Durations - Table 1'!$A$3:$M$3)))</f>
        <v>36</v>
      </c>
      <c r="P1304" s="9">
        <f ca="1">MATCH(100-C1304,INDEX('Task Durations - Poisson'!$B$2:$AZ$80,,O1304),1)</f>
        <v>44</v>
      </c>
    </row>
    <row r="1305" spans="1:16" ht="20.100000000000001" customHeight="1">
      <c r="A1305" s="10">
        <v>1303</v>
      </c>
      <c r="B1305" s="11">
        <f t="shared" si="231"/>
        <v>11.364341492209673</v>
      </c>
      <c r="C1305" s="12">
        <f t="shared" ca="1" si="230"/>
        <v>86</v>
      </c>
      <c r="D1305" s="12">
        <f t="shared" ca="1" si="232"/>
        <v>0</v>
      </c>
      <c r="E1305" s="12">
        <f t="shared" ca="1" si="233"/>
        <v>0</v>
      </c>
      <c r="F1305" s="12">
        <f t="shared" ca="1" si="234"/>
        <v>1</v>
      </c>
      <c r="G1305" s="12">
        <f t="shared" ca="1" si="240"/>
        <v>14</v>
      </c>
      <c r="H1305" s="12">
        <f t="shared" ca="1" si="240"/>
        <v>14</v>
      </c>
      <c r="I1305" s="12">
        <f t="shared" ca="1" si="240"/>
        <v>16</v>
      </c>
      <c r="J1305" s="12">
        <f t="shared" ca="1" si="235"/>
        <v>14.666666666666666</v>
      </c>
      <c r="K1305" s="12">
        <f t="shared" ca="1" si="236"/>
        <v>0</v>
      </c>
      <c r="L1305" s="12">
        <f t="shared" ca="1" si="237"/>
        <v>0</v>
      </c>
      <c r="M1305" s="12">
        <f t="shared" ca="1" si="238"/>
        <v>14.666666666666666</v>
      </c>
      <c r="N1305" s="9">
        <f ca="1">MATCH(C1305,INDEX('Task Durations - Poisson'!$B$2:$AZ$80,,5),1)</f>
        <v>8</v>
      </c>
      <c r="O1305" s="9">
        <f ca="1">MIN(51,INT(SUMPRODUCT(B1305:N1305,'Task Durations - Table 1'!$A$3:$M$3)))</f>
        <v>27</v>
      </c>
      <c r="P1305" s="9">
        <f ca="1">MATCH(100-C1305,INDEX('Task Durations - Poisson'!$B$2:$AZ$80,,O1305),1)</f>
        <v>22</v>
      </c>
    </row>
    <row r="1306" spans="1:16" ht="20.100000000000001" customHeight="1">
      <c r="A1306" s="10">
        <v>1304</v>
      </c>
      <c r="B1306" s="11">
        <f t="shared" si="231"/>
        <v>11.379504053660614</v>
      </c>
      <c r="C1306" s="12">
        <f t="shared" ca="1" si="230"/>
        <v>18</v>
      </c>
      <c r="D1306" s="12">
        <f t="shared" ca="1" si="232"/>
        <v>1</v>
      </c>
      <c r="E1306" s="12">
        <f t="shared" ca="1" si="233"/>
        <v>0</v>
      </c>
      <c r="F1306" s="12">
        <f t="shared" ca="1" si="234"/>
        <v>0</v>
      </c>
      <c r="G1306" s="12">
        <f t="shared" ca="1" si="240"/>
        <v>24</v>
      </c>
      <c r="H1306" s="12">
        <f t="shared" ca="1" si="240"/>
        <v>24</v>
      </c>
      <c r="I1306" s="12">
        <f t="shared" ca="1" si="240"/>
        <v>19</v>
      </c>
      <c r="J1306" s="12">
        <f t="shared" ca="1" si="235"/>
        <v>22.333333333333332</v>
      </c>
      <c r="K1306" s="12">
        <f t="shared" ca="1" si="236"/>
        <v>22.333333333333332</v>
      </c>
      <c r="L1306" s="12">
        <f t="shared" ca="1" si="237"/>
        <v>0</v>
      </c>
      <c r="M1306" s="12">
        <f t="shared" ca="1" si="238"/>
        <v>0</v>
      </c>
      <c r="N1306" s="9">
        <f ca="1">MATCH(C1306,INDEX('Task Durations - Poisson'!$B$2:$AZ$80,,5),1)</f>
        <v>4</v>
      </c>
      <c r="O1306" s="9">
        <f ca="1">MIN(51,INT(SUMPRODUCT(B1306:N1306,'Task Durations - Table 1'!$A$3:$M$3)))</f>
        <v>35</v>
      </c>
      <c r="P1306" s="9">
        <f ca="1">MATCH(100-C1306,INDEX('Task Durations - Poisson'!$B$2:$AZ$80,,O1306),1)</f>
        <v>41</v>
      </c>
    </row>
    <row r="1307" spans="1:16" ht="20.100000000000001" customHeight="1">
      <c r="A1307" s="10">
        <v>1305</v>
      </c>
      <c r="B1307" s="11">
        <f t="shared" si="231"/>
        <v>11.394686845343982</v>
      </c>
      <c r="C1307" s="12">
        <f t="shared" ca="1" si="230"/>
        <v>77</v>
      </c>
      <c r="D1307" s="12">
        <f t="shared" ca="1" si="232"/>
        <v>0</v>
      </c>
      <c r="E1307" s="12">
        <f t="shared" ca="1" si="233"/>
        <v>0</v>
      </c>
      <c r="F1307" s="12">
        <f t="shared" ca="1" si="234"/>
        <v>1</v>
      </c>
      <c r="G1307" s="12">
        <f t="shared" ca="1" si="240"/>
        <v>13</v>
      </c>
      <c r="H1307" s="12">
        <f t="shared" ca="1" si="240"/>
        <v>13</v>
      </c>
      <c r="I1307" s="12">
        <f t="shared" ca="1" si="240"/>
        <v>13</v>
      </c>
      <c r="J1307" s="12">
        <f t="shared" ca="1" si="235"/>
        <v>13</v>
      </c>
      <c r="K1307" s="12">
        <f t="shared" ca="1" si="236"/>
        <v>0</v>
      </c>
      <c r="L1307" s="12">
        <f t="shared" ca="1" si="237"/>
        <v>0</v>
      </c>
      <c r="M1307" s="12">
        <f t="shared" ca="1" si="238"/>
        <v>13</v>
      </c>
      <c r="N1307" s="9">
        <f ca="1">MATCH(C1307,INDEX('Task Durations - Poisson'!$B$2:$AZ$80,,5),1)</f>
        <v>8</v>
      </c>
      <c r="O1307" s="9">
        <f ca="1">MIN(51,INT(SUMPRODUCT(B1307:N1307,'Task Durations - Table 1'!$A$3:$M$3)))</f>
        <v>26</v>
      </c>
      <c r="P1307" s="9">
        <f ca="1">MATCH(100-C1307,INDEX('Task Durations - Poisson'!$B$2:$AZ$80,,O1307),1)</f>
        <v>23</v>
      </c>
    </row>
    <row r="1308" spans="1:16" ht="20.100000000000001" customHeight="1">
      <c r="A1308" s="10">
        <v>1306</v>
      </c>
      <c r="B1308" s="11">
        <f t="shared" si="231"/>
        <v>11.40988989425141</v>
      </c>
      <c r="C1308" s="12">
        <f t="shared" ca="1" si="230"/>
        <v>16</v>
      </c>
      <c r="D1308" s="12">
        <f t="shared" ca="1" si="232"/>
        <v>1</v>
      </c>
      <c r="E1308" s="12">
        <f t="shared" ca="1" si="233"/>
        <v>0</v>
      </c>
      <c r="F1308" s="12">
        <f t="shared" ca="1" si="234"/>
        <v>0</v>
      </c>
      <c r="G1308" s="12">
        <f t="shared" ca="1" si="240"/>
        <v>14</v>
      </c>
      <c r="H1308" s="12">
        <f t="shared" ca="1" si="240"/>
        <v>16</v>
      </c>
      <c r="I1308" s="12">
        <f t="shared" ca="1" si="240"/>
        <v>14</v>
      </c>
      <c r="J1308" s="12">
        <f t="shared" ca="1" si="235"/>
        <v>14.666666666666666</v>
      </c>
      <c r="K1308" s="12">
        <f t="shared" ca="1" si="236"/>
        <v>14.666666666666666</v>
      </c>
      <c r="L1308" s="12">
        <f t="shared" ca="1" si="237"/>
        <v>0</v>
      </c>
      <c r="M1308" s="12">
        <f t="shared" ca="1" si="238"/>
        <v>0</v>
      </c>
      <c r="N1308" s="9">
        <f ca="1">MATCH(C1308,INDEX('Task Durations - Poisson'!$B$2:$AZ$80,,5),1)</f>
        <v>4</v>
      </c>
      <c r="O1308" s="9">
        <f ca="1">MIN(51,INT(SUMPRODUCT(B1308:N1308,'Task Durations - Table 1'!$A$3:$M$3)))</f>
        <v>26</v>
      </c>
      <c r="P1308" s="9">
        <f ca="1">MATCH(100-C1308,INDEX('Task Durations - Poisson'!$B$2:$AZ$80,,O1308),1)</f>
        <v>32</v>
      </c>
    </row>
    <row r="1309" spans="1:16" ht="20.100000000000001" customHeight="1">
      <c r="A1309" s="10">
        <v>1307</v>
      </c>
      <c r="B1309" s="11">
        <f t="shared" si="231"/>
        <v>11.42511322741054</v>
      </c>
      <c r="C1309" s="12">
        <f t="shared" ca="1" si="230"/>
        <v>0</v>
      </c>
      <c r="D1309" s="12">
        <f t="shared" ca="1" si="232"/>
        <v>1</v>
      </c>
      <c r="E1309" s="12">
        <f t="shared" ca="1" si="233"/>
        <v>0</v>
      </c>
      <c r="F1309" s="12">
        <f t="shared" ca="1" si="234"/>
        <v>0</v>
      </c>
      <c r="G1309" s="12">
        <f t="shared" ca="1" si="240"/>
        <v>13</v>
      </c>
      <c r="H1309" s="12">
        <f t="shared" ca="1" si="240"/>
        <v>12</v>
      </c>
      <c r="I1309" s="12">
        <f t="shared" ca="1" si="240"/>
        <v>12</v>
      </c>
      <c r="J1309" s="12">
        <f t="shared" ca="1" si="235"/>
        <v>12.333333333333334</v>
      </c>
      <c r="K1309" s="12">
        <f t="shared" ca="1" si="236"/>
        <v>12.333333333333334</v>
      </c>
      <c r="L1309" s="12">
        <f t="shared" ca="1" si="237"/>
        <v>0</v>
      </c>
      <c r="M1309" s="12">
        <f t="shared" ca="1" si="238"/>
        <v>0</v>
      </c>
      <c r="N1309" s="9">
        <f ca="1">MATCH(C1309,INDEX('Task Durations - Poisson'!$B$2:$AZ$80,,5),1)</f>
        <v>2</v>
      </c>
      <c r="O1309" s="9">
        <f ca="1">MIN(51,INT(SUMPRODUCT(B1309:N1309,'Task Durations - Table 1'!$A$3:$M$3)))</f>
        <v>22</v>
      </c>
      <c r="P1309" s="9">
        <f ca="1">MATCH(100-C1309,INDEX('Task Durations - Poisson'!$B$2:$AZ$80,,O1309),1)</f>
        <v>79</v>
      </c>
    </row>
    <row r="1310" spans="1:16" ht="20.100000000000001" customHeight="1">
      <c r="A1310" s="10">
        <v>1308</v>
      </c>
      <c r="B1310" s="11">
        <f t="shared" si="231"/>
        <v>11.440356871885088</v>
      </c>
      <c r="C1310" s="12">
        <f t="shared" ca="1" si="230"/>
        <v>2</v>
      </c>
      <c r="D1310" s="12">
        <f t="shared" ca="1" si="232"/>
        <v>1</v>
      </c>
      <c r="E1310" s="12">
        <f t="shared" ca="1" si="233"/>
        <v>0</v>
      </c>
      <c r="F1310" s="12">
        <f t="shared" ca="1" si="234"/>
        <v>0</v>
      </c>
      <c r="G1310" s="12">
        <f t="shared" ca="1" si="240"/>
        <v>16</v>
      </c>
      <c r="H1310" s="12">
        <f t="shared" ca="1" si="240"/>
        <v>16</v>
      </c>
      <c r="I1310" s="12">
        <f t="shared" ca="1" si="240"/>
        <v>16</v>
      </c>
      <c r="J1310" s="12">
        <f t="shared" ca="1" si="235"/>
        <v>16</v>
      </c>
      <c r="K1310" s="12">
        <f t="shared" ca="1" si="236"/>
        <v>16</v>
      </c>
      <c r="L1310" s="12">
        <f t="shared" ca="1" si="237"/>
        <v>0</v>
      </c>
      <c r="M1310" s="12">
        <f t="shared" ca="1" si="238"/>
        <v>0</v>
      </c>
      <c r="N1310" s="9">
        <f ca="1">MATCH(C1310,INDEX('Task Durations - Poisson'!$B$2:$AZ$80,,5),1)</f>
        <v>2</v>
      </c>
      <c r="O1310" s="9">
        <f ca="1">MIN(51,INT(SUMPRODUCT(B1310:N1310,'Task Durations - Table 1'!$A$3:$M$3)))</f>
        <v>27</v>
      </c>
      <c r="P1310" s="9">
        <f ca="1">MATCH(100-C1310,INDEX('Task Durations - Poisson'!$B$2:$AZ$80,,O1310),1)</f>
        <v>39</v>
      </c>
    </row>
    <row r="1311" spans="1:16" ht="20.100000000000001" customHeight="1">
      <c r="A1311" s="10">
        <v>1309</v>
      </c>
      <c r="B1311" s="11">
        <f t="shared" si="231"/>
        <v>11.455620854774864</v>
      </c>
      <c r="C1311" s="12">
        <f t="shared" ca="1" si="230"/>
        <v>90</v>
      </c>
      <c r="D1311" s="12">
        <f t="shared" ca="1" si="232"/>
        <v>0</v>
      </c>
      <c r="E1311" s="12">
        <f t="shared" ca="1" si="233"/>
        <v>0</v>
      </c>
      <c r="F1311" s="12">
        <f t="shared" ca="1" si="234"/>
        <v>1</v>
      </c>
      <c r="G1311" s="12">
        <f t="shared" ca="1" si="240"/>
        <v>32</v>
      </c>
      <c r="H1311" s="12">
        <f t="shared" ca="1" si="240"/>
        <v>32</v>
      </c>
      <c r="I1311" s="12">
        <f t="shared" ca="1" si="240"/>
        <v>12</v>
      </c>
      <c r="J1311" s="12">
        <f t="shared" ca="1" si="235"/>
        <v>25.333333333333332</v>
      </c>
      <c r="K1311" s="12">
        <f t="shared" ca="1" si="236"/>
        <v>0</v>
      </c>
      <c r="L1311" s="12">
        <f t="shared" ca="1" si="237"/>
        <v>0</v>
      </c>
      <c r="M1311" s="12">
        <f t="shared" ca="1" si="238"/>
        <v>25.333333333333332</v>
      </c>
      <c r="N1311" s="9">
        <f ca="1">MATCH(C1311,INDEX('Task Durations - Poisson'!$B$2:$AZ$80,,5),1)</f>
        <v>9</v>
      </c>
      <c r="O1311" s="9">
        <f ca="1">MIN(51,INT(SUMPRODUCT(B1311:N1311,'Task Durations - Table 1'!$A$3:$M$3)))</f>
        <v>38</v>
      </c>
      <c r="P1311" s="9">
        <f ca="1">MATCH(100-C1311,INDEX('Task Durations - Poisson'!$B$2:$AZ$80,,O1311),1)</f>
        <v>31</v>
      </c>
    </row>
    <row r="1312" spans="1:16" ht="20.100000000000001" customHeight="1">
      <c r="A1312" s="10">
        <v>1310</v>
      </c>
      <c r="B1312" s="11">
        <f t="shared" si="231"/>
        <v>11.470905203215843</v>
      </c>
      <c r="C1312" s="12">
        <f t="shared" ca="1" si="230"/>
        <v>17</v>
      </c>
      <c r="D1312" s="12">
        <f t="shared" ca="1" si="232"/>
        <v>1</v>
      </c>
      <c r="E1312" s="12">
        <f t="shared" ca="1" si="233"/>
        <v>0</v>
      </c>
      <c r="F1312" s="12">
        <f t="shared" ca="1" si="234"/>
        <v>0</v>
      </c>
      <c r="G1312" s="12">
        <f t="shared" ca="1" si="240"/>
        <v>19</v>
      </c>
      <c r="H1312" s="12">
        <f t="shared" ca="1" si="240"/>
        <v>19</v>
      </c>
      <c r="I1312" s="12">
        <f t="shared" ca="1" si="240"/>
        <v>16</v>
      </c>
      <c r="J1312" s="12">
        <f t="shared" ca="1" si="235"/>
        <v>18</v>
      </c>
      <c r="K1312" s="12">
        <f t="shared" ca="1" si="236"/>
        <v>18</v>
      </c>
      <c r="L1312" s="12">
        <f t="shared" ca="1" si="237"/>
        <v>0</v>
      </c>
      <c r="M1312" s="12">
        <f t="shared" ca="1" si="238"/>
        <v>0</v>
      </c>
      <c r="N1312" s="9">
        <f ca="1">MATCH(C1312,INDEX('Task Durations - Poisson'!$B$2:$AZ$80,,5),1)</f>
        <v>4</v>
      </c>
      <c r="O1312" s="9">
        <f ca="1">MIN(51,INT(SUMPRODUCT(B1312:N1312,'Task Durations - Table 1'!$A$3:$M$3)))</f>
        <v>30</v>
      </c>
      <c r="P1312" s="9">
        <f ca="1">MATCH(100-C1312,INDEX('Task Durations - Poisson'!$B$2:$AZ$80,,O1312),1)</f>
        <v>36</v>
      </c>
    </row>
    <row r="1313" spans="1:16" ht="20.100000000000001" customHeight="1">
      <c r="A1313" s="10">
        <v>1311</v>
      </c>
      <c r="B1313" s="11">
        <f t="shared" si="231"/>
        <v>11.486209944380205</v>
      </c>
      <c r="C1313" s="12">
        <f t="shared" ca="1" si="230"/>
        <v>82</v>
      </c>
      <c r="D1313" s="12">
        <f t="shared" ca="1" si="232"/>
        <v>0</v>
      </c>
      <c r="E1313" s="12">
        <f t="shared" ca="1" si="233"/>
        <v>0</v>
      </c>
      <c r="F1313" s="12">
        <f t="shared" ca="1" si="234"/>
        <v>1</v>
      </c>
      <c r="G1313" s="12">
        <f t="shared" ca="1" si="240"/>
        <v>24</v>
      </c>
      <c r="H1313" s="12">
        <f t="shared" ca="1" si="240"/>
        <v>24</v>
      </c>
      <c r="I1313" s="12">
        <f t="shared" ca="1" si="240"/>
        <v>24</v>
      </c>
      <c r="J1313" s="12">
        <f t="shared" ca="1" si="235"/>
        <v>24</v>
      </c>
      <c r="K1313" s="12">
        <f t="shared" ca="1" si="236"/>
        <v>0</v>
      </c>
      <c r="L1313" s="12">
        <f t="shared" ca="1" si="237"/>
        <v>0</v>
      </c>
      <c r="M1313" s="12">
        <f t="shared" ca="1" si="238"/>
        <v>24</v>
      </c>
      <c r="N1313" s="9">
        <f ca="1">MATCH(C1313,INDEX('Task Durations - Poisson'!$B$2:$AZ$80,,5),1)</f>
        <v>8</v>
      </c>
      <c r="O1313" s="9">
        <f ca="1">MIN(51,INT(SUMPRODUCT(B1313:N1313,'Task Durations - Table 1'!$A$3:$M$3)))</f>
        <v>37</v>
      </c>
      <c r="P1313" s="9">
        <f ca="1">MATCH(100-C1313,INDEX('Task Durations - Poisson'!$B$2:$AZ$80,,O1313),1)</f>
        <v>32</v>
      </c>
    </row>
    <row r="1314" spans="1:16" ht="20.100000000000001" customHeight="1">
      <c r="A1314" s="10">
        <v>1312</v>
      </c>
      <c r="B1314" s="11">
        <f t="shared" si="231"/>
        <v>11.501535105476382</v>
      </c>
      <c r="C1314" s="12">
        <f t="shared" ca="1" si="230"/>
        <v>49</v>
      </c>
      <c r="D1314" s="12">
        <f t="shared" ca="1" si="232"/>
        <v>0</v>
      </c>
      <c r="E1314" s="12">
        <f t="shared" ca="1" si="233"/>
        <v>1</v>
      </c>
      <c r="F1314" s="12">
        <f t="shared" ca="1" si="234"/>
        <v>0</v>
      </c>
      <c r="G1314" s="12">
        <f t="shared" ca="1" si="240"/>
        <v>13</v>
      </c>
      <c r="H1314" s="12">
        <f t="shared" ca="1" si="240"/>
        <v>12</v>
      </c>
      <c r="I1314" s="12">
        <f t="shared" ca="1" si="240"/>
        <v>12</v>
      </c>
      <c r="J1314" s="12">
        <f t="shared" ca="1" si="235"/>
        <v>12.333333333333334</v>
      </c>
      <c r="K1314" s="12">
        <f t="shared" ca="1" si="236"/>
        <v>0</v>
      </c>
      <c r="L1314" s="12">
        <f t="shared" ca="1" si="237"/>
        <v>12.333333333333334</v>
      </c>
      <c r="M1314" s="12">
        <f t="shared" ca="1" si="238"/>
        <v>0</v>
      </c>
      <c r="N1314" s="9">
        <f ca="1">MATCH(C1314,INDEX('Task Durations - Poisson'!$B$2:$AZ$80,,5),1)</f>
        <v>6</v>
      </c>
      <c r="O1314" s="9">
        <f ca="1">MIN(51,INT(SUMPRODUCT(B1314:N1314,'Task Durations - Table 1'!$A$3:$M$3)))</f>
        <v>19</v>
      </c>
      <c r="P1314" s="9">
        <f ca="1">MATCH(100-C1314,INDEX('Task Durations - Poisson'!$B$2:$AZ$80,,O1314),1)</f>
        <v>20</v>
      </c>
    </row>
    <row r="1315" spans="1:16" ht="20.100000000000001" customHeight="1">
      <c r="A1315" s="10">
        <v>1313</v>
      </c>
      <c r="B1315" s="11">
        <f t="shared" si="231"/>
        <v>11.516880713749108</v>
      </c>
      <c r="C1315" s="12">
        <f t="shared" ca="1" si="230"/>
        <v>38</v>
      </c>
      <c r="D1315" s="12">
        <f t="shared" ca="1" si="232"/>
        <v>0</v>
      </c>
      <c r="E1315" s="12">
        <f t="shared" ca="1" si="233"/>
        <v>1</v>
      </c>
      <c r="F1315" s="12">
        <f t="shared" ca="1" si="234"/>
        <v>0</v>
      </c>
      <c r="G1315" s="12">
        <f t="shared" ca="1" si="240"/>
        <v>19</v>
      </c>
      <c r="H1315" s="12">
        <f t="shared" ca="1" si="240"/>
        <v>19</v>
      </c>
      <c r="I1315" s="12">
        <f t="shared" ca="1" si="240"/>
        <v>19</v>
      </c>
      <c r="J1315" s="12">
        <f t="shared" ca="1" si="235"/>
        <v>19</v>
      </c>
      <c r="K1315" s="12">
        <f t="shared" ca="1" si="236"/>
        <v>0</v>
      </c>
      <c r="L1315" s="12">
        <f t="shared" ca="1" si="237"/>
        <v>19</v>
      </c>
      <c r="M1315" s="12">
        <f t="shared" ca="1" si="238"/>
        <v>0</v>
      </c>
      <c r="N1315" s="9">
        <f ca="1">MATCH(C1315,INDEX('Task Durations - Poisson'!$B$2:$AZ$80,,5),1)</f>
        <v>5</v>
      </c>
      <c r="O1315" s="9">
        <f ca="1">MIN(51,INT(SUMPRODUCT(B1315:N1315,'Task Durations - Table 1'!$A$3:$M$3)))</f>
        <v>24</v>
      </c>
      <c r="P1315" s="9">
        <f ca="1">MATCH(100-C1315,INDEX('Task Durations - Poisson'!$B$2:$AZ$80,,O1315),1)</f>
        <v>26</v>
      </c>
    </row>
    <row r="1316" spans="1:16" ht="20.100000000000001" customHeight="1">
      <c r="A1316" s="10">
        <v>1314</v>
      </c>
      <c r="B1316" s="11">
        <f t="shared" si="231"/>
        <v>11.532246796479471</v>
      </c>
      <c r="C1316" s="12">
        <f t="shared" ca="1" si="230"/>
        <v>57</v>
      </c>
      <c r="D1316" s="12">
        <f t="shared" ca="1" si="232"/>
        <v>0</v>
      </c>
      <c r="E1316" s="12">
        <f t="shared" ca="1" si="233"/>
        <v>1</v>
      </c>
      <c r="F1316" s="12">
        <f t="shared" ca="1" si="234"/>
        <v>0</v>
      </c>
      <c r="G1316" s="12">
        <f t="shared" ca="1" si="240"/>
        <v>14</v>
      </c>
      <c r="H1316" s="12">
        <f t="shared" ca="1" si="240"/>
        <v>13</v>
      </c>
      <c r="I1316" s="12">
        <f t="shared" ca="1" si="240"/>
        <v>14</v>
      </c>
      <c r="J1316" s="12">
        <f t="shared" ca="1" si="235"/>
        <v>13.666666666666666</v>
      </c>
      <c r="K1316" s="12">
        <f t="shared" ca="1" si="236"/>
        <v>0</v>
      </c>
      <c r="L1316" s="12">
        <f t="shared" ca="1" si="237"/>
        <v>13.666666666666666</v>
      </c>
      <c r="M1316" s="12">
        <f t="shared" ca="1" si="238"/>
        <v>0</v>
      </c>
      <c r="N1316" s="9">
        <f ca="1">MATCH(C1316,INDEX('Task Durations - Poisson'!$B$2:$AZ$80,,5),1)</f>
        <v>6</v>
      </c>
      <c r="O1316" s="9">
        <f ca="1">MIN(51,INT(SUMPRODUCT(B1316:N1316,'Task Durations - Table 1'!$A$3:$M$3)))</f>
        <v>21</v>
      </c>
      <c r="P1316" s="9">
        <f ca="1">MATCH(100-C1316,INDEX('Task Durations - Poisson'!$B$2:$AZ$80,,O1316),1)</f>
        <v>21</v>
      </c>
    </row>
    <row r="1317" spans="1:16" ht="20.100000000000001" customHeight="1">
      <c r="A1317" s="10">
        <v>1315</v>
      </c>
      <c r="B1317" s="11">
        <f t="shared" si="231"/>
        <v>11.547633380984955</v>
      </c>
      <c r="C1317" s="12">
        <f t="shared" ca="1" si="230"/>
        <v>73</v>
      </c>
      <c r="D1317" s="12">
        <f t="shared" ca="1" si="232"/>
        <v>0</v>
      </c>
      <c r="E1317" s="12">
        <f t="shared" ca="1" si="233"/>
        <v>0</v>
      </c>
      <c r="F1317" s="12">
        <f t="shared" ca="1" si="234"/>
        <v>1</v>
      </c>
      <c r="G1317" s="12">
        <f t="shared" ca="1" si="240"/>
        <v>16</v>
      </c>
      <c r="H1317" s="12">
        <f t="shared" ca="1" si="240"/>
        <v>19</v>
      </c>
      <c r="I1317" s="12">
        <f t="shared" ca="1" si="240"/>
        <v>19</v>
      </c>
      <c r="J1317" s="12">
        <f t="shared" ca="1" si="235"/>
        <v>18</v>
      </c>
      <c r="K1317" s="12">
        <f t="shared" ca="1" si="236"/>
        <v>0</v>
      </c>
      <c r="L1317" s="12">
        <f t="shared" ca="1" si="237"/>
        <v>0</v>
      </c>
      <c r="M1317" s="12">
        <f t="shared" ca="1" si="238"/>
        <v>18</v>
      </c>
      <c r="N1317" s="9">
        <f ca="1">MATCH(C1317,INDEX('Task Durations - Poisson'!$B$2:$AZ$80,,5),1)</f>
        <v>7</v>
      </c>
      <c r="O1317" s="9">
        <f ca="1">MIN(51,INT(SUMPRODUCT(B1317:N1317,'Task Durations - Table 1'!$A$3:$M$3)))</f>
        <v>30</v>
      </c>
      <c r="P1317" s="9">
        <f ca="1">MATCH(100-C1317,INDEX('Task Durations - Poisson'!$B$2:$AZ$80,,O1317),1)</f>
        <v>28</v>
      </c>
    </row>
    <row r="1318" spans="1:16" ht="20.100000000000001" customHeight="1">
      <c r="A1318" s="10">
        <v>1316</v>
      </c>
      <c r="B1318" s="11">
        <f t="shared" si="231"/>
        <v>11.563040494619488</v>
      </c>
      <c r="C1318" s="12">
        <f t="shared" ca="1" si="230"/>
        <v>5</v>
      </c>
      <c r="D1318" s="12">
        <f t="shared" ca="1" si="232"/>
        <v>1</v>
      </c>
      <c r="E1318" s="12">
        <f t="shared" ca="1" si="233"/>
        <v>0</v>
      </c>
      <c r="F1318" s="12">
        <f t="shared" ca="1" si="234"/>
        <v>0</v>
      </c>
      <c r="G1318" s="12">
        <f t="shared" ca="1" si="240"/>
        <v>32</v>
      </c>
      <c r="H1318" s="12">
        <f t="shared" ca="1" si="240"/>
        <v>24</v>
      </c>
      <c r="I1318" s="12">
        <f t="shared" ca="1" si="240"/>
        <v>32</v>
      </c>
      <c r="J1318" s="12">
        <f t="shared" ca="1" si="235"/>
        <v>29.333333333333332</v>
      </c>
      <c r="K1318" s="12">
        <f t="shared" ca="1" si="236"/>
        <v>29.333333333333332</v>
      </c>
      <c r="L1318" s="12">
        <f t="shared" ca="1" si="237"/>
        <v>0</v>
      </c>
      <c r="M1318" s="12">
        <f t="shared" ca="1" si="238"/>
        <v>0</v>
      </c>
      <c r="N1318" s="9">
        <f ca="1">MATCH(C1318,INDEX('Task Durations - Poisson'!$B$2:$AZ$80,,5),1)</f>
        <v>3</v>
      </c>
      <c r="O1318" s="9">
        <f ca="1">MIN(51,INT(SUMPRODUCT(B1318:N1318,'Task Durations - Table 1'!$A$3:$M$3)))</f>
        <v>43</v>
      </c>
      <c r="P1318" s="9">
        <f ca="1">MATCH(100-C1318,INDEX('Task Durations - Poisson'!$B$2:$AZ$80,,O1318),1)</f>
        <v>55</v>
      </c>
    </row>
    <row r="1319" spans="1:16" ht="20.100000000000001" customHeight="1">
      <c r="A1319" s="10">
        <v>1317</v>
      </c>
      <c r="B1319" s="11">
        <f t="shared" si="231"/>
        <v>11.578468164773502</v>
      </c>
      <c r="C1319" s="12">
        <f t="shared" ca="1" si="230"/>
        <v>88</v>
      </c>
      <c r="D1319" s="12">
        <f t="shared" ca="1" si="232"/>
        <v>0</v>
      </c>
      <c r="E1319" s="12">
        <f t="shared" ca="1" si="233"/>
        <v>0</v>
      </c>
      <c r="F1319" s="12">
        <f t="shared" ca="1" si="234"/>
        <v>1</v>
      </c>
      <c r="G1319" s="12">
        <f t="shared" ca="1" si="240"/>
        <v>19</v>
      </c>
      <c r="H1319" s="12">
        <f t="shared" ca="1" si="240"/>
        <v>19</v>
      </c>
      <c r="I1319" s="12">
        <f t="shared" ca="1" si="240"/>
        <v>19</v>
      </c>
      <c r="J1319" s="12">
        <f t="shared" ca="1" si="235"/>
        <v>19</v>
      </c>
      <c r="K1319" s="12">
        <f t="shared" ca="1" si="236"/>
        <v>0</v>
      </c>
      <c r="L1319" s="12">
        <f t="shared" ca="1" si="237"/>
        <v>0</v>
      </c>
      <c r="M1319" s="12">
        <f t="shared" ca="1" si="238"/>
        <v>19</v>
      </c>
      <c r="N1319" s="9">
        <f ca="1">MATCH(C1319,INDEX('Task Durations - Poisson'!$B$2:$AZ$80,,5),1)</f>
        <v>9</v>
      </c>
      <c r="O1319" s="9">
        <f ca="1">MIN(51,INT(SUMPRODUCT(B1319:N1319,'Task Durations - Table 1'!$A$3:$M$3)))</f>
        <v>32</v>
      </c>
      <c r="P1319" s="9">
        <f ca="1">MATCH(100-C1319,INDEX('Task Durations - Poisson'!$B$2:$AZ$80,,O1319),1)</f>
        <v>26</v>
      </c>
    </row>
    <row r="1320" spans="1:16" ht="20.100000000000001" customHeight="1">
      <c r="A1320" s="10">
        <v>1318</v>
      </c>
      <c r="B1320" s="11">
        <f t="shared" si="231"/>
        <v>11.593916418873972</v>
      </c>
      <c r="C1320" s="12">
        <f t="shared" ca="1" si="230"/>
        <v>40</v>
      </c>
      <c r="D1320" s="12">
        <f t="shared" ca="1" si="232"/>
        <v>0</v>
      </c>
      <c r="E1320" s="12">
        <f t="shared" ca="1" si="233"/>
        <v>1</v>
      </c>
      <c r="F1320" s="12">
        <f t="shared" ca="1" si="234"/>
        <v>0</v>
      </c>
      <c r="G1320" s="12">
        <f t="shared" ca="1" si="240"/>
        <v>32</v>
      </c>
      <c r="H1320" s="12">
        <f t="shared" ca="1" si="240"/>
        <v>24</v>
      </c>
      <c r="I1320" s="12">
        <f t="shared" ca="1" si="240"/>
        <v>32</v>
      </c>
      <c r="J1320" s="12">
        <f t="shared" ca="1" si="235"/>
        <v>29.333333333333332</v>
      </c>
      <c r="K1320" s="12">
        <f t="shared" ca="1" si="236"/>
        <v>0</v>
      </c>
      <c r="L1320" s="12">
        <f t="shared" ca="1" si="237"/>
        <v>29.333333333333332</v>
      </c>
      <c r="M1320" s="12">
        <f t="shared" ca="1" si="238"/>
        <v>0</v>
      </c>
      <c r="N1320" s="9">
        <f ca="1">MATCH(C1320,INDEX('Task Durations - Poisson'!$B$2:$AZ$80,,5),1)</f>
        <v>5</v>
      </c>
      <c r="O1320" s="9">
        <f ca="1">MIN(51,INT(SUMPRODUCT(B1320:N1320,'Task Durations - Table 1'!$A$3:$M$3)))</f>
        <v>33</v>
      </c>
      <c r="P1320" s="9">
        <f ca="1">MATCH(100-C1320,INDEX('Task Durations - Poisson'!$B$2:$AZ$80,,O1320),1)</f>
        <v>35</v>
      </c>
    </row>
    <row r="1321" spans="1:16" ht="20.100000000000001" customHeight="1">
      <c r="A1321" s="10">
        <v>1319</v>
      </c>
      <c r="B1321" s="11">
        <f t="shared" si="231"/>
        <v>11.609385284384459</v>
      </c>
      <c r="C1321" s="12">
        <f t="shared" ca="1" si="230"/>
        <v>66</v>
      </c>
      <c r="D1321" s="12">
        <f t="shared" ca="1" si="232"/>
        <v>0</v>
      </c>
      <c r="E1321" s="12">
        <f t="shared" ca="1" si="233"/>
        <v>0</v>
      </c>
      <c r="F1321" s="12">
        <f t="shared" ca="1" si="234"/>
        <v>1</v>
      </c>
      <c r="G1321" s="12">
        <f t="shared" ca="1" si="240"/>
        <v>16</v>
      </c>
      <c r="H1321" s="12">
        <f t="shared" ca="1" si="240"/>
        <v>16</v>
      </c>
      <c r="I1321" s="12">
        <f t="shared" ca="1" si="240"/>
        <v>19</v>
      </c>
      <c r="J1321" s="12">
        <f t="shared" ca="1" si="235"/>
        <v>17</v>
      </c>
      <c r="K1321" s="12">
        <f t="shared" ca="1" si="236"/>
        <v>0</v>
      </c>
      <c r="L1321" s="12">
        <f t="shared" ca="1" si="237"/>
        <v>0</v>
      </c>
      <c r="M1321" s="12">
        <f t="shared" ca="1" si="238"/>
        <v>17</v>
      </c>
      <c r="N1321" s="9">
        <f ca="1">MATCH(C1321,INDEX('Task Durations - Poisson'!$B$2:$AZ$80,,5),1)</f>
        <v>7</v>
      </c>
      <c r="O1321" s="9">
        <f ca="1">MIN(51,INT(SUMPRODUCT(B1321:N1321,'Task Durations - Table 1'!$A$3:$M$3)))</f>
        <v>29</v>
      </c>
      <c r="P1321" s="9">
        <f ca="1">MATCH(100-C1321,INDEX('Task Durations - Poisson'!$B$2:$AZ$80,,O1321),1)</f>
        <v>28</v>
      </c>
    </row>
    <row r="1322" spans="1:16" ht="20.100000000000001" customHeight="1">
      <c r="A1322" s="10">
        <v>1320</v>
      </c>
      <c r="B1322" s="11">
        <f t="shared" si="231"/>
        <v>11.624874788805178</v>
      </c>
      <c r="C1322" s="12">
        <f t="shared" ca="1" si="230"/>
        <v>25</v>
      </c>
      <c r="D1322" s="12">
        <f t="shared" ca="1" si="232"/>
        <v>1</v>
      </c>
      <c r="E1322" s="12">
        <f t="shared" ca="1" si="233"/>
        <v>0</v>
      </c>
      <c r="F1322" s="12">
        <f t="shared" ca="1" si="234"/>
        <v>0</v>
      </c>
      <c r="G1322" s="12">
        <f t="shared" ca="1" si="240"/>
        <v>19</v>
      </c>
      <c r="H1322" s="12">
        <f t="shared" ca="1" si="240"/>
        <v>24</v>
      </c>
      <c r="I1322" s="12">
        <f t="shared" ca="1" si="240"/>
        <v>19</v>
      </c>
      <c r="J1322" s="12">
        <f t="shared" ca="1" si="235"/>
        <v>20.666666666666668</v>
      </c>
      <c r="K1322" s="12">
        <f t="shared" ca="1" si="236"/>
        <v>20.666666666666668</v>
      </c>
      <c r="L1322" s="12">
        <f t="shared" ca="1" si="237"/>
        <v>0</v>
      </c>
      <c r="M1322" s="12">
        <f t="shared" ca="1" si="238"/>
        <v>0</v>
      </c>
      <c r="N1322" s="9">
        <f ca="1">MATCH(C1322,INDEX('Task Durations - Poisson'!$B$2:$AZ$80,,5),1)</f>
        <v>4</v>
      </c>
      <c r="O1322" s="9">
        <f ca="1">MIN(51,INT(SUMPRODUCT(B1322:N1322,'Task Durations - Table 1'!$A$3:$M$3)))</f>
        <v>33</v>
      </c>
      <c r="P1322" s="9">
        <f ca="1">MATCH(100-C1322,INDEX('Task Durations - Poisson'!$B$2:$AZ$80,,O1322),1)</f>
        <v>38</v>
      </c>
    </row>
    <row r="1323" spans="1:16" ht="20.100000000000001" customHeight="1">
      <c r="A1323" s="10">
        <v>1321</v>
      </c>
      <c r="B1323" s="11">
        <f t="shared" si="231"/>
        <v>11.640384959673028</v>
      </c>
      <c r="C1323" s="12">
        <f t="shared" ca="1" si="230"/>
        <v>47</v>
      </c>
      <c r="D1323" s="12">
        <f t="shared" ca="1" si="232"/>
        <v>0</v>
      </c>
      <c r="E1323" s="12">
        <f t="shared" ca="1" si="233"/>
        <v>1</v>
      </c>
      <c r="F1323" s="12">
        <f t="shared" ca="1" si="234"/>
        <v>0</v>
      </c>
      <c r="G1323" s="12">
        <f t="shared" ca="1" si="240"/>
        <v>24</v>
      </c>
      <c r="H1323" s="12">
        <f t="shared" ca="1" si="240"/>
        <v>24</v>
      </c>
      <c r="I1323" s="12">
        <f t="shared" ca="1" si="240"/>
        <v>32</v>
      </c>
      <c r="J1323" s="12">
        <f t="shared" ca="1" si="235"/>
        <v>26.666666666666668</v>
      </c>
      <c r="K1323" s="12">
        <f t="shared" ca="1" si="236"/>
        <v>0</v>
      </c>
      <c r="L1323" s="12">
        <f t="shared" ca="1" si="237"/>
        <v>26.666666666666668</v>
      </c>
      <c r="M1323" s="12">
        <f t="shared" ca="1" si="238"/>
        <v>0</v>
      </c>
      <c r="N1323" s="9">
        <f ca="1">MATCH(C1323,INDEX('Task Durations - Poisson'!$B$2:$AZ$80,,5),1)</f>
        <v>6</v>
      </c>
      <c r="O1323" s="9">
        <f ca="1">MIN(51,INT(SUMPRODUCT(B1323:N1323,'Task Durations - Table 1'!$A$3:$M$3)))</f>
        <v>31</v>
      </c>
      <c r="P1323" s="9">
        <f ca="1">MATCH(100-C1323,INDEX('Task Durations - Poisson'!$B$2:$AZ$80,,O1323),1)</f>
        <v>32</v>
      </c>
    </row>
    <row r="1324" spans="1:16" ht="20.100000000000001" customHeight="1">
      <c r="A1324" s="10">
        <v>1322</v>
      </c>
      <c r="B1324" s="11">
        <f t="shared" si="231"/>
        <v>11.655915824561646</v>
      </c>
      <c r="C1324" s="12">
        <f t="shared" ca="1" si="230"/>
        <v>8</v>
      </c>
      <c r="D1324" s="12">
        <f t="shared" ca="1" si="232"/>
        <v>1</v>
      </c>
      <c r="E1324" s="12">
        <f t="shared" ca="1" si="233"/>
        <v>0</v>
      </c>
      <c r="F1324" s="12">
        <f t="shared" ca="1" si="234"/>
        <v>0</v>
      </c>
      <c r="G1324" s="12">
        <f t="shared" ref="G1324:I1330" ca="1" si="241">INT(CHOOSE(1+MOD($C1324+RANDBETWEEN(0,1),7),1,2,3,5,8,13,21)+$B1324)</f>
        <v>14</v>
      </c>
      <c r="H1324" s="12">
        <f t="shared" ca="1" si="241"/>
        <v>14</v>
      </c>
      <c r="I1324" s="12">
        <f t="shared" ca="1" si="241"/>
        <v>13</v>
      </c>
      <c r="J1324" s="12">
        <f t="shared" ca="1" si="235"/>
        <v>13.666666666666666</v>
      </c>
      <c r="K1324" s="12">
        <f t="shared" ca="1" si="236"/>
        <v>13.666666666666666</v>
      </c>
      <c r="L1324" s="12">
        <f t="shared" ca="1" si="237"/>
        <v>0</v>
      </c>
      <c r="M1324" s="12">
        <f t="shared" ca="1" si="238"/>
        <v>0</v>
      </c>
      <c r="N1324" s="9">
        <f ca="1">MATCH(C1324,INDEX('Task Durations - Poisson'!$B$2:$AZ$80,,5),1)</f>
        <v>3</v>
      </c>
      <c r="O1324" s="9">
        <f ca="1">MIN(51,INT(SUMPRODUCT(B1324:N1324,'Task Durations - Table 1'!$A$3:$M$3)))</f>
        <v>25</v>
      </c>
      <c r="P1324" s="9">
        <f ca="1">MATCH(100-C1324,INDEX('Task Durations - Poisson'!$B$2:$AZ$80,,O1324),1)</f>
        <v>33</v>
      </c>
    </row>
    <row r="1325" spans="1:16" ht="20.100000000000001" customHeight="1">
      <c r="A1325" s="10">
        <v>1323</v>
      </c>
      <c r="B1325" s="11">
        <f t="shared" si="231"/>
        <v>11.671467411081471</v>
      </c>
      <c r="C1325" s="12">
        <f t="shared" ca="1" si="230"/>
        <v>39</v>
      </c>
      <c r="D1325" s="12">
        <f t="shared" ca="1" si="232"/>
        <v>0</v>
      </c>
      <c r="E1325" s="12">
        <f t="shared" ca="1" si="233"/>
        <v>1</v>
      </c>
      <c r="F1325" s="12">
        <f t="shared" ca="1" si="234"/>
        <v>0</v>
      </c>
      <c r="G1325" s="12">
        <f t="shared" ca="1" si="241"/>
        <v>24</v>
      </c>
      <c r="H1325" s="12">
        <f t="shared" ca="1" si="241"/>
        <v>24</v>
      </c>
      <c r="I1325" s="12">
        <f t="shared" ca="1" si="241"/>
        <v>24</v>
      </c>
      <c r="J1325" s="12">
        <f t="shared" ca="1" si="235"/>
        <v>24</v>
      </c>
      <c r="K1325" s="12">
        <f t="shared" ca="1" si="236"/>
        <v>0</v>
      </c>
      <c r="L1325" s="12">
        <f t="shared" ca="1" si="237"/>
        <v>24</v>
      </c>
      <c r="M1325" s="12">
        <f t="shared" ca="1" si="238"/>
        <v>0</v>
      </c>
      <c r="N1325" s="9">
        <f ca="1">MATCH(C1325,INDEX('Task Durations - Poisson'!$B$2:$AZ$80,,5),1)</f>
        <v>5</v>
      </c>
      <c r="O1325" s="9">
        <f ca="1">MIN(51,INT(SUMPRODUCT(B1325:N1325,'Task Durations - Table 1'!$A$3:$M$3)))</f>
        <v>28</v>
      </c>
      <c r="P1325" s="9">
        <f ca="1">MATCH(100-C1325,INDEX('Task Durations - Poisson'!$B$2:$AZ$80,,O1325),1)</f>
        <v>30</v>
      </c>
    </row>
    <row r="1326" spans="1:16" ht="20.100000000000001" customHeight="1">
      <c r="A1326" s="10">
        <v>1324</v>
      </c>
      <c r="B1326" s="11">
        <f t="shared" si="231"/>
        <v>11.687039746879767</v>
      </c>
      <c r="C1326" s="12">
        <f t="shared" ca="1" si="230"/>
        <v>93</v>
      </c>
      <c r="D1326" s="12">
        <f t="shared" ca="1" si="232"/>
        <v>0</v>
      </c>
      <c r="E1326" s="12">
        <f t="shared" ca="1" si="233"/>
        <v>0</v>
      </c>
      <c r="F1326" s="12">
        <f t="shared" ca="1" si="234"/>
        <v>1</v>
      </c>
      <c r="G1326" s="12">
        <f t="shared" ca="1" si="241"/>
        <v>14</v>
      </c>
      <c r="H1326" s="12">
        <f t="shared" ca="1" si="241"/>
        <v>16</v>
      </c>
      <c r="I1326" s="12">
        <f t="shared" ca="1" si="241"/>
        <v>14</v>
      </c>
      <c r="J1326" s="12">
        <f t="shared" ca="1" si="235"/>
        <v>14.666666666666666</v>
      </c>
      <c r="K1326" s="12">
        <f t="shared" ca="1" si="236"/>
        <v>0</v>
      </c>
      <c r="L1326" s="12">
        <f t="shared" ca="1" si="237"/>
        <v>0</v>
      </c>
      <c r="M1326" s="12">
        <f t="shared" ca="1" si="238"/>
        <v>14.666666666666666</v>
      </c>
      <c r="N1326" s="9">
        <f ca="1">MATCH(C1326,INDEX('Task Durations - Poisson'!$B$2:$AZ$80,,5),1)</f>
        <v>9</v>
      </c>
      <c r="O1326" s="9">
        <f ca="1">MIN(51,INT(SUMPRODUCT(B1326:N1326,'Task Durations - Table 1'!$A$3:$M$3)))</f>
        <v>28</v>
      </c>
      <c r="P1326" s="9">
        <f ca="1">MATCH(100-C1326,INDEX('Task Durations - Poisson'!$B$2:$AZ$80,,O1326),1)</f>
        <v>21</v>
      </c>
    </row>
    <row r="1327" spans="1:16" ht="20.100000000000001" customHeight="1">
      <c r="A1327" s="10">
        <v>1325</v>
      </c>
      <c r="B1327" s="11">
        <f t="shared" si="231"/>
        <v>11.702632859640687</v>
      </c>
      <c r="C1327" s="12">
        <f t="shared" ca="1" si="230"/>
        <v>76</v>
      </c>
      <c r="D1327" s="12">
        <f t="shared" ca="1" si="232"/>
        <v>0</v>
      </c>
      <c r="E1327" s="12">
        <f t="shared" ca="1" si="233"/>
        <v>0</v>
      </c>
      <c r="F1327" s="12">
        <f t="shared" ca="1" si="234"/>
        <v>1</v>
      </c>
      <c r="G1327" s="12">
        <f t="shared" ca="1" si="241"/>
        <v>12</v>
      </c>
      <c r="H1327" s="12">
        <f t="shared" ca="1" si="241"/>
        <v>12</v>
      </c>
      <c r="I1327" s="12">
        <f t="shared" ca="1" si="241"/>
        <v>32</v>
      </c>
      <c r="J1327" s="12">
        <f t="shared" ca="1" si="235"/>
        <v>18.666666666666668</v>
      </c>
      <c r="K1327" s="12">
        <f t="shared" ca="1" si="236"/>
        <v>0</v>
      </c>
      <c r="L1327" s="12">
        <f t="shared" ca="1" si="237"/>
        <v>0</v>
      </c>
      <c r="M1327" s="12">
        <f t="shared" ca="1" si="238"/>
        <v>18.666666666666668</v>
      </c>
      <c r="N1327" s="9">
        <f ca="1">MATCH(C1327,INDEX('Task Durations - Poisson'!$B$2:$AZ$80,,5),1)</f>
        <v>7</v>
      </c>
      <c r="O1327" s="9">
        <f ca="1">MIN(51,INT(SUMPRODUCT(B1327:N1327,'Task Durations - Table 1'!$A$3:$M$3)))</f>
        <v>32</v>
      </c>
      <c r="P1327" s="9">
        <f ca="1">MATCH(100-C1327,INDEX('Task Durations - Poisson'!$B$2:$AZ$80,,O1327),1)</f>
        <v>29</v>
      </c>
    </row>
    <row r="1328" spans="1:16" ht="20.100000000000001" customHeight="1">
      <c r="A1328" s="10">
        <v>1326</v>
      </c>
      <c r="B1328" s="11">
        <f t="shared" si="231"/>
        <v>11.718246777085334</v>
      </c>
      <c r="C1328" s="12">
        <f t="shared" ca="1" si="230"/>
        <v>85</v>
      </c>
      <c r="D1328" s="12">
        <f t="shared" ca="1" si="232"/>
        <v>0</v>
      </c>
      <c r="E1328" s="12">
        <f t="shared" ca="1" si="233"/>
        <v>0</v>
      </c>
      <c r="F1328" s="12">
        <f t="shared" ca="1" si="234"/>
        <v>1</v>
      </c>
      <c r="G1328" s="12">
        <f t="shared" ca="1" si="241"/>
        <v>14</v>
      </c>
      <c r="H1328" s="12">
        <f t="shared" ca="1" si="241"/>
        <v>13</v>
      </c>
      <c r="I1328" s="12">
        <f t="shared" ca="1" si="241"/>
        <v>14</v>
      </c>
      <c r="J1328" s="12">
        <f t="shared" ca="1" si="235"/>
        <v>13.666666666666666</v>
      </c>
      <c r="K1328" s="12">
        <f t="shared" ca="1" si="236"/>
        <v>0</v>
      </c>
      <c r="L1328" s="12">
        <f t="shared" ca="1" si="237"/>
        <v>0</v>
      </c>
      <c r="M1328" s="12">
        <f t="shared" ca="1" si="238"/>
        <v>13.666666666666666</v>
      </c>
      <c r="N1328" s="9">
        <f ca="1">MATCH(C1328,INDEX('Task Durations - Poisson'!$B$2:$AZ$80,,5),1)</f>
        <v>8</v>
      </c>
      <c r="O1328" s="9">
        <f ca="1">MIN(51,INT(SUMPRODUCT(B1328:N1328,'Task Durations - Table 1'!$A$3:$M$3)))</f>
        <v>26</v>
      </c>
      <c r="P1328" s="9">
        <f ca="1">MATCH(100-C1328,INDEX('Task Durations - Poisson'!$B$2:$AZ$80,,O1328),1)</f>
        <v>22</v>
      </c>
    </row>
    <row r="1329" spans="1:16" ht="20.100000000000001" customHeight="1">
      <c r="A1329" s="10">
        <v>1327</v>
      </c>
      <c r="B1329" s="11">
        <f t="shared" si="231"/>
        <v>11.73388152697178</v>
      </c>
      <c r="C1329" s="12">
        <f t="shared" ca="1" si="230"/>
        <v>22</v>
      </c>
      <c r="D1329" s="12">
        <f t="shared" ca="1" si="232"/>
        <v>1</v>
      </c>
      <c r="E1329" s="12">
        <f t="shared" ca="1" si="233"/>
        <v>0</v>
      </c>
      <c r="F1329" s="12">
        <f t="shared" ca="1" si="234"/>
        <v>0</v>
      </c>
      <c r="G1329" s="12">
        <f t="shared" ca="1" si="241"/>
        <v>13</v>
      </c>
      <c r="H1329" s="12">
        <f t="shared" ca="1" si="241"/>
        <v>13</v>
      </c>
      <c r="I1329" s="12">
        <f t="shared" ca="1" si="241"/>
        <v>13</v>
      </c>
      <c r="J1329" s="12">
        <f t="shared" ca="1" si="235"/>
        <v>13</v>
      </c>
      <c r="K1329" s="12">
        <f t="shared" ca="1" si="236"/>
        <v>13</v>
      </c>
      <c r="L1329" s="12">
        <f t="shared" ca="1" si="237"/>
        <v>0</v>
      </c>
      <c r="M1329" s="12">
        <f t="shared" ca="1" si="238"/>
        <v>0</v>
      </c>
      <c r="N1329" s="9">
        <f ca="1">MATCH(C1329,INDEX('Task Durations - Poisson'!$B$2:$AZ$80,,5),1)</f>
        <v>4</v>
      </c>
      <c r="O1329" s="9">
        <f ca="1">MIN(51,INT(SUMPRODUCT(B1329:N1329,'Task Durations - Table 1'!$A$3:$M$3)))</f>
        <v>25</v>
      </c>
      <c r="P1329" s="9">
        <f ca="1">MATCH(100-C1329,INDEX('Task Durations - Poisson'!$B$2:$AZ$80,,O1329),1)</f>
        <v>30</v>
      </c>
    </row>
    <row r="1330" spans="1:16" ht="20.100000000000001" customHeight="1">
      <c r="A1330" s="10">
        <v>1328</v>
      </c>
      <c r="B1330" s="11">
        <f t="shared" si="231"/>
        <v>11.749537137095139</v>
      </c>
      <c r="C1330" s="12">
        <f t="shared" ca="1" si="230"/>
        <v>63</v>
      </c>
      <c r="D1330" s="12">
        <f t="shared" ca="1" si="232"/>
        <v>0</v>
      </c>
      <c r="E1330" s="12">
        <f t="shared" ca="1" si="233"/>
        <v>1</v>
      </c>
      <c r="F1330" s="12">
        <f t="shared" ca="1" si="234"/>
        <v>0</v>
      </c>
      <c r="G1330" s="12">
        <f t="shared" ca="1" si="241"/>
        <v>13</v>
      </c>
      <c r="H1330" s="12">
        <f t="shared" ca="1" si="241"/>
        <v>12</v>
      </c>
      <c r="I1330" s="12">
        <f t="shared" ca="1" si="241"/>
        <v>12</v>
      </c>
      <c r="J1330" s="12">
        <f t="shared" ca="1" si="235"/>
        <v>12.333333333333334</v>
      </c>
      <c r="K1330" s="12">
        <f t="shared" ca="1" si="236"/>
        <v>0</v>
      </c>
      <c r="L1330" s="12">
        <f t="shared" ca="1" si="237"/>
        <v>12.333333333333334</v>
      </c>
      <c r="M1330" s="12">
        <f t="shared" ca="1" si="238"/>
        <v>0</v>
      </c>
      <c r="N1330" s="9">
        <f ca="1">MATCH(C1330,INDEX('Task Durations - Poisson'!$B$2:$AZ$80,,5),1)</f>
        <v>7</v>
      </c>
      <c r="O1330" s="9">
        <f ca="1">MIN(51,INT(SUMPRODUCT(B1330:N1330,'Task Durations - Table 1'!$A$3:$M$3)))</f>
        <v>20</v>
      </c>
      <c r="P1330" s="9">
        <f ca="1">MATCH(100-C1330,INDEX('Task Durations - Poisson'!$B$2:$AZ$80,,O1330),1)</f>
        <v>19</v>
      </c>
    </row>
  </sheetData>
  <mergeCells count="1">
    <mergeCell ref="A1:P1"/>
  </mergeCells>
  <pageMargins left="0.5" right="0.5" top="0.75" bottom="0.75" header="0.27777800000000002" footer="0.27777800000000002"/>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sheetPr>
    <pageSetUpPr fitToPage="1"/>
  </sheetPr>
  <dimension ref="A1:IV80"/>
  <sheetViews>
    <sheetView showGridLines="0" topLeftCell="AM61" workbookViewId="0">
      <selection activeCell="B2" sqref="B2"/>
    </sheetView>
  </sheetViews>
  <sheetFormatPr defaultColWidth="16.28515625" defaultRowHeight="19.899999999999999" customHeight="1"/>
  <cols>
    <col min="1" max="256" width="16.28515625" style="13" customWidth="1"/>
  </cols>
  <sheetData>
    <row r="1" spans="1:52" ht="27.6" customHeight="1">
      <c r="A1" s="18" t="s">
        <v>23</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20.100000000000001" customHeight="1">
      <c r="A2" s="14"/>
      <c r="B2" s="12">
        <v>1</v>
      </c>
      <c r="C2" s="12">
        <v>2</v>
      </c>
      <c r="D2" s="12">
        <v>3</v>
      </c>
      <c r="E2" s="12">
        <v>4</v>
      </c>
      <c r="F2" s="12">
        <v>5</v>
      </c>
      <c r="G2" s="12">
        <v>6</v>
      </c>
      <c r="H2" s="12">
        <v>7</v>
      </c>
      <c r="I2" s="12">
        <v>8</v>
      </c>
      <c r="J2" s="12">
        <v>9</v>
      </c>
      <c r="K2" s="12">
        <v>10</v>
      </c>
      <c r="L2" s="12">
        <v>11</v>
      </c>
      <c r="M2" s="12">
        <v>12</v>
      </c>
      <c r="N2" s="12">
        <v>13</v>
      </c>
      <c r="O2" s="12">
        <v>14</v>
      </c>
      <c r="P2" s="12">
        <v>15</v>
      </c>
      <c r="Q2" s="12">
        <v>16</v>
      </c>
      <c r="R2" s="12">
        <v>17</v>
      </c>
      <c r="S2" s="12">
        <v>18</v>
      </c>
      <c r="T2" s="12">
        <v>19</v>
      </c>
      <c r="U2" s="12">
        <v>20</v>
      </c>
      <c r="V2" s="12">
        <v>21</v>
      </c>
      <c r="W2" s="12">
        <v>22</v>
      </c>
      <c r="X2" s="12">
        <v>23</v>
      </c>
      <c r="Y2" s="12">
        <v>24</v>
      </c>
      <c r="Z2" s="12">
        <v>25</v>
      </c>
      <c r="AA2" s="12">
        <v>26</v>
      </c>
      <c r="AB2" s="12">
        <v>27</v>
      </c>
      <c r="AC2" s="12">
        <v>28</v>
      </c>
      <c r="AD2" s="12">
        <v>29</v>
      </c>
      <c r="AE2" s="12">
        <v>30</v>
      </c>
      <c r="AF2" s="12">
        <v>31</v>
      </c>
      <c r="AG2" s="12">
        <v>32</v>
      </c>
      <c r="AH2" s="12">
        <v>33</v>
      </c>
      <c r="AI2" s="12">
        <v>34</v>
      </c>
      <c r="AJ2" s="12">
        <v>35</v>
      </c>
      <c r="AK2" s="12">
        <v>36</v>
      </c>
      <c r="AL2" s="12">
        <v>37</v>
      </c>
      <c r="AM2" s="12">
        <v>38</v>
      </c>
      <c r="AN2" s="12">
        <v>39</v>
      </c>
      <c r="AO2" s="12">
        <v>40</v>
      </c>
      <c r="AP2" s="12">
        <v>41</v>
      </c>
      <c r="AQ2" s="12">
        <v>42</v>
      </c>
      <c r="AR2" s="12">
        <v>43</v>
      </c>
      <c r="AS2" s="12">
        <v>44</v>
      </c>
      <c r="AT2" s="12">
        <v>45</v>
      </c>
      <c r="AU2" s="12">
        <v>46</v>
      </c>
      <c r="AV2" s="12">
        <v>47</v>
      </c>
      <c r="AW2" s="12">
        <v>48</v>
      </c>
      <c r="AX2" s="12">
        <v>49</v>
      </c>
      <c r="AY2" s="12">
        <v>50</v>
      </c>
      <c r="AZ2" s="12">
        <v>51</v>
      </c>
    </row>
    <row r="3" spans="1:52" ht="20.100000000000001" customHeight="1">
      <c r="A3" s="12">
        <v>0</v>
      </c>
      <c r="B3" s="12">
        <v>0</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12">
        <v>0</v>
      </c>
      <c r="V3" s="12">
        <v>0</v>
      </c>
      <c r="W3" s="12">
        <v>0</v>
      </c>
      <c r="X3" s="12">
        <v>0</v>
      </c>
      <c r="Y3" s="12">
        <v>0</v>
      </c>
      <c r="Z3" s="12">
        <v>0</v>
      </c>
      <c r="AA3" s="12">
        <v>0</v>
      </c>
      <c r="AB3" s="12">
        <v>0</v>
      </c>
      <c r="AC3" s="12">
        <v>0</v>
      </c>
      <c r="AD3" s="12">
        <v>0</v>
      </c>
      <c r="AE3" s="12">
        <v>0</v>
      </c>
      <c r="AF3" s="12">
        <v>0</v>
      </c>
      <c r="AG3" s="12">
        <v>0</v>
      </c>
      <c r="AH3" s="12">
        <v>0</v>
      </c>
      <c r="AI3" s="12">
        <v>0</v>
      </c>
      <c r="AJ3" s="12">
        <v>0</v>
      </c>
      <c r="AK3" s="12">
        <v>0</v>
      </c>
      <c r="AL3" s="12">
        <v>0</v>
      </c>
      <c r="AM3" s="12">
        <v>0</v>
      </c>
      <c r="AN3" s="12">
        <v>0</v>
      </c>
      <c r="AO3" s="12">
        <v>0</v>
      </c>
      <c r="AP3" s="12">
        <v>0</v>
      </c>
      <c r="AQ3" s="12">
        <v>0</v>
      </c>
      <c r="AR3" s="12">
        <v>0</v>
      </c>
      <c r="AS3" s="12">
        <v>0</v>
      </c>
      <c r="AT3" s="12">
        <v>0</v>
      </c>
      <c r="AU3" s="12">
        <v>0</v>
      </c>
      <c r="AV3" s="12">
        <v>0</v>
      </c>
      <c r="AW3" s="12">
        <v>0</v>
      </c>
      <c r="AX3" s="12">
        <v>0</v>
      </c>
      <c r="AY3" s="12">
        <v>0</v>
      </c>
      <c r="AZ3" s="12">
        <v>0</v>
      </c>
    </row>
    <row r="4" spans="1:52" ht="20.100000000000001" customHeight="1">
      <c r="A4" s="12">
        <v>1</v>
      </c>
      <c r="B4" s="12">
        <f t="shared" ref="B4:AG4" si="0">IF(B2&gt;=99.95,100,100*POISSON($A4,B$2,TRUE))</f>
        <v>73.57588823428982</v>
      </c>
      <c r="C4" s="12">
        <f t="shared" si="0"/>
        <v>40.600584970984059</v>
      </c>
      <c r="D4" s="12">
        <f t="shared" si="0"/>
        <v>19.914827347146087</v>
      </c>
      <c r="E4" s="12">
        <f t="shared" si="0"/>
        <v>9.1578194443671368</v>
      </c>
      <c r="F4" s="12">
        <f t="shared" si="0"/>
        <v>4.0427681994513947</v>
      </c>
      <c r="G4" s="12">
        <f t="shared" si="0"/>
        <v>1.7351265236664797</v>
      </c>
      <c r="H4" s="12">
        <f t="shared" si="0"/>
        <v>0.7295055724436188</v>
      </c>
      <c r="I4" s="12">
        <f t="shared" si="0"/>
        <v>0.30191636511226561</v>
      </c>
      <c r="J4" s="12">
        <f t="shared" si="0"/>
        <v>0.12340980408668306</v>
      </c>
      <c r="K4" s="12">
        <f t="shared" si="0"/>
        <v>4.9939922738733808E-2</v>
      </c>
      <c r="L4" s="12">
        <f t="shared" si="0"/>
        <v>2.0042040948295061E-2</v>
      </c>
      <c r="M4" s="12">
        <f t="shared" si="0"/>
        <v>7.9874760593268042E-3</v>
      </c>
      <c r="N4" s="12">
        <f t="shared" si="0"/>
        <v>3.1644611697735376E-3</v>
      </c>
      <c r="O4" s="12">
        <f t="shared" si="0"/>
        <v>1.2472930786553776E-3</v>
      </c>
      <c r="P4" s="12">
        <f t="shared" si="0"/>
        <v>4.894437128029318E-4</v>
      </c>
      <c r="Q4" s="12">
        <f t="shared" si="0"/>
        <v>1.9130979702274446E-4</v>
      </c>
      <c r="R4" s="12">
        <f t="shared" si="0"/>
        <v>7.4518878938134399E-5</v>
      </c>
      <c r="S4" s="12">
        <f t="shared" si="0"/>
        <v>2.8936961514954515E-5</v>
      </c>
      <c r="T4" s="12">
        <f t="shared" si="0"/>
        <v>1.1205592875074708E-5</v>
      </c>
      <c r="U4" s="12">
        <f t="shared" si="0"/>
        <v>4.3284226071210303E-6</v>
      </c>
      <c r="V4" s="12">
        <f t="shared" si="0"/>
        <v>1.6681632941406799E-6</v>
      </c>
      <c r="W4" s="12">
        <f t="shared" si="0"/>
        <v>6.41577661359872E-7</v>
      </c>
      <c r="X4" s="12">
        <f t="shared" si="0"/>
        <v>2.4628511116085141E-7</v>
      </c>
      <c r="Y4" s="12">
        <f t="shared" si="0"/>
        <v>9.437836360697929E-8</v>
      </c>
      <c r="Z4" s="12">
        <f t="shared" si="0"/>
        <v>3.6108654048907025E-8</v>
      </c>
      <c r="AA4" s="12">
        <f t="shared" si="0"/>
        <v>1.3794540375771459E-8</v>
      </c>
      <c r="AB4" s="12">
        <f t="shared" si="0"/>
        <v>5.262680686309565E-9</v>
      </c>
      <c r="AC4" s="12">
        <f t="shared" si="0"/>
        <v>2.0051760310126984E-9</v>
      </c>
      <c r="AD4" s="12">
        <f t="shared" si="0"/>
        <v>7.6309969421310822E-10</v>
      </c>
      <c r="AE4" s="12">
        <f t="shared" si="0"/>
        <v>2.9008631203405412E-10</v>
      </c>
      <c r="AF4" s="12">
        <f t="shared" si="0"/>
        <v>1.1015926747104168E-10</v>
      </c>
      <c r="AG4" s="12">
        <f t="shared" si="0"/>
        <v>4.1791746312011479E-11</v>
      </c>
      <c r="AH4" s="12">
        <f t="shared" ref="AH4:AZ4" si="1">IF(AH2&gt;=99.95,100,100*POISSON($A4,AH$2,TRUE))</f>
        <v>1.5840212893352047E-11</v>
      </c>
      <c r="AI4" s="12">
        <f t="shared" si="1"/>
        <v>5.8272886672429865E-12</v>
      </c>
      <c r="AJ4" s="12">
        <f t="shared" si="1"/>
        <v>2.2067908660515386E-12</v>
      </c>
      <c r="AK4" s="12">
        <f t="shared" si="1"/>
        <v>8.3502821888771003E-13</v>
      </c>
      <c r="AL4" s="12">
        <f t="shared" si="1"/>
        <v>0</v>
      </c>
      <c r="AM4" s="12">
        <f t="shared" si="1"/>
        <v>0</v>
      </c>
      <c r="AN4" s="12">
        <f t="shared" si="1"/>
        <v>0</v>
      </c>
      <c r="AO4" s="12">
        <f t="shared" si="1"/>
        <v>0</v>
      </c>
      <c r="AP4" s="12">
        <f t="shared" si="1"/>
        <v>0</v>
      </c>
      <c r="AQ4" s="12">
        <f t="shared" si="1"/>
        <v>0</v>
      </c>
      <c r="AR4" s="12">
        <f t="shared" si="1"/>
        <v>0</v>
      </c>
      <c r="AS4" s="12">
        <f t="shared" si="1"/>
        <v>0</v>
      </c>
      <c r="AT4" s="12">
        <f t="shared" si="1"/>
        <v>0</v>
      </c>
      <c r="AU4" s="12">
        <f t="shared" si="1"/>
        <v>0</v>
      </c>
      <c r="AV4" s="12">
        <f t="shared" si="1"/>
        <v>0</v>
      </c>
      <c r="AW4" s="12">
        <f t="shared" si="1"/>
        <v>0</v>
      </c>
      <c r="AX4" s="12">
        <f t="shared" si="1"/>
        <v>0</v>
      </c>
      <c r="AY4" s="12">
        <f t="shared" si="1"/>
        <v>0</v>
      </c>
      <c r="AZ4" s="12">
        <f t="shared" si="1"/>
        <v>0</v>
      </c>
    </row>
    <row r="5" spans="1:52" ht="20.100000000000001" customHeight="1">
      <c r="A5" s="12">
        <v>2</v>
      </c>
      <c r="B5" s="12">
        <f t="shared" ref="B5:B36" si="2">IF(B4&gt;=99.95,100,100*POISSON($A5,B$2,TRUE))</f>
        <v>91.969860292862279</v>
      </c>
      <c r="C5" s="12">
        <f t="shared" ref="C5:C36" si="3">IF(C4&gt;=99.95,100,100*POISSON($A5,C$2,TRUE))</f>
        <v>67.66764161830676</v>
      </c>
      <c r="D5" s="12">
        <f t="shared" ref="D5:D36" si="4">IF(D4&gt;=99.95,100,100*POISSON($A5,D$2,TRUE))</f>
        <v>42.319008112685438</v>
      </c>
      <c r="E5" s="12">
        <f t="shared" ref="E5:E36" si="5">IF(E4&gt;=99.95,100,100*POISSON($A5,E$2,TRUE))</f>
        <v>23.810330555354557</v>
      </c>
      <c r="F5" s="12">
        <f t="shared" ref="F5:F36" si="6">IF(F4&gt;=99.95,100,100*POISSON($A5,F$2,TRUE))</f>
        <v>12.465201948308465</v>
      </c>
      <c r="G5" s="12">
        <f t="shared" ref="G5:G36" si="7">IF(G4&gt;=99.95,100,100*POISSON($A5,G$2,TRUE))</f>
        <v>6.1968804416659991</v>
      </c>
      <c r="H5" s="12">
        <f t="shared" ref="H5:H36" si="8">IF(H4&gt;=99.95,100,100*POISSON($A5,H$2,TRUE))</f>
        <v>2.9636163880522015</v>
      </c>
      <c r="I5" s="12">
        <f t="shared" ref="I5:I36" si="9">IF(I4&gt;=99.95,100,100*POISSON($A5,I$2,TRUE))</f>
        <v>1.3753967744003213</v>
      </c>
      <c r="J5" s="12">
        <f t="shared" ref="J5:J36" si="10">IF(J4&gt;=99.95,100,100*POISSON($A5,J$2,TRUE))</f>
        <v>0.6232195106377495</v>
      </c>
      <c r="K5" s="12">
        <f t="shared" ref="K5:K36" si="11">IF(K4&gt;=99.95,100,100*POISSON($A5,K$2,TRUE))</f>
        <v>0.27693957155116022</v>
      </c>
      <c r="L5" s="12">
        <f t="shared" ref="L5:L36" si="12">IF(L4&gt;=99.95,100,100*POISSON($A5,L$2,TRUE))</f>
        <v>0.12108733072928266</v>
      </c>
      <c r="M5" s="12">
        <f t="shared" ref="M5:M36" si="13">IF(M4&gt;=99.95,100,100*POISSON($A5,M$2,TRUE))</f>
        <v>5.2225805003290639E-2</v>
      </c>
      <c r="N5" s="12">
        <f t="shared" ref="N5:N36" si="14">IF(N4&gt;=99.95,100,100*POISSON($A5,N$2,TRUE))</f>
        <v>2.2264244658763817E-2</v>
      </c>
      <c r="O5" s="12">
        <f t="shared" ref="O5:O36" si="15">IF(O4&gt;=99.95,100,100*POISSON($A5,O$2,TRUE))</f>
        <v>9.3962745258705117E-3</v>
      </c>
      <c r="P5" s="12">
        <f t="shared" ref="P5:P36" si="16">IF(P4&gt;=99.95,100,100*POISSON($A5,P$2,TRUE))</f>
        <v>3.9308448184485461E-3</v>
      </c>
      <c r="Q5" s="12">
        <f t="shared" ref="Q5:Q36" si="17">IF(Q4&gt;=99.95,100,100*POISSON($A5,Q$2,TRUE))</f>
        <v>1.6317600334292907E-3</v>
      </c>
      <c r="R5" s="12">
        <f t="shared" ref="R5:R36" si="18">IF(R4&gt;=99.95,100,100*POISSON($A5,R$2,TRUE))</f>
        <v>6.7273987930260241E-4</v>
      </c>
      <c r="S5" s="12">
        <f t="shared" ref="S5:S36" si="19">IF(S4&gt;=99.95,100,100*POISSON($A5,S$2,TRUE))</f>
        <v>2.7566263337930357E-4</v>
      </c>
      <c r="T5" s="12">
        <f t="shared" ref="T5:T36" si="20">IF(T4&gt;=99.95,100,100*POISSON($A5,T$2,TRUE))</f>
        <v>1.1233606857262394E-4</v>
      </c>
      <c r="U5" s="12">
        <f t="shared" ref="U5:U36" si="21">IF(U4&gt;=99.95,100,100*POISSON($A5,U$2,TRUE))</f>
        <v>4.5551495055892742E-5</v>
      </c>
      <c r="V5" s="12">
        <f t="shared" ref="V5:V36" si="22">IF(V4&gt;=99.95,100,100*POISSON($A5,V$2,TRUE))</f>
        <v>1.8387709037687042E-5</v>
      </c>
      <c r="W5" s="12">
        <f t="shared" ref="W5:W36" si="23">IF(W4&gt;=99.95,100,100*POISSON($A5,W$2,TRUE))</f>
        <v>7.3920904461028715E-6</v>
      </c>
      <c r="X5" s="12">
        <f t="shared" ref="X5:X36" si="24">IF(X4&gt;=99.95,100,100*POISSON($A5,X$2,TRUE))</f>
        <v>2.960552273746068E-6</v>
      </c>
      <c r="Y5" s="12">
        <f t="shared" ref="Y5:Y36" si="25">IF(Y4&gt;=99.95,100,100*POISSON($A5,Y$2,TRUE))</f>
        <v>1.1816171123593805E-6</v>
      </c>
      <c r="Z5" s="12">
        <f t="shared" ref="Z5:Z36" si="26">IF(Z4&gt;=99.95,100,100*POISSON($A5,Z$2,TRUE))</f>
        <v>4.7010689982903953E-7</v>
      </c>
      <c r="AA5" s="12">
        <f t="shared" ref="AA5:AA36" si="27">IF(AA4&gt;=99.95,100,100*POISSON($A5,AA$2,TRUE))</f>
        <v>1.8648174952431785E-7</v>
      </c>
      <c r="AB5" s="12">
        <f t="shared" ref="AB5:AB36" si="28">IF(AB4&gt;=99.95,100,100*POISSON($A5,AB$2,TRUE))</f>
        <v>7.3771506049160868E-8</v>
      </c>
      <c r="AC5" s="12">
        <f t="shared" ref="AC5:AC36" si="29">IF(AC4&gt;=99.95,100,100*POISSON($A5,AC$2,TRUE))</f>
        <v>2.9109624450218826E-8</v>
      </c>
      <c r="AD5" s="12">
        <f t="shared" ref="AD5:AD36" si="30">IF(AD4&gt;=99.95,100,100*POISSON($A5,AD$2,TRUE))</f>
        <v>1.1459213741433507E-8</v>
      </c>
      <c r="AE5" s="12">
        <f t="shared" ref="AE5:AE36" si="31">IF(AE4&gt;=99.95,100,100*POISSON($A5,AE$2,TRUE))</f>
        <v>4.5010166480122598E-9</v>
      </c>
      <c r="AF5" s="12">
        <f t="shared" ref="AF5:AF36" si="32">IF(AF4&gt;=99.95,100,100*POISSON($A5,AF$2,TRUE))</f>
        <v>1.7642695180909022E-9</v>
      </c>
      <c r="AG5" s="12">
        <f t="shared" ref="AG5:AG36" si="33">IF(AG4&gt;=99.95,100,100*POISSON($A5,AG$2,TRUE))</f>
        <v>6.9019702242564419E-10</v>
      </c>
      <c r="AH5" s="12">
        <f t="shared" ref="AH5:AH36" si="34">IF(AH4&gt;=99.95,100,100*POISSON($A5,AH$2,TRUE))</f>
        <v>2.6951656349423998E-10</v>
      </c>
      <c r="AI5" s="12">
        <f t="shared" ref="AI5:AI36" si="35">IF(AI4&gt;=99.95,100,100*POISSON($A5,AI$2,TRUE))</f>
        <v>1.0489119601037377E-10</v>
      </c>
      <c r="AJ5" s="12">
        <f t="shared" ref="AJ5:AJ36" si="36">IF(AJ4&gt;=99.95,100,100*POISSON($A5,AJ$2,TRUE))</f>
        <v>4.0825631021953471E-11</v>
      </c>
      <c r="AK5" s="12">
        <f t="shared" ref="AK5:AK36" si="37">IF(AK4&gt;=99.95,100,100*POISSON($A5,AK$2,TRUE))</f>
        <v>1.5865536158866493E-11</v>
      </c>
      <c r="AL5" s="12">
        <f t="shared" ref="AL5:AL36" si="38">IF(AL4&gt;=99.95,100,100*POISSON($A5,AL$2,TRUE))</f>
        <v>5.8408710998219612E-12</v>
      </c>
      <c r="AM5" s="12">
        <f t="shared" ref="AM5:AM36" si="39">IF(AM4&gt;=99.95,100,100*POISSON($A5,AM$2,TRUE))</f>
        <v>2.2664538758587642E-12</v>
      </c>
      <c r="AN5" s="12">
        <f t="shared" ref="AN5:AN36" si="40">IF(AN4&gt;=99.95,100,100*POISSON($A5,AN$2,TRUE))</f>
        <v>8.7824244835787422E-13</v>
      </c>
      <c r="AO5" s="12">
        <f t="shared" ref="AO5:AO36" si="41">IF(AO4&gt;=99.95,100,100*POISSON($A5,AO$2,TRUE))</f>
        <v>0</v>
      </c>
      <c r="AP5" s="12">
        <f t="shared" ref="AP5:AP36" si="42">IF(AP4&gt;=99.95,100,100*POISSON($A5,AP$2,TRUE))</f>
        <v>0</v>
      </c>
      <c r="AQ5" s="12">
        <f t="shared" ref="AQ5:AQ36" si="43">IF(AQ4&gt;=99.95,100,100*POISSON($A5,AQ$2,TRUE))</f>
        <v>0</v>
      </c>
      <c r="AR5" s="12">
        <f t="shared" ref="AR5:AR36" si="44">IF(AR4&gt;=99.95,100,100*POISSON($A5,AR$2,TRUE))</f>
        <v>0</v>
      </c>
      <c r="AS5" s="12">
        <f t="shared" ref="AS5:AS36" si="45">IF(AS4&gt;=99.95,100,100*POISSON($A5,AS$2,TRUE))</f>
        <v>0</v>
      </c>
      <c r="AT5" s="12">
        <f t="shared" ref="AT5:AT36" si="46">IF(AT4&gt;=99.95,100,100*POISSON($A5,AT$2,TRUE))</f>
        <v>0</v>
      </c>
      <c r="AU5" s="12">
        <f t="shared" ref="AU5:AU36" si="47">IF(AU4&gt;=99.95,100,100*POISSON($A5,AU$2,TRUE))</f>
        <v>0</v>
      </c>
      <c r="AV5" s="12">
        <f t="shared" ref="AV5:AV36" si="48">IF(AV4&gt;=99.95,100,100*POISSON($A5,AV$2,TRUE))</f>
        <v>0</v>
      </c>
      <c r="AW5" s="12">
        <f t="shared" ref="AW5:AW36" si="49">IF(AW4&gt;=99.95,100,100*POISSON($A5,AW$2,TRUE))</f>
        <v>0</v>
      </c>
      <c r="AX5" s="12">
        <f t="shared" ref="AX5:AX36" si="50">IF(AX4&gt;=99.95,100,100*POISSON($A5,AX$2,TRUE))</f>
        <v>0</v>
      </c>
      <c r="AY5" s="12">
        <f t="shared" ref="AY5:AY36" si="51">IF(AY4&gt;=99.95,100,100*POISSON($A5,AY$2,TRUE))</f>
        <v>0</v>
      </c>
      <c r="AZ5" s="12">
        <f t="shared" ref="AZ5:AZ36" si="52">IF(AZ4&gt;=99.95,100,100*POISSON($A5,AZ$2,TRUE))</f>
        <v>0</v>
      </c>
    </row>
    <row r="6" spans="1:52" ht="20.100000000000001" customHeight="1">
      <c r="A6" s="12">
        <v>3</v>
      </c>
      <c r="B6" s="12">
        <f t="shared" si="2"/>
        <v>98.101184312386451</v>
      </c>
      <c r="C6" s="12">
        <f t="shared" si="3"/>
        <v>85.712346049855242</v>
      </c>
      <c r="D6" s="12">
        <f t="shared" si="4"/>
        <v>64.723188878224775</v>
      </c>
      <c r="E6" s="12">
        <f t="shared" si="5"/>
        <v>43.34701203667111</v>
      </c>
      <c r="F6" s="12">
        <f t="shared" si="6"/>
        <v>26.502591529736918</v>
      </c>
      <c r="G6" s="12">
        <f t="shared" si="7"/>
        <v>15.120388277665036</v>
      </c>
      <c r="H6" s="12">
        <f t="shared" si="8"/>
        <v>8.1765416244722289</v>
      </c>
      <c r="I6" s="12">
        <f t="shared" si="9"/>
        <v>4.2380111991684695</v>
      </c>
      <c r="J6" s="12">
        <f t="shared" si="10"/>
        <v>2.1226486302909486</v>
      </c>
      <c r="K6" s="12">
        <f t="shared" si="11"/>
        <v>1.0336050675925814</v>
      </c>
      <c r="L6" s="12">
        <f t="shared" si="12"/>
        <v>0.49158672659290392</v>
      </c>
      <c r="M6" s="12">
        <f t="shared" si="13"/>
        <v>0.22917912077914604</v>
      </c>
      <c r="N6" s="12">
        <f t="shared" si="14"/>
        <v>0.10502997311105501</v>
      </c>
      <c r="O6" s="12">
        <f t="shared" si="15"/>
        <v>4.7424854612874469E-2</v>
      </c>
      <c r="P6" s="12">
        <f t="shared" si="16"/>
        <v>2.1137850346676614E-2</v>
      </c>
      <c r="Q6" s="12">
        <f t="shared" si="17"/>
        <v>9.3141612942642064E-3</v>
      </c>
      <c r="R6" s="12">
        <f t="shared" si="18"/>
        <v>4.0626588813679207E-3</v>
      </c>
      <c r="S6" s="12">
        <f t="shared" si="19"/>
        <v>1.7560166645653977E-3</v>
      </c>
      <c r="T6" s="12">
        <f t="shared" si="20"/>
        <v>7.5282908132376922E-4</v>
      </c>
      <c r="U6" s="12">
        <f t="shared" si="21"/>
        <v>3.203719780477042E-4</v>
      </c>
      <c r="V6" s="12">
        <f t="shared" si="22"/>
        <v>1.3542452924251156E-4</v>
      </c>
      <c r="W6" s="12">
        <f t="shared" si="23"/>
        <v>5.689585086755155E-5</v>
      </c>
      <c r="X6" s="12">
        <f t="shared" si="24"/>
        <v>2.3769933853566059E-5</v>
      </c>
      <c r="Y6" s="12">
        <f t="shared" si="25"/>
        <v>9.8795271023785901E-6</v>
      </c>
      <c r="Z6" s="12">
        <f t="shared" si="26"/>
        <v>4.0867589479968111E-6</v>
      </c>
      <c r="AA6" s="12">
        <f t="shared" si="27"/>
        <v>1.6831042288117198E-6</v>
      </c>
      <c r="AB6" s="12">
        <f t="shared" si="28"/>
        <v>6.9035093431482276E-7</v>
      </c>
      <c r="AC6" s="12">
        <f t="shared" si="29"/>
        <v>2.8208447636280939E-7</v>
      </c>
      <c r="AD6" s="12">
        <f t="shared" si="30"/>
        <v>1.1485498286456405E-7</v>
      </c>
      <c r="AE6" s="12">
        <f t="shared" si="31"/>
        <v>4.6610320007794312E-8</v>
      </c>
      <c r="AF6" s="12">
        <f t="shared" si="32"/>
        <v>1.885674210782946E-8</v>
      </c>
      <c r="AG6" s="12">
        <f t="shared" si="33"/>
        <v>7.6065199676377272E-9</v>
      </c>
      <c r="AH6" s="12">
        <f t="shared" si="34"/>
        <v>3.0599564201040068E-9</v>
      </c>
      <c r="AI6" s="12">
        <f t="shared" si="35"/>
        <v>1.2276154792325225E-9</v>
      </c>
      <c r="AJ6" s="12">
        <f t="shared" si="36"/>
        <v>4.9137876617414265E-10</v>
      </c>
      <c r="AK6" s="12">
        <f t="shared" si="37"/>
        <v>1.9623163143861187E-10</v>
      </c>
      <c r="AL6" s="12">
        <f t="shared" si="38"/>
        <v>7.7878281330959477E-11</v>
      </c>
      <c r="AM6" s="12">
        <f t="shared" si="39"/>
        <v>3.0974869636736446E-11</v>
      </c>
      <c r="AN6" s="12">
        <f t="shared" si="40"/>
        <v>1.2295394277010238E-11</v>
      </c>
      <c r="AO6" s="12">
        <f t="shared" si="41"/>
        <v>4.5315778723111306E-12</v>
      </c>
      <c r="AP6" s="12">
        <f t="shared" si="42"/>
        <v>1.7952567228526713E-12</v>
      </c>
      <c r="AQ6" s="12">
        <f t="shared" si="43"/>
        <v>7.0995100919498451E-13</v>
      </c>
      <c r="AR6" s="12">
        <f t="shared" si="44"/>
        <v>0</v>
      </c>
      <c r="AS6" s="12">
        <f t="shared" si="45"/>
        <v>0</v>
      </c>
      <c r="AT6" s="12">
        <f t="shared" si="46"/>
        <v>0</v>
      </c>
      <c r="AU6" s="12">
        <f t="shared" si="47"/>
        <v>0</v>
      </c>
      <c r="AV6" s="12">
        <f t="shared" si="48"/>
        <v>0</v>
      </c>
      <c r="AW6" s="12">
        <f t="shared" si="49"/>
        <v>0</v>
      </c>
      <c r="AX6" s="12">
        <f t="shared" si="50"/>
        <v>0</v>
      </c>
      <c r="AY6" s="12">
        <f t="shared" si="51"/>
        <v>0</v>
      </c>
      <c r="AZ6" s="12">
        <f t="shared" si="52"/>
        <v>0</v>
      </c>
    </row>
    <row r="7" spans="1:52" ht="20.100000000000001" customHeight="1">
      <c r="A7" s="12">
        <v>4</v>
      </c>
      <c r="B7" s="12">
        <f t="shared" si="2"/>
        <v>99.634015317267483</v>
      </c>
      <c r="C7" s="12">
        <f t="shared" si="3"/>
        <v>94.734698265629476</v>
      </c>
      <c r="D7" s="12">
        <f t="shared" si="4"/>
        <v>81.526324452379299</v>
      </c>
      <c r="E7" s="12">
        <f t="shared" si="5"/>
        <v>62.883693517987673</v>
      </c>
      <c r="F7" s="12">
        <f t="shared" si="6"/>
        <v>44.0493285065225</v>
      </c>
      <c r="G7" s="12">
        <f t="shared" si="7"/>
        <v>28.505650031663592</v>
      </c>
      <c r="H7" s="12">
        <f t="shared" si="8"/>
        <v>17.299160788207281</v>
      </c>
      <c r="I7" s="12">
        <f t="shared" si="9"/>
        <v>9.9632400487047654</v>
      </c>
      <c r="J7" s="12">
        <f t="shared" si="10"/>
        <v>5.4963641495106472</v>
      </c>
      <c r="K7" s="12">
        <f t="shared" si="11"/>
        <v>2.9252688076961348</v>
      </c>
      <c r="L7" s="12">
        <f t="shared" si="12"/>
        <v>1.5104600652178624</v>
      </c>
      <c r="M7" s="12">
        <f t="shared" si="13"/>
        <v>0.76003906810671207</v>
      </c>
      <c r="N7" s="12">
        <f t="shared" si="14"/>
        <v>0.37401859058100145</v>
      </c>
      <c r="O7" s="12">
        <f t="shared" si="15"/>
        <v>0.18052488491738833</v>
      </c>
      <c r="P7" s="12">
        <f t="shared" si="16"/>
        <v>8.566412107753188E-2</v>
      </c>
      <c r="Q7" s="12">
        <f t="shared" si="17"/>
        <v>4.0043766337603863E-2</v>
      </c>
      <c r="R7" s="12">
        <f t="shared" si="18"/>
        <v>1.8469814640145524E-2</v>
      </c>
      <c r="S7" s="12">
        <f t="shared" si="19"/>
        <v>8.417609804902821E-3</v>
      </c>
      <c r="T7" s="12">
        <f t="shared" si="20"/>
        <v>3.7951708918917094E-3</v>
      </c>
      <c r="U7" s="12">
        <f t="shared" si="21"/>
        <v>1.6944743930067615E-3</v>
      </c>
      <c r="V7" s="12">
        <f t="shared" si="22"/>
        <v>7.4986783531784038E-4</v>
      </c>
      <c r="W7" s="12">
        <f t="shared" si="23"/>
        <v>3.2916653318551921E-4</v>
      </c>
      <c r="X7" s="12">
        <f t="shared" si="24"/>
        <v>1.43423877937531E-4</v>
      </c>
      <c r="Y7" s="12">
        <f t="shared" si="25"/>
        <v>6.2066987042493852E-5</v>
      </c>
      <c r="Z7" s="12">
        <f t="shared" si="26"/>
        <v>2.6690834249045374E-5</v>
      </c>
      <c r="AA7" s="12">
        <f t="shared" si="27"/>
        <v>1.1411150344179836E-5</v>
      </c>
      <c r="AB7" s="12">
        <f t="shared" si="28"/>
        <v>4.8522620751080398E-6</v>
      </c>
      <c r="AC7" s="12">
        <f t="shared" si="29"/>
        <v>2.0529084397509431E-6</v>
      </c>
      <c r="AD7" s="12">
        <f t="shared" si="30"/>
        <v>8.6447430900726037E-7</v>
      </c>
      <c r="AE7" s="12">
        <f t="shared" si="31"/>
        <v>3.6243009520615974E-7</v>
      </c>
      <c r="AF7" s="12">
        <f t="shared" si="32"/>
        <v>1.5132340467830326E-7</v>
      </c>
      <c r="AG7" s="12">
        <f t="shared" si="33"/>
        <v>6.2937103529334373E-8</v>
      </c>
      <c r="AH7" s="12">
        <f t="shared" si="34"/>
        <v>2.6081085237134594E-8</v>
      </c>
      <c r="AI7" s="12">
        <f t="shared" si="35"/>
        <v>1.0770771886620786E-8</v>
      </c>
      <c r="AJ7" s="12">
        <f t="shared" si="36"/>
        <v>4.4337186987557986E-9</v>
      </c>
      <c r="AK7" s="12">
        <f t="shared" si="37"/>
        <v>1.8195264889563207E-9</v>
      </c>
      <c r="AL7" s="12">
        <f t="shared" si="38"/>
        <v>7.4422432596898137E-10</v>
      </c>
      <c r="AM7" s="12">
        <f t="shared" si="39"/>
        <v>3.0370481936507448E-10</v>
      </c>
      <c r="AN7" s="12">
        <f t="shared" si="40"/>
        <v>1.2361262460637079E-10</v>
      </c>
      <c r="AO7" s="12">
        <f t="shared" si="41"/>
        <v>4.9847356595422441E-11</v>
      </c>
      <c r="AP7" s="12">
        <f t="shared" si="42"/>
        <v>2.0196638132092549E-11</v>
      </c>
      <c r="AQ7" s="12">
        <f t="shared" si="43"/>
        <v>8.1644366057423213E-12</v>
      </c>
      <c r="AR7" s="12">
        <f t="shared" si="44"/>
        <v>3.0130050443532143E-12</v>
      </c>
      <c r="AS7" s="12">
        <f t="shared" si="45"/>
        <v>1.2151846095193923E-12</v>
      </c>
      <c r="AT7" s="12">
        <f t="shared" si="46"/>
        <v>0</v>
      </c>
      <c r="AU7" s="12">
        <f t="shared" si="47"/>
        <v>0</v>
      </c>
      <c r="AV7" s="12">
        <f t="shared" si="48"/>
        <v>0</v>
      </c>
      <c r="AW7" s="12">
        <f t="shared" si="49"/>
        <v>0</v>
      </c>
      <c r="AX7" s="12">
        <f t="shared" si="50"/>
        <v>0</v>
      </c>
      <c r="AY7" s="12">
        <f t="shared" si="51"/>
        <v>0</v>
      </c>
      <c r="AZ7" s="12">
        <f t="shared" si="52"/>
        <v>0</v>
      </c>
    </row>
    <row r="8" spans="1:52" ht="20.100000000000001" customHeight="1">
      <c r="A8" s="12">
        <v>5</v>
      </c>
      <c r="B8" s="12">
        <f t="shared" si="2"/>
        <v>99.94058151824369</v>
      </c>
      <c r="C8" s="12">
        <f t="shared" si="3"/>
        <v>98.343639151939172</v>
      </c>
      <c r="D8" s="12">
        <f t="shared" si="4"/>
        <v>91.608205796871999</v>
      </c>
      <c r="E8" s="12">
        <f t="shared" si="5"/>
        <v>78.51303870304092</v>
      </c>
      <c r="F8" s="12">
        <f t="shared" si="6"/>
        <v>61.59606548330806</v>
      </c>
      <c r="G8" s="12">
        <f t="shared" si="7"/>
        <v>44.56796413646186</v>
      </c>
      <c r="H8" s="12">
        <f t="shared" si="8"/>
        <v>30.070827617436336</v>
      </c>
      <c r="I8" s="12">
        <f t="shared" si="9"/>
        <v>19.12360620796284</v>
      </c>
      <c r="J8" s="12">
        <f t="shared" si="10"/>
        <v>11.569052084106103</v>
      </c>
      <c r="K8" s="12">
        <f t="shared" si="11"/>
        <v>6.7085962879032417</v>
      </c>
      <c r="L8" s="12">
        <f t="shared" si="12"/>
        <v>3.751981410192772</v>
      </c>
      <c r="M8" s="12">
        <f t="shared" si="13"/>
        <v>2.0341029416928711</v>
      </c>
      <c r="N8" s="12">
        <f t="shared" si="14"/>
        <v>1.0733889960028622</v>
      </c>
      <c r="O8" s="12">
        <f t="shared" si="15"/>
        <v>0.5532049697700272</v>
      </c>
      <c r="P8" s="12">
        <f t="shared" si="16"/>
        <v>0.27924293327009764</v>
      </c>
      <c r="Q8" s="12">
        <f t="shared" si="17"/>
        <v>0.13837850247629077</v>
      </c>
      <c r="R8" s="12">
        <f t="shared" si="18"/>
        <v>6.7454144219989381E-2</v>
      </c>
      <c r="S8" s="12">
        <f t="shared" si="19"/>
        <v>3.239934511011755E-2</v>
      </c>
      <c r="T8" s="12">
        <f t="shared" si="20"/>
        <v>1.5356069772049882E-2</v>
      </c>
      <c r="U8" s="12">
        <f t="shared" si="21"/>
        <v>7.1908840528429902E-3</v>
      </c>
      <c r="V8" s="12">
        <f t="shared" si="22"/>
        <v>3.3305297208342222E-3</v>
      </c>
      <c r="W8" s="12">
        <f t="shared" si="23"/>
        <v>1.5271575353845771E-3</v>
      </c>
      <c r="X8" s="12">
        <f t="shared" si="24"/>
        <v>6.9383202072376983E-4</v>
      </c>
      <c r="Y8" s="12">
        <f t="shared" si="25"/>
        <v>3.1256679475504711E-4</v>
      </c>
      <c r="Z8" s="12">
        <f t="shared" si="26"/>
        <v>1.3971121075428817E-4</v>
      </c>
      <c r="AA8" s="12">
        <f t="shared" si="27"/>
        <v>6.1996990144094028E-5</v>
      </c>
      <c r="AB8" s="12">
        <f t="shared" si="28"/>
        <v>2.7326582235391419E-5</v>
      </c>
      <c r="AC8" s="12">
        <f t="shared" si="29"/>
        <v>1.1969522634724496E-5</v>
      </c>
      <c r="AD8" s="12">
        <f t="shared" si="30"/>
        <v>5.2122664006348979E-6</v>
      </c>
      <c r="AE8" s="12">
        <f t="shared" si="31"/>
        <v>2.2573487463963525E-6</v>
      </c>
      <c r="AF8" s="12">
        <f t="shared" si="32"/>
        <v>9.7261671261524118E-7</v>
      </c>
      <c r="AG8" s="12">
        <f t="shared" si="33"/>
        <v>4.1705283832419304E-7</v>
      </c>
      <c r="AH8" s="12">
        <f t="shared" si="34"/>
        <v>1.7802053542953643E-7</v>
      </c>
      <c r="AI8" s="12">
        <f t="shared" si="35"/>
        <v>7.5664235456860985E-8</v>
      </c>
      <c r="AJ8" s="12">
        <f t="shared" si="36"/>
        <v>3.2030098226827391E-8</v>
      </c>
      <c r="AK8" s="12">
        <f t="shared" si="37"/>
        <v>1.3507249463083819E-8</v>
      </c>
      <c r="AL8" s="12">
        <f t="shared" si="38"/>
        <v>5.6751850562903436E-9</v>
      </c>
      <c r="AM8" s="12">
        <f t="shared" si="39"/>
        <v>2.3764524373004437E-9</v>
      </c>
      <c r="AN8" s="12">
        <f t="shared" si="40"/>
        <v>9.9188702117538305E-10</v>
      </c>
      <c r="AO8" s="12">
        <f t="shared" si="41"/>
        <v>4.1237358638031281E-10</v>
      </c>
      <c r="AP8" s="12">
        <f t="shared" si="42"/>
        <v>1.7108796568785957E-10</v>
      </c>
      <c r="AQ8" s="12">
        <f t="shared" si="43"/>
        <v>7.0782115616739958E-11</v>
      </c>
      <c r="AR8" s="12">
        <f t="shared" si="44"/>
        <v>2.8924848425790861E-11</v>
      </c>
      <c r="AS8" s="12">
        <f t="shared" si="45"/>
        <v>1.1908809173290046E-11</v>
      </c>
      <c r="AT8" s="12">
        <f t="shared" si="46"/>
        <v>4.4017932203872122E-12</v>
      </c>
      <c r="AU8" s="12">
        <f t="shared" si="47"/>
        <v>1.8074310750659219E-12</v>
      </c>
      <c r="AV8" s="12">
        <f t="shared" si="48"/>
        <v>0</v>
      </c>
      <c r="AW8" s="12">
        <f t="shared" si="49"/>
        <v>0</v>
      </c>
      <c r="AX8" s="12">
        <f t="shared" si="50"/>
        <v>0</v>
      </c>
      <c r="AY8" s="12">
        <f t="shared" si="51"/>
        <v>0</v>
      </c>
      <c r="AZ8" s="12">
        <f t="shared" si="52"/>
        <v>0</v>
      </c>
    </row>
    <row r="9" spans="1:52" ht="20.100000000000001" customHeight="1">
      <c r="A9" s="12">
        <v>6</v>
      </c>
      <c r="B9" s="12">
        <f t="shared" si="2"/>
        <v>99.991675885073064</v>
      </c>
      <c r="C9" s="12">
        <f t="shared" si="3"/>
        <v>99.546619447375733</v>
      </c>
      <c r="D9" s="12">
        <f t="shared" si="4"/>
        <v>96.649146469118364</v>
      </c>
      <c r="E9" s="12">
        <f t="shared" si="5"/>
        <v>88.932602159743084</v>
      </c>
      <c r="F9" s="12">
        <f t="shared" si="6"/>
        <v>76.218346297296037</v>
      </c>
      <c r="G9" s="12">
        <f t="shared" si="7"/>
        <v>60.630278241260129</v>
      </c>
      <c r="H9" s="12">
        <f t="shared" si="8"/>
        <v>44.971105584870244</v>
      </c>
      <c r="I9" s="12">
        <f t="shared" si="9"/>
        <v>31.337427753640274</v>
      </c>
      <c r="J9" s="12">
        <f t="shared" si="10"/>
        <v>20.678083985999287</v>
      </c>
      <c r="K9" s="12">
        <f t="shared" si="11"/>
        <v>13.01414208824842</v>
      </c>
      <c r="L9" s="12">
        <f t="shared" si="12"/>
        <v>7.8614372093134381</v>
      </c>
      <c r="M9" s="12">
        <f t="shared" si="13"/>
        <v>4.5822306888651889</v>
      </c>
      <c r="N9" s="12">
        <f t="shared" si="14"/>
        <v>2.5886915410835605</v>
      </c>
      <c r="O9" s="12">
        <f t="shared" si="15"/>
        <v>1.4227918344261843</v>
      </c>
      <c r="P9" s="12">
        <f t="shared" si="16"/>
        <v>0.76318996375151216</v>
      </c>
      <c r="Q9" s="12">
        <f t="shared" si="17"/>
        <v>0.40060446551278917</v>
      </c>
      <c r="R9" s="12">
        <f t="shared" si="18"/>
        <v>0.20624307802954694</v>
      </c>
      <c r="S9" s="12">
        <f t="shared" si="19"/>
        <v>0.10434455102576172</v>
      </c>
      <c r="T9" s="12">
        <f t="shared" si="20"/>
        <v>5.196558289255078E-2</v>
      </c>
      <c r="U9" s="12">
        <f t="shared" si="21"/>
        <v>2.551224958563042E-2</v>
      </c>
      <c r="V9" s="12">
        <f t="shared" si="22"/>
        <v>1.2362846320141559E-2</v>
      </c>
      <c r="W9" s="12">
        <f t="shared" si="23"/>
        <v>5.9197912101144551E-3</v>
      </c>
      <c r="X9" s="12">
        <f t="shared" si="24"/>
        <v>2.8037299014043527E-3</v>
      </c>
      <c r="Y9" s="12">
        <f t="shared" si="25"/>
        <v>1.3145660256052602E-3</v>
      </c>
      <c r="Z9" s="12">
        <f t="shared" si="26"/>
        <v>6.1062944619280006E-4</v>
      </c>
      <c r="AA9" s="12">
        <f t="shared" si="27"/>
        <v>2.8120229594372215E-4</v>
      </c>
      <c r="AB9" s="12">
        <f t="shared" si="28"/>
        <v>1.2846102295666664E-4</v>
      </c>
      <c r="AC9" s="12">
        <f t="shared" si="29"/>
        <v>5.8247055544601064E-5</v>
      </c>
      <c r="AD9" s="12">
        <f t="shared" si="30"/>
        <v>2.6226594843501817E-5</v>
      </c>
      <c r="AE9" s="12">
        <f t="shared" si="31"/>
        <v>1.1731942002347315E-5</v>
      </c>
      <c r="AF9" s="12">
        <f t="shared" si="32"/>
        <v>5.2159654702894202E-6</v>
      </c>
      <c r="AG9" s="12">
        <f t="shared" si="33"/>
        <v>2.3056700905634382E-6</v>
      </c>
      <c r="AH9" s="12">
        <f t="shared" si="34"/>
        <v>1.0136875114877464E-6</v>
      </c>
      <c r="AI9" s="12">
        <f t="shared" si="35"/>
        <v>4.4339386235488868E-7</v>
      </c>
      <c r="AJ9" s="12">
        <f t="shared" si="36"/>
        <v>1.9300897880724496E-7</v>
      </c>
      <c r="AK9" s="12">
        <f t="shared" si="37"/>
        <v>8.3633587307848821E-8</v>
      </c>
      <c r="AL9" s="12">
        <f t="shared" si="38"/>
        <v>3.6082776226605402E-8</v>
      </c>
      <c r="AM9" s="12">
        <f t="shared" si="39"/>
        <v>1.550385401755778E-8</v>
      </c>
      <c r="AN9" s="12">
        <f t="shared" si="40"/>
        <v>6.6356705988739647E-9</v>
      </c>
      <c r="AO9" s="12">
        <f t="shared" si="41"/>
        <v>2.8292151182795823E-9</v>
      </c>
      <c r="AP9" s="12">
        <f t="shared" si="42"/>
        <v>1.2021787039856009E-9</v>
      </c>
      <c r="AQ9" s="12">
        <f t="shared" si="43"/>
        <v>5.0910586869372353E-10</v>
      </c>
      <c r="AR9" s="12">
        <f t="shared" si="44"/>
        <v>2.1462639265942727E-10</v>
      </c>
      <c r="AS9" s="12">
        <f t="shared" si="45"/>
        <v>9.0328722640941504E-11</v>
      </c>
      <c r="AT9" s="12">
        <f t="shared" si="46"/>
        <v>3.7415242373291299E-11</v>
      </c>
      <c r="AU9" s="12">
        <f t="shared" si="47"/>
        <v>1.5664402650571324E-11</v>
      </c>
      <c r="AV9" s="12">
        <f t="shared" si="48"/>
        <v>5.7998131421744044E-12</v>
      </c>
      <c r="AW9" s="12">
        <f t="shared" si="49"/>
        <v>2.4209164222232222E-12</v>
      </c>
      <c r="AX9" s="12">
        <f t="shared" si="50"/>
        <v>1.0078928642863988E-12</v>
      </c>
      <c r="AY9" s="12">
        <f t="shared" si="51"/>
        <v>0</v>
      </c>
      <c r="AZ9" s="12">
        <f t="shared" si="52"/>
        <v>0</v>
      </c>
    </row>
    <row r="10" spans="1:52" ht="20.100000000000001" customHeight="1">
      <c r="A10" s="12">
        <v>7</v>
      </c>
      <c r="B10" s="12">
        <f t="shared" si="2"/>
        <v>100</v>
      </c>
      <c r="C10" s="12">
        <f t="shared" si="3"/>
        <v>99.890328103214742</v>
      </c>
      <c r="D10" s="12">
        <f t="shared" si="4"/>
        <v>98.809549614366802</v>
      </c>
      <c r="E10" s="12">
        <f t="shared" si="5"/>
        <v>94.886638420715741</v>
      </c>
      <c r="F10" s="12">
        <f t="shared" si="6"/>
        <v>86.66283259300171</v>
      </c>
      <c r="G10" s="12">
        <f t="shared" si="7"/>
        <v>74.397976045372928</v>
      </c>
      <c r="H10" s="12">
        <f t="shared" si="8"/>
        <v>59.87138355230416</v>
      </c>
      <c r="I10" s="12">
        <f t="shared" si="9"/>
        <v>45.296080948700194</v>
      </c>
      <c r="J10" s="12">
        <f t="shared" si="10"/>
        <v>32.389696431290531</v>
      </c>
      <c r="K10" s="12">
        <f t="shared" si="11"/>
        <v>22.022064660170106</v>
      </c>
      <c r="L10" s="12">
        <f t="shared" si="12"/>
        <v>14.319153465074486</v>
      </c>
      <c r="M10" s="12">
        <f t="shared" si="13"/>
        <v>8.9504496840177321</v>
      </c>
      <c r="N10" s="12">
        <f t="shared" si="14"/>
        <v>5.4028248390905702</v>
      </c>
      <c r="O10" s="12">
        <f t="shared" si="15"/>
        <v>3.1619655637384989</v>
      </c>
      <c r="P10" s="12">
        <f t="shared" si="16"/>
        <v>1.8002193147831147</v>
      </c>
      <c r="Q10" s="12">
        <f t="shared" si="17"/>
        <v>0.99997809531049975</v>
      </c>
      <c r="R10" s="12">
        <f t="shared" si="18"/>
        <v>0.54330191728132959</v>
      </c>
      <c r="S10" s="12">
        <f t="shared" si="19"/>
        <v>0.28934650909456111</v>
      </c>
      <c r="T10" s="12">
        <f t="shared" si="20"/>
        <v>0.15133426136248179</v>
      </c>
      <c r="U10" s="12">
        <f t="shared" si="21"/>
        <v>7.7859008250737383E-2</v>
      </c>
      <c r="V10" s="12">
        <f t="shared" si="22"/>
        <v>3.9459796118063557E-2</v>
      </c>
      <c r="W10" s="12">
        <f t="shared" si="23"/>
        <v>1.9725211330694072E-2</v>
      </c>
      <c r="X10" s="12">
        <f t="shared" si="24"/>
        <v>9.7362515093548357E-3</v>
      </c>
      <c r="Y10" s="12">
        <f t="shared" si="25"/>
        <v>4.749991959948849E-3</v>
      </c>
      <c r="Z10" s="12">
        <f t="shared" si="26"/>
        <v>2.2924802870446272E-3</v>
      </c>
      <c r="AA10" s="12">
        <f t="shared" si="27"/>
        <v>1.0953934317709125E-3</v>
      </c>
      <c r="AB10" s="12">
        <f t="shared" si="28"/>
        <v>5.185510085958711E-4</v>
      </c>
      <c r="AC10" s="12">
        <f t="shared" si="29"/>
        <v>2.4335718718410733E-4</v>
      </c>
      <c r="AD10" s="12">
        <f t="shared" si="30"/>
        <v>1.1328595553537904E-4</v>
      </c>
      <c r="AE10" s="12">
        <f t="shared" si="31"/>
        <v>5.2337341670708582E-5</v>
      </c>
      <c r="AF10" s="12">
        <f t="shared" si="32"/>
        <v>2.4007938539989353E-5</v>
      </c>
      <c r="AG10" s="12">
        <f t="shared" si="33"/>
        <v>1.093934895794285E-5</v>
      </c>
      <c r="AH10" s="12">
        <f t="shared" si="34"/>
        <v>4.9532603986193083E-6</v>
      </c>
      <c r="AI10" s="12">
        <f t="shared" si="35"/>
        <v>2.2295091930024519E-6</v>
      </c>
      <c r="AJ10" s="12">
        <f t="shared" si="36"/>
        <v>9.9790338170933323E-7</v>
      </c>
      <c r="AK10" s="12">
        <f t="shared" si="37"/>
        <v>4.4428332479521168E-7</v>
      </c>
      <c r="AL10" s="12">
        <f t="shared" si="38"/>
        <v>1.9680861526969929E-7</v>
      </c>
      <c r="AM10" s="12">
        <f t="shared" si="39"/>
        <v>8.6766891167526203E-8</v>
      </c>
      <c r="AN10" s="12">
        <f t="shared" si="40"/>
        <v>3.8079607674623187E-8</v>
      </c>
      <c r="AO10" s="12">
        <f t="shared" si="41"/>
        <v>1.6639738157703984E-8</v>
      </c>
      <c r="AP10" s="12">
        <f t="shared" si="42"/>
        <v>7.241424456872371E-9</v>
      </c>
      <c r="AQ10" s="12">
        <f t="shared" si="43"/>
        <v>3.1390483871556244E-9</v>
      </c>
      <c r="AR10" s="12">
        <f t="shared" si="44"/>
        <v>1.3553644500946226E-9</v>
      </c>
      <c r="AS10" s="12">
        <f t="shared" si="45"/>
        <v>5.8325389300903635E-10</v>
      </c>
      <c r="AT10" s="12">
        <f t="shared" si="46"/>
        <v>2.4964455835624615E-10</v>
      </c>
      <c r="AU10" s="12">
        <f t="shared" si="47"/>
        <v>1.067245015753211E-10</v>
      </c>
      <c r="AV10" s="12">
        <f t="shared" si="48"/>
        <v>4.4741415668202549E-11</v>
      </c>
      <c r="AW10" s="12">
        <f t="shared" si="49"/>
        <v>1.902148617461103E-11</v>
      </c>
      <c r="AX10" s="12">
        <f t="shared" si="50"/>
        <v>8.0631429142911905E-12</v>
      </c>
      <c r="AY10" s="12">
        <f t="shared" si="51"/>
        <v>2.9897536085751382E-12</v>
      </c>
      <c r="AZ10" s="12">
        <f t="shared" si="52"/>
        <v>1.2634036265179232E-12</v>
      </c>
    </row>
    <row r="11" spans="1:52" ht="20.100000000000001" customHeight="1">
      <c r="A11" s="12">
        <v>8</v>
      </c>
      <c r="B11" s="12">
        <f t="shared" si="2"/>
        <v>100</v>
      </c>
      <c r="C11" s="12">
        <f t="shared" si="3"/>
        <v>99.976255267174494</v>
      </c>
      <c r="D11" s="12">
        <f t="shared" si="4"/>
        <v>99.61970079383498</v>
      </c>
      <c r="E11" s="12">
        <f t="shared" si="5"/>
        <v>97.863656551202084</v>
      </c>
      <c r="F11" s="12">
        <f t="shared" si="6"/>
        <v>93.190636527817787</v>
      </c>
      <c r="G11" s="12">
        <f t="shared" si="7"/>
        <v>84.723749398457514</v>
      </c>
      <c r="H11" s="12">
        <f t="shared" si="8"/>
        <v>72.909126773808836</v>
      </c>
      <c r="I11" s="12">
        <f t="shared" si="9"/>
        <v>59.254734143760125</v>
      </c>
      <c r="J11" s="12">
        <f t="shared" si="10"/>
        <v>45.565260432243178</v>
      </c>
      <c r="K11" s="12">
        <f t="shared" si="11"/>
        <v>33.281967875072212</v>
      </c>
      <c r="L11" s="12">
        <f t="shared" si="12"/>
        <v>23.198513316745924</v>
      </c>
      <c r="M11" s="12">
        <f t="shared" si="13"/>
        <v>15.502778176746551</v>
      </c>
      <c r="N11" s="12">
        <f t="shared" si="14"/>
        <v>9.9757914483519627</v>
      </c>
      <c r="O11" s="12">
        <f t="shared" si="15"/>
        <v>6.2055195900350499</v>
      </c>
      <c r="P11" s="12">
        <f t="shared" si="16"/>
        <v>3.7446493479673695</v>
      </c>
      <c r="Q11" s="12">
        <f t="shared" si="17"/>
        <v>2.1987253549059211</v>
      </c>
      <c r="R11" s="12">
        <f t="shared" si="18"/>
        <v>1.2595519506913679</v>
      </c>
      <c r="S11" s="12">
        <f t="shared" si="19"/>
        <v>0.7056009147493596</v>
      </c>
      <c r="T11" s="12">
        <f t="shared" si="20"/>
        <v>0.38733487272856781</v>
      </c>
      <c r="U11" s="12">
        <f t="shared" si="21"/>
        <v>0.20872590491350473</v>
      </c>
      <c r="V11" s="12">
        <f t="shared" si="22"/>
        <v>0.11058928933760886</v>
      </c>
      <c r="W11" s="12">
        <f t="shared" si="23"/>
        <v>5.7690116662288023E-2</v>
      </c>
      <c r="X11" s="12">
        <f t="shared" si="24"/>
        <v>2.9667251132212483E-2</v>
      </c>
      <c r="Y11" s="12">
        <f t="shared" si="25"/>
        <v>1.5056269762979614E-2</v>
      </c>
      <c r="Z11" s="12">
        <f t="shared" si="26"/>
        <v>7.5482641647065894E-3</v>
      </c>
      <c r="AA11" s="12">
        <f t="shared" si="27"/>
        <v>3.7415146232092794E-3</v>
      </c>
      <c r="AB11" s="12">
        <f t="shared" si="28"/>
        <v>1.8351047101281856E-3</v>
      </c>
      <c r="AC11" s="12">
        <f t="shared" si="29"/>
        <v>8.9124264792237937E-4</v>
      </c>
      <c r="AD11" s="12">
        <f t="shared" si="30"/>
        <v>4.2887613804343402E-4</v>
      </c>
      <c r="AE11" s="12">
        <f t="shared" si="31"/>
        <v>2.0460759042706335E-4</v>
      </c>
      <c r="AF11" s="12">
        <f t="shared" si="32"/>
        <v>9.6826834185076617E-5</v>
      </c>
      <c r="AG11" s="12">
        <f t="shared" si="33"/>
        <v>4.547406442746049E-5</v>
      </c>
      <c r="AH11" s="12">
        <f t="shared" si="34"/>
        <v>2.1203998558036998E-5</v>
      </c>
      <c r="AI11" s="12">
        <f t="shared" si="35"/>
        <v>9.8204993482545969E-6</v>
      </c>
      <c r="AJ11" s="12">
        <f t="shared" si="36"/>
        <v>4.5193163944059677E-6</v>
      </c>
      <c r="AK11" s="12">
        <f t="shared" si="37"/>
        <v>2.0672071434883446E-6</v>
      </c>
      <c r="AL11" s="12">
        <f t="shared" si="38"/>
        <v>9.4016562084400843E-7</v>
      </c>
      <c r="AM11" s="12">
        <f t="shared" si="39"/>
        <v>4.2526631762987612E-7</v>
      </c>
      <c r="AN11" s="12">
        <f t="shared" si="40"/>
        <v>1.9136880091890072E-7</v>
      </c>
      <c r="AO11" s="12">
        <f t="shared" si="41"/>
        <v>8.5692353354825973E-8</v>
      </c>
      <c r="AP11" s="12">
        <f t="shared" si="42"/>
        <v>3.819255894041706E-8</v>
      </c>
      <c r="AQ11" s="12">
        <f t="shared" si="43"/>
        <v>1.6946246609080604E-8</v>
      </c>
      <c r="AR11" s="12">
        <f t="shared" si="44"/>
        <v>7.4868315088087989E-9</v>
      </c>
      <c r="AS11" s="12">
        <f t="shared" si="45"/>
        <v>3.2943423300335577E-9</v>
      </c>
      <c r="AT11" s="12">
        <f t="shared" si="46"/>
        <v>1.443434460760367E-9</v>
      </c>
      <c r="AU11" s="12">
        <f t="shared" si="47"/>
        <v>6.303200703926324E-10</v>
      </c>
      <c r="AV11" s="12">
        <f t="shared" si="48"/>
        <v>2.7352333050861795E-10</v>
      </c>
      <c r="AW11" s="12">
        <f t="shared" si="49"/>
        <v>1.1862490468893786E-10</v>
      </c>
      <c r="AX11" s="12">
        <f t="shared" si="50"/>
        <v>5.1276549470570547E-11</v>
      </c>
      <c r="AY11" s="12">
        <f t="shared" si="51"/>
        <v>2.1675713662169755E-11</v>
      </c>
      <c r="AZ11" s="12">
        <f t="shared" si="52"/>
        <v>9.317601745569682E-12</v>
      </c>
    </row>
    <row r="12" spans="1:52" ht="20.100000000000001" customHeight="1">
      <c r="A12" s="12">
        <v>9</v>
      </c>
      <c r="B12" s="12">
        <f t="shared" si="2"/>
        <v>100</v>
      </c>
      <c r="C12" s="12">
        <f t="shared" si="3"/>
        <v>100</v>
      </c>
      <c r="D12" s="12">
        <f t="shared" si="4"/>
        <v>99.88975118699102</v>
      </c>
      <c r="E12" s="12">
        <f t="shared" si="5"/>
        <v>99.186775720307111</v>
      </c>
      <c r="F12" s="12">
        <f t="shared" si="6"/>
        <v>96.81719426938227</v>
      </c>
      <c r="G12" s="12">
        <f t="shared" si="7"/>
        <v>91.607598300513928</v>
      </c>
      <c r="H12" s="12">
        <f t="shared" si="8"/>
        <v>83.049593723868014</v>
      </c>
      <c r="I12" s="12">
        <f t="shared" si="9"/>
        <v>71.662425872702286</v>
      </c>
      <c r="J12" s="12">
        <f t="shared" si="10"/>
        <v>58.740824433195826</v>
      </c>
      <c r="K12" s="12">
        <f t="shared" si="11"/>
        <v>45.792971447185657</v>
      </c>
      <c r="L12" s="12">
        <f t="shared" si="12"/>
        <v>34.051064246566575</v>
      </c>
      <c r="M12" s="12">
        <f t="shared" si="13"/>
        <v>24.239216167051623</v>
      </c>
      <c r="N12" s="12">
        <f t="shared" si="14"/>
        <v>16.58118766172953</v>
      </c>
      <c r="O12" s="12">
        <f t="shared" si="15"/>
        <v>10.939936964274128</v>
      </c>
      <c r="P12" s="12">
        <f t="shared" si="16"/>
        <v>6.9853660699411249</v>
      </c>
      <c r="Q12" s="12">
        <f t="shared" si="17"/>
        <v>4.3298315941866701</v>
      </c>
      <c r="R12" s="12">
        <f t="shared" si="18"/>
        <v>2.6124686804658852</v>
      </c>
      <c r="S12" s="12">
        <f t="shared" si="19"/>
        <v>1.5381097260589569</v>
      </c>
      <c r="T12" s="12">
        <f t="shared" si="20"/>
        <v>0.88555838561252731</v>
      </c>
      <c r="U12" s="12">
        <f t="shared" si="21"/>
        <v>0.49954123083076568</v>
      </c>
      <c r="V12" s="12">
        <f t="shared" si="22"/>
        <v>0.27655810684988125</v>
      </c>
      <c r="W12" s="12">
        <f t="shared" si="23"/>
        <v>0.15049321858396209</v>
      </c>
      <c r="X12" s="12">
        <f t="shared" si="24"/>
        <v>8.0602027946182028E-2</v>
      </c>
      <c r="Y12" s="12">
        <f t="shared" si="25"/>
        <v>4.2539677237728314E-2</v>
      </c>
      <c r="Z12" s="12">
        <f t="shared" si="26"/>
        <v>2.2147663824878715E-2</v>
      </c>
      <c r="AA12" s="12">
        <f t="shared" si="27"/>
        <v>1.138586473180901E-2</v>
      </c>
      <c r="AB12" s="12">
        <f t="shared" si="28"/>
        <v>5.7847658147251292E-3</v>
      </c>
      <c r="AC12" s="12">
        <f t="shared" si="29"/>
        <v>2.9068863035525581E-3</v>
      </c>
      <c r="AD12" s="12">
        <f t="shared" si="30"/>
        <v>1.4457778372360557E-3</v>
      </c>
      <c r="AE12" s="12">
        <f t="shared" si="31"/>
        <v>7.1217508628157911E-4</v>
      </c>
      <c r="AF12" s="12">
        <f t="shared" si="32"/>
        <v>3.4764747474037714E-4</v>
      </c>
      <c r="AG12" s="12">
        <f t="shared" si="33"/>
        <v>1.6826416387463432E-4</v>
      </c>
      <c r="AH12" s="12">
        <f t="shared" si="34"/>
        <v>8.0790038475901871E-5</v>
      </c>
      <c r="AI12" s="12">
        <f t="shared" si="35"/>
        <v>3.8497573268096033E-5</v>
      </c>
      <c r="AJ12" s="12">
        <f t="shared" si="36"/>
        <v>1.821370033267066E-5</v>
      </c>
      <c r="AK12" s="12">
        <f t="shared" si="37"/>
        <v>8.5589024182608773E-6</v>
      </c>
      <c r="AL12" s="12">
        <f t="shared" si="38"/>
        <v>3.9961888659828349E-6</v>
      </c>
      <c r="AM12" s="12">
        <f t="shared" si="39"/>
        <v>1.854486118248687E-6</v>
      </c>
      <c r="AN12" s="12">
        <f t="shared" si="40"/>
        <v>8.5562197164410332E-7</v>
      </c>
      <c r="AO12" s="12">
        <f t="shared" si="41"/>
        <v>3.9259286534203483E-7</v>
      </c>
      <c r="AP12" s="12">
        <f t="shared" si="42"/>
        <v>1.7919217158767624E-7</v>
      </c>
      <c r="AQ12" s="12">
        <f t="shared" si="43"/>
        <v>8.1379838311397184E-8</v>
      </c>
      <c r="AR12" s="12">
        <f t="shared" si="44"/>
        <v>3.6781618567109842E-8</v>
      </c>
      <c r="AS12" s="12">
        <f t="shared" si="45"/>
        <v>1.6548552466597884E-8</v>
      </c>
      <c r="AT12" s="12">
        <f t="shared" si="46"/>
        <v>7.4123839727809739E-9</v>
      </c>
      <c r="AU12" s="12">
        <f t="shared" si="47"/>
        <v>3.3064751999033341E-9</v>
      </c>
      <c r="AV12" s="12">
        <f t="shared" si="48"/>
        <v>1.4682733302307868E-9</v>
      </c>
      <c r="AW12" s="12">
        <f t="shared" si="49"/>
        <v>6.4984313676534768E-10</v>
      </c>
      <c r="AX12" s="12">
        <f t="shared" si="50"/>
        <v>2.8654954072142482E-10</v>
      </c>
      <c r="AY12" s="12">
        <f t="shared" si="51"/>
        <v>1.2548660284880651E-10</v>
      </c>
      <c r="AZ12" s="12">
        <f t="shared" si="52"/>
        <v>5.4958057753529659E-11</v>
      </c>
    </row>
    <row r="13" spans="1:52" ht="20.100000000000001" customHeight="1">
      <c r="A13" s="12">
        <v>10</v>
      </c>
      <c r="B13" s="12">
        <f t="shared" si="2"/>
        <v>100</v>
      </c>
      <c r="C13" s="12">
        <f t="shared" si="3"/>
        <v>100</v>
      </c>
      <c r="D13" s="12">
        <f t="shared" si="4"/>
        <v>99.97076630493784</v>
      </c>
      <c r="E13" s="12">
        <f t="shared" si="5"/>
        <v>99.716023387949136</v>
      </c>
      <c r="F13" s="12">
        <f t="shared" si="6"/>
        <v>98.630473140164483</v>
      </c>
      <c r="G13" s="12">
        <f t="shared" si="7"/>
        <v>95.737907641747753</v>
      </c>
      <c r="H13" s="12">
        <f t="shared" si="8"/>
        <v>90.147920588909443</v>
      </c>
      <c r="I13" s="12">
        <f t="shared" si="9"/>
        <v>81.588579255856004</v>
      </c>
      <c r="J13" s="12">
        <f t="shared" si="10"/>
        <v>70.598832034053217</v>
      </c>
      <c r="K13" s="12">
        <f t="shared" si="11"/>
        <v>58.303975019299124</v>
      </c>
      <c r="L13" s="12">
        <f t="shared" si="12"/>
        <v>45.988870269369293</v>
      </c>
      <c r="M13" s="12">
        <f t="shared" si="13"/>
        <v>34.722941755417729</v>
      </c>
      <c r="N13" s="12">
        <f t="shared" si="14"/>
        <v>25.168202739120353</v>
      </c>
      <c r="O13" s="12">
        <f t="shared" si="15"/>
        <v>17.568121288208836</v>
      </c>
      <c r="P13" s="12">
        <f t="shared" si="16"/>
        <v>11.846441152901759</v>
      </c>
      <c r="Q13" s="12">
        <f t="shared" si="17"/>
        <v>7.7396015770358675</v>
      </c>
      <c r="R13" s="12">
        <f t="shared" si="18"/>
        <v>4.9124271210825619</v>
      </c>
      <c r="S13" s="12">
        <f t="shared" si="19"/>
        <v>3.0366255864162306</v>
      </c>
      <c r="T13" s="12">
        <f t="shared" si="20"/>
        <v>1.8321830600920508</v>
      </c>
      <c r="U13" s="12">
        <f t="shared" si="21"/>
        <v>1.0811718826652872</v>
      </c>
      <c r="V13" s="12">
        <f t="shared" si="22"/>
        <v>0.6250926236256531</v>
      </c>
      <c r="W13" s="12">
        <f t="shared" si="23"/>
        <v>0.35466004281164526</v>
      </c>
      <c r="X13" s="12">
        <f t="shared" si="24"/>
        <v>0.19775201461831199</v>
      </c>
      <c r="Y13" s="12">
        <f t="shared" si="25"/>
        <v>0.10849985517712521</v>
      </c>
      <c r="Z13" s="12">
        <f t="shared" si="26"/>
        <v>5.8646162975309009E-2</v>
      </c>
      <c r="AA13" s="12">
        <f t="shared" si="27"/>
        <v>3.1261175014168301E-2</v>
      </c>
      <c r="AB13" s="12">
        <f t="shared" si="28"/>
        <v>1.6448850797136885E-2</v>
      </c>
      <c r="AC13" s="12">
        <f t="shared" si="29"/>
        <v>8.550688539317064E-3</v>
      </c>
      <c r="AD13" s="12">
        <f t="shared" si="30"/>
        <v>4.3947927648946578E-3</v>
      </c>
      <c r="AE13" s="12">
        <f t="shared" si="31"/>
        <v>2.2348775738451274E-3</v>
      </c>
      <c r="AF13" s="12">
        <f t="shared" si="32"/>
        <v>1.1251914604618089E-3</v>
      </c>
      <c r="AG13" s="12">
        <f t="shared" si="33"/>
        <v>5.6119248210559055E-4</v>
      </c>
      <c r="AH13" s="12">
        <f t="shared" si="34"/>
        <v>2.7742397020485591E-4</v>
      </c>
      <c r="AI13" s="12">
        <f t="shared" si="35"/>
        <v>1.3599962459555693E-4</v>
      </c>
      <c r="AJ13" s="12">
        <f t="shared" si="36"/>
        <v>6.6144044116597103E-5</v>
      </c>
      <c r="AK13" s="12">
        <f t="shared" si="37"/>
        <v>3.1929005407441996E-5</v>
      </c>
      <c r="AL13" s="12">
        <f t="shared" si="38"/>
        <v>1.5303474872996491E-5</v>
      </c>
      <c r="AM13" s="12">
        <f t="shared" si="39"/>
        <v>7.2855213606001681E-6</v>
      </c>
      <c r="AN13" s="12">
        <f t="shared" si="40"/>
        <v>3.4462093374723937E-6</v>
      </c>
      <c r="AO13" s="12">
        <f t="shared" si="41"/>
        <v>1.6201949132908699E-6</v>
      </c>
      <c r="AP13" s="12">
        <f t="shared" si="42"/>
        <v>7.5729058344143871E-7</v>
      </c>
      <c r="AQ13" s="12">
        <f t="shared" si="43"/>
        <v>3.5200092346112684E-7</v>
      </c>
      <c r="AR13" s="12">
        <f t="shared" si="44"/>
        <v>1.6274920291780437E-7</v>
      </c>
      <c r="AS13" s="12">
        <f t="shared" si="45"/>
        <v>7.4867077067480911E-8</v>
      </c>
      <c r="AT13" s="12">
        <f t="shared" si="46"/>
        <v>3.4272656776873693E-8</v>
      </c>
      <c r="AU13" s="12">
        <f t="shared" si="47"/>
        <v>1.5616788795652559E-8</v>
      </c>
      <c r="AV13" s="12">
        <f t="shared" si="48"/>
        <v>7.0835983289249825E-9</v>
      </c>
      <c r="AW13" s="12">
        <f t="shared" si="49"/>
        <v>3.1996906507321143E-9</v>
      </c>
      <c r="AX13" s="12">
        <f t="shared" si="50"/>
        <v>1.4393871978506107E-9</v>
      </c>
      <c r="AY13" s="12">
        <f t="shared" si="51"/>
        <v>6.4454104878199025E-10</v>
      </c>
      <c r="AZ13" s="12">
        <f t="shared" si="52"/>
        <v>2.8772438339412552E-10</v>
      </c>
    </row>
    <row r="14" spans="1:52" ht="20.100000000000001" customHeight="1">
      <c r="A14" s="12">
        <v>11</v>
      </c>
      <c r="B14" s="12">
        <f t="shared" si="2"/>
        <v>100</v>
      </c>
      <c r="C14" s="12">
        <f t="shared" si="3"/>
        <v>100</v>
      </c>
      <c r="D14" s="12">
        <f t="shared" si="4"/>
        <v>100</v>
      </c>
      <c r="E14" s="12">
        <f t="shared" si="5"/>
        <v>99.908477085273503</v>
      </c>
      <c r="F14" s="12">
        <f t="shared" si="6"/>
        <v>99.454690808701869</v>
      </c>
      <c r="G14" s="12">
        <f t="shared" si="7"/>
        <v>97.990803646057117</v>
      </c>
      <c r="H14" s="12">
        <f t="shared" si="8"/>
        <v>94.665037684844904</v>
      </c>
      <c r="I14" s="12">
        <f t="shared" si="9"/>
        <v>88.807599898149618</v>
      </c>
      <c r="J14" s="12">
        <f t="shared" si="10"/>
        <v>80.300838252936529</v>
      </c>
      <c r="K14" s="12">
        <f t="shared" si="11"/>
        <v>69.677614630311353</v>
      </c>
      <c r="L14" s="12">
        <f t="shared" si="12"/>
        <v>57.926676292172004</v>
      </c>
      <c r="M14" s="12">
        <f t="shared" si="13"/>
        <v>46.159733306362583</v>
      </c>
      <c r="N14" s="12">
        <f t="shared" si="14"/>
        <v>35.316493285127706</v>
      </c>
      <c r="O14" s="12">
        <f t="shared" si="15"/>
        <v>26.00399224594392</v>
      </c>
      <c r="P14" s="12">
        <f t="shared" si="16"/>
        <v>18.475179902393542</v>
      </c>
      <c r="Q14" s="12">
        <f t="shared" si="17"/>
        <v>12.699267006634701</v>
      </c>
      <c r="R14" s="12">
        <f t="shared" si="18"/>
        <v>8.4669083474901541</v>
      </c>
      <c r="S14" s="12">
        <f t="shared" si="19"/>
        <v>5.4887424488190426</v>
      </c>
      <c r="T14" s="12">
        <f t="shared" si="20"/>
        <v>3.4672620432839549</v>
      </c>
      <c r="U14" s="12">
        <f t="shared" si="21"/>
        <v>2.1386821587280536</v>
      </c>
      <c r="V14" s="12">
        <f t="shared" si="22"/>
        <v>1.2904767011066722</v>
      </c>
      <c r="W14" s="12">
        <f t="shared" si="23"/>
        <v>0.76299369126701122</v>
      </c>
      <c r="X14" s="12">
        <f t="shared" si="24"/>
        <v>0.4427019867509473</v>
      </c>
      <c r="Y14" s="12">
        <f t="shared" si="25"/>
        <v>0.25241297068126389</v>
      </c>
      <c r="Z14" s="12">
        <f t="shared" si="26"/>
        <v>0.14159729740810512</v>
      </c>
      <c r="AA14" s="12">
        <f t="shared" si="27"/>
        <v>7.8239181136108463E-2</v>
      </c>
      <c r="AB14" s="12">
        <f t="shared" si="28"/>
        <v>4.2624332117602096E-2</v>
      </c>
      <c r="AC14" s="12">
        <f t="shared" si="29"/>
        <v>2.2916730593990329E-2</v>
      </c>
      <c r="AD14" s="12">
        <f t="shared" si="30"/>
        <v>1.2169468483267337E-2</v>
      </c>
      <c r="AE14" s="12">
        <f t="shared" si="31"/>
        <v>6.3877025399275309E-3</v>
      </c>
      <c r="AF14" s="12">
        <f t="shared" si="32"/>
        <v>3.3164517838585707E-3</v>
      </c>
      <c r="AG14" s="12">
        <f t="shared" si="33"/>
        <v>1.7042566805956449E-3</v>
      </c>
      <c r="AH14" s="12">
        <f t="shared" si="34"/>
        <v>8.6732576539171806E-4</v>
      </c>
      <c r="AI14" s="12">
        <f t="shared" si="35"/>
        <v>4.373696014258906E-4</v>
      </c>
      <c r="AJ14" s="12">
        <f t="shared" si="36"/>
        <v>2.1864968342909024E-4</v>
      </c>
      <c r="AK14" s="12">
        <f t="shared" si="37"/>
        <v>1.0841297882658016E-4</v>
      </c>
      <c r="AL14" s="12">
        <f t="shared" si="38"/>
        <v>5.333707326022425E-5</v>
      </c>
      <c r="AM14" s="12">
        <f t="shared" si="39"/>
        <v>2.6047279470541652E-5</v>
      </c>
      <c r="AN14" s="12">
        <f t="shared" si="40"/>
        <v>1.2631019089045418E-5</v>
      </c>
      <c r="AO14" s="12">
        <f t="shared" si="41"/>
        <v>6.0842023603775448E-6</v>
      </c>
      <c r="AP14" s="12">
        <f t="shared" si="42"/>
        <v>2.9120210276236449E-6</v>
      </c>
      <c r="AQ14" s="12">
        <f t="shared" si="43"/>
        <v>1.3852814303964579E-6</v>
      </c>
      <c r="AR14" s="12">
        <f t="shared" si="44"/>
        <v>6.5516794174324669E-7</v>
      </c>
      <c r="AS14" s="12">
        <f t="shared" si="45"/>
        <v>3.0814117547101308E-7</v>
      </c>
      <c r="AT14" s="12">
        <f t="shared" si="46"/>
        <v>1.4415559097543481E-7</v>
      </c>
      <c r="AU14" s="12">
        <f t="shared" si="47"/>
        <v>6.7096282014240236E-8</v>
      </c>
      <c r="AV14" s="12">
        <f t="shared" si="48"/>
        <v>3.1076350596072913E-8</v>
      </c>
      <c r="AW14" s="12">
        <f t="shared" si="49"/>
        <v>1.4326297984405284E-8</v>
      </c>
      <c r="AX14" s="12">
        <f t="shared" si="50"/>
        <v>6.5747549432442569E-9</v>
      </c>
      <c r="AY14" s="12">
        <f t="shared" si="51"/>
        <v>3.0038794393873704E-9</v>
      </c>
      <c r="AZ14" s="12">
        <f t="shared" si="52"/>
        <v>1.366913711364161E-9</v>
      </c>
    </row>
    <row r="15" spans="1:52" ht="20.100000000000001" customHeight="1">
      <c r="A15" s="12">
        <v>12</v>
      </c>
      <c r="B15" s="12">
        <f t="shared" si="2"/>
        <v>100</v>
      </c>
      <c r="C15" s="12">
        <f t="shared" si="3"/>
        <v>100</v>
      </c>
      <c r="D15" s="12">
        <f t="shared" si="4"/>
        <v>100</v>
      </c>
      <c r="E15" s="12">
        <f t="shared" si="5"/>
        <v>99.97262831771495</v>
      </c>
      <c r="F15" s="12">
        <f t="shared" si="6"/>
        <v>99.798114837259106</v>
      </c>
      <c r="G15" s="12">
        <f t="shared" si="7"/>
        <v>99.117251648211806</v>
      </c>
      <c r="H15" s="12">
        <f t="shared" si="8"/>
        <v>97.300022657473917</v>
      </c>
      <c r="I15" s="12">
        <f t="shared" si="9"/>
        <v>93.620280326345366</v>
      </c>
      <c r="J15" s="12">
        <f t="shared" si="10"/>
        <v>87.577342917098989</v>
      </c>
      <c r="K15" s="12">
        <f t="shared" si="11"/>
        <v>79.155647639488208</v>
      </c>
      <c r="L15" s="12">
        <f t="shared" si="12"/>
        <v>68.869665146407826</v>
      </c>
      <c r="M15" s="12">
        <f t="shared" si="13"/>
        <v>57.596524857307429</v>
      </c>
      <c r="N15" s="12">
        <f t="shared" si="14"/>
        <v>46.310474709969014</v>
      </c>
      <c r="O15" s="12">
        <f t="shared" si="15"/>
        <v>35.845841696634849</v>
      </c>
      <c r="P15" s="12">
        <f t="shared" si="16"/>
        <v>26.761103339258263</v>
      </c>
      <c r="Q15" s="12">
        <f t="shared" si="17"/>
        <v>19.312154246099812</v>
      </c>
      <c r="R15" s="12">
        <f t="shared" si="18"/>
        <v>13.502423418234244</v>
      </c>
      <c r="S15" s="12">
        <f t="shared" si="19"/>
        <v>9.1669177424232622</v>
      </c>
      <c r="T15" s="12">
        <f t="shared" si="20"/>
        <v>6.0561371000044693</v>
      </c>
      <c r="U15" s="12">
        <f t="shared" si="21"/>
        <v>3.9011992854993323</v>
      </c>
      <c r="V15" s="12">
        <f t="shared" si="22"/>
        <v>2.4548988366984545</v>
      </c>
      <c r="W15" s="12">
        <f t="shared" si="23"/>
        <v>1.5116053801018488</v>
      </c>
      <c r="X15" s="12">
        <f t="shared" si="24"/>
        <v>0.91218943333849845</v>
      </c>
      <c r="Y15" s="12">
        <f t="shared" si="25"/>
        <v>0.54023920168954132</v>
      </c>
      <c r="Z15" s="12">
        <f t="shared" si="26"/>
        <v>0.3144121608097637</v>
      </c>
      <c r="AA15" s="12">
        <f t="shared" si="27"/>
        <v>0.18002486106697879</v>
      </c>
      <c r="AB15" s="12">
        <f t="shared" si="28"/>
        <v>0.10151916508864881</v>
      </c>
      <c r="AC15" s="12">
        <f t="shared" si="29"/>
        <v>5.6437495388227989E-2</v>
      </c>
      <c r="AD15" s="12">
        <f t="shared" si="30"/>
        <v>3.0958268136001315E-2</v>
      </c>
      <c r="AE15" s="12">
        <f t="shared" si="31"/>
        <v>1.6769764955133541E-2</v>
      </c>
      <c r="AF15" s="12">
        <f t="shared" si="32"/>
        <v>8.9772076193002023E-3</v>
      </c>
      <c r="AG15" s="12">
        <f t="shared" si="33"/>
        <v>4.752427876569122E-3</v>
      </c>
      <c r="AH15" s="12">
        <f t="shared" si="34"/>
        <v>2.4895557021555894E-3</v>
      </c>
      <c r="AI15" s="12">
        <f t="shared" si="35"/>
        <v>1.2912512024451693E-3</v>
      </c>
      <c r="AJ15" s="12">
        <f t="shared" si="36"/>
        <v>6.6345779809052878E-4</v>
      </c>
      <c r="AK15" s="12">
        <f t="shared" si="37"/>
        <v>3.378648990839947E-4</v>
      </c>
      <c r="AL15" s="12">
        <f t="shared" si="38"/>
        <v>1.7060733495417651E-4</v>
      </c>
      <c r="AM15" s="12">
        <f t="shared" si="39"/>
        <v>8.545951348535635E-5</v>
      </c>
      <c r="AN15" s="12">
        <f t="shared" si="40"/>
        <v>4.2481650781657759E-5</v>
      </c>
      <c r="AO15" s="12">
        <f t="shared" si="41"/>
        <v>2.096422718399979E-5</v>
      </c>
      <c r="AP15" s="12">
        <f t="shared" si="42"/>
        <v>1.0274016711912846E-5</v>
      </c>
      <c r="AQ15" s="12">
        <f t="shared" si="43"/>
        <v>5.0017632046701166E-6</v>
      </c>
      <c r="AR15" s="12">
        <f t="shared" si="44"/>
        <v>2.4196684225344142E-6</v>
      </c>
      <c r="AS15" s="12">
        <f t="shared" si="45"/>
        <v>1.1634795362839642E-6</v>
      </c>
      <c r="AT15" s="12">
        <f t="shared" si="46"/>
        <v>5.5621659422003906E-7</v>
      </c>
      <c r="AU15" s="12">
        <f t="shared" si="47"/>
        <v>2.6443433935215967E-7</v>
      </c>
      <c r="AV15" s="12">
        <f t="shared" si="48"/>
        <v>1.2504796364240225E-7</v>
      </c>
      <c r="AW15" s="12">
        <f t="shared" si="49"/>
        <v>5.8832727319097948E-8</v>
      </c>
      <c r="AX15" s="12">
        <f t="shared" si="50"/>
        <v>2.7544173236934978E-8</v>
      </c>
      <c r="AY15" s="12">
        <f t="shared" si="51"/>
        <v>1.2834456066909788E-8</v>
      </c>
      <c r="AZ15" s="12">
        <f t="shared" si="52"/>
        <v>5.953468355236811E-9</v>
      </c>
    </row>
    <row r="16" spans="1:52" ht="20.100000000000001" customHeight="1">
      <c r="A16" s="12">
        <v>13</v>
      </c>
      <c r="B16" s="12">
        <f t="shared" si="2"/>
        <v>100</v>
      </c>
      <c r="C16" s="12">
        <f t="shared" si="3"/>
        <v>100</v>
      </c>
      <c r="D16" s="12">
        <f t="shared" si="4"/>
        <v>100</v>
      </c>
      <c r="E16" s="12">
        <f t="shared" si="5"/>
        <v>100</v>
      </c>
      <c r="F16" s="12">
        <f t="shared" si="6"/>
        <v>99.930201002088808</v>
      </c>
      <c r="G16" s="12">
        <f t="shared" si="7"/>
        <v>99.637150726129349</v>
      </c>
      <c r="H16" s="12">
        <f t="shared" si="8"/>
        <v>98.718860719658778</v>
      </c>
      <c r="I16" s="12">
        <f t="shared" si="9"/>
        <v>96.581929820619663</v>
      </c>
      <c r="J16" s="12">
        <f t="shared" si="10"/>
        <v>92.614923069211486</v>
      </c>
      <c r="K16" s="12">
        <f t="shared" si="11"/>
        <v>86.446442261931949</v>
      </c>
      <c r="L16" s="12">
        <f t="shared" si="12"/>
        <v>78.129117253838118</v>
      </c>
      <c r="M16" s="12">
        <f t="shared" si="13"/>
        <v>68.153563212025745</v>
      </c>
      <c r="N16" s="12">
        <f t="shared" si="14"/>
        <v>57.304456134810323</v>
      </c>
      <c r="O16" s="12">
        <f t="shared" si="15"/>
        <v>46.444756489686618</v>
      </c>
      <c r="P16" s="12">
        <f t="shared" si="16"/>
        <v>36.321784227948321</v>
      </c>
      <c r="Q16" s="12">
        <f t="shared" si="17"/>
        <v>27.451092386979951</v>
      </c>
      <c r="R16" s="12">
        <f t="shared" si="18"/>
        <v>20.087327741514986</v>
      </c>
      <c r="S16" s="12">
        <f t="shared" si="19"/>
        <v>14.259775841259875</v>
      </c>
      <c r="T16" s="12">
        <f t="shared" si="20"/>
        <v>9.8398775675190677</v>
      </c>
      <c r="U16" s="12">
        <f t="shared" si="21"/>
        <v>6.6127640959166802</v>
      </c>
      <c r="V16" s="12">
        <f t="shared" si="22"/>
        <v>4.3358884403467197</v>
      </c>
      <c r="W16" s="12">
        <f t="shared" si="23"/>
        <v>2.778486699668496</v>
      </c>
      <c r="X16" s="12">
        <f t="shared" si="24"/>
        <v>1.7428210696087816</v>
      </c>
      <c r="Y16" s="12">
        <f t="shared" si="25"/>
        <v>1.0716107050894381</v>
      </c>
      <c r="Z16" s="12">
        <f t="shared" si="26"/>
        <v>0.64674843658218428</v>
      </c>
      <c r="AA16" s="12">
        <f t="shared" si="27"/>
        <v>0.38359622092871937</v>
      </c>
      <c r="AB16" s="12">
        <f t="shared" si="28"/>
        <v>0.22383920279774588</v>
      </c>
      <c r="AC16" s="12">
        <f t="shared" si="29"/>
        <v>0.12863606571427835</v>
      </c>
      <c r="AD16" s="12">
        <f t="shared" si="30"/>
        <v>7.2871744284407861E-2</v>
      </c>
      <c r="AE16" s="12">
        <f t="shared" si="31"/>
        <v>4.0728370528685852E-2</v>
      </c>
      <c r="AF16" s="12">
        <f t="shared" si="32"/>
        <v>2.2475933073045642E-2</v>
      </c>
      <c r="AG16" s="12">
        <f t="shared" si="33"/>
        <v>1.2255618512811529E-2</v>
      </c>
      <c r="AH16" s="12">
        <f t="shared" si="34"/>
        <v>6.6075240031715689E-3</v>
      </c>
      <c r="AI16" s="12">
        <f t="shared" si="35"/>
        <v>3.524480005110975E-3</v>
      </c>
      <c r="AJ16" s="12">
        <f t="shared" si="36"/>
        <v>1.8610181067944013E-3</v>
      </c>
      <c r="AK16" s="12">
        <f t="shared" si="37"/>
        <v>9.7327021671991234E-4</v>
      </c>
      <c r="AL16" s="12">
        <f t="shared" si="38"/>
        <v>5.0437654131388668E-4</v>
      </c>
      <c r="AM16" s="12">
        <f t="shared" si="39"/>
        <v>2.5912604368250703E-4</v>
      </c>
      <c r="AN16" s="12">
        <f t="shared" si="40"/>
        <v>1.320335458594948E-4</v>
      </c>
      <c r="AO16" s="12">
        <f t="shared" si="41"/>
        <v>6.6748918948991316E-5</v>
      </c>
      <c r="AP16" s="12">
        <f t="shared" si="42"/>
        <v>3.3492618485440329E-5</v>
      </c>
      <c r="AQ16" s="12">
        <f t="shared" si="43"/>
        <v>1.6685781244631172E-5</v>
      </c>
      <c r="AR16" s="12">
        <f t="shared" si="44"/>
        <v>8.256093089766737E-6</v>
      </c>
      <c r="AS16" s="12">
        <f t="shared" si="45"/>
        <v>4.0584709113431841E-6</v>
      </c>
      <c r="AT16" s="12">
        <f t="shared" si="46"/>
        <v>1.9825816054513622E-6</v>
      </c>
      <c r="AU16" s="12">
        <f t="shared" si="47"/>
        <v>9.6270746531710562E-7</v>
      </c>
      <c r="AV16" s="12">
        <f t="shared" si="48"/>
        <v>4.647914877329777E-7</v>
      </c>
      <c r="AW16" s="12">
        <f t="shared" si="49"/>
        <v>2.2316415870873236E-7</v>
      </c>
      <c r="AX16" s="12">
        <f t="shared" si="50"/>
        <v>1.0658274988238461E-7</v>
      </c>
      <c r="AY16" s="12">
        <f t="shared" si="51"/>
        <v>5.0644366172765245E-8</v>
      </c>
      <c r="AZ16" s="12">
        <f t="shared" si="52"/>
        <v>2.3946875035044895E-8</v>
      </c>
    </row>
    <row r="17" spans="1:52" ht="20.100000000000001" customHeight="1">
      <c r="A17" s="12">
        <v>14</v>
      </c>
      <c r="B17" s="12">
        <f t="shared" si="2"/>
        <v>100</v>
      </c>
      <c r="C17" s="12">
        <f t="shared" si="3"/>
        <v>100</v>
      </c>
      <c r="D17" s="12">
        <f t="shared" si="4"/>
        <v>100</v>
      </c>
      <c r="E17" s="12">
        <f t="shared" si="5"/>
        <v>100</v>
      </c>
      <c r="F17" s="12">
        <f t="shared" si="6"/>
        <v>99.97737463238515</v>
      </c>
      <c r="G17" s="12">
        <f t="shared" si="7"/>
        <v>99.859964616665437</v>
      </c>
      <c r="H17" s="12">
        <f t="shared" si="8"/>
        <v>99.428279750751202</v>
      </c>
      <c r="I17" s="12">
        <f t="shared" si="9"/>
        <v>98.274300960204982</v>
      </c>
      <c r="J17" s="12">
        <f t="shared" si="10"/>
        <v>95.853367452712376</v>
      </c>
      <c r="K17" s="12">
        <f t="shared" si="11"/>
        <v>91.654152706534617</v>
      </c>
      <c r="L17" s="12">
        <f t="shared" si="12"/>
        <v>85.404401052533373</v>
      </c>
      <c r="M17" s="12">
        <f t="shared" si="13"/>
        <v>77.202453230355744</v>
      </c>
      <c r="N17" s="12">
        <f t="shared" si="14"/>
        <v>67.513153172162944</v>
      </c>
      <c r="O17" s="12">
        <f t="shared" si="15"/>
        <v>57.043671282738387</v>
      </c>
      <c r="P17" s="12">
        <f t="shared" si="16"/>
        <v>46.565370894401944</v>
      </c>
      <c r="Q17" s="12">
        <f t="shared" si="17"/>
        <v>36.752735976557254</v>
      </c>
      <c r="R17" s="12">
        <f t="shared" si="18"/>
        <v>28.083282991213014</v>
      </c>
      <c r="S17" s="12">
        <f t="shared" si="19"/>
        <v>20.807736254049811</v>
      </c>
      <c r="T17" s="12">
        <f t="shared" si="20"/>
        <v>14.974953916288881</v>
      </c>
      <c r="U17" s="12">
        <f t="shared" si="21"/>
        <v>10.486428110798613</v>
      </c>
      <c r="V17" s="12">
        <f t="shared" si="22"/>
        <v>7.1573728458191184</v>
      </c>
      <c r="W17" s="12">
        <f t="shared" si="23"/>
        <v>4.7693002018446604</v>
      </c>
      <c r="X17" s="12">
        <f t="shared" si="24"/>
        <v>3.1074301863385312</v>
      </c>
      <c r="Y17" s="12">
        <f t="shared" si="25"/>
        <v>1.9825332823464041</v>
      </c>
      <c r="Z17" s="12">
        <f t="shared" si="26"/>
        <v>1.2402060718900771</v>
      </c>
      <c r="AA17" s="12">
        <f t="shared" si="27"/>
        <v>0.76165731781480928</v>
      </c>
      <c r="AB17" s="12">
        <f t="shared" si="28"/>
        <v>0.45974213266529018</v>
      </c>
      <c r="AC17" s="12">
        <f t="shared" si="29"/>
        <v>0.27303320636637896</v>
      </c>
      <c r="AD17" s="12">
        <f t="shared" si="30"/>
        <v>0.15969251630610712</v>
      </c>
      <c r="AE17" s="12">
        <f t="shared" si="31"/>
        <v>9.2068239614869402E-2</v>
      </c>
      <c r="AF17" s="12">
        <f t="shared" si="32"/>
        <v>5.2365968006339088E-2</v>
      </c>
      <c r="AG17" s="12">
        <f t="shared" si="33"/>
        <v>2.9405768538508487E-2</v>
      </c>
      <c r="AH17" s="12">
        <f t="shared" si="34"/>
        <v>1.6314163569852099E-2</v>
      </c>
      <c r="AI17" s="12">
        <f t="shared" si="35"/>
        <v>8.9480356687279324E-3</v>
      </c>
      <c r="AJ17" s="12">
        <f t="shared" si="36"/>
        <v>4.8549188785540843E-3</v>
      </c>
      <c r="AK17" s="12">
        <f t="shared" si="37"/>
        <v>2.6071696049265567E-3</v>
      </c>
      <c r="AL17" s="12">
        <f t="shared" si="38"/>
        <v>1.3864808724074063E-3</v>
      </c>
      <c r="AM17" s="12">
        <f t="shared" si="39"/>
        <v>7.3050662564620164E-4</v>
      </c>
      <c r="AN17" s="12">
        <f t="shared" si="40"/>
        <v>3.8149953929061221E-4</v>
      </c>
      <c r="AO17" s="12">
        <f t="shared" si="41"/>
        <v>1.9756232399182429E-4</v>
      </c>
      <c r="AP17" s="12">
        <f t="shared" si="42"/>
        <v>1.0148995225077083E-4</v>
      </c>
      <c r="AQ17" s="12">
        <f t="shared" si="43"/>
        <v>5.1737835364514334E-5</v>
      </c>
      <c r="AR17" s="12">
        <f t="shared" si="44"/>
        <v>2.6182254567694596E-5</v>
      </c>
      <c r="AS17" s="12">
        <f t="shared" si="45"/>
        <v>1.3157015232957873E-5</v>
      </c>
      <c r="AT17" s="12">
        <f t="shared" si="46"/>
        <v>6.5673262844091845E-6</v>
      </c>
      <c r="AU17" s="12">
        <f t="shared" si="47"/>
        <v>3.257033450630499E-6</v>
      </c>
      <c r="AV17" s="12">
        <f t="shared" si="48"/>
        <v>1.6053590328941957E-6</v>
      </c>
      <c r="AW17" s="12">
        <f t="shared" si="49"/>
        <v>7.8658620918747895E-7</v>
      </c>
      <c r="AX17" s="12">
        <f t="shared" si="50"/>
        <v>3.8321776814145849E-7</v>
      </c>
      <c r="AY17" s="12">
        <f t="shared" si="51"/>
        <v>1.8567975940796331E-7</v>
      </c>
      <c r="AZ17" s="12">
        <f t="shared" si="52"/>
        <v>8.9494285082917229E-8</v>
      </c>
    </row>
    <row r="18" spans="1:52" ht="20.100000000000001" customHeight="1">
      <c r="A18" s="12">
        <v>15</v>
      </c>
      <c r="B18" s="12">
        <f t="shared" si="2"/>
        <v>100</v>
      </c>
      <c r="C18" s="12">
        <f t="shared" si="3"/>
        <v>100</v>
      </c>
      <c r="D18" s="12">
        <f t="shared" si="4"/>
        <v>100</v>
      </c>
      <c r="E18" s="12">
        <f t="shared" si="5"/>
        <v>100</v>
      </c>
      <c r="F18" s="12">
        <f t="shared" si="6"/>
        <v>100</v>
      </c>
      <c r="G18" s="12">
        <f t="shared" si="7"/>
        <v>99.949090172879878</v>
      </c>
      <c r="H18" s="12">
        <f t="shared" si="8"/>
        <v>99.759341965261001</v>
      </c>
      <c r="I18" s="12">
        <f t="shared" si="9"/>
        <v>99.176898901317159</v>
      </c>
      <c r="J18" s="12">
        <f t="shared" si="10"/>
        <v>97.796434082812894</v>
      </c>
      <c r="K18" s="12">
        <f t="shared" si="11"/>
        <v>95.125959669603048</v>
      </c>
      <c r="L18" s="12">
        <f t="shared" si="12"/>
        <v>90.739609171576546</v>
      </c>
      <c r="M18" s="12">
        <f t="shared" si="13"/>
        <v>84.441565245019717</v>
      </c>
      <c r="N18" s="12">
        <f t="shared" si="14"/>
        <v>76.360690604535236</v>
      </c>
      <c r="O18" s="12">
        <f t="shared" si="15"/>
        <v>66.935991756253372</v>
      </c>
      <c r="P18" s="12">
        <f t="shared" si="16"/>
        <v>56.808957560855575</v>
      </c>
      <c r="Q18" s="12">
        <f t="shared" si="17"/>
        <v>46.674489138773041</v>
      </c>
      <c r="R18" s="12">
        <f t="shared" si="18"/>
        <v>37.145365607537457</v>
      </c>
      <c r="S18" s="12">
        <f t="shared" si="19"/>
        <v>28.665288749397728</v>
      </c>
      <c r="T18" s="12">
        <f t="shared" si="20"/>
        <v>21.47938395806397</v>
      </c>
      <c r="U18" s="12">
        <f t="shared" si="21"/>
        <v>15.651313463974519</v>
      </c>
      <c r="V18" s="12">
        <f t="shared" si="22"/>
        <v>11.107451013480476</v>
      </c>
      <c r="W18" s="12">
        <f t="shared" si="23"/>
        <v>7.6891600050363644</v>
      </c>
      <c r="X18" s="12">
        <f t="shared" si="24"/>
        <v>5.1998308319908144</v>
      </c>
      <c r="Y18" s="12">
        <f t="shared" si="25"/>
        <v>3.4400094059575488</v>
      </c>
      <c r="Z18" s="12">
        <f t="shared" si="26"/>
        <v>2.2293021307365666</v>
      </c>
      <c r="AA18" s="12">
        <f t="shared" si="27"/>
        <v>1.416963219084032</v>
      </c>
      <c r="AB18" s="12">
        <f t="shared" si="28"/>
        <v>0.88436740642687006</v>
      </c>
      <c r="AC18" s="12">
        <f t="shared" si="29"/>
        <v>0.54257453558363333</v>
      </c>
      <c r="AD18" s="12">
        <f t="shared" si="30"/>
        <v>0.32754600888139263</v>
      </c>
      <c r="AE18" s="12">
        <f t="shared" si="31"/>
        <v>0.19474797778723649</v>
      </c>
      <c r="AF18" s="12">
        <f t="shared" si="32"/>
        <v>0.11413870686847892</v>
      </c>
      <c r="AG18" s="12">
        <f t="shared" si="33"/>
        <v>6.5992755259995234E-2</v>
      </c>
      <c r="AH18" s="12">
        <f t="shared" si="34"/>
        <v>3.7668770616549253E-2</v>
      </c>
      <c r="AI18" s="12">
        <f t="shared" si="35"/>
        <v>2.1241428506259704E-2</v>
      </c>
      <c r="AJ18" s="12">
        <f t="shared" si="36"/>
        <v>1.1840687345993341E-2</v>
      </c>
      <c r="AK18" s="12">
        <f t="shared" si="37"/>
        <v>6.5285281366225037E-3</v>
      </c>
      <c r="AL18" s="12">
        <f t="shared" si="38"/>
        <v>3.5623382224380879E-3</v>
      </c>
      <c r="AM18" s="12">
        <f t="shared" si="39"/>
        <v>1.9246707666208949E-3</v>
      </c>
      <c r="AN18" s="12">
        <f t="shared" si="40"/>
        <v>1.0301111222115172E-3</v>
      </c>
      <c r="AO18" s="12">
        <f t="shared" si="41"/>
        <v>5.4639807077271215E-4</v>
      </c>
      <c r="AP18" s="12">
        <f t="shared" si="42"/>
        <v>2.8734933120934088E-4</v>
      </c>
      <c r="AQ18" s="12">
        <f t="shared" si="43"/>
        <v>1.4988358690018718E-4</v>
      </c>
      <c r="AR18" s="12">
        <f t="shared" si="44"/>
        <v>7.7570584137754434E-5</v>
      </c>
      <c r="AS18" s="12">
        <f t="shared" si="45"/>
        <v>3.9846078576360971E-5</v>
      </c>
      <c r="AT18" s="12">
        <f t="shared" si="46"/>
        <v>2.0321560321282652E-5</v>
      </c>
      <c r="AU18" s="12">
        <f t="shared" si="47"/>
        <v>1.0292966472258237E-5</v>
      </c>
      <c r="AV18" s="12">
        <f t="shared" si="48"/>
        <v>5.1791373410660092E-6</v>
      </c>
      <c r="AW18" s="12">
        <f t="shared" si="49"/>
        <v>2.5895367707194682E-6</v>
      </c>
      <c r="AX18" s="12">
        <f t="shared" si="50"/>
        <v>1.2868921611210992E-6</v>
      </c>
      <c r="AY18" s="12">
        <f t="shared" si="51"/>
        <v>6.3579773685862328E-7</v>
      </c>
      <c r="AZ18" s="12">
        <f t="shared" si="52"/>
        <v>3.1235547924568311E-7</v>
      </c>
    </row>
    <row r="19" spans="1:52" ht="20.100000000000001" customHeight="1">
      <c r="A19" s="12">
        <v>16</v>
      </c>
      <c r="B19" s="12">
        <f t="shared" si="2"/>
        <v>100</v>
      </c>
      <c r="C19" s="12">
        <f t="shared" si="3"/>
        <v>100</v>
      </c>
      <c r="D19" s="12">
        <f t="shared" si="4"/>
        <v>100</v>
      </c>
      <c r="E19" s="12">
        <f t="shared" si="5"/>
        <v>100</v>
      </c>
      <c r="F19" s="12">
        <f t="shared" si="6"/>
        <v>100</v>
      </c>
      <c r="G19" s="12">
        <f t="shared" si="7"/>
        <v>99.982512256460282</v>
      </c>
      <c r="H19" s="12">
        <f t="shared" si="8"/>
        <v>99.904181684109034</v>
      </c>
      <c r="I19" s="12">
        <f t="shared" si="9"/>
        <v>99.62819787187324</v>
      </c>
      <c r="J19" s="12">
        <f t="shared" si="10"/>
        <v>98.889409062244454</v>
      </c>
      <c r="K19" s="12">
        <f t="shared" si="11"/>
        <v>97.295839021520834</v>
      </c>
      <c r="L19" s="12">
        <f t="shared" si="12"/>
        <v>94.407564753418725</v>
      </c>
      <c r="M19" s="12">
        <f t="shared" si="13"/>
        <v>89.870899256017708</v>
      </c>
      <c r="N19" s="12">
        <f t="shared" si="14"/>
        <v>83.549314768337695</v>
      </c>
      <c r="O19" s="12">
        <f t="shared" si="15"/>
        <v>75.591772170578992</v>
      </c>
      <c r="P19" s="12">
        <f t="shared" si="16"/>
        <v>66.412320060655887</v>
      </c>
      <c r="Q19" s="12">
        <f t="shared" si="17"/>
        <v>56.596242300988834</v>
      </c>
      <c r="R19" s="12">
        <f t="shared" si="18"/>
        <v>46.773828387382167</v>
      </c>
      <c r="S19" s="12">
        <f t="shared" si="19"/>
        <v>37.505035306664155</v>
      </c>
      <c r="T19" s="12">
        <f t="shared" si="20"/>
        <v>29.203394632671898</v>
      </c>
      <c r="U19" s="12">
        <f t="shared" si="21"/>
        <v>22.107420155444402</v>
      </c>
      <c r="V19" s="12">
        <f t="shared" si="22"/>
        <v>16.291928608536008</v>
      </c>
      <c r="W19" s="12">
        <f t="shared" si="23"/>
        <v>11.703967234424956</v>
      </c>
      <c r="X19" s="12">
        <f t="shared" si="24"/>
        <v>8.207656760115972</v>
      </c>
      <c r="Y19" s="12">
        <f t="shared" si="25"/>
        <v>5.6262235913742682</v>
      </c>
      <c r="Z19" s="12">
        <f t="shared" si="26"/>
        <v>3.7747647226842056</v>
      </c>
      <c r="AA19" s="12">
        <f t="shared" si="27"/>
        <v>2.4818353086465179</v>
      </c>
      <c r="AB19" s="12">
        <f t="shared" si="28"/>
        <v>1.6009225558995359</v>
      </c>
      <c r="AC19" s="12">
        <f t="shared" si="29"/>
        <v>1.0142718617138289</v>
      </c>
      <c r="AD19" s="12">
        <f t="shared" si="30"/>
        <v>0.63178046417409706</v>
      </c>
      <c r="AE19" s="12">
        <f t="shared" si="31"/>
        <v>0.38727248686042492</v>
      </c>
      <c r="AF19" s="12">
        <f t="shared" si="32"/>
        <v>0.23382338841387473</v>
      </c>
      <c r="AG19" s="12">
        <f t="shared" si="33"/>
        <v>0.13916672870296878</v>
      </c>
      <c r="AH19" s="12">
        <f t="shared" si="34"/>
        <v>8.1712647650362139E-2</v>
      </c>
      <c r="AI19" s="12">
        <f t="shared" si="35"/>
        <v>4.7364888286014727E-2</v>
      </c>
      <c r="AJ19" s="12">
        <f t="shared" si="36"/>
        <v>2.7122055868516709E-2</v>
      </c>
      <c r="AK19" s="12">
        <f t="shared" si="37"/>
        <v>1.5351584832938374E-2</v>
      </c>
      <c r="AL19" s="12">
        <f t="shared" si="38"/>
        <v>8.5940083443840423E-3</v>
      </c>
      <c r="AM19" s="12">
        <f t="shared" si="39"/>
        <v>4.7608106014357917E-3</v>
      </c>
      <c r="AN19" s="12">
        <f t="shared" si="40"/>
        <v>2.6111018555812237E-3</v>
      </c>
      <c r="AO19" s="12">
        <f t="shared" si="41"/>
        <v>1.4184874377249313E-3</v>
      </c>
      <c r="AP19" s="12">
        <f t="shared" si="42"/>
        <v>7.6361398979067673E-4</v>
      </c>
      <c r="AQ19" s="12">
        <f t="shared" si="43"/>
        <v>4.075161846813283E-4</v>
      </c>
      <c r="AR19" s="12">
        <f t="shared" si="44"/>
        <v>2.1567671985729019E-4</v>
      </c>
      <c r="AS19" s="12">
        <f t="shared" si="45"/>
        <v>1.1324100277071951E-4</v>
      </c>
      <c r="AT19" s="12">
        <f t="shared" si="46"/>
        <v>5.9005343549989294E-5</v>
      </c>
      <c r="AU19" s="12">
        <f t="shared" si="47"/>
        <v>3.0521273909437986E-5</v>
      </c>
      <c r="AV19" s="12">
        <f t="shared" si="48"/>
        <v>1.5677111121320718E-5</v>
      </c>
      <c r="AW19" s="12">
        <f t="shared" si="49"/>
        <v>7.9983884553154356E-6</v>
      </c>
      <c r="AX19" s="12">
        <f t="shared" si="50"/>
        <v>4.0543949896212496E-6</v>
      </c>
      <c r="AY19" s="12">
        <f t="shared" si="51"/>
        <v>2.0424164163919357E-6</v>
      </c>
      <c r="AZ19" s="12">
        <f t="shared" si="52"/>
        <v>1.0227255356394994E-6</v>
      </c>
    </row>
    <row r="20" spans="1:52" ht="20.100000000000001" customHeight="1">
      <c r="A20" s="12">
        <v>17</v>
      </c>
      <c r="B20" s="12">
        <f t="shared" si="2"/>
        <v>100</v>
      </c>
      <c r="C20" s="12">
        <f t="shared" si="3"/>
        <v>100</v>
      </c>
      <c r="D20" s="12">
        <f t="shared" si="4"/>
        <v>100</v>
      </c>
      <c r="E20" s="12">
        <f t="shared" si="5"/>
        <v>100</v>
      </c>
      <c r="F20" s="12">
        <f t="shared" si="6"/>
        <v>100</v>
      </c>
      <c r="G20" s="12">
        <f t="shared" si="7"/>
        <v>100</v>
      </c>
      <c r="H20" s="12">
        <f t="shared" si="8"/>
        <v>99.963821568340578</v>
      </c>
      <c r="I20" s="12">
        <f t="shared" si="9"/>
        <v>99.840573858017279</v>
      </c>
      <c r="J20" s="12">
        <f t="shared" si="10"/>
        <v>99.468042874884702</v>
      </c>
      <c r="K20" s="12">
        <f t="shared" si="11"/>
        <v>98.572238640295993</v>
      </c>
      <c r="L20" s="12">
        <f t="shared" si="12"/>
        <v>96.780947776963671</v>
      </c>
      <c r="M20" s="12">
        <f t="shared" si="13"/>
        <v>93.703370322604556</v>
      </c>
      <c r="N20" s="12">
        <f t="shared" si="14"/>
        <v>89.046497952421959</v>
      </c>
      <c r="O20" s="12">
        <f t="shared" si="15"/>
        <v>82.720061923553018</v>
      </c>
      <c r="P20" s="12">
        <f t="shared" si="16"/>
        <v>74.885875207538476</v>
      </c>
      <c r="Q20" s="12">
        <f t="shared" si="17"/>
        <v>65.934362924250749</v>
      </c>
      <c r="R20" s="12">
        <f t="shared" si="18"/>
        <v>56.402291167226878</v>
      </c>
      <c r="S20" s="12">
        <f t="shared" si="19"/>
        <v>46.864766955534435</v>
      </c>
      <c r="T20" s="12">
        <f t="shared" si="20"/>
        <v>37.836112445468991</v>
      </c>
      <c r="U20" s="12">
        <f t="shared" si="21"/>
        <v>29.702839792467788</v>
      </c>
      <c r="V20" s="12">
        <f t="shared" si="22"/>
        <v>22.696283284781078</v>
      </c>
      <c r="W20" s="12">
        <f t="shared" si="23"/>
        <v>16.89960011951608</v>
      </c>
      <c r="X20" s="12">
        <f t="shared" si="24"/>
        <v>12.277068309932362</v>
      </c>
      <c r="Y20" s="12">
        <f t="shared" si="25"/>
        <v>8.7126436178449289</v>
      </c>
      <c r="Z20" s="12">
        <f t="shared" si="26"/>
        <v>6.0475038284895577</v>
      </c>
      <c r="AA20" s="12">
        <f t="shared" si="27"/>
        <v>4.1104632103303205</v>
      </c>
      <c r="AB20" s="12">
        <f t="shared" si="28"/>
        <v>2.73898073447377</v>
      </c>
      <c r="AC20" s="12">
        <f t="shared" si="29"/>
        <v>1.7911851047517979</v>
      </c>
      <c r="AD20" s="12">
        <f t="shared" si="30"/>
        <v>1.150768652614593</v>
      </c>
      <c r="AE20" s="12">
        <f t="shared" si="31"/>
        <v>0.72702162051899255</v>
      </c>
      <c r="AF20" s="12">
        <f t="shared" si="32"/>
        <v>0.45207192534959684</v>
      </c>
      <c r="AG20" s="12">
        <f t="shared" si="33"/>
        <v>0.276905972830919</v>
      </c>
      <c r="AH20" s="12">
        <f t="shared" si="34"/>
        <v>0.16720958542188122</v>
      </c>
      <c r="AI20" s="12">
        <f t="shared" si="35"/>
        <v>9.9611807845524758E-2</v>
      </c>
      <c r="AJ20" s="12">
        <f t="shared" si="36"/>
        <v>5.8583696944300143E-2</v>
      </c>
      <c r="AK20" s="12">
        <f t="shared" si="37"/>
        <v>3.4035704895724953E-2</v>
      </c>
      <c r="AL20" s="12">
        <f t="shared" si="38"/>
        <v>1.95452903745017E-2</v>
      </c>
      <c r="AM20" s="12">
        <f t="shared" si="39"/>
        <v>1.1100417291022032E-2</v>
      </c>
      <c r="AN20" s="12">
        <f t="shared" si="40"/>
        <v>6.238080596841139E-3</v>
      </c>
      <c r="AO20" s="12">
        <f t="shared" si="41"/>
        <v>3.470462418788978E-3</v>
      </c>
      <c r="AP20" s="12">
        <f t="shared" si="42"/>
        <v>1.9122522840162512E-3</v>
      </c>
      <c r="AQ20" s="12">
        <f t="shared" si="43"/>
        <v>1.0440202497876776E-3</v>
      </c>
      <c r="AR20" s="12">
        <f t="shared" si="44"/>
        <v>5.6500400432435178E-4</v>
      </c>
      <c r="AS20" s="12">
        <f t="shared" si="45"/>
        <v>3.0320433597964727E-4</v>
      </c>
      <c r="AT20" s="12">
        <f t="shared" si="46"/>
        <v>1.6140359327303629E-4</v>
      </c>
      <c r="AU20" s="12">
        <f t="shared" si="47"/>
        <v>8.5256694033571402E-5</v>
      </c>
      <c r="AV20" s="12">
        <f t="shared" si="48"/>
        <v>4.4700920984377848E-5</v>
      </c>
      <c r="AW20" s="12">
        <f t="shared" si="49"/>
        <v>2.3270440270645227E-5</v>
      </c>
      <c r="AX20" s="12">
        <f t="shared" si="50"/>
        <v>1.2031314907062861E-5</v>
      </c>
      <c r="AY20" s="12">
        <f t="shared" si="51"/>
        <v>6.1795301797252078E-6</v>
      </c>
      <c r="AZ20" s="12">
        <f t="shared" si="52"/>
        <v>3.1538357048209483E-6</v>
      </c>
    </row>
    <row r="21" spans="1:52" ht="20.100000000000001" customHeight="1">
      <c r="A21" s="12">
        <v>18</v>
      </c>
      <c r="B21" s="12">
        <f t="shared" si="2"/>
        <v>100</v>
      </c>
      <c r="C21" s="12">
        <f t="shared" si="3"/>
        <v>100</v>
      </c>
      <c r="D21" s="12">
        <f t="shared" si="4"/>
        <v>100</v>
      </c>
      <c r="E21" s="12">
        <f t="shared" si="5"/>
        <v>100</v>
      </c>
      <c r="F21" s="12">
        <f t="shared" si="6"/>
        <v>100</v>
      </c>
      <c r="G21" s="12">
        <f t="shared" si="7"/>
        <v>100</v>
      </c>
      <c r="H21" s="12">
        <f t="shared" si="8"/>
        <v>100</v>
      </c>
      <c r="I21" s="12">
        <f t="shared" si="9"/>
        <v>99.934963185192402</v>
      </c>
      <c r="J21" s="12">
        <f t="shared" si="10"/>
        <v>99.757359781204798</v>
      </c>
      <c r="K21" s="12">
        <f t="shared" si="11"/>
        <v>99.281349539615533</v>
      </c>
      <c r="L21" s="12">
        <f t="shared" si="12"/>
        <v>98.23134851357446</v>
      </c>
      <c r="M21" s="12">
        <f t="shared" si="13"/>
        <v>96.258351033662407</v>
      </c>
      <c r="N21" s="12">
        <f t="shared" si="14"/>
        <v>93.01668580759393</v>
      </c>
      <c r="O21" s="12">
        <f t="shared" si="15"/>
        <v>88.264287286977265</v>
      </c>
      <c r="P21" s="12">
        <f t="shared" si="16"/>
        <v>81.947171163273978</v>
      </c>
      <c r="Q21" s="12">
        <f t="shared" si="17"/>
        <v>74.234914589372451</v>
      </c>
      <c r="R21" s="12">
        <f t="shared" si="18"/>
        <v>65.495839348191339</v>
      </c>
      <c r="S21" s="12">
        <f t="shared" si="19"/>
        <v>56.224498604404758</v>
      </c>
      <c r="T21" s="12">
        <f t="shared" si="20"/>
        <v>46.948425692310373</v>
      </c>
      <c r="U21" s="12">
        <f t="shared" si="21"/>
        <v>38.142194944715982</v>
      </c>
      <c r="V21" s="12">
        <f t="shared" si="22"/>
        <v>30.168030407066993</v>
      </c>
      <c r="W21" s="12">
        <f t="shared" si="23"/>
        <v>23.249818090183002</v>
      </c>
      <c r="X21" s="12">
        <f t="shared" si="24"/>
        <v>17.476871956919979</v>
      </c>
      <c r="Y21" s="12">
        <f t="shared" si="25"/>
        <v>12.827870319805809</v>
      </c>
      <c r="Z21" s="12">
        <f t="shared" si="26"/>
        <v>9.2040859198858822</v>
      </c>
      <c r="AA21" s="12">
        <f t="shared" si="27"/>
        <v>6.4629257349847018</v>
      </c>
      <c r="AB21" s="12">
        <f t="shared" si="28"/>
        <v>4.44606800233512</v>
      </c>
      <c r="AC21" s="12">
        <f t="shared" si="29"/>
        <v>2.9997168161441943</v>
      </c>
      <c r="AD21" s="12">
        <f t="shared" si="30"/>
        <v>1.9869162895465042</v>
      </c>
      <c r="AE21" s="12">
        <f t="shared" si="31"/>
        <v>1.293270176616605</v>
      </c>
      <c r="AF21" s="12">
        <f t="shared" si="32"/>
        <v>0.82794440562778437</v>
      </c>
      <c r="AG21" s="12">
        <f t="shared" si="33"/>
        <v>0.52177574016949746</v>
      </c>
      <c r="AH21" s="12">
        <f t="shared" si="34"/>
        <v>0.32395397133633297</v>
      </c>
      <c r="AI21" s="12">
        <f t="shared" si="35"/>
        <v>0.19830043368015479</v>
      </c>
      <c r="AJ21" s="12">
        <f t="shared" si="36"/>
        <v>0.11975911014721234</v>
      </c>
      <c r="AK21" s="12">
        <f t="shared" si="37"/>
        <v>7.1403945021298085E-2</v>
      </c>
      <c r="AL21" s="12">
        <f t="shared" si="38"/>
        <v>4.2056258991965773E-2</v>
      </c>
      <c r="AM21" s="12">
        <f t="shared" si="39"/>
        <v>2.4484031413481867E-2</v>
      </c>
      <c r="AN21" s="12">
        <f t="shared" si="40"/>
        <v>1.4096534536237621E-2</v>
      </c>
      <c r="AO21" s="12">
        <f t="shared" si="41"/>
        <v>8.030406821153524E-3</v>
      </c>
      <c r="AP21" s="12">
        <f t="shared" si="42"/>
        <v>4.5285950653078362E-3</v>
      </c>
      <c r="AQ21" s="12">
        <f t="shared" si="43"/>
        <v>2.5291964017024916E-3</v>
      </c>
      <c r="AR21" s="12">
        <f t="shared" si="44"/>
        <v>1.399508072773442E-3</v>
      </c>
      <c r="AS21" s="12">
        <f t="shared" si="45"/>
        <v>7.675591504903601E-4</v>
      </c>
      <c r="AT21" s="12">
        <f t="shared" si="46"/>
        <v>4.1739921758065357E-4</v>
      </c>
      <c r="AU21" s="12">
        <f t="shared" si="47"/>
        <v>2.2513610101746798E-4</v>
      </c>
      <c r="AV21" s="12">
        <f t="shared" si="48"/>
        <v>1.204853134045826E-4</v>
      </c>
      <c r="AW21" s="12">
        <f t="shared" si="49"/>
        <v>6.3995911778191346E-5</v>
      </c>
      <c r="AX21" s="12">
        <f t="shared" si="50"/>
        <v>3.3746263571209473E-5</v>
      </c>
      <c r="AY21" s="12">
        <f t="shared" si="51"/>
        <v>1.7671512855650967E-5</v>
      </c>
      <c r="AZ21" s="12">
        <f t="shared" si="52"/>
        <v>9.1919811841683891E-6</v>
      </c>
    </row>
    <row r="22" spans="1:52" ht="20.100000000000001" customHeight="1">
      <c r="A22" s="12">
        <v>19</v>
      </c>
      <c r="B22" s="12">
        <f t="shared" si="2"/>
        <v>100</v>
      </c>
      <c r="C22" s="12">
        <f t="shared" si="3"/>
        <v>100</v>
      </c>
      <c r="D22" s="12">
        <f t="shared" si="4"/>
        <v>100</v>
      </c>
      <c r="E22" s="12">
        <f t="shared" si="5"/>
        <v>100</v>
      </c>
      <c r="F22" s="12">
        <f t="shared" si="6"/>
        <v>100</v>
      </c>
      <c r="G22" s="12">
        <f t="shared" si="7"/>
        <v>100</v>
      </c>
      <c r="H22" s="12">
        <f t="shared" si="8"/>
        <v>100</v>
      </c>
      <c r="I22" s="12">
        <f t="shared" si="9"/>
        <v>99.974706059792467</v>
      </c>
      <c r="J22" s="12">
        <f t="shared" si="10"/>
        <v>99.894404631566971</v>
      </c>
      <c r="K22" s="12">
        <f t="shared" si="11"/>
        <v>99.654565802415291</v>
      </c>
      <c r="L22" s="12">
        <f t="shared" si="12"/>
        <v>99.071054203191224</v>
      </c>
      <c r="M22" s="12">
        <f t="shared" si="13"/>
        <v>97.872023061698968</v>
      </c>
      <c r="N22" s="12">
        <f t="shared" si="14"/>
        <v>95.733130129553658</v>
      </c>
      <c r="O22" s="12">
        <f t="shared" si="15"/>
        <v>92.349505975816186</v>
      </c>
      <c r="P22" s="12">
        <f t="shared" si="16"/>
        <v>87.521878496749409</v>
      </c>
      <c r="Q22" s="12">
        <f t="shared" si="17"/>
        <v>81.224852833685446</v>
      </c>
      <c r="R22" s="12">
        <f t="shared" si="18"/>
        <v>73.632171931159547</v>
      </c>
      <c r="S22" s="12">
        <f t="shared" si="19"/>
        <v>65.091612798071367</v>
      </c>
      <c r="T22" s="12">
        <f t="shared" si="20"/>
        <v>56.060738939151754</v>
      </c>
      <c r="U22" s="12">
        <f t="shared" si="21"/>
        <v>47.025726683924617</v>
      </c>
      <c r="V22" s="12">
        <f t="shared" si="22"/>
        <v>38.426277226435651</v>
      </c>
      <c r="W22" s="12">
        <f t="shared" si="23"/>
        <v>30.602702056218384</v>
      </c>
      <c r="X22" s="12">
        <f t="shared" si="24"/>
        <v>23.771371108536556</v>
      </c>
      <c r="Y22" s="12">
        <f t="shared" si="25"/>
        <v>18.026051417019552</v>
      </c>
      <c r="Z22" s="12">
        <f t="shared" si="26"/>
        <v>13.357483408565251</v>
      </c>
      <c r="AA22" s="12">
        <f t="shared" si="27"/>
        <v>9.682084979248593</v>
      </c>
      <c r="AB22" s="12">
        <f t="shared" si="28"/>
        <v>6.8719288566644083</v>
      </c>
      <c r="AC22" s="12">
        <f t="shared" si="29"/>
        <v>4.7807109171435149</v>
      </c>
      <c r="AD22" s="12">
        <f t="shared" si="30"/>
        <v>3.263141630126789</v>
      </c>
      <c r="AE22" s="12">
        <f t="shared" si="31"/>
        <v>2.1873468441391508</v>
      </c>
      <c r="AF22" s="12">
        <f t="shared" si="32"/>
        <v>1.4412100313448279</v>
      </c>
      <c r="AG22" s="12">
        <f t="shared" si="33"/>
        <v>0.93418797989762925</v>
      </c>
      <c r="AH22" s="12">
        <f t="shared" si="34"/>
        <v>0.59619422055617044</v>
      </c>
      <c r="AI22" s="12">
        <f t="shared" si="35"/>
        <v>0.37490113254212432</v>
      </c>
      <c r="AJ22" s="12">
        <f t="shared" si="36"/>
        <v>0.23245066078415597</v>
      </c>
      <c r="AK22" s="12">
        <f t="shared" si="37"/>
        <v>0.14220692631185775</v>
      </c>
      <c r="AL22" s="12">
        <f t="shared" si="38"/>
        <v>8.5893408404922142E-2</v>
      </c>
      <c r="AM22" s="12">
        <f t="shared" si="39"/>
        <v>5.1251259658401563E-2</v>
      </c>
      <c r="AN22" s="12">
        <f t="shared" si="40"/>
        <v>3.0227045253946188E-2</v>
      </c>
      <c r="AO22" s="12">
        <f t="shared" si="41"/>
        <v>1.7630289773499935E-2</v>
      </c>
      <c r="AP22" s="12">
        <f t="shared" si="42"/>
        <v>1.0174387382831789E-2</v>
      </c>
      <c r="AQ22" s="12">
        <f t="shared" si="43"/>
        <v>5.8122173690931351E-3</v>
      </c>
      <c r="AR22" s="12">
        <f t="shared" si="44"/>
        <v>3.2881225434740155E-3</v>
      </c>
      <c r="AS22" s="12">
        <f t="shared" si="45"/>
        <v>1.8429071419888527E-3</v>
      </c>
      <c r="AT22" s="12">
        <f t="shared" si="46"/>
        <v>1.0237046435723793E-3</v>
      </c>
      <c r="AU22" s="12">
        <f t="shared" si="47"/>
        <v>5.6379150739953342E-4</v>
      </c>
      <c r="AV22" s="12">
        <f t="shared" si="48"/>
        <v>3.0795196833877331E-4</v>
      </c>
      <c r="AW22" s="12">
        <f t="shared" si="49"/>
        <v>1.6688131348146576E-4</v>
      </c>
      <c r="AX22" s="12">
        <f t="shared" si="50"/>
        <v>8.974797328400857E-5</v>
      </c>
      <c r="AY22" s="12">
        <f t="shared" si="51"/>
        <v>4.7913572529139807E-5</v>
      </c>
      <c r="AZ22" s="12">
        <f t="shared" si="52"/>
        <v>2.5399634839258882E-5</v>
      </c>
    </row>
    <row r="23" spans="1:52" ht="20.100000000000001" customHeight="1">
      <c r="A23" s="12">
        <v>20</v>
      </c>
      <c r="B23" s="12">
        <f t="shared" si="2"/>
        <v>100</v>
      </c>
      <c r="C23" s="12">
        <f t="shared" si="3"/>
        <v>100</v>
      </c>
      <c r="D23" s="12">
        <f t="shared" si="4"/>
        <v>100</v>
      </c>
      <c r="E23" s="12">
        <f t="shared" si="5"/>
        <v>100</v>
      </c>
      <c r="F23" s="12">
        <f t="shared" si="6"/>
        <v>100</v>
      </c>
      <c r="G23" s="12">
        <f t="shared" si="7"/>
        <v>100</v>
      </c>
      <c r="H23" s="12">
        <f t="shared" si="8"/>
        <v>100</v>
      </c>
      <c r="I23" s="12">
        <f t="shared" si="9"/>
        <v>100</v>
      </c>
      <c r="J23" s="12">
        <f t="shared" si="10"/>
        <v>99.956074814229936</v>
      </c>
      <c r="K23" s="12">
        <f t="shared" si="11"/>
        <v>99.84117393381517</v>
      </c>
      <c r="L23" s="12">
        <f t="shared" si="12"/>
        <v>99.532892332480458</v>
      </c>
      <c r="M23" s="12">
        <f t="shared" si="13"/>
        <v>98.840226278520902</v>
      </c>
      <c r="N23" s="12">
        <f t="shared" si="14"/>
        <v>97.498818938827498</v>
      </c>
      <c r="O23" s="12">
        <f t="shared" si="15"/>
        <v>95.209159058003436</v>
      </c>
      <c r="P23" s="12">
        <f t="shared" si="16"/>
        <v>91.702908996855939</v>
      </c>
      <c r="Q23" s="12">
        <f t="shared" si="17"/>
        <v>86.816803429135859</v>
      </c>
      <c r="R23" s="12">
        <f t="shared" si="18"/>
        <v>80.548054626682514</v>
      </c>
      <c r="S23" s="12">
        <f t="shared" si="19"/>
        <v>73.072015572371313</v>
      </c>
      <c r="T23" s="12">
        <f t="shared" si="20"/>
        <v>64.71743652365106</v>
      </c>
      <c r="U23" s="12">
        <f t="shared" si="21"/>
        <v>55.909258423133267</v>
      </c>
      <c r="V23" s="12">
        <f t="shared" si="22"/>
        <v>47.097436386772728</v>
      </c>
      <c r="W23" s="12">
        <f t="shared" si="23"/>
        <v>38.690874418857305</v>
      </c>
      <c r="X23" s="12">
        <f t="shared" si="24"/>
        <v>31.010045132895627</v>
      </c>
      <c r="Y23" s="12">
        <f t="shared" si="25"/>
        <v>24.263868733676045</v>
      </c>
      <c r="Z23" s="12">
        <f t="shared" si="26"/>
        <v>18.549230269414458</v>
      </c>
      <c r="AA23" s="12">
        <f t="shared" si="27"/>
        <v>13.866991996791652</v>
      </c>
      <c r="AB23" s="12">
        <f t="shared" si="28"/>
        <v>10.146841010008945</v>
      </c>
      <c r="AC23" s="12">
        <f t="shared" si="29"/>
        <v>7.2741026585425654</v>
      </c>
      <c r="AD23" s="12">
        <f t="shared" si="30"/>
        <v>5.1136683739681992</v>
      </c>
      <c r="AE23" s="12">
        <f t="shared" si="31"/>
        <v>3.5284618454229708</v>
      </c>
      <c r="AF23" s="12">
        <f t="shared" si="32"/>
        <v>2.3917717512062442</v>
      </c>
      <c r="AG23" s="12">
        <f t="shared" si="33"/>
        <v>1.5940475634626399</v>
      </c>
      <c r="AH23" s="12">
        <f t="shared" si="34"/>
        <v>1.0453906317689015</v>
      </c>
      <c r="AI23" s="12">
        <f t="shared" si="35"/>
        <v>0.67512232060747257</v>
      </c>
      <c r="AJ23" s="12">
        <f t="shared" si="36"/>
        <v>0.42966087439880718</v>
      </c>
      <c r="AK23" s="12">
        <f t="shared" si="37"/>
        <v>0.26965229263486501</v>
      </c>
      <c r="AL23" s="12">
        <f t="shared" si="38"/>
        <v>0.16699213481889141</v>
      </c>
      <c r="AM23" s="12">
        <f t="shared" si="39"/>
        <v>0.1021089933237489</v>
      </c>
      <c r="AN23" s="12">
        <f t="shared" si="40"/>
        <v>6.1681541153477876E-2</v>
      </c>
      <c r="AO23" s="12">
        <f t="shared" si="41"/>
        <v>3.683005567819278E-2</v>
      </c>
      <c r="AP23" s="12">
        <f t="shared" si="42"/>
        <v>2.1748261633755882E-2</v>
      </c>
      <c r="AQ23" s="12">
        <f t="shared" si="43"/>
        <v>1.2706561400613483E-2</v>
      </c>
      <c r="AR23" s="12">
        <f t="shared" si="44"/>
        <v>7.3486436554802484E-3</v>
      </c>
      <c r="AS23" s="12">
        <f t="shared" si="45"/>
        <v>4.2086727232855349E-3</v>
      </c>
      <c r="AT23" s="12">
        <f t="shared" si="46"/>
        <v>2.3878918520537622E-3</v>
      </c>
      <c r="AU23" s="12">
        <f t="shared" si="47"/>
        <v>1.3426989420782837E-3</v>
      </c>
      <c r="AV23" s="12">
        <f t="shared" si="48"/>
        <v>7.4849860743412123E-4</v>
      </c>
      <c r="AW23" s="12">
        <f t="shared" si="49"/>
        <v>4.1380627756932426E-4</v>
      </c>
      <c r="AX23" s="12">
        <f t="shared" si="50"/>
        <v>2.2695216208036662E-4</v>
      </c>
      <c r="AY23" s="12">
        <f t="shared" si="51"/>
        <v>1.2351872171286184E-4</v>
      </c>
      <c r="AZ23" s="12">
        <f t="shared" si="52"/>
        <v>6.6729151659739648E-5</v>
      </c>
    </row>
    <row r="24" spans="1:52" ht="20.100000000000001" customHeight="1">
      <c r="A24" s="12">
        <v>21</v>
      </c>
      <c r="B24" s="12">
        <f t="shared" si="2"/>
        <v>100</v>
      </c>
      <c r="C24" s="12">
        <f t="shared" si="3"/>
        <v>100</v>
      </c>
      <c r="D24" s="12">
        <f t="shared" si="4"/>
        <v>100</v>
      </c>
      <c r="E24" s="12">
        <f t="shared" si="5"/>
        <v>100</v>
      </c>
      <c r="F24" s="12">
        <f t="shared" si="6"/>
        <v>100</v>
      </c>
      <c r="G24" s="12">
        <f t="shared" si="7"/>
        <v>100</v>
      </c>
      <c r="H24" s="12">
        <f t="shared" si="8"/>
        <v>100</v>
      </c>
      <c r="I24" s="12">
        <f t="shared" si="9"/>
        <v>100</v>
      </c>
      <c r="J24" s="12">
        <f t="shared" si="10"/>
        <v>100</v>
      </c>
      <c r="K24" s="12">
        <f t="shared" si="11"/>
        <v>99.930034948767485</v>
      </c>
      <c r="L24" s="12">
        <f t="shared" si="12"/>
        <v>99.774807543060547</v>
      </c>
      <c r="M24" s="12">
        <f t="shared" si="13"/>
        <v>99.393485259562013</v>
      </c>
      <c r="N24" s="12">
        <f t="shared" si="14"/>
        <v>98.591864392187503</v>
      </c>
      <c r="O24" s="12">
        <f t="shared" si="15"/>
        <v>97.115594446128256</v>
      </c>
      <c r="P24" s="12">
        <f t="shared" si="16"/>
        <v>94.689359354074895</v>
      </c>
      <c r="Q24" s="12">
        <f t="shared" si="17"/>
        <v>91.077337216145693</v>
      </c>
      <c r="R24" s="12">
        <f t="shared" si="18"/>
        <v>86.146626332582088</v>
      </c>
      <c r="S24" s="12">
        <f t="shared" si="19"/>
        <v>79.912360807485527</v>
      </c>
      <c r="T24" s="12">
        <f t="shared" si="20"/>
        <v>72.549686719150444</v>
      </c>
      <c r="U24" s="12">
        <f t="shared" si="21"/>
        <v>64.369764841427212</v>
      </c>
      <c r="V24" s="12">
        <f t="shared" si="22"/>
        <v>55.768595547109797</v>
      </c>
      <c r="W24" s="12">
        <f t="shared" si="23"/>
        <v>47.164197846383807</v>
      </c>
      <c r="X24" s="12">
        <f t="shared" si="24"/>
        <v>38.938116683384138</v>
      </c>
      <c r="Y24" s="12">
        <f t="shared" si="25"/>
        <v>31.392802809854896</v>
      </c>
      <c r="Z24" s="12">
        <f t="shared" si="26"/>
        <v>24.729881294234954</v>
      </c>
      <c r="AA24" s="12">
        <f t="shared" si="27"/>
        <v>19.048305447083052</v>
      </c>
      <c r="AB24" s="12">
        <f t="shared" si="28"/>
        <v>14.357442350023353</v>
      </c>
      <c r="AC24" s="12">
        <f t="shared" si="29"/>
        <v>10.598624980407962</v>
      </c>
      <c r="AD24" s="12">
        <f t="shared" si="30"/>
        <v>7.6691576868920581</v>
      </c>
      <c r="AE24" s="12">
        <f t="shared" si="31"/>
        <v>5.4443404186855711</v>
      </c>
      <c r="AF24" s="12">
        <f t="shared" si="32"/>
        <v>3.7949819090969075</v>
      </c>
      <c r="AG24" s="12">
        <f t="shared" si="33"/>
        <v>2.5995478812759898</v>
      </c>
      <c r="AH24" s="12">
        <f t="shared" si="34"/>
        <v>1.7512707065317652</v>
      </c>
      <c r="AI24" s="12">
        <f t="shared" si="35"/>
        <v>1.1611947203323225</v>
      </c>
      <c r="AJ24" s="12">
        <f t="shared" si="36"/>
        <v>0.75834456375655912</v>
      </c>
      <c r="AK24" s="12">
        <f t="shared" si="37"/>
        <v>0.48813006347430626</v>
      </c>
      <c r="AL24" s="12">
        <f t="shared" si="38"/>
        <v>0.30988036707207545</v>
      </c>
      <c r="AM24" s="12">
        <f t="shared" si="39"/>
        <v>0.19413727328961561</v>
      </c>
      <c r="AN24" s="12">
        <f t="shared" si="40"/>
        <v>0.12009703353832249</v>
      </c>
      <c r="AO24" s="12">
        <f t="shared" si="41"/>
        <v>7.3401038353798145E-2</v>
      </c>
      <c r="AP24" s="12">
        <f t="shared" si="42"/>
        <v>4.4344873266512444E-2</v>
      </c>
      <c r="AQ24" s="12">
        <f t="shared" si="43"/>
        <v>2.649524946365418E-2</v>
      </c>
      <c r="AR24" s="12">
        <f t="shared" si="44"/>
        <v>1.5663044027683488E-2</v>
      </c>
      <c r="AS24" s="12">
        <f t="shared" si="45"/>
        <v>9.1655148936214438E-3</v>
      </c>
      <c r="AT24" s="12">
        <f t="shared" si="46"/>
        <v>5.3111501559424375E-3</v>
      </c>
      <c r="AU24" s="12">
        <f t="shared" si="47"/>
        <v>3.048877132326976E-3</v>
      </c>
      <c r="AV24" s="12">
        <f t="shared" si="48"/>
        <v>1.7344839425522808E-3</v>
      </c>
      <c r="AW24" s="12">
        <f t="shared" si="49"/>
        <v>9.7820619548442934E-4</v>
      </c>
      <c r="AX24" s="12">
        <f t="shared" si="50"/>
        <v>5.470952692718683E-4</v>
      </c>
      <c r="AY24" s="12">
        <f t="shared" si="51"/>
        <v>3.0353098167410495E-4</v>
      </c>
      <c r="AZ24" s="12">
        <f t="shared" si="52"/>
        <v>1.6710083536662149E-4</v>
      </c>
    </row>
    <row r="25" spans="1:52" ht="20.100000000000001" customHeight="1">
      <c r="A25" s="12">
        <v>22</v>
      </c>
      <c r="B25" s="12">
        <f t="shared" si="2"/>
        <v>100</v>
      </c>
      <c r="C25" s="12">
        <f t="shared" si="3"/>
        <v>100</v>
      </c>
      <c r="D25" s="12">
        <f t="shared" si="4"/>
        <v>100</v>
      </c>
      <c r="E25" s="12">
        <f t="shared" si="5"/>
        <v>100</v>
      </c>
      <c r="F25" s="12">
        <f t="shared" si="6"/>
        <v>100</v>
      </c>
      <c r="G25" s="12">
        <f t="shared" si="7"/>
        <v>100</v>
      </c>
      <c r="H25" s="12">
        <f t="shared" si="8"/>
        <v>100</v>
      </c>
      <c r="I25" s="12">
        <f t="shared" si="9"/>
        <v>100</v>
      </c>
      <c r="J25" s="12">
        <f t="shared" si="10"/>
        <v>100</v>
      </c>
      <c r="K25" s="12">
        <f t="shared" si="11"/>
        <v>99.970426319200342</v>
      </c>
      <c r="L25" s="12">
        <f t="shared" si="12"/>
        <v>99.895765148350577</v>
      </c>
      <c r="M25" s="12">
        <f t="shared" si="13"/>
        <v>99.695262885584427</v>
      </c>
      <c r="N25" s="12">
        <f t="shared" si="14"/>
        <v>99.237754887354782</v>
      </c>
      <c r="O25" s="12">
        <f t="shared" si="15"/>
        <v>98.328780602207701</v>
      </c>
      <c r="P25" s="12">
        <f t="shared" si="16"/>
        <v>96.725575506724198</v>
      </c>
      <c r="Q25" s="12">
        <f t="shared" si="17"/>
        <v>94.175907243061957</v>
      </c>
      <c r="R25" s="12">
        <f t="shared" si="18"/>
        <v>90.472795378049923</v>
      </c>
      <c r="S25" s="12">
        <f t="shared" si="19"/>
        <v>85.509006908942638</v>
      </c>
      <c r="T25" s="12">
        <f t="shared" si="20"/>
        <v>79.31390279708171</v>
      </c>
      <c r="U25" s="12">
        <f t="shared" si="21"/>
        <v>72.0611343126035</v>
      </c>
      <c r="V25" s="12">
        <f t="shared" si="22"/>
        <v>64.045611109249748</v>
      </c>
      <c r="W25" s="12">
        <f t="shared" si="23"/>
        <v>55.637521273910309</v>
      </c>
      <c r="X25" s="12">
        <f t="shared" si="24"/>
        <v>47.226555122531209</v>
      </c>
      <c r="Y25" s="12">
        <f t="shared" si="25"/>
        <v>39.169821802050024</v>
      </c>
      <c r="Z25" s="12">
        <f t="shared" si="26"/>
        <v>31.753348367894603</v>
      </c>
      <c r="AA25" s="12">
        <f t="shared" si="27"/>
        <v>25.17167588833653</v>
      </c>
      <c r="AB25" s="12">
        <f t="shared" si="28"/>
        <v>19.524998540041036</v>
      </c>
      <c r="AC25" s="12">
        <f t="shared" si="29"/>
        <v>14.829835208236652</v>
      </c>
      <c r="AD25" s="12">
        <f t="shared" si="30"/>
        <v>11.037757235746232</v>
      </c>
      <c r="AE25" s="12">
        <f t="shared" si="31"/>
        <v>8.0569021094982123</v>
      </c>
      <c r="AF25" s="12">
        <f t="shared" si="32"/>
        <v>5.7722325861246615</v>
      </c>
      <c r="AG25" s="12">
        <f t="shared" si="33"/>
        <v>4.0620937980954075</v>
      </c>
      <c r="AH25" s="12">
        <f t="shared" si="34"/>
        <v>2.8100908186760605</v>
      </c>
      <c r="AI25" s="12">
        <f t="shared" si="35"/>
        <v>1.9123975199070893</v>
      </c>
      <c r="AJ25" s="12">
        <f t="shared" si="36"/>
        <v>1.2812504331893464</v>
      </c>
      <c r="AK25" s="12">
        <f t="shared" si="37"/>
        <v>0.84563914302975518</v>
      </c>
      <c r="AL25" s="12">
        <f t="shared" si="38"/>
        <v>0.55019239404333942</v>
      </c>
      <c r="AM25" s="12">
        <f t="shared" si="39"/>
        <v>0.35309521141247641</v>
      </c>
      <c r="AN25" s="12">
        <f t="shared" si="40"/>
        <v>0.22365177003872877</v>
      </c>
      <c r="AO25" s="12">
        <f t="shared" si="41"/>
        <v>0.13989373412762612</v>
      </c>
      <c r="AP25" s="12">
        <f t="shared" si="42"/>
        <v>8.6456740400286031E-2</v>
      </c>
      <c r="AQ25" s="12">
        <f t="shared" si="43"/>
        <v>5.2819108493095505E-2</v>
      </c>
      <c r="AR25" s="12">
        <f t="shared" si="44"/>
        <v>3.1913917482444362E-2</v>
      </c>
      <c r="AS25" s="12">
        <f t="shared" si="45"/>
        <v>1.907919923429326E-2</v>
      </c>
      <c r="AT25" s="12">
        <f t="shared" si="46"/>
        <v>1.1290542141169278E-2</v>
      </c>
      <c r="AU25" s="12">
        <f t="shared" si="47"/>
        <v>6.616340621028784E-3</v>
      </c>
      <c r="AV25" s="12">
        <f t="shared" si="48"/>
        <v>3.8409071584865327E-3</v>
      </c>
      <c r="AW25" s="12">
        <f t="shared" si="49"/>
        <v>2.2096241982082956E-3</v>
      </c>
      <c r="AX25" s="12">
        <f t="shared" si="50"/>
        <v>1.2601412807438494E-3</v>
      </c>
      <c r="AY25" s="12">
        <f t="shared" si="51"/>
        <v>7.1264975431329367E-4</v>
      </c>
      <c r="AZ25" s="12">
        <f t="shared" si="52"/>
        <v>3.9978064759621133E-4</v>
      </c>
    </row>
    <row r="26" spans="1:52" ht="20.100000000000001" customHeight="1">
      <c r="A26" s="12">
        <v>23</v>
      </c>
      <c r="B26" s="12">
        <f t="shared" si="2"/>
        <v>100</v>
      </c>
      <c r="C26" s="12">
        <f t="shared" si="3"/>
        <v>100</v>
      </c>
      <c r="D26" s="12">
        <f t="shared" si="4"/>
        <v>100</v>
      </c>
      <c r="E26" s="12">
        <f t="shared" si="5"/>
        <v>100</v>
      </c>
      <c r="F26" s="12">
        <f t="shared" si="6"/>
        <v>100</v>
      </c>
      <c r="G26" s="12">
        <f t="shared" si="7"/>
        <v>100</v>
      </c>
      <c r="H26" s="12">
        <f t="shared" si="8"/>
        <v>100</v>
      </c>
      <c r="I26" s="12">
        <f t="shared" si="9"/>
        <v>100</v>
      </c>
      <c r="J26" s="12">
        <f t="shared" si="10"/>
        <v>100</v>
      </c>
      <c r="K26" s="12">
        <f t="shared" si="11"/>
        <v>100</v>
      </c>
      <c r="L26" s="12">
        <f t="shared" si="12"/>
        <v>99.953614437837118</v>
      </c>
      <c r="M26" s="12">
        <f t="shared" si="13"/>
        <v>99.852712081770036</v>
      </c>
      <c r="N26" s="12">
        <f t="shared" si="14"/>
        <v>99.602823428101487</v>
      </c>
      <c r="O26" s="12">
        <f t="shared" si="15"/>
        <v>99.067241740690847</v>
      </c>
      <c r="P26" s="12">
        <f t="shared" si="16"/>
        <v>98.053542562799819</v>
      </c>
      <c r="Q26" s="12">
        <f t="shared" si="17"/>
        <v>96.331434218308019</v>
      </c>
      <c r="R26" s="12">
        <f t="shared" si="18"/>
        <v>93.670398585569629</v>
      </c>
      <c r="S26" s="12">
        <f t="shared" si="19"/>
        <v>89.888990814430798</v>
      </c>
      <c r="T26" s="12">
        <f t="shared" si="20"/>
        <v>84.901733470155378</v>
      </c>
      <c r="U26" s="12">
        <f t="shared" si="21"/>
        <v>78.749281678843786</v>
      </c>
      <c r="V26" s="12">
        <f t="shared" si="22"/>
        <v>71.602886187725318</v>
      </c>
      <c r="W26" s="12">
        <f t="shared" si="23"/>
        <v>63.742439335022596</v>
      </c>
      <c r="X26" s="12">
        <f t="shared" si="24"/>
        <v>55.514993561678274</v>
      </c>
      <c r="Y26" s="12">
        <f t="shared" si="25"/>
        <v>47.284972054775345</v>
      </c>
      <c r="Z26" s="12">
        <f t="shared" si="26"/>
        <v>39.387551708829008</v>
      </c>
      <c r="AA26" s="12">
        <f t="shared" si="27"/>
        <v>32.093746821927439</v>
      </c>
      <c r="AB26" s="12">
        <f t="shared" si="28"/>
        <v>25.591260154409625</v>
      </c>
      <c r="AC26" s="12">
        <f t="shared" si="29"/>
        <v>19.980873746462887</v>
      </c>
      <c r="AD26" s="12">
        <f t="shared" si="30"/>
        <v>15.285121884301486</v>
      </c>
      <c r="AE26" s="12">
        <f t="shared" si="31"/>
        <v>11.464591271427738</v>
      </c>
      <c r="AF26" s="12">
        <f t="shared" si="32"/>
        <v>8.4372226290751104</v>
      </c>
      <c r="AG26" s="12">
        <f t="shared" si="33"/>
        <v>6.0969402910615544</v>
      </c>
      <c r="AH26" s="12">
        <f t="shared" si="34"/>
        <v>4.3292675013178767</v>
      </c>
      <c r="AI26" s="12">
        <f t="shared" si="35"/>
        <v>3.0228712236263102</v>
      </c>
      <c r="AJ26" s="12">
        <f t="shared" si="36"/>
        <v>2.0769767562392403</v>
      </c>
      <c r="AK26" s="12">
        <f t="shared" si="37"/>
        <v>1.4052185718991539</v>
      </c>
      <c r="AL26" s="12">
        <f t="shared" si="38"/>
        <v>0.93678130699711182</v>
      </c>
      <c r="AM26" s="12">
        <f t="shared" si="39"/>
        <v>0.6157213700502463</v>
      </c>
      <c r="AN26" s="12">
        <f t="shared" si="40"/>
        <v>0.39924458410463515</v>
      </c>
      <c r="AO26" s="12">
        <f t="shared" si="41"/>
        <v>0.25553320503863125</v>
      </c>
      <c r="AP26" s="12">
        <f t="shared" si="42"/>
        <v>0.16152572094309986</v>
      </c>
      <c r="AQ26" s="12">
        <f t="shared" si="43"/>
        <v>0.10088876411207534</v>
      </c>
      <c r="AR26" s="12">
        <f t="shared" si="44"/>
        <v>6.2295985245692992E-2</v>
      </c>
      <c r="AS26" s="12">
        <f t="shared" si="45"/>
        <v>3.8044508407752392E-2</v>
      </c>
      <c r="AT26" s="12">
        <f t="shared" si="46"/>
        <v>2.298935254704787E-2</v>
      </c>
      <c r="AU26" s="12">
        <f t="shared" si="47"/>
        <v>1.3751267598432402E-2</v>
      </c>
      <c r="AV26" s="12">
        <f t="shared" si="48"/>
        <v>8.1453372084391313E-3</v>
      </c>
      <c r="AW26" s="12">
        <f t="shared" si="49"/>
        <v>4.7795400299798412E-3</v>
      </c>
      <c r="AX26" s="12">
        <f t="shared" si="50"/>
        <v>2.7792393051841585E-3</v>
      </c>
      <c r="AY26" s="12">
        <f t="shared" si="51"/>
        <v>1.6020383904854424E-3</v>
      </c>
      <c r="AZ26" s="12">
        <f t="shared" si="52"/>
        <v>9.1572283993138865E-4</v>
      </c>
    </row>
    <row r="27" spans="1:52" ht="20.100000000000001" customHeight="1">
      <c r="A27" s="12">
        <v>24</v>
      </c>
      <c r="B27" s="12">
        <f t="shared" si="2"/>
        <v>100</v>
      </c>
      <c r="C27" s="12">
        <f t="shared" si="3"/>
        <v>100</v>
      </c>
      <c r="D27" s="12">
        <f t="shared" si="4"/>
        <v>100</v>
      </c>
      <c r="E27" s="12">
        <f t="shared" si="5"/>
        <v>100</v>
      </c>
      <c r="F27" s="12">
        <f t="shared" si="6"/>
        <v>100</v>
      </c>
      <c r="G27" s="12">
        <f t="shared" si="7"/>
        <v>100</v>
      </c>
      <c r="H27" s="12">
        <f t="shared" si="8"/>
        <v>100</v>
      </c>
      <c r="I27" s="12">
        <f t="shared" si="9"/>
        <v>100</v>
      </c>
      <c r="J27" s="12">
        <f t="shared" si="10"/>
        <v>100</v>
      </c>
      <c r="K27" s="12">
        <f t="shared" si="11"/>
        <v>100</v>
      </c>
      <c r="L27" s="12">
        <f t="shared" si="12"/>
        <v>100</v>
      </c>
      <c r="M27" s="12">
        <f t="shared" si="13"/>
        <v>99.931436679862841</v>
      </c>
      <c r="N27" s="12">
        <f t="shared" si="14"/>
        <v>99.800568887672625</v>
      </c>
      <c r="O27" s="12">
        <f t="shared" si="15"/>
        <v>99.498010738139328</v>
      </c>
      <c r="P27" s="12">
        <f t="shared" si="16"/>
        <v>98.883521972847106</v>
      </c>
      <c r="Q27" s="12">
        <f t="shared" si="17"/>
        <v>97.768452201805417</v>
      </c>
      <c r="R27" s="12">
        <f t="shared" si="18"/>
        <v>95.935367524229406</v>
      </c>
      <c r="S27" s="12">
        <f t="shared" si="19"/>
        <v>93.17397874354694</v>
      </c>
      <c r="T27" s="12">
        <f t="shared" si="20"/>
        <v>89.325432753005344</v>
      </c>
      <c r="U27" s="12">
        <f t="shared" si="21"/>
        <v>84.32273781737733</v>
      </c>
      <c r="V27" s="12">
        <f t="shared" si="22"/>
        <v>78.215501881391447</v>
      </c>
      <c r="W27" s="12">
        <f t="shared" si="23"/>
        <v>71.171947557708904</v>
      </c>
      <c r="X27" s="12">
        <f t="shared" si="24"/>
        <v>63.458080399194216</v>
      </c>
      <c r="Y27" s="12">
        <f t="shared" si="25"/>
        <v>55.400122307500673</v>
      </c>
      <c r="Z27" s="12">
        <f t="shared" si="26"/>
        <v>47.339846855635678</v>
      </c>
      <c r="AA27" s="12">
        <f t="shared" si="27"/>
        <v>39.592656999984236</v>
      </c>
      <c r="AB27" s="12">
        <f t="shared" si="28"/>
        <v>32.415804470574287</v>
      </c>
      <c r="AC27" s="12">
        <f t="shared" si="29"/>
        <v>25.990418707726821</v>
      </c>
      <c r="AD27" s="12">
        <f t="shared" si="30"/>
        <v>20.41735416797243</v>
      </c>
      <c r="AE27" s="12">
        <f t="shared" si="31"/>
        <v>15.724202723839639</v>
      </c>
      <c r="AF27" s="12">
        <f t="shared" si="32"/>
        <v>11.879501434552774</v>
      </c>
      <c r="AG27" s="12">
        <f t="shared" si="33"/>
        <v>8.8100689483497501</v>
      </c>
      <c r="AH27" s="12">
        <f t="shared" si="34"/>
        <v>6.4181354399503743</v>
      </c>
      <c r="AI27" s="12">
        <f t="shared" si="35"/>
        <v>4.5960423038952065</v>
      </c>
      <c r="AJ27" s="12">
        <f t="shared" si="36"/>
        <v>3.2374109773536692</v>
      </c>
      <c r="AK27" s="12">
        <f t="shared" si="37"/>
        <v>2.2445877152032523</v>
      </c>
      <c r="AL27" s="12">
        <f t="shared" si="38"/>
        <v>1.5327725478008445</v>
      </c>
      <c r="AM27" s="12">
        <f t="shared" si="39"/>
        <v>1.0315461212267152</v>
      </c>
      <c r="AN27" s="12">
        <f t="shared" si="40"/>
        <v>0.68458290696173307</v>
      </c>
      <c r="AO27" s="12">
        <f t="shared" si="41"/>
        <v>0.44826565655697331</v>
      </c>
      <c r="AP27" s="12">
        <f t="shared" si="42"/>
        <v>0.28976856270374002</v>
      </c>
      <c r="AQ27" s="12">
        <f t="shared" si="43"/>
        <v>0.18501066144528999</v>
      </c>
      <c r="AR27" s="12">
        <f t="shared" si="44"/>
        <v>0.1167305233215134</v>
      </c>
      <c r="AS27" s="12">
        <f t="shared" si="45"/>
        <v>7.2814241892427467E-2</v>
      </c>
      <c r="AT27" s="12">
        <f t="shared" si="46"/>
        <v>4.4924622058070254E-2</v>
      </c>
      <c r="AU27" s="12">
        <f t="shared" si="47"/>
        <v>2.7426544305122667E-2</v>
      </c>
      <c r="AV27" s="12">
        <f t="shared" si="48"/>
        <v>1.6574846056262978E-2</v>
      </c>
      <c r="AW27" s="12">
        <f t="shared" si="49"/>
        <v>9.919371693522935E-3</v>
      </c>
      <c r="AX27" s="12">
        <f t="shared" si="50"/>
        <v>5.8807311050831203E-3</v>
      </c>
      <c r="AY27" s="12">
        <f t="shared" si="51"/>
        <v>3.454931382510754E-3</v>
      </c>
      <c r="AZ27" s="12">
        <f t="shared" si="52"/>
        <v>2.0120999986436407E-3</v>
      </c>
    </row>
    <row r="28" spans="1:52" ht="20.100000000000001" customHeight="1">
      <c r="A28" s="12">
        <v>25</v>
      </c>
      <c r="B28" s="12">
        <f t="shared" si="2"/>
        <v>100</v>
      </c>
      <c r="C28" s="12">
        <f t="shared" si="3"/>
        <v>100</v>
      </c>
      <c r="D28" s="12">
        <f t="shared" si="4"/>
        <v>100</v>
      </c>
      <c r="E28" s="12">
        <f t="shared" si="5"/>
        <v>100</v>
      </c>
      <c r="F28" s="12">
        <f t="shared" si="6"/>
        <v>100</v>
      </c>
      <c r="G28" s="12">
        <f t="shared" si="7"/>
        <v>100</v>
      </c>
      <c r="H28" s="12">
        <f t="shared" si="8"/>
        <v>100</v>
      </c>
      <c r="I28" s="12">
        <f t="shared" si="9"/>
        <v>100</v>
      </c>
      <c r="J28" s="12">
        <f t="shared" si="10"/>
        <v>100</v>
      </c>
      <c r="K28" s="12">
        <f t="shared" si="11"/>
        <v>100</v>
      </c>
      <c r="L28" s="12">
        <f t="shared" si="12"/>
        <v>100</v>
      </c>
      <c r="M28" s="12">
        <f t="shared" si="13"/>
        <v>99.969224486947383</v>
      </c>
      <c r="N28" s="12">
        <f t="shared" si="14"/>
        <v>99.90339652664963</v>
      </c>
      <c r="O28" s="12">
        <f t="shared" si="15"/>
        <v>99.739241376710496</v>
      </c>
      <c r="P28" s="12">
        <f t="shared" si="16"/>
        <v>99.381509618875455</v>
      </c>
      <c r="Q28" s="12">
        <f t="shared" si="17"/>
        <v>98.688143711243754</v>
      </c>
      <c r="R28" s="12">
        <f t="shared" si="18"/>
        <v>97.475546402518077</v>
      </c>
      <c r="S28" s="12">
        <f t="shared" si="19"/>
        <v>95.539170052510556</v>
      </c>
      <c r="T28" s="12">
        <f t="shared" si="20"/>
        <v>92.687444207971353</v>
      </c>
      <c r="U28" s="12">
        <f t="shared" si="21"/>
        <v>88.781502728204188</v>
      </c>
      <c r="V28" s="12">
        <f t="shared" si="22"/>
        <v>83.770099064071019</v>
      </c>
      <c r="W28" s="12">
        <f t="shared" si="23"/>
        <v>77.709914793672823</v>
      </c>
      <c r="X28" s="12">
        <f t="shared" si="24"/>
        <v>70.765720289708852</v>
      </c>
      <c r="Y28" s="12">
        <f t="shared" si="25"/>
        <v>63.190666550117001</v>
      </c>
      <c r="Z28" s="12">
        <f t="shared" si="26"/>
        <v>55.292142002442333</v>
      </c>
      <c r="AA28" s="12">
        <f t="shared" si="27"/>
        <v>47.391523585163306</v>
      </c>
      <c r="AB28" s="12">
        <f t="shared" si="28"/>
        <v>39.786312332032118</v>
      </c>
      <c r="AC28" s="12">
        <f t="shared" si="29"/>
        <v>32.721109064342443</v>
      </c>
      <c r="AD28" s="12">
        <f t="shared" si="30"/>
        <v>26.370743617030723</v>
      </c>
      <c r="AE28" s="12">
        <f t="shared" si="31"/>
        <v>20.835736466733927</v>
      </c>
      <c r="AF28" s="12">
        <f t="shared" si="32"/>
        <v>16.147927153345076</v>
      </c>
      <c r="AG28" s="12">
        <f t="shared" si="33"/>
        <v>12.28287362967864</v>
      </c>
      <c r="AH28" s="12">
        <f t="shared" si="34"/>
        <v>9.1754411189452689</v>
      </c>
      <c r="AI28" s="12">
        <f t="shared" si="35"/>
        <v>6.735554973060907</v>
      </c>
      <c r="AJ28" s="12">
        <f t="shared" si="36"/>
        <v>4.8620188869138694</v>
      </c>
      <c r="AK28" s="12">
        <f t="shared" si="37"/>
        <v>3.4532792815611515</v>
      </c>
      <c r="AL28" s="12">
        <f t="shared" si="38"/>
        <v>2.4148395841903687</v>
      </c>
      <c r="AM28" s="12">
        <f t="shared" si="39"/>
        <v>1.6635997430149474</v>
      </c>
      <c r="AN28" s="12">
        <f t="shared" si="40"/>
        <v>1.1297106906188057</v>
      </c>
      <c r="AO28" s="12">
        <f t="shared" si="41"/>
        <v>0.75663757898632045</v>
      </c>
      <c r="AP28" s="12">
        <f t="shared" si="42"/>
        <v>0.50008682319119002</v>
      </c>
      <c r="AQ28" s="12">
        <f t="shared" si="43"/>
        <v>0.32633544896509065</v>
      </c>
      <c r="AR28" s="12">
        <f t="shared" si="44"/>
        <v>0.21035792881192444</v>
      </c>
      <c r="AS28" s="12">
        <f t="shared" si="45"/>
        <v>0.13400897282545551</v>
      </c>
      <c r="AT28" s="12">
        <f t="shared" si="46"/>
        <v>8.4408107177910516E-2</v>
      </c>
      <c r="AU28" s="12">
        <f t="shared" si="47"/>
        <v>5.2589053445432778E-2</v>
      </c>
      <c r="AV28" s="12">
        <f t="shared" si="48"/>
        <v>3.2422322690171798E-2</v>
      </c>
      <c r="AW28" s="12">
        <f t="shared" si="49"/>
        <v>1.9787848487525673E-2</v>
      </c>
      <c r="AX28" s="12">
        <f t="shared" si="50"/>
        <v>1.1959655032885087E-2</v>
      </c>
      <c r="AY28" s="12">
        <f t="shared" si="51"/>
        <v>7.1607173665613755E-3</v>
      </c>
      <c r="AZ28" s="12">
        <f t="shared" si="52"/>
        <v>4.2487094024166328E-3</v>
      </c>
    </row>
    <row r="29" spans="1:52" ht="20.100000000000001" customHeight="1">
      <c r="A29" s="12">
        <v>26</v>
      </c>
      <c r="B29" s="12">
        <f t="shared" si="2"/>
        <v>100</v>
      </c>
      <c r="C29" s="12">
        <f t="shared" si="3"/>
        <v>100</v>
      </c>
      <c r="D29" s="12">
        <f t="shared" si="4"/>
        <v>100</v>
      </c>
      <c r="E29" s="12">
        <f t="shared" si="5"/>
        <v>100</v>
      </c>
      <c r="F29" s="12">
        <f t="shared" si="6"/>
        <v>100</v>
      </c>
      <c r="G29" s="12">
        <f t="shared" si="7"/>
        <v>100</v>
      </c>
      <c r="H29" s="12">
        <f t="shared" si="8"/>
        <v>100</v>
      </c>
      <c r="I29" s="12">
        <f t="shared" si="9"/>
        <v>100</v>
      </c>
      <c r="J29" s="12">
        <f t="shared" si="10"/>
        <v>100</v>
      </c>
      <c r="K29" s="12">
        <f t="shared" si="11"/>
        <v>100</v>
      </c>
      <c r="L29" s="12">
        <f t="shared" si="12"/>
        <v>100</v>
      </c>
      <c r="M29" s="12">
        <f t="shared" si="13"/>
        <v>100</v>
      </c>
      <c r="N29" s="12">
        <f t="shared" si="14"/>
        <v>99.954810346138117</v>
      </c>
      <c r="O29" s="12">
        <f t="shared" si="15"/>
        <v>99.869134797479575</v>
      </c>
      <c r="P29" s="12">
        <f t="shared" si="16"/>
        <v>99.668810183891807</v>
      </c>
      <c r="Q29" s="12">
        <f t="shared" si="17"/>
        <v>99.254107717051937</v>
      </c>
      <c r="R29" s="12">
        <f t="shared" si="18"/>
        <v>98.482586438322187</v>
      </c>
      <c r="S29" s="12">
        <f t="shared" si="19"/>
        <v>97.176610189485373</v>
      </c>
      <c r="T29" s="12">
        <f t="shared" si="20"/>
        <v>95.14429873275418</v>
      </c>
      <c r="U29" s="12">
        <f t="shared" si="21"/>
        <v>92.21132189037867</v>
      </c>
      <c r="V29" s="12">
        <f t="shared" si="22"/>
        <v>88.256504480850651</v>
      </c>
      <c r="W29" s="12">
        <f t="shared" si="23"/>
        <v>83.242040916411526</v>
      </c>
      <c r="X29" s="12">
        <f t="shared" si="24"/>
        <v>77.2301709620872</v>
      </c>
      <c r="Y29" s="12">
        <f t="shared" si="25"/>
        <v>70.381938158685898</v>
      </c>
      <c r="Z29" s="12">
        <f t="shared" si="26"/>
        <v>62.938579643602601</v>
      </c>
      <c r="AA29" s="12">
        <f t="shared" si="27"/>
        <v>55.190390170342376</v>
      </c>
      <c r="AB29" s="12">
        <f t="shared" si="28"/>
        <v>47.440301265084464</v>
      </c>
      <c r="AC29" s="12">
        <f t="shared" si="29"/>
        <v>39.969544833005408</v>
      </c>
      <c r="AD29" s="12">
        <f t="shared" si="30"/>
        <v>33.011062617903434</v>
      </c>
      <c r="AE29" s="12">
        <f t="shared" si="31"/>
        <v>26.73366001622734</v>
      </c>
      <c r="AF29" s="12">
        <f t="shared" si="32"/>
        <v>21.237203971905135</v>
      </c>
      <c r="AG29" s="12">
        <f t="shared" si="33"/>
        <v>16.557094775929588</v>
      </c>
      <c r="AH29" s="12">
        <f t="shared" si="34"/>
        <v>12.675098326900327</v>
      </c>
      <c r="AI29" s="12">
        <f t="shared" si="35"/>
        <v>9.5333792327391311</v>
      </c>
      <c r="AJ29" s="12">
        <f t="shared" si="36"/>
        <v>7.048991072860292</v>
      </c>
      <c r="AK29" s="12">
        <f t="shared" si="37"/>
        <v>5.1268522195951691</v>
      </c>
      <c r="AL29" s="12">
        <f t="shared" si="38"/>
        <v>3.670088828283153</v>
      </c>
      <c r="AM29" s="12">
        <f t="shared" si="39"/>
        <v>2.5873704210131341</v>
      </c>
      <c r="AN29" s="12">
        <f t="shared" si="40"/>
        <v>1.797402366104415</v>
      </c>
      <c r="AO29" s="12">
        <f t="shared" si="41"/>
        <v>1.231055921185316</v>
      </c>
      <c r="AP29" s="12">
        <f t="shared" si="42"/>
        <v>0.83174254165216899</v>
      </c>
      <c r="AQ29" s="12">
        <f t="shared" si="43"/>
        <v>0.55462933649707613</v>
      </c>
      <c r="AR29" s="12">
        <f t="shared" si="44"/>
        <v>0.36520325327683517</v>
      </c>
      <c r="AS29" s="12">
        <f t="shared" si="45"/>
        <v>0.2375692867121186</v>
      </c>
      <c r="AT29" s="12">
        <f t="shared" si="46"/>
        <v>0.15274490834686477</v>
      </c>
      <c r="AU29" s="12">
        <f t="shared" si="47"/>
        <v>9.7107338847519889E-2</v>
      </c>
      <c r="AV29" s="12">
        <f t="shared" si="48"/>
        <v>6.1069684297622343E-2</v>
      </c>
      <c r="AW29" s="12">
        <f t="shared" si="49"/>
        <v>3.8006574876453814E-2</v>
      </c>
      <c r="AX29" s="12">
        <f t="shared" si="50"/>
        <v>2.3416088589127245E-2</v>
      </c>
      <c r="AY29" s="12">
        <f t="shared" si="51"/>
        <v>1.428722887435104E-2</v>
      </c>
      <c r="AZ29" s="12">
        <f t="shared" si="52"/>
        <v>8.6359047713559685E-3</v>
      </c>
    </row>
    <row r="30" spans="1:52" ht="20.100000000000001" customHeight="1">
      <c r="A30" s="12">
        <v>27</v>
      </c>
      <c r="B30" s="12">
        <f t="shared" si="2"/>
        <v>100</v>
      </c>
      <c r="C30" s="12">
        <f t="shared" si="3"/>
        <v>100</v>
      </c>
      <c r="D30" s="12">
        <f t="shared" si="4"/>
        <v>100</v>
      </c>
      <c r="E30" s="12">
        <f t="shared" si="5"/>
        <v>100</v>
      </c>
      <c r="F30" s="12">
        <f t="shared" si="6"/>
        <v>100</v>
      </c>
      <c r="G30" s="12">
        <f t="shared" si="7"/>
        <v>100</v>
      </c>
      <c r="H30" s="12">
        <f t="shared" si="8"/>
        <v>100</v>
      </c>
      <c r="I30" s="12">
        <f t="shared" si="9"/>
        <v>100</v>
      </c>
      <c r="J30" s="12">
        <f t="shared" si="10"/>
        <v>100</v>
      </c>
      <c r="K30" s="12">
        <f t="shared" si="11"/>
        <v>100</v>
      </c>
      <c r="L30" s="12">
        <f t="shared" si="12"/>
        <v>100</v>
      </c>
      <c r="M30" s="12">
        <f t="shared" si="13"/>
        <v>100</v>
      </c>
      <c r="N30" s="12">
        <f t="shared" si="14"/>
        <v>100</v>
      </c>
      <c r="O30" s="12">
        <f t="shared" si="15"/>
        <v>99.936486941582075</v>
      </c>
      <c r="P30" s="12">
        <f t="shared" si="16"/>
        <v>99.828421608900896</v>
      </c>
      <c r="Q30" s="12">
        <f t="shared" si="17"/>
        <v>99.589493794567929</v>
      </c>
      <c r="R30" s="12">
        <f t="shared" si="18"/>
        <v>99.116648683087732</v>
      </c>
      <c r="S30" s="12">
        <f t="shared" si="19"/>
        <v>98.26823694746858</v>
      </c>
      <c r="T30" s="12">
        <f t="shared" si="20"/>
        <v>96.873196361305062</v>
      </c>
      <c r="U30" s="12">
        <f t="shared" si="21"/>
        <v>94.751928677174618</v>
      </c>
      <c r="V30" s="12">
        <f t="shared" si="22"/>
        <v>91.745930916123726</v>
      </c>
      <c r="W30" s="12">
        <f t="shared" si="23"/>
        <v>87.749699238643075</v>
      </c>
      <c r="X30" s="12">
        <f t="shared" si="24"/>
        <v>82.73692523855766</v>
      </c>
      <c r="Y30" s="12">
        <f t="shared" si="25"/>
        <v>76.774179588524916</v>
      </c>
      <c r="Z30" s="12">
        <f t="shared" si="26"/>
        <v>70.01861449652877</v>
      </c>
      <c r="AA30" s="12">
        <f t="shared" si="27"/>
        <v>62.700409844959225</v>
      </c>
      <c r="AB30" s="12">
        <f t="shared" si="28"/>
        <v>55.094290198136832</v>
      </c>
      <c r="AC30" s="12">
        <f t="shared" si="29"/>
        <v>47.486441185692932</v>
      </c>
      <c r="AD30" s="12">
        <f t="shared" si="30"/>
        <v>40.143257100322273</v>
      </c>
      <c r="AE30" s="12">
        <f t="shared" si="31"/>
        <v>33.286908404553337</v>
      </c>
      <c r="AF30" s="12">
        <f t="shared" si="32"/>
        <v>27.080447726548162</v>
      </c>
      <c r="AG30" s="12">
        <f t="shared" si="33"/>
        <v>21.622838356671448</v>
      </c>
      <c r="AH30" s="12">
        <f t="shared" si="34"/>
        <v>16.952457136623181</v>
      </c>
      <c r="AI30" s="12">
        <f t="shared" si="35"/>
        <v>13.056565337519116</v>
      </c>
      <c r="AJ30" s="12">
        <f t="shared" si="36"/>
        <v>9.8839550176056576</v>
      </c>
      <c r="AK30" s="12">
        <f t="shared" si="37"/>
        <v>7.3582828036405283</v>
      </c>
      <c r="AL30" s="12">
        <f t="shared" si="38"/>
        <v>5.3902451998177092</v>
      </c>
      <c r="AM30" s="12">
        <f t="shared" si="39"/>
        <v>3.8874921159735432</v>
      </c>
      <c r="AN30" s="12">
        <f t="shared" si="40"/>
        <v>2.7618458973614057</v>
      </c>
      <c r="AO30" s="12">
        <f t="shared" si="41"/>
        <v>1.9338979096282725</v>
      </c>
      <c r="AP30" s="12">
        <f t="shared" si="42"/>
        <v>1.3353678919077294</v>
      </c>
      <c r="AQ30" s="12">
        <f t="shared" si="43"/>
        <v>0.90975316154683139</v>
      </c>
      <c r="AR30" s="12">
        <f t="shared" si="44"/>
        <v>0.61180877001724832</v>
      </c>
      <c r="AS30" s="12">
        <f t="shared" si="45"/>
        <v>0.40633424267556928</v>
      </c>
      <c r="AT30" s="12">
        <f t="shared" si="46"/>
        <v>0.26663957696178869</v>
      </c>
      <c r="AU30" s="12">
        <f t="shared" si="47"/>
        <v>0.17295330656959423</v>
      </c>
      <c r="AV30" s="12">
        <f t="shared" si="48"/>
        <v>0.11093731376244373</v>
      </c>
      <c r="AW30" s="12">
        <f t="shared" si="49"/>
        <v>7.0395421790103843E-2</v>
      </c>
      <c r="AX30" s="12">
        <f t="shared" si="50"/>
        <v>4.4207393931937101E-2</v>
      </c>
      <c r="AY30" s="12">
        <f t="shared" si="51"/>
        <v>2.7484472407294853E-2</v>
      </c>
      <c r="AZ30" s="12">
        <f t="shared" si="52"/>
        <v>1.6922829357130263E-2</v>
      </c>
    </row>
    <row r="31" spans="1:52" ht="20.100000000000001" customHeight="1">
      <c r="A31" s="12">
        <v>28</v>
      </c>
      <c r="B31" s="12">
        <f t="shared" si="2"/>
        <v>100</v>
      </c>
      <c r="C31" s="12">
        <f t="shared" si="3"/>
        <v>100</v>
      </c>
      <c r="D31" s="12">
        <f t="shared" si="4"/>
        <v>100</v>
      </c>
      <c r="E31" s="12">
        <f t="shared" si="5"/>
        <v>100</v>
      </c>
      <c r="F31" s="12">
        <f t="shared" si="6"/>
        <v>100</v>
      </c>
      <c r="G31" s="12">
        <f t="shared" si="7"/>
        <v>100</v>
      </c>
      <c r="H31" s="12">
        <f t="shared" si="8"/>
        <v>100</v>
      </c>
      <c r="I31" s="12">
        <f t="shared" si="9"/>
        <v>100</v>
      </c>
      <c r="J31" s="12">
        <f t="shared" si="10"/>
        <v>100</v>
      </c>
      <c r="K31" s="12">
        <f t="shared" si="11"/>
        <v>100</v>
      </c>
      <c r="L31" s="12">
        <f t="shared" si="12"/>
        <v>100</v>
      </c>
      <c r="M31" s="12">
        <f t="shared" si="13"/>
        <v>100</v>
      </c>
      <c r="N31" s="12">
        <f t="shared" si="14"/>
        <v>100</v>
      </c>
      <c r="O31" s="12">
        <f t="shared" si="15"/>
        <v>99.970163013633311</v>
      </c>
      <c r="P31" s="12">
        <f t="shared" si="16"/>
        <v>99.913927729441468</v>
      </c>
      <c r="Q31" s="12">
        <f t="shared" si="17"/>
        <v>99.78114298171991</v>
      </c>
      <c r="R31" s="12">
        <f t="shared" si="18"/>
        <v>99.501615045981112</v>
      </c>
      <c r="S31" s="12">
        <f t="shared" si="19"/>
        <v>98.969997006172051</v>
      </c>
      <c r="T31" s="12">
        <f t="shared" si="20"/>
        <v>98.046376894964595</v>
      </c>
      <c r="U31" s="12">
        <f t="shared" si="21"/>
        <v>96.566647810600287</v>
      </c>
      <c r="V31" s="12">
        <f t="shared" si="22"/>
        <v>94.363000742578521</v>
      </c>
      <c r="W31" s="12">
        <f t="shared" si="23"/>
        <v>91.291430777539276</v>
      </c>
      <c r="X31" s="12">
        <f t="shared" si="24"/>
        <v>87.260330537086944</v>
      </c>
      <c r="Y31" s="12">
        <f t="shared" si="25"/>
        <v>82.253243671244078</v>
      </c>
      <c r="Z31" s="12">
        <f t="shared" si="26"/>
        <v>76.340074186641417</v>
      </c>
      <c r="AA31" s="12">
        <f t="shared" si="27"/>
        <v>69.673999542817754</v>
      </c>
      <c r="AB31" s="12">
        <f t="shared" si="28"/>
        <v>62.474922383580193</v>
      </c>
      <c r="AC31" s="12">
        <f t="shared" si="29"/>
        <v>55.00333753838045</v>
      </c>
      <c r="AD31" s="12">
        <f t="shared" si="30"/>
        <v>47.530172814256069</v>
      </c>
      <c r="AE31" s="12">
        <f t="shared" si="31"/>
        <v>40.308245963474064</v>
      </c>
      <c r="AF31" s="12">
        <f t="shared" si="32"/>
        <v>33.54975331204578</v>
      </c>
      <c r="AG31" s="12">
        <f t="shared" si="33"/>
        <v>27.412259591805</v>
      </c>
      <c r="AH31" s="12">
        <f t="shared" si="34"/>
        <v>21.993630019510825</v>
      </c>
      <c r="AI31" s="12">
        <f t="shared" si="35"/>
        <v>17.334719893323388</v>
      </c>
      <c r="AJ31" s="12">
        <f t="shared" si="36"/>
        <v>13.427659948537363</v>
      </c>
      <c r="AK31" s="12">
        <f t="shared" si="37"/>
        <v>10.227264983127416</v>
      </c>
      <c r="AL31" s="12">
        <f t="shared" si="38"/>
        <v>7.6633089764883753</v>
      </c>
      <c r="AM31" s="12">
        <f t="shared" si="39"/>
        <v>5.6519429877055289</v>
      </c>
      <c r="AN31" s="12">
        <f t="shared" si="40"/>
        <v>4.1051779587550712</v>
      </c>
      <c r="AO31" s="12">
        <f t="shared" si="41"/>
        <v>2.9379578931182095</v>
      </c>
      <c r="AP31" s="12">
        <f t="shared" si="42"/>
        <v>2.0728192976390849</v>
      </c>
      <c r="AQ31" s="12">
        <f t="shared" si="43"/>
        <v>1.4424388991214645</v>
      </c>
      <c r="AR31" s="12">
        <f t="shared" si="44"/>
        <v>0.99052438501145457</v>
      </c>
      <c r="AS31" s="12">
        <f t="shared" si="45"/>
        <v>0.67153631633242039</v>
      </c>
      <c r="AT31" s="12">
        <f t="shared" si="46"/>
        <v>0.44968458009291634</v>
      </c>
      <c r="AU31" s="12">
        <f t="shared" si="47"/>
        <v>0.29755739639871637</v>
      </c>
      <c r="AV31" s="12">
        <f t="shared" si="48"/>
        <v>0.1946436917926796</v>
      </c>
      <c r="AW31" s="12">
        <f t="shared" si="49"/>
        <v>0.12591915935636103</v>
      </c>
      <c r="AX31" s="12">
        <f t="shared" si="50"/>
        <v>8.0592178281854346E-2</v>
      </c>
      <c r="AY31" s="12">
        <f t="shared" si="51"/>
        <v>5.1050978716123074E-2</v>
      </c>
      <c r="AZ31" s="12">
        <f t="shared" si="52"/>
        <v>3.2016870566933441E-2</v>
      </c>
    </row>
    <row r="32" spans="1:52" ht="20.100000000000001" customHeight="1">
      <c r="A32" s="12">
        <v>29</v>
      </c>
      <c r="B32" s="12">
        <f t="shared" si="2"/>
        <v>100</v>
      </c>
      <c r="C32" s="12">
        <f t="shared" si="3"/>
        <v>100</v>
      </c>
      <c r="D32" s="12">
        <f t="shared" si="4"/>
        <v>100</v>
      </c>
      <c r="E32" s="12">
        <f t="shared" si="5"/>
        <v>100</v>
      </c>
      <c r="F32" s="12">
        <f t="shared" si="6"/>
        <v>100</v>
      </c>
      <c r="G32" s="12">
        <f t="shared" si="7"/>
        <v>100</v>
      </c>
      <c r="H32" s="12">
        <f t="shared" si="8"/>
        <v>100</v>
      </c>
      <c r="I32" s="12">
        <f t="shared" si="9"/>
        <v>100</v>
      </c>
      <c r="J32" s="12">
        <f t="shared" si="10"/>
        <v>100</v>
      </c>
      <c r="K32" s="12">
        <f t="shared" si="11"/>
        <v>100</v>
      </c>
      <c r="L32" s="12">
        <f t="shared" si="12"/>
        <v>100</v>
      </c>
      <c r="M32" s="12">
        <f t="shared" si="13"/>
        <v>100</v>
      </c>
      <c r="N32" s="12">
        <f t="shared" si="14"/>
        <v>100</v>
      </c>
      <c r="O32" s="12">
        <f t="shared" si="15"/>
        <v>100</v>
      </c>
      <c r="P32" s="12">
        <f t="shared" si="16"/>
        <v>99.958155033169348</v>
      </c>
      <c r="Q32" s="12">
        <f t="shared" si="17"/>
        <v>99.886880464286534</v>
      </c>
      <c r="R32" s="12">
        <f t="shared" si="18"/>
        <v>99.727284982849653</v>
      </c>
      <c r="S32" s="12">
        <f t="shared" si="19"/>
        <v>99.405572215022488</v>
      </c>
      <c r="T32" s="12">
        <f t="shared" si="20"/>
        <v>98.815012417017385</v>
      </c>
      <c r="U32" s="12">
        <f t="shared" si="21"/>
        <v>97.818178247445559</v>
      </c>
      <c r="V32" s="12">
        <f t="shared" si="22"/>
        <v>96.258120272080248</v>
      </c>
      <c r="W32" s="12">
        <f t="shared" si="23"/>
        <v>93.978261600150176</v>
      </c>
      <c r="X32" s="12">
        <f t="shared" si="24"/>
        <v>90.847858877299856</v>
      </c>
      <c r="Y32" s="12">
        <f t="shared" si="25"/>
        <v>86.787641532804784</v>
      </c>
      <c r="Z32" s="12">
        <f t="shared" si="26"/>
        <v>81.789608402255766</v>
      </c>
      <c r="AA32" s="12">
        <f t="shared" si="27"/>
        <v>75.926183409863341</v>
      </c>
      <c r="AB32" s="12">
        <f t="shared" si="28"/>
        <v>69.34654545278606</v>
      </c>
      <c r="AC32" s="12">
        <f t="shared" si="29"/>
        <v>62.26103056856148</v>
      </c>
      <c r="AD32" s="12">
        <f t="shared" si="30"/>
        <v>54.917088528189865</v>
      </c>
      <c r="AE32" s="12">
        <f t="shared" si="31"/>
        <v>47.57169861063344</v>
      </c>
      <c r="AF32" s="12">
        <f t="shared" si="32"/>
        <v>40.465217903439807</v>
      </c>
      <c r="AG32" s="12">
        <f t="shared" si="33"/>
        <v>33.800586471952357</v>
      </c>
      <c r="AH32" s="12">
        <f t="shared" si="34"/>
        <v>27.730137093141582</v>
      </c>
      <c r="AI32" s="12">
        <f t="shared" si="35"/>
        <v>22.350487303576667</v>
      </c>
      <c r="AJ32" s="12">
        <f t="shared" si="36"/>
        <v>17.70454521000665</v>
      </c>
      <c r="AK32" s="12">
        <f t="shared" si="37"/>
        <v>13.788760102490444</v>
      </c>
      <c r="AL32" s="12">
        <f t="shared" si="38"/>
        <v>10.563424829481981</v>
      </c>
      <c r="AM32" s="12">
        <f t="shared" si="39"/>
        <v>7.96398206100951</v>
      </c>
      <c r="AN32" s="12">
        <f t="shared" si="40"/>
        <v>5.9117279723534502</v>
      </c>
      <c r="AO32" s="12">
        <f t="shared" si="41"/>
        <v>4.3228682151732958</v>
      </c>
      <c r="AP32" s="12">
        <f t="shared" si="42"/>
        <v>3.1154230091903159</v>
      </c>
      <c r="AQ32" s="12">
        <f t="shared" si="43"/>
        <v>2.2139147949192099</v>
      </c>
      <c r="AR32" s="12">
        <f t="shared" si="44"/>
        <v>1.5520682279338991</v>
      </c>
      <c r="AS32" s="12">
        <f t="shared" si="45"/>
        <v>1.0739118763635049</v>
      </c>
      <c r="AT32" s="12">
        <f t="shared" si="46"/>
        <v>0.73371992977914879</v>
      </c>
      <c r="AU32" s="12">
        <f t="shared" si="47"/>
        <v>0.49520526302422013</v>
      </c>
      <c r="AV32" s="12">
        <f t="shared" si="48"/>
        <v>0.33030575273823426</v>
      </c>
      <c r="AW32" s="12">
        <f t="shared" si="49"/>
        <v>0.21782051808671757</v>
      </c>
      <c r="AX32" s="12">
        <f t="shared" si="50"/>
        <v>0.14206991735585248</v>
      </c>
      <c r="AY32" s="12">
        <f t="shared" si="51"/>
        <v>9.1682886145137282E-2</v>
      </c>
      <c r="AZ32" s="12">
        <f t="shared" si="52"/>
        <v>5.8561563729001127E-2</v>
      </c>
    </row>
    <row r="33" spans="1:52" ht="20.100000000000001" customHeight="1">
      <c r="A33" s="12">
        <v>30</v>
      </c>
      <c r="B33" s="12">
        <f t="shared" si="2"/>
        <v>100</v>
      </c>
      <c r="C33" s="12">
        <f t="shared" si="3"/>
        <v>100</v>
      </c>
      <c r="D33" s="12">
        <f t="shared" si="4"/>
        <v>100</v>
      </c>
      <c r="E33" s="12">
        <f t="shared" si="5"/>
        <v>100</v>
      </c>
      <c r="F33" s="12">
        <f t="shared" si="6"/>
        <v>100</v>
      </c>
      <c r="G33" s="12">
        <f t="shared" si="7"/>
        <v>100</v>
      </c>
      <c r="H33" s="12">
        <f t="shared" si="8"/>
        <v>100</v>
      </c>
      <c r="I33" s="12">
        <f t="shared" si="9"/>
        <v>100</v>
      </c>
      <c r="J33" s="12">
        <f t="shared" si="10"/>
        <v>100</v>
      </c>
      <c r="K33" s="12">
        <f t="shared" si="11"/>
        <v>100</v>
      </c>
      <c r="L33" s="12">
        <f t="shared" si="12"/>
        <v>100</v>
      </c>
      <c r="M33" s="12">
        <f t="shared" si="13"/>
        <v>100</v>
      </c>
      <c r="N33" s="12">
        <f t="shared" si="14"/>
        <v>100</v>
      </c>
      <c r="O33" s="12">
        <f t="shared" si="15"/>
        <v>100</v>
      </c>
      <c r="P33" s="12">
        <f t="shared" si="16"/>
        <v>100</v>
      </c>
      <c r="Q33" s="12">
        <f t="shared" si="17"/>
        <v>99.943273788322045</v>
      </c>
      <c r="R33" s="12">
        <f t="shared" si="18"/>
        <v>99.85516461374182</v>
      </c>
      <c r="S33" s="12">
        <f t="shared" si="19"/>
        <v>99.666917340332773</v>
      </c>
      <c r="T33" s="12">
        <f t="shared" si="20"/>
        <v>99.30181491431749</v>
      </c>
      <c r="U33" s="12">
        <f t="shared" si="21"/>
        <v>98.652531872009092</v>
      </c>
      <c r="V33" s="12">
        <f t="shared" si="22"/>
        <v>97.58470394273148</v>
      </c>
      <c r="W33" s="12">
        <f t="shared" si="23"/>
        <v>95.94860420339819</v>
      </c>
      <c r="X33" s="12">
        <f t="shared" si="24"/>
        <v>93.598297271463082</v>
      </c>
      <c r="Y33" s="12">
        <f t="shared" si="25"/>
        <v>90.415159822053326</v>
      </c>
      <c r="Z33" s="12">
        <f t="shared" si="26"/>
        <v>86.330886915267712</v>
      </c>
      <c r="AA33" s="12">
        <f t="shared" si="27"/>
        <v>81.34474276130284</v>
      </c>
      <c r="AB33" s="12">
        <f t="shared" si="28"/>
        <v>75.531006215071358</v>
      </c>
      <c r="AC33" s="12">
        <f t="shared" si="29"/>
        <v>69.034877396730451</v>
      </c>
      <c r="AD33" s="12">
        <f t="shared" si="30"/>
        <v>62.057773718325883</v>
      </c>
      <c r="AE33" s="12">
        <f t="shared" si="31"/>
        <v>54.835151257792816</v>
      </c>
      <c r="AF33" s="12">
        <f t="shared" si="32"/>
        <v>47.611197981213628</v>
      </c>
      <c r="AG33" s="12">
        <f t="shared" si="33"/>
        <v>40.614801810776221</v>
      </c>
      <c r="AH33" s="12">
        <f t="shared" si="34"/>
        <v>34.040294874135434</v>
      </c>
      <c r="AI33" s="12">
        <f t="shared" si="35"/>
        <v>28.035023701863711</v>
      </c>
      <c r="AJ33" s="12">
        <f t="shared" si="36"/>
        <v>22.694244681720829</v>
      </c>
      <c r="AK33" s="12">
        <f t="shared" si="37"/>
        <v>18.062554245726083</v>
      </c>
      <c r="AL33" s="12">
        <f t="shared" si="38"/>
        <v>14.140234381507428</v>
      </c>
      <c r="AM33" s="12">
        <f t="shared" si="39"/>
        <v>10.892564887194553</v>
      </c>
      <c r="AN33" s="12">
        <f t="shared" si="40"/>
        <v>8.2602429900313403</v>
      </c>
      <c r="AO33" s="12">
        <f t="shared" si="41"/>
        <v>6.1694153112467438</v>
      </c>
      <c r="AP33" s="12">
        <f t="shared" si="42"/>
        <v>4.5403147483103279</v>
      </c>
      <c r="AQ33" s="12">
        <f t="shared" si="43"/>
        <v>3.2939810490360508</v>
      </c>
      <c r="AR33" s="12">
        <f t="shared" si="44"/>
        <v>2.3569477361227347</v>
      </c>
      <c r="AS33" s="12">
        <f t="shared" si="45"/>
        <v>1.6640626977424293</v>
      </c>
      <c r="AT33" s="12">
        <f t="shared" si="46"/>
        <v>1.1597729543084982</v>
      </c>
      <c r="AU33" s="12">
        <f t="shared" si="47"/>
        <v>0.79826532518332638</v>
      </c>
      <c r="AV33" s="12">
        <f t="shared" si="48"/>
        <v>0.54284298155293642</v>
      </c>
      <c r="AW33" s="12">
        <f t="shared" si="49"/>
        <v>0.36486269205528832</v>
      </c>
      <c r="AX33" s="12">
        <f t="shared" si="50"/>
        <v>0.24248355784338271</v>
      </c>
      <c r="AY33" s="12">
        <f t="shared" si="51"/>
        <v>0.15940273186016096</v>
      </c>
      <c r="AZ33" s="12">
        <f t="shared" si="52"/>
        <v>0.10368754210451617</v>
      </c>
    </row>
    <row r="34" spans="1:52" ht="20.100000000000001" customHeight="1">
      <c r="A34" s="12">
        <v>31</v>
      </c>
      <c r="B34" s="12">
        <f t="shared" si="2"/>
        <v>100</v>
      </c>
      <c r="C34" s="12">
        <f t="shared" si="3"/>
        <v>100</v>
      </c>
      <c r="D34" s="12">
        <f t="shared" si="4"/>
        <v>100</v>
      </c>
      <c r="E34" s="12">
        <f t="shared" si="5"/>
        <v>100</v>
      </c>
      <c r="F34" s="12">
        <f t="shared" si="6"/>
        <v>100</v>
      </c>
      <c r="G34" s="12">
        <f t="shared" si="7"/>
        <v>100</v>
      </c>
      <c r="H34" s="12">
        <f t="shared" si="8"/>
        <v>100</v>
      </c>
      <c r="I34" s="12">
        <f t="shared" si="9"/>
        <v>100</v>
      </c>
      <c r="J34" s="12">
        <f t="shared" si="10"/>
        <v>100</v>
      </c>
      <c r="K34" s="12">
        <f t="shared" si="11"/>
        <v>100</v>
      </c>
      <c r="L34" s="12">
        <f t="shared" si="12"/>
        <v>100</v>
      </c>
      <c r="M34" s="12">
        <f t="shared" si="13"/>
        <v>100</v>
      </c>
      <c r="N34" s="12">
        <f t="shared" si="14"/>
        <v>100</v>
      </c>
      <c r="O34" s="12">
        <f t="shared" si="15"/>
        <v>100</v>
      </c>
      <c r="P34" s="12">
        <f t="shared" si="16"/>
        <v>100</v>
      </c>
      <c r="Q34" s="12">
        <f t="shared" si="17"/>
        <v>99.972380020082312</v>
      </c>
      <c r="R34" s="12">
        <f t="shared" si="18"/>
        <v>99.925292153263328</v>
      </c>
      <c r="S34" s="12">
        <f t="shared" si="19"/>
        <v>99.818666122770978</v>
      </c>
      <c r="T34" s="12">
        <f t="shared" si="20"/>
        <v>99.600177735243349</v>
      </c>
      <c r="U34" s="12">
        <f t="shared" si="21"/>
        <v>99.190824533017803</v>
      </c>
      <c r="V34" s="12">
        <f t="shared" si="22"/>
        <v>98.483357397043605</v>
      </c>
      <c r="W34" s="12">
        <f t="shared" si="23"/>
        <v>97.34691185731613</v>
      </c>
      <c r="X34" s="12">
        <f t="shared" si="24"/>
        <v>95.638945112293854</v>
      </c>
      <c r="Y34" s="12">
        <f t="shared" si="25"/>
        <v>93.223561078245751</v>
      </c>
      <c r="Z34" s="12">
        <f t="shared" si="26"/>
        <v>89.99320829672898</v>
      </c>
      <c r="AA34" s="12">
        <f t="shared" si="27"/>
        <v>85.889340927026296</v>
      </c>
      <c r="AB34" s="12">
        <f t="shared" si="28"/>
        <v>80.917472040287592</v>
      </c>
      <c r="AC34" s="12">
        <f t="shared" si="29"/>
        <v>75.153190660883084</v>
      </c>
      <c r="AD34" s="12">
        <f t="shared" si="30"/>
        <v>68.737769541356357</v>
      </c>
      <c r="AE34" s="12">
        <f t="shared" si="31"/>
        <v>61.864298980850272</v>
      </c>
      <c r="AF34" s="12">
        <f t="shared" si="32"/>
        <v>54.757178058987456</v>
      </c>
      <c r="AG34" s="12">
        <f t="shared" si="33"/>
        <v>47.648830547626652</v>
      </c>
      <c r="AH34" s="12">
        <f t="shared" si="34"/>
        <v>40.757559608741779</v>
      </c>
      <c r="AI34" s="12">
        <f t="shared" si="35"/>
        <v>34.269676525791439</v>
      </c>
      <c r="AJ34" s="12">
        <f t="shared" si="36"/>
        <v>28.327776343333628</v>
      </c>
      <c r="AK34" s="12">
        <f t="shared" si="37"/>
        <v>23.025670024967472</v>
      </c>
      <c r="AL34" s="12">
        <f t="shared" si="38"/>
        <v>18.40932965327973</v>
      </c>
      <c r="AM34" s="12">
        <f t="shared" si="39"/>
        <v>14.482440609614928</v>
      </c>
      <c r="AN34" s="12">
        <f t="shared" si="40"/>
        <v>11.214826399368041</v>
      </c>
      <c r="AO34" s="12">
        <f t="shared" si="41"/>
        <v>8.5520567255350688</v>
      </c>
      <c r="AP34" s="12">
        <f t="shared" si="42"/>
        <v>6.4248489839206639</v>
      </c>
      <c r="AQ34" s="12">
        <f t="shared" si="43"/>
        <v>4.7572966191298365</v>
      </c>
      <c r="AR34" s="12">
        <f t="shared" si="44"/>
        <v>3.4733935055459568</v>
      </c>
      <c r="AS34" s="12">
        <f t="shared" si="45"/>
        <v>2.5016961216350957</v>
      </c>
      <c r="AT34" s="12">
        <f t="shared" si="46"/>
        <v>1.7782370221736807</v>
      </c>
      <c r="AU34" s="12">
        <f t="shared" si="47"/>
        <v>1.2479673529032902</v>
      </c>
      <c r="AV34" s="12">
        <f t="shared" si="48"/>
        <v>0.86507684459458167</v>
      </c>
      <c r="AW34" s="12">
        <f t="shared" si="49"/>
        <v>0.59254089690984946</v>
      </c>
      <c r="AX34" s="12">
        <f t="shared" si="50"/>
        <v>0.40120189280754348</v>
      </c>
      <c r="AY34" s="12">
        <f t="shared" si="51"/>
        <v>0.2686282894650377</v>
      </c>
      <c r="AZ34" s="12">
        <f t="shared" si="52"/>
        <v>0.17792705491584726</v>
      </c>
    </row>
    <row r="35" spans="1:52" ht="20.100000000000001" customHeight="1">
      <c r="A35" s="12">
        <v>32</v>
      </c>
      <c r="B35" s="12">
        <f t="shared" si="2"/>
        <v>100</v>
      </c>
      <c r="C35" s="12">
        <f t="shared" si="3"/>
        <v>100</v>
      </c>
      <c r="D35" s="12">
        <f t="shared" si="4"/>
        <v>100</v>
      </c>
      <c r="E35" s="12">
        <f t="shared" si="5"/>
        <v>100</v>
      </c>
      <c r="F35" s="12">
        <f t="shared" si="6"/>
        <v>100</v>
      </c>
      <c r="G35" s="12">
        <f t="shared" si="7"/>
        <v>100</v>
      </c>
      <c r="H35" s="12">
        <f t="shared" si="8"/>
        <v>100</v>
      </c>
      <c r="I35" s="12">
        <f t="shared" si="9"/>
        <v>100</v>
      </c>
      <c r="J35" s="12">
        <f t="shared" si="10"/>
        <v>100</v>
      </c>
      <c r="K35" s="12">
        <f t="shared" si="11"/>
        <v>100</v>
      </c>
      <c r="L35" s="12">
        <f t="shared" si="12"/>
        <v>100</v>
      </c>
      <c r="M35" s="12">
        <f t="shared" si="13"/>
        <v>100</v>
      </c>
      <c r="N35" s="12">
        <f t="shared" si="14"/>
        <v>100</v>
      </c>
      <c r="O35" s="12">
        <f t="shared" si="15"/>
        <v>100</v>
      </c>
      <c r="P35" s="12">
        <f t="shared" si="16"/>
        <v>100</v>
      </c>
      <c r="Q35" s="12">
        <f t="shared" si="17"/>
        <v>100</v>
      </c>
      <c r="R35" s="12">
        <f t="shared" si="18"/>
        <v>99.962547408634137</v>
      </c>
      <c r="S35" s="12">
        <f t="shared" si="19"/>
        <v>99.904024812892473</v>
      </c>
      <c r="T35" s="12">
        <f t="shared" si="20"/>
        <v>99.77733066016809</v>
      </c>
      <c r="U35" s="12">
        <f t="shared" si="21"/>
        <v>99.527257446148269</v>
      </c>
      <c r="V35" s="12">
        <f t="shared" si="22"/>
        <v>99.07309872643593</v>
      </c>
      <c r="W35" s="12">
        <f t="shared" si="23"/>
        <v>98.308248369384714</v>
      </c>
      <c r="X35" s="12">
        <f t="shared" si="24"/>
        <v>97.10566074789098</v>
      </c>
      <c r="Y35" s="12">
        <f t="shared" si="25"/>
        <v>95.329862020390081</v>
      </c>
      <c r="Z35" s="12">
        <f t="shared" si="26"/>
        <v>92.854396875995576</v>
      </c>
      <c r="AA35" s="12">
        <f t="shared" si="27"/>
        <v>89.581826936676606</v>
      </c>
      <c r="AB35" s="12">
        <f t="shared" si="28"/>
        <v>85.462302580313775</v>
      </c>
      <c r="AC35" s="12">
        <f t="shared" si="29"/>
        <v>80.506714767016632</v>
      </c>
      <c r="AD35" s="12">
        <f t="shared" si="30"/>
        <v>74.791515755977684</v>
      </c>
      <c r="AE35" s="12">
        <f t="shared" si="31"/>
        <v>68.454124971216643</v>
      </c>
      <c r="AF35" s="12">
        <f t="shared" si="32"/>
        <v>61.679846259330851</v>
      </c>
      <c r="AG35" s="12">
        <f t="shared" si="33"/>
        <v>54.682859284477082</v>
      </c>
      <c r="AH35" s="12">
        <f t="shared" si="34"/>
        <v>47.684738866304578</v>
      </c>
      <c r="AI35" s="12">
        <f t="shared" si="35"/>
        <v>40.893995151214654</v>
      </c>
      <c r="AJ35" s="12">
        <f t="shared" si="36"/>
        <v>34.489451598222615</v>
      </c>
      <c r="AK35" s="12">
        <f t="shared" si="37"/>
        <v>28.609175276614028</v>
      </c>
      <c r="AL35" s="12">
        <f t="shared" si="38"/>
        <v>23.345471061266462</v>
      </c>
      <c r="AM35" s="12">
        <f t="shared" si="39"/>
        <v>18.745418029989121</v>
      </c>
      <c r="AN35" s="12">
        <f t="shared" si="40"/>
        <v>14.815724929497144</v>
      </c>
      <c r="AO35" s="12">
        <f t="shared" si="41"/>
        <v>11.53035849339547</v>
      </c>
      <c r="AP35" s="12">
        <f t="shared" si="42"/>
        <v>8.8394084732964089</v>
      </c>
      <c r="AQ35" s="12">
        <f t="shared" si="43"/>
        <v>6.6778983048779317</v>
      </c>
      <c r="AR35" s="12">
        <f t="shared" si="44"/>
        <v>4.9736175082084149</v>
      </c>
      <c r="AS35" s="12">
        <f t="shared" si="45"/>
        <v>3.65344207948751</v>
      </c>
      <c r="AT35" s="12">
        <f t="shared" si="46"/>
        <v>2.6479521176090954</v>
      </c>
      <c r="AU35" s="12">
        <f t="shared" si="47"/>
        <v>1.8944140177507383</v>
      </c>
      <c r="AV35" s="12">
        <f t="shared" si="48"/>
        <v>1.3383578309369983</v>
      </c>
      <c r="AW35" s="12">
        <f t="shared" si="49"/>
        <v>0.93405820419169105</v>
      </c>
      <c r="AX35" s="12">
        <f t="shared" si="50"/>
        <v>0.64423934322141463</v>
      </c>
      <c r="AY35" s="12">
        <f t="shared" si="51"/>
        <v>0.43929322322265785</v>
      </c>
      <c r="AZ35" s="12">
        <f t="shared" si="52"/>
        <v>0.29624627845890628</v>
      </c>
    </row>
    <row r="36" spans="1:52" ht="20.100000000000001" customHeight="1">
      <c r="A36" s="12">
        <v>33</v>
      </c>
      <c r="B36" s="12">
        <f t="shared" si="2"/>
        <v>100</v>
      </c>
      <c r="C36" s="12">
        <f t="shared" si="3"/>
        <v>100</v>
      </c>
      <c r="D36" s="12">
        <f t="shared" si="4"/>
        <v>100</v>
      </c>
      <c r="E36" s="12">
        <f t="shared" si="5"/>
        <v>100</v>
      </c>
      <c r="F36" s="12">
        <f t="shared" si="6"/>
        <v>100</v>
      </c>
      <c r="G36" s="12">
        <f t="shared" si="7"/>
        <v>100</v>
      </c>
      <c r="H36" s="12">
        <f t="shared" si="8"/>
        <v>100</v>
      </c>
      <c r="I36" s="12">
        <f t="shared" si="9"/>
        <v>100</v>
      </c>
      <c r="J36" s="12">
        <f t="shared" si="10"/>
        <v>100</v>
      </c>
      <c r="K36" s="12">
        <f t="shared" si="11"/>
        <v>100</v>
      </c>
      <c r="L36" s="12">
        <f t="shared" si="12"/>
        <v>100</v>
      </c>
      <c r="M36" s="12">
        <f t="shared" si="13"/>
        <v>100</v>
      </c>
      <c r="N36" s="12">
        <f t="shared" si="14"/>
        <v>100</v>
      </c>
      <c r="O36" s="12">
        <f t="shared" si="15"/>
        <v>100</v>
      </c>
      <c r="P36" s="12">
        <f t="shared" si="16"/>
        <v>100</v>
      </c>
      <c r="Q36" s="12">
        <f t="shared" si="17"/>
        <v>100</v>
      </c>
      <c r="R36" s="12">
        <f t="shared" si="18"/>
        <v>100</v>
      </c>
      <c r="S36" s="12">
        <f t="shared" si="19"/>
        <v>99.950584098413302</v>
      </c>
      <c r="T36" s="12">
        <f t="shared" si="20"/>
        <v>99.879327798761125</v>
      </c>
      <c r="U36" s="12">
        <f t="shared" si="21"/>
        <v>99.73115618137885</v>
      </c>
      <c r="V36" s="12">
        <f t="shared" si="22"/>
        <v>99.448388663321964</v>
      </c>
      <c r="W36" s="12">
        <f t="shared" si="23"/>
        <v>98.949139377430441</v>
      </c>
      <c r="X36" s="12">
        <f t="shared" si="24"/>
        <v>98.127917099973828</v>
      </c>
      <c r="Y36" s="12">
        <f t="shared" si="25"/>
        <v>96.861717251040488</v>
      </c>
      <c r="Z36" s="12">
        <f t="shared" si="26"/>
        <v>95.021963981500591</v>
      </c>
      <c r="AA36" s="12">
        <f t="shared" si="27"/>
        <v>92.491058338219261</v>
      </c>
      <c r="AB36" s="12">
        <f t="shared" si="28"/>
        <v>89.18080029488064</v>
      </c>
      <c r="AC36" s="12">
        <f t="shared" si="29"/>
        <v>85.049098857069325</v>
      </c>
      <c r="AD36" s="12">
        <f t="shared" si="30"/>
        <v>80.111474550644928</v>
      </c>
      <c r="AE36" s="12">
        <f t="shared" si="31"/>
        <v>74.444875871549698</v>
      </c>
      <c r="AF36" s="12">
        <f t="shared" si="32"/>
        <v>68.182958811168575</v>
      </c>
      <c r="AG36" s="12">
        <f t="shared" si="33"/>
        <v>61.503735635362347</v>
      </c>
      <c r="AH36" s="12">
        <f t="shared" si="34"/>
        <v>54.611918123867376</v>
      </c>
      <c r="AI36" s="12">
        <f t="shared" si="35"/>
        <v>47.719050704680996</v>
      </c>
      <c r="AJ36" s="12">
        <f t="shared" si="36"/>
        <v>41.024561717044257</v>
      </c>
      <c r="AK36" s="12">
        <f t="shared" si="37"/>
        <v>34.700271914773914</v>
      </c>
      <c r="AL36" s="12">
        <f t="shared" si="38"/>
        <v>28.879932639918248</v>
      </c>
      <c r="AM36" s="12">
        <f t="shared" si="39"/>
        <v>23.654301120116983</v>
      </c>
      <c r="AN36" s="12">
        <f t="shared" si="40"/>
        <v>19.071332283286086</v>
      </c>
      <c r="AO36" s="12">
        <f t="shared" si="41"/>
        <v>15.140421242317165</v>
      </c>
      <c r="AP36" s="12">
        <f t="shared" si="42"/>
        <v>11.839315717672333</v>
      </c>
      <c r="AQ36" s="12">
        <f t="shared" si="43"/>
        <v>9.122300450375505</v>
      </c>
      <c r="AR36" s="12">
        <f t="shared" si="44"/>
        <v>6.9284548450110099</v>
      </c>
      <c r="AS36" s="12">
        <f t="shared" si="45"/>
        <v>5.1891033566240656</v>
      </c>
      <c r="AT36" s="12">
        <f t="shared" si="46"/>
        <v>3.8339272477482962</v>
      </c>
      <c r="AU36" s="12">
        <f t="shared" si="47"/>
        <v>2.7955214899623329</v>
      </c>
      <c r="AV36" s="12">
        <f t="shared" si="48"/>
        <v>2.0124246902731677</v>
      </c>
      <c r="AW36" s="12">
        <f t="shared" si="49"/>
        <v>1.4308106511470968</v>
      </c>
      <c r="AX36" s="12">
        <f t="shared" si="50"/>
        <v>1.0051131332298895</v>
      </c>
      <c r="AY36" s="12">
        <f t="shared" si="51"/>
        <v>0.69787645618874894</v>
      </c>
      <c r="AZ36" s="12">
        <f t="shared" si="52"/>
        <v>0.47910326029817946</v>
      </c>
    </row>
    <row r="37" spans="1:52" ht="20.100000000000001" customHeight="1">
      <c r="A37" s="12">
        <v>34</v>
      </c>
      <c r="B37" s="12">
        <f t="shared" ref="B37:B68" si="53">IF(B36&gt;=99.95,100,100*POISSON($A37,B$2,TRUE))</f>
        <v>100</v>
      </c>
      <c r="C37" s="12">
        <f t="shared" ref="C37:C68" si="54">IF(C36&gt;=99.95,100,100*POISSON($A37,C$2,TRUE))</f>
        <v>100</v>
      </c>
      <c r="D37" s="12">
        <f t="shared" ref="D37:D68" si="55">IF(D36&gt;=99.95,100,100*POISSON($A37,D$2,TRUE))</f>
        <v>100</v>
      </c>
      <c r="E37" s="12">
        <f t="shared" ref="E37:E68" si="56">IF(E36&gt;=99.95,100,100*POISSON($A37,E$2,TRUE))</f>
        <v>100</v>
      </c>
      <c r="F37" s="12">
        <f t="shared" ref="F37:F68" si="57">IF(F36&gt;=99.95,100,100*POISSON($A37,F$2,TRUE))</f>
        <v>100</v>
      </c>
      <c r="G37" s="12">
        <f t="shared" ref="G37:G68" si="58">IF(G36&gt;=99.95,100,100*POISSON($A37,G$2,TRUE))</f>
        <v>100</v>
      </c>
      <c r="H37" s="12">
        <f t="shared" ref="H37:H68" si="59">IF(H36&gt;=99.95,100,100*POISSON($A37,H$2,TRUE))</f>
        <v>100</v>
      </c>
      <c r="I37" s="12">
        <f t="shared" ref="I37:I68" si="60">IF(I36&gt;=99.95,100,100*POISSON($A37,I$2,TRUE))</f>
        <v>100</v>
      </c>
      <c r="J37" s="12">
        <f t="shared" ref="J37:J68" si="61">IF(J36&gt;=99.95,100,100*POISSON($A37,J$2,TRUE))</f>
        <v>100</v>
      </c>
      <c r="K37" s="12">
        <f t="shared" ref="K37:K68" si="62">IF(K36&gt;=99.95,100,100*POISSON($A37,K$2,TRUE))</f>
        <v>100</v>
      </c>
      <c r="L37" s="12">
        <f t="shared" ref="L37:L68" si="63">IF(L36&gt;=99.95,100,100*POISSON($A37,L$2,TRUE))</f>
        <v>100</v>
      </c>
      <c r="M37" s="12">
        <f t="shared" ref="M37:M68" si="64">IF(M36&gt;=99.95,100,100*POISSON($A37,M$2,TRUE))</f>
        <v>100</v>
      </c>
      <c r="N37" s="12">
        <f t="shared" ref="N37:N68" si="65">IF(N36&gt;=99.95,100,100*POISSON($A37,N$2,TRUE))</f>
        <v>100</v>
      </c>
      <c r="O37" s="12">
        <f t="shared" ref="O37:O68" si="66">IF(O36&gt;=99.95,100,100*POISSON($A37,O$2,TRUE))</f>
        <v>100</v>
      </c>
      <c r="P37" s="12">
        <f t="shared" ref="P37:P68" si="67">IF(P36&gt;=99.95,100,100*POISSON($A37,P$2,TRUE))</f>
        <v>100</v>
      </c>
      <c r="Q37" s="12">
        <f t="shared" ref="Q37:Q68" si="68">IF(Q36&gt;=99.95,100,100*POISSON($A37,Q$2,TRUE))</f>
        <v>100</v>
      </c>
      <c r="R37" s="12">
        <f t="shared" ref="R37:R68" si="69">IF(R36&gt;=99.95,100,100*POISSON($A37,R$2,TRUE))</f>
        <v>100</v>
      </c>
      <c r="S37" s="12">
        <f t="shared" ref="S37:S68" si="70">IF(S36&gt;=99.95,100,100*POISSON($A37,S$2,TRUE))</f>
        <v>100</v>
      </c>
      <c r="T37" s="12">
        <f t="shared" ref="T37:T68" si="71">IF(T36&gt;=99.95,100,100*POISSON($A37,T$2,TRUE))</f>
        <v>99.936326199739582</v>
      </c>
      <c r="U37" s="12">
        <f t="shared" ref="U37:U68" si="72">IF(U36&gt;=99.95,100,100*POISSON($A37,U$2,TRUE))</f>
        <v>99.851096613867412</v>
      </c>
      <c r="V37" s="12">
        <f t="shared" ref="V37:V68" si="73">IF(V36&gt;=99.95,100,100*POISSON($A37,V$2,TRUE))</f>
        <v>99.680185389045675</v>
      </c>
      <c r="W37" s="12">
        <f t="shared" ref="W37:W68" si="74">IF(W36&gt;=99.95,100,100*POISSON($A37,W$2,TRUE))</f>
        <v>99.363833559107078</v>
      </c>
      <c r="X37" s="12">
        <f t="shared" ref="X37:X68" si="75">IF(X36&gt;=99.95,100,100*POISSON($A37,X$2,TRUE))</f>
        <v>98.81944345579457</v>
      </c>
      <c r="Y37" s="12">
        <f t="shared" ref="Y37:Y68" si="76">IF(Y36&gt;=99.95,100,100*POISSON($A37,Y$2,TRUE))</f>
        <v>97.943026825617252</v>
      </c>
      <c r="Z37" s="12">
        <f t="shared" ref="Z37:Z68" si="77">IF(Z36&gt;=99.95,100,100*POISSON($A37,Z$2,TRUE))</f>
        <v>96.615763323783682</v>
      </c>
      <c r="AA37" s="12">
        <f t="shared" ref="AA37:AA68" si="78">IF(AA36&gt;=99.95,100,100*POISSON($A37,AA$2,TRUE))</f>
        <v>94.715764704104842</v>
      </c>
      <c r="AB37" s="12">
        <f t="shared" ref="AB37:AB68" si="79">IF(AB36&gt;=99.95,100,100*POISSON($A37,AB$2,TRUE))</f>
        <v>92.133724950566105</v>
      </c>
      <c r="AC37" s="12">
        <f t="shared" ref="AC37:AC68" si="80">IF(AC36&gt;=99.95,100,100*POISSON($A37,AC$2,TRUE))</f>
        <v>88.789885754759808</v>
      </c>
      <c r="AD37" s="12">
        <f t="shared" ref="AD37:AD68" si="81">IF(AD36&gt;=99.95,100,100*POISSON($A37,AD$2,TRUE))</f>
        <v>84.649086463743444</v>
      </c>
      <c r="AE37" s="12">
        <f t="shared" ref="AE37:AE68" si="82">IF(AE36&gt;=99.95,100,100*POISSON($A37,AE$2,TRUE))</f>
        <v>79.730832548314169</v>
      </c>
      <c r="AF37" s="12">
        <f t="shared" ref="AF37:AF68" si="83">IF(AF36&gt;=99.95,100,100*POISSON($A37,AF$2,TRUE))</f>
        <v>74.112267314314764</v>
      </c>
      <c r="AG37" s="12">
        <f t="shared" ref="AG37:AG68" si="84">IF(AG36&gt;=99.95,100,100*POISSON($A37,AG$2,TRUE))</f>
        <v>67.923383965607314</v>
      </c>
      <c r="AH37" s="12">
        <f t="shared" ref="AH37:AH68" si="85">IF(AH36&gt;=99.95,100,100*POISSON($A37,AH$2,TRUE))</f>
        <v>61.335356815031297</v>
      </c>
      <c r="AI37" s="12">
        <f t="shared" ref="AI37:AI68" si="86">IF(AI36&gt;=99.95,100,100*POISSON($A37,AI$2,TRUE))</f>
        <v>54.544106258147337</v>
      </c>
      <c r="AJ37" s="12">
        <f t="shared" ref="AJ37:AJ68" si="87">IF(AJ36&gt;=99.95,100,100*POISSON($A37,AJ$2,TRUE))</f>
        <v>47.751880957007721</v>
      </c>
      <c r="AK37" s="12">
        <f t="shared" ref="AK37:AK68" si="88">IF(AK36&gt;=99.95,100,100*POISSON($A37,AK$2,TRUE))</f>
        <v>41.149668355178491</v>
      </c>
      <c r="AL37" s="12">
        <f t="shared" ref="AL37:AL68" si="89">IF(AL36&gt;=99.95,100,100*POISSON($A37,AL$2,TRUE))</f>
        <v>34.902729063745177</v>
      </c>
      <c r="AM37" s="12">
        <f t="shared" ref="AM37:AM68" si="90">IF(AM36&gt;=99.95,100,100*POISSON($A37,AM$2,TRUE))</f>
        <v>29.140699867906942</v>
      </c>
      <c r="AN37" s="12">
        <f t="shared" ref="AN37:AN68" si="91">IF(AN36&gt;=99.95,100,100*POISSON($A37,AN$2,TRUE))</f>
        <v>23.952764247926346</v>
      </c>
      <c r="AO37" s="12">
        <f t="shared" ref="AO37:AO68" si="92">IF(AO36&gt;=99.95,100,100*POISSON($A37,AO$2,TRUE))</f>
        <v>19.387553888107398</v>
      </c>
      <c r="AP37" s="12">
        <f t="shared" ref="AP37:AP68" si="93">IF(AP36&gt;=99.95,100,100*POISSON($A37,AP$2,TRUE))</f>
        <v>15.456850924125657</v>
      </c>
      <c r="AQ37" s="12">
        <f t="shared" ref="AQ37:AQ68" si="94">IF(AQ36&gt;=99.95,100,100*POISSON($A37,AQ$2,TRUE))</f>
        <v>12.14185604187251</v>
      </c>
      <c r="AR37" s="12">
        <f t="shared" ref="AR37:AR68" si="95">IF(AR36&gt;=99.95,100,100*POISSON($A37,AR$2,TRUE))</f>
        <v>9.4007491239084118</v>
      </c>
      <c r="AS37" s="12">
        <f t="shared" ref="AS37:AS68" si="96">IF(AS36&gt;=99.95,100,100*POISSON($A37,AS$2,TRUE))</f>
        <v>7.1764297152713779</v>
      </c>
      <c r="AT37" s="12">
        <f t="shared" ref="AT37:AT68" si="97">IF(AT36&gt;=99.95,100,100*POISSON($A37,AT$2,TRUE))</f>
        <v>5.4036002141090052</v>
      </c>
      <c r="AU37" s="12">
        <f t="shared" ref="AU37:AU68" si="98">IF(AU36&gt;=99.95,100,100*POISSON($A37,AU$2,TRUE))</f>
        <v>4.0146668935427261</v>
      </c>
      <c r="AV37" s="12">
        <f t="shared" ref="AV37:AV68" si="99">IF(AV36&gt;=99.95,100,100*POISSON($A37,AV$2,TRUE))</f>
        <v>2.9442229958261068</v>
      </c>
      <c r="AW37" s="12">
        <f t="shared" ref="AW37:AW68" si="100">IF(AW36&gt;=99.95,100,100*POISSON($A37,AW$2,TRUE))</f>
        <v>2.1321082233194351</v>
      </c>
      <c r="AX37" s="12">
        <f t="shared" ref="AX37:AX68" si="101">IF(AX36&gt;=99.95,100,100*POISSON($A37,AX$2,TRUE))</f>
        <v>1.525195948242104</v>
      </c>
      <c r="AY37" s="12">
        <f t="shared" ref="AY37:AY68" si="102">IF(AY36&gt;=99.95,100,100*POISSON($A37,AY$2,TRUE))</f>
        <v>1.0781459164330005</v>
      </c>
      <c r="AZ37" s="12">
        <f t="shared" ref="AZ37:AZ68" si="103">IF(AZ36&gt;=99.95,100,100*POISSON($A37,AZ$2,TRUE))</f>
        <v>0.75338873305708942</v>
      </c>
    </row>
    <row r="38" spans="1:52" ht="20.100000000000001" customHeight="1">
      <c r="A38" s="12">
        <v>35</v>
      </c>
      <c r="B38" s="12">
        <f t="shared" si="53"/>
        <v>100</v>
      </c>
      <c r="C38" s="12">
        <f t="shared" si="54"/>
        <v>100</v>
      </c>
      <c r="D38" s="12">
        <f t="shared" si="55"/>
        <v>100</v>
      </c>
      <c r="E38" s="12">
        <f t="shared" si="56"/>
        <v>100</v>
      </c>
      <c r="F38" s="12">
        <f t="shared" si="57"/>
        <v>100</v>
      </c>
      <c r="G38" s="12">
        <f t="shared" si="58"/>
        <v>100</v>
      </c>
      <c r="H38" s="12">
        <f t="shared" si="59"/>
        <v>100</v>
      </c>
      <c r="I38" s="12">
        <f t="shared" si="60"/>
        <v>100</v>
      </c>
      <c r="J38" s="12">
        <f t="shared" si="61"/>
        <v>100</v>
      </c>
      <c r="K38" s="12">
        <f t="shared" si="62"/>
        <v>100</v>
      </c>
      <c r="L38" s="12">
        <f t="shared" si="63"/>
        <v>100</v>
      </c>
      <c r="M38" s="12">
        <f t="shared" si="64"/>
        <v>100</v>
      </c>
      <c r="N38" s="12">
        <f t="shared" si="65"/>
        <v>100</v>
      </c>
      <c r="O38" s="12">
        <f t="shared" si="66"/>
        <v>100</v>
      </c>
      <c r="P38" s="12">
        <f t="shared" si="67"/>
        <v>100</v>
      </c>
      <c r="Q38" s="12">
        <f t="shared" si="68"/>
        <v>100</v>
      </c>
      <c r="R38" s="12">
        <f t="shared" si="69"/>
        <v>100</v>
      </c>
      <c r="S38" s="12">
        <f t="shared" si="70"/>
        <v>100</v>
      </c>
      <c r="T38" s="12">
        <f t="shared" si="71"/>
        <v>99.967268188842155</v>
      </c>
      <c r="U38" s="12">
        <f t="shared" si="72"/>
        <v>99.919634003860892</v>
      </c>
      <c r="V38" s="12">
        <f t="shared" si="73"/>
        <v>99.819263424479914</v>
      </c>
      <c r="W38" s="12">
        <f t="shared" si="74"/>
        <v>99.624498473303831</v>
      </c>
      <c r="X38" s="12">
        <f t="shared" si="75"/>
        <v>99.273875061048216</v>
      </c>
      <c r="Y38" s="12">
        <f t="shared" si="76"/>
        <v>98.684496248184175</v>
      </c>
      <c r="Z38" s="12">
        <f t="shared" si="77"/>
        <v>97.754191425414461</v>
      </c>
      <c r="AA38" s="12">
        <f t="shared" si="78"/>
        <v>96.368403718762693</v>
      </c>
      <c r="AB38" s="12">
        <f t="shared" si="79"/>
        <v>94.411695399237743</v>
      </c>
      <c r="AC38" s="12">
        <f t="shared" si="80"/>
        <v>91.782515272912192</v>
      </c>
      <c r="AD38" s="12">
        <f t="shared" si="81"/>
        <v>88.408822048882257</v>
      </c>
      <c r="AE38" s="12">
        <f t="shared" si="82"/>
        <v>84.261652556969423</v>
      </c>
      <c r="AF38" s="12">
        <f t="shared" si="83"/>
        <v>79.363940559958507</v>
      </c>
      <c r="AG38" s="12">
        <f t="shared" si="84"/>
        <v>73.792776724688409</v>
      </c>
      <c r="AH38" s="12">
        <f t="shared" si="85"/>
        <v>67.674599009557255</v>
      </c>
      <c r="AI38" s="12">
        <f t="shared" si="86"/>
        <v>61.174160224371775</v>
      </c>
      <c r="AJ38" s="12">
        <f t="shared" si="87"/>
        <v>54.479200196971199</v>
      </c>
      <c r="AK38" s="12">
        <f t="shared" si="88"/>
        <v>47.783333265308919</v>
      </c>
      <c r="AL38" s="12">
        <f t="shared" si="89"/>
        <v>41.269685283219374</v>
      </c>
      <c r="AM38" s="12">
        <f t="shared" si="90"/>
        <v>35.097361365507467</v>
      </c>
      <c r="AN38" s="12">
        <f t="shared" si="91"/>
        <v>29.39207415138263</v>
      </c>
      <c r="AO38" s="12">
        <f t="shared" si="92"/>
        <v>24.24141976901052</v>
      </c>
      <c r="AP38" s="12">
        <f t="shared" si="93"/>
        <v>19.694535023113836</v>
      </c>
      <c r="AQ38" s="12">
        <f t="shared" si="94"/>
        <v>15.76532275166892</v>
      </c>
      <c r="AR38" s="12">
        <f t="shared" si="95"/>
        <v>12.438139237982353</v>
      </c>
      <c r="AS38" s="12">
        <f t="shared" si="96"/>
        <v>9.6747828518565626</v>
      </c>
      <c r="AT38" s="12">
        <f t="shared" si="97"/>
        <v>7.4217511708584887</v>
      </c>
      <c r="AU38" s="12">
        <f t="shared" si="98"/>
        <v>5.6169722811055269</v>
      </c>
      <c r="AV38" s="12">
        <f t="shared" si="99"/>
        <v>4.1954950061400531</v>
      </c>
      <c r="AW38" s="12">
        <f t="shared" si="100"/>
        <v>3.0938877508700715</v>
      </c>
      <c r="AX38" s="12">
        <f t="shared" si="101"/>
        <v>2.2533118892592041</v>
      </c>
      <c r="AY38" s="12">
        <f t="shared" si="102"/>
        <v>1.6213880024962168</v>
      </c>
      <c r="AZ38" s="12">
        <f t="shared" si="103"/>
        <v>1.1530618505057866</v>
      </c>
    </row>
    <row r="39" spans="1:52" ht="20.100000000000001" customHeight="1">
      <c r="A39" s="12">
        <v>36</v>
      </c>
      <c r="B39" s="12">
        <f t="shared" si="53"/>
        <v>100</v>
      </c>
      <c r="C39" s="12">
        <f t="shared" si="54"/>
        <v>100</v>
      </c>
      <c r="D39" s="12">
        <f t="shared" si="55"/>
        <v>100</v>
      </c>
      <c r="E39" s="12">
        <f t="shared" si="56"/>
        <v>100</v>
      </c>
      <c r="F39" s="12">
        <f t="shared" si="57"/>
        <v>100</v>
      </c>
      <c r="G39" s="12">
        <f t="shared" si="58"/>
        <v>100</v>
      </c>
      <c r="H39" s="12">
        <f t="shared" si="59"/>
        <v>100</v>
      </c>
      <c r="I39" s="12">
        <f t="shared" si="60"/>
        <v>100</v>
      </c>
      <c r="J39" s="12">
        <f t="shared" si="61"/>
        <v>100</v>
      </c>
      <c r="K39" s="12">
        <f t="shared" si="62"/>
        <v>100</v>
      </c>
      <c r="L39" s="12">
        <f t="shared" si="63"/>
        <v>100</v>
      </c>
      <c r="M39" s="12">
        <f t="shared" si="64"/>
        <v>100</v>
      </c>
      <c r="N39" s="12">
        <f t="shared" si="65"/>
        <v>100</v>
      </c>
      <c r="O39" s="12">
        <f t="shared" si="66"/>
        <v>100</v>
      </c>
      <c r="P39" s="12">
        <f t="shared" si="67"/>
        <v>100</v>
      </c>
      <c r="Q39" s="12">
        <f t="shared" si="68"/>
        <v>100</v>
      </c>
      <c r="R39" s="12">
        <f t="shared" si="69"/>
        <v>100</v>
      </c>
      <c r="S39" s="12">
        <f t="shared" si="70"/>
        <v>100</v>
      </c>
      <c r="T39" s="12">
        <f t="shared" si="71"/>
        <v>100</v>
      </c>
      <c r="U39" s="12">
        <f t="shared" si="72"/>
        <v>99.957710331635042</v>
      </c>
      <c r="V39" s="12">
        <f t="shared" si="73"/>
        <v>99.90039227848321</v>
      </c>
      <c r="W39" s="12">
        <f t="shared" si="74"/>
        <v>99.783793698646278</v>
      </c>
      <c r="X39" s="12">
        <f t="shared" si="75"/>
        <v>99.564206364404711</v>
      </c>
      <c r="Y39" s="12">
        <f t="shared" si="76"/>
        <v>99.178809196562128</v>
      </c>
      <c r="Z39" s="12">
        <f t="shared" si="77"/>
        <v>98.544766495991396</v>
      </c>
      <c r="AA39" s="12">
        <f t="shared" si="78"/>
        <v>97.561976340460035</v>
      </c>
      <c r="AB39" s="12">
        <f t="shared" si="79"/>
        <v>96.120173235741476</v>
      </c>
      <c r="AC39" s="12">
        <f t="shared" si="80"/>
        <v>94.11011600925292</v>
      </c>
      <c r="AD39" s="12">
        <f t="shared" si="81"/>
        <v>91.437497936910717</v>
      </c>
      <c r="AE39" s="12">
        <f t="shared" si="82"/>
        <v>88.037335897515462</v>
      </c>
      <c r="AF39" s="12">
        <f t="shared" si="83"/>
        <v>83.886214743707285</v>
      </c>
      <c r="AG39" s="12">
        <f t="shared" si="84"/>
        <v>79.01001473276051</v>
      </c>
      <c r="AH39" s="12">
        <f t="shared" si="85"/>
        <v>73.48557102120607</v>
      </c>
      <c r="AI39" s="12">
        <f t="shared" si="86"/>
        <v>67.43587785913931</v>
      </c>
      <c r="AJ39" s="12">
        <f t="shared" si="87"/>
        <v>61.0196494580468</v>
      </c>
      <c r="AK39" s="12">
        <f t="shared" si="88"/>
        <v>54.416998175439332</v>
      </c>
      <c r="AL39" s="12">
        <f t="shared" si="89"/>
        <v>47.813501397678969</v>
      </c>
      <c r="AM39" s="12">
        <f t="shared" si="90"/>
        <v>41.384948501863583</v>
      </c>
      <c r="AN39" s="12">
        <f t="shared" si="91"/>
        <v>35.284659880126945</v>
      </c>
      <c r="AO39" s="12">
        <f t="shared" si="92"/>
        <v>29.634604081125083</v>
      </c>
      <c r="AP39" s="12">
        <f t="shared" si="93"/>
        <v>24.520786358072595</v>
      </c>
      <c r="AQ39" s="12">
        <f t="shared" si="94"/>
        <v>19.99270057976473</v>
      </c>
      <c r="AR39" s="12">
        <f t="shared" si="95"/>
        <v>16.066132985348457</v>
      </c>
      <c r="AS39" s="12">
        <f t="shared" si="96"/>
        <v>12.728325574349562</v>
      </c>
      <c r="AT39" s="12">
        <f t="shared" si="97"/>
        <v>9.9444398667953386</v>
      </c>
      <c r="AU39" s="12">
        <f t="shared" si="98"/>
        <v>7.6643624985468808</v>
      </c>
      <c r="AV39" s="12">
        <f t="shared" si="99"/>
        <v>5.8291001307165962</v>
      </c>
      <c r="AW39" s="12">
        <f t="shared" si="100"/>
        <v>4.3762604542709171</v>
      </c>
      <c r="AX39" s="12">
        <f t="shared" si="101"/>
        <v>3.2443585867547031</v>
      </c>
      <c r="AY39" s="12">
        <f t="shared" si="102"/>
        <v>2.3758908998062394</v>
      </c>
      <c r="AZ39" s="12">
        <f t="shared" si="103"/>
        <v>1.7192654335581072</v>
      </c>
    </row>
    <row r="40" spans="1:52" ht="20.100000000000001" customHeight="1">
      <c r="A40" s="12">
        <v>37</v>
      </c>
      <c r="B40" s="12">
        <f t="shared" si="53"/>
        <v>100</v>
      </c>
      <c r="C40" s="12">
        <f t="shared" si="54"/>
        <v>100</v>
      </c>
      <c r="D40" s="12">
        <f t="shared" si="55"/>
        <v>100</v>
      </c>
      <c r="E40" s="12">
        <f t="shared" si="56"/>
        <v>100</v>
      </c>
      <c r="F40" s="12">
        <f t="shared" si="57"/>
        <v>100</v>
      </c>
      <c r="G40" s="12">
        <f t="shared" si="58"/>
        <v>100</v>
      </c>
      <c r="H40" s="12">
        <f t="shared" si="59"/>
        <v>100</v>
      </c>
      <c r="I40" s="12">
        <f t="shared" si="60"/>
        <v>100</v>
      </c>
      <c r="J40" s="12">
        <f t="shared" si="61"/>
        <v>100</v>
      </c>
      <c r="K40" s="12">
        <f t="shared" si="62"/>
        <v>100</v>
      </c>
      <c r="L40" s="12">
        <f t="shared" si="63"/>
        <v>100</v>
      </c>
      <c r="M40" s="12">
        <f t="shared" si="64"/>
        <v>100</v>
      </c>
      <c r="N40" s="12">
        <f t="shared" si="65"/>
        <v>100</v>
      </c>
      <c r="O40" s="12">
        <f t="shared" si="66"/>
        <v>100</v>
      </c>
      <c r="P40" s="12">
        <f t="shared" si="67"/>
        <v>100</v>
      </c>
      <c r="Q40" s="12">
        <f t="shared" si="68"/>
        <v>100</v>
      </c>
      <c r="R40" s="12">
        <f t="shared" si="69"/>
        <v>100</v>
      </c>
      <c r="S40" s="12">
        <f t="shared" si="70"/>
        <v>100</v>
      </c>
      <c r="T40" s="12">
        <f t="shared" si="71"/>
        <v>100</v>
      </c>
      <c r="U40" s="12">
        <f t="shared" si="72"/>
        <v>100</v>
      </c>
      <c r="V40" s="12">
        <f t="shared" si="73"/>
        <v>99.946438384809397</v>
      </c>
      <c r="W40" s="12">
        <f t="shared" si="74"/>
        <v>99.878509778579641</v>
      </c>
      <c r="X40" s="12">
        <f t="shared" si="75"/>
        <v>99.744682580004678</v>
      </c>
      <c r="Y40" s="12">
        <f t="shared" si="76"/>
        <v>99.499444622537013</v>
      </c>
      <c r="Z40" s="12">
        <f t="shared" si="77"/>
        <v>99.078938840975809</v>
      </c>
      <c r="AA40" s="12">
        <f t="shared" si="78"/>
        <v>98.400703047598697</v>
      </c>
      <c r="AB40" s="12">
        <f t="shared" si="79"/>
        <v>97.366900305622593</v>
      </c>
      <c r="AC40" s="12">
        <f t="shared" si="80"/>
        <v>95.871543593510765</v>
      </c>
      <c r="AD40" s="12">
        <f t="shared" si="81"/>
        <v>93.811324984284383</v>
      </c>
      <c r="AE40" s="12">
        <f t="shared" si="82"/>
        <v>91.098700768228468</v>
      </c>
      <c r="AF40" s="12">
        <f t="shared" si="83"/>
        <v>87.675147167929239</v>
      </c>
      <c r="AG40" s="12">
        <f t="shared" si="84"/>
        <v>83.522220577579603</v>
      </c>
      <c r="AH40" s="12">
        <f t="shared" si="85"/>
        <v>78.668329842406322</v>
      </c>
      <c r="AI40" s="12">
        <f t="shared" si="86"/>
        <v>73.18988865865542</v>
      </c>
      <c r="AJ40" s="12">
        <f t="shared" si="87"/>
        <v>67.206560921226412</v>
      </c>
      <c r="AK40" s="12">
        <f t="shared" si="88"/>
        <v>60.871374844755444</v>
      </c>
      <c r="AL40" s="12">
        <f t="shared" si="89"/>
        <v>54.357317512138572</v>
      </c>
      <c r="AM40" s="12">
        <f t="shared" si="90"/>
        <v>47.842470425688781</v>
      </c>
      <c r="AN40" s="12">
        <f t="shared" si="91"/>
        <v>41.495763756370948</v>
      </c>
      <c r="AO40" s="12">
        <f t="shared" si="92"/>
        <v>35.465073607735434</v>
      </c>
      <c r="AP40" s="12">
        <f t="shared" si="93"/>
        <v>29.868794594107978</v>
      </c>
      <c r="AQ40" s="12">
        <f t="shared" si="94"/>
        <v>24.791345681927552</v>
      </c>
      <c r="AR40" s="12">
        <f t="shared" si="95"/>
        <v>20.282450043098262</v>
      </c>
      <c r="AS40" s="12">
        <f t="shared" si="96"/>
        <v>16.359565568665563</v>
      </c>
      <c r="AT40" s="12">
        <f t="shared" si="97"/>
        <v>13.012574767259078</v>
      </c>
      <c r="AU40" s="12">
        <f t="shared" si="98"/>
        <v>10.209766552663162</v>
      </c>
      <c r="AV40" s="12">
        <f t="shared" si="99"/>
        <v>7.9042201538273416</v>
      </c>
      <c r="AW40" s="12">
        <f t="shared" si="100"/>
        <v>6.0398790965206643</v>
      </c>
      <c r="AX40" s="12">
        <f t="shared" si="101"/>
        <v>4.5568258347892812</v>
      </c>
      <c r="AY40" s="12">
        <f t="shared" si="102"/>
        <v>3.3954894096846497</v>
      </c>
      <c r="AZ40" s="12">
        <f t="shared" si="103"/>
        <v>2.4997082101977921</v>
      </c>
    </row>
    <row r="41" spans="1:52" ht="20.100000000000001" customHeight="1">
      <c r="A41" s="12">
        <v>38</v>
      </c>
      <c r="B41" s="12">
        <f t="shared" si="53"/>
        <v>100</v>
      </c>
      <c r="C41" s="12">
        <f t="shared" si="54"/>
        <v>100</v>
      </c>
      <c r="D41" s="12">
        <f t="shared" si="55"/>
        <v>100</v>
      </c>
      <c r="E41" s="12">
        <f t="shared" si="56"/>
        <v>100</v>
      </c>
      <c r="F41" s="12">
        <f t="shared" si="57"/>
        <v>100</v>
      </c>
      <c r="G41" s="12">
        <f t="shared" si="58"/>
        <v>100</v>
      </c>
      <c r="H41" s="12">
        <f t="shared" si="59"/>
        <v>100</v>
      </c>
      <c r="I41" s="12">
        <f t="shared" si="60"/>
        <v>100</v>
      </c>
      <c r="J41" s="12">
        <f t="shared" si="61"/>
        <v>100</v>
      </c>
      <c r="K41" s="12">
        <f t="shared" si="62"/>
        <v>100</v>
      </c>
      <c r="L41" s="12">
        <f t="shared" si="63"/>
        <v>100</v>
      </c>
      <c r="M41" s="12">
        <f t="shared" si="64"/>
        <v>100</v>
      </c>
      <c r="N41" s="12">
        <f t="shared" si="65"/>
        <v>100</v>
      </c>
      <c r="O41" s="12">
        <f t="shared" si="66"/>
        <v>100</v>
      </c>
      <c r="P41" s="12">
        <f t="shared" si="67"/>
        <v>100</v>
      </c>
      <c r="Q41" s="12">
        <f t="shared" si="68"/>
        <v>100</v>
      </c>
      <c r="R41" s="12">
        <f t="shared" si="69"/>
        <v>100</v>
      </c>
      <c r="S41" s="12">
        <f t="shared" si="70"/>
        <v>100</v>
      </c>
      <c r="T41" s="12">
        <f t="shared" si="71"/>
        <v>100</v>
      </c>
      <c r="U41" s="12">
        <f t="shared" si="72"/>
        <v>100</v>
      </c>
      <c r="V41" s="12">
        <f t="shared" si="73"/>
        <v>99.971884917252822</v>
      </c>
      <c r="W41" s="12">
        <f t="shared" si="74"/>
        <v>99.933345403804225</v>
      </c>
      <c r="X41" s="12">
        <f t="shared" si="75"/>
        <v>99.853918184183627</v>
      </c>
      <c r="Y41" s="12">
        <f t="shared" si="76"/>
        <v>99.701951207363265</v>
      </c>
      <c r="Z41" s="12">
        <f t="shared" si="77"/>
        <v>99.430368015307664</v>
      </c>
      <c r="AA41" s="12">
        <f t="shared" si="78"/>
        <v>98.974568689325153</v>
      </c>
      <c r="AB41" s="12">
        <f t="shared" si="79"/>
        <v>98.25273269738021</v>
      </c>
      <c r="AC41" s="12">
        <f t="shared" si="80"/>
        <v>97.169437602963924</v>
      </c>
      <c r="AD41" s="12">
        <f t="shared" si="81"/>
        <v>95.622929836227428</v>
      </c>
      <c r="AE41" s="12">
        <f t="shared" si="82"/>
        <v>93.515567771422951</v>
      </c>
      <c r="AF41" s="12">
        <f t="shared" si="83"/>
        <v>90.766118356110326</v>
      </c>
      <c r="AG41" s="12">
        <f t="shared" si="84"/>
        <v>87.321972867953619</v>
      </c>
      <c r="AH41" s="12">
        <f t="shared" si="85"/>
        <v>83.169146713448683</v>
      </c>
      <c r="AI41" s="12">
        <f t="shared" si="86"/>
        <v>78.33821411085404</v>
      </c>
      <c r="AJ41" s="12">
        <f t="shared" si="87"/>
        <v>72.905032005733943</v>
      </c>
      <c r="AK41" s="12">
        <f t="shared" si="88"/>
        <v>66.986047478844355</v>
      </c>
      <c r="AL41" s="12">
        <f t="shared" si="89"/>
        <v>60.728927939375545</v>
      </c>
      <c r="AM41" s="12">
        <f t="shared" si="90"/>
        <v>54.299992349513978</v>
      </c>
      <c r="AN41" s="12">
        <f t="shared" si="91"/>
        <v>47.870317734621374</v>
      </c>
      <c r="AO41" s="12">
        <f t="shared" si="92"/>
        <v>41.602409951535819</v>
      </c>
      <c r="AP41" s="12">
        <f t="shared" si="93"/>
        <v>35.639014006672461</v>
      </c>
      <c r="AQ41" s="12">
        <f t="shared" si="94"/>
        <v>30.095111321160122</v>
      </c>
      <c r="AR41" s="12">
        <f t="shared" si="95"/>
        <v>25.053545661078303</v>
      </c>
      <c r="AS41" s="12">
        <f t="shared" si="96"/>
        <v>20.564159246294626</v>
      </c>
      <c r="AT41" s="12">
        <f t="shared" si="97"/>
        <v>16.645892412545081</v>
      </c>
      <c r="AU41" s="12">
        <f t="shared" si="98"/>
        <v>13.291045144488134</v>
      </c>
      <c r="AV41" s="12">
        <f t="shared" si="99"/>
        <v>10.470815971885369</v>
      </c>
      <c r="AW41" s="12">
        <f t="shared" si="100"/>
        <v>8.1412921183098188</v>
      </c>
      <c r="AX41" s="12">
        <f t="shared" si="101"/>
        <v>6.2492178125180757</v>
      </c>
      <c r="AY41" s="12">
        <f t="shared" si="102"/>
        <v>4.7370663963667665</v>
      </c>
      <c r="AZ41" s="12">
        <f t="shared" si="103"/>
        <v>3.547144568319474</v>
      </c>
    </row>
    <row r="42" spans="1:52" ht="20.100000000000001" customHeight="1">
      <c r="A42" s="12">
        <v>39</v>
      </c>
      <c r="B42" s="12">
        <f t="shared" si="53"/>
        <v>100</v>
      </c>
      <c r="C42" s="12">
        <f t="shared" si="54"/>
        <v>100</v>
      </c>
      <c r="D42" s="12">
        <f t="shared" si="55"/>
        <v>100</v>
      </c>
      <c r="E42" s="12">
        <f t="shared" si="56"/>
        <v>100</v>
      </c>
      <c r="F42" s="12">
        <f t="shared" si="57"/>
        <v>100</v>
      </c>
      <c r="G42" s="12">
        <f t="shared" si="58"/>
        <v>100</v>
      </c>
      <c r="H42" s="12">
        <f t="shared" si="59"/>
        <v>100</v>
      </c>
      <c r="I42" s="12">
        <f t="shared" si="60"/>
        <v>100</v>
      </c>
      <c r="J42" s="12">
        <f t="shared" si="61"/>
        <v>100</v>
      </c>
      <c r="K42" s="12">
        <f t="shared" si="62"/>
        <v>100</v>
      </c>
      <c r="L42" s="12">
        <f t="shared" si="63"/>
        <v>100</v>
      </c>
      <c r="M42" s="12">
        <f t="shared" si="64"/>
        <v>100</v>
      </c>
      <c r="N42" s="12">
        <f t="shared" si="65"/>
        <v>100</v>
      </c>
      <c r="O42" s="12">
        <f t="shared" si="66"/>
        <v>100</v>
      </c>
      <c r="P42" s="12">
        <f t="shared" si="67"/>
        <v>100</v>
      </c>
      <c r="Q42" s="12">
        <f t="shared" si="68"/>
        <v>100</v>
      </c>
      <c r="R42" s="12">
        <f t="shared" si="69"/>
        <v>100</v>
      </c>
      <c r="S42" s="12">
        <f t="shared" si="70"/>
        <v>100</v>
      </c>
      <c r="T42" s="12">
        <f t="shared" si="71"/>
        <v>100</v>
      </c>
      <c r="U42" s="12">
        <f t="shared" si="72"/>
        <v>100</v>
      </c>
      <c r="V42" s="12">
        <f t="shared" si="73"/>
        <v>100</v>
      </c>
      <c r="W42" s="12">
        <f t="shared" si="74"/>
        <v>99.964278320597558</v>
      </c>
      <c r="X42" s="12">
        <f t="shared" si="75"/>
        <v>99.918339181519897</v>
      </c>
      <c r="Y42" s="12">
        <f t="shared" si="76"/>
        <v>99.826570644179412</v>
      </c>
      <c r="Z42" s="12">
        <f t="shared" si="77"/>
        <v>99.655643127058852</v>
      </c>
      <c r="AA42" s="12">
        <f t="shared" si="78"/>
        <v>99.357145783809457</v>
      </c>
      <c r="AB42" s="12">
        <f t="shared" si="79"/>
        <v>98.866001276289325</v>
      </c>
      <c r="AC42" s="12">
        <f t="shared" si="80"/>
        <v>98.101258943084147</v>
      </c>
      <c r="AD42" s="12">
        <f t="shared" si="81"/>
        <v>96.97002062356971</v>
      </c>
      <c r="AE42" s="12">
        <f t="shared" si="82"/>
        <v>95.374696235418696</v>
      </c>
      <c r="AF42" s="12">
        <f t="shared" si="83"/>
        <v>93.223044172356808</v>
      </c>
      <c r="AG42" s="12">
        <f t="shared" si="84"/>
        <v>90.43971833697843</v>
      </c>
      <c r="AH42" s="12">
        <f t="shared" si="85"/>
        <v>86.977530219715277</v>
      </c>
      <c r="AI42" s="12">
        <f t="shared" si="86"/>
        <v>82.826497838411825</v>
      </c>
      <c r="AJ42" s="12">
        <f t="shared" si="87"/>
        <v>78.019044517471485</v>
      </c>
      <c r="AK42" s="12">
        <f t="shared" si="88"/>
        <v>72.630360679541852</v>
      </c>
      <c r="AL42" s="12">
        <f t="shared" si="89"/>
        <v>66.773789113933702</v>
      </c>
      <c r="AM42" s="12">
        <f t="shared" si="90"/>
        <v>60.591936788112911</v>
      </c>
      <c r="AN42" s="12">
        <f t="shared" si="91"/>
        <v>54.244871712871813</v>
      </c>
      <c r="AO42" s="12">
        <f t="shared" si="92"/>
        <v>47.897113893895174</v>
      </c>
      <c r="AP42" s="12">
        <f t="shared" si="93"/>
        <v>41.705142107060773</v>
      </c>
      <c r="AQ42" s="12">
        <f t="shared" si="94"/>
        <v>35.806858932641362</v>
      </c>
      <c r="AR42" s="12">
        <f t="shared" si="95"/>
        <v>30.313984419363994</v>
      </c>
      <c r="AS42" s="12">
        <f t="shared" si="96"/>
        <v>25.307803395414602</v>
      </c>
      <c r="AT42" s="12">
        <f t="shared" si="97"/>
        <v>20.838182003259703</v>
      </c>
      <c r="AU42" s="12">
        <f t="shared" si="98"/>
        <v>16.925373739973999</v>
      </c>
      <c r="AV42" s="12">
        <f t="shared" si="99"/>
        <v>13.56389298339119</v>
      </c>
      <c r="AW42" s="12">
        <f t="shared" si="100"/>
        <v>10.727646606665701</v>
      </c>
      <c r="AX42" s="12">
        <f t="shared" si="101"/>
        <v>8.375556451202975</v>
      </c>
      <c r="AY42" s="12">
        <f t="shared" si="102"/>
        <v>6.4570368921130674</v>
      </c>
      <c r="AZ42" s="12">
        <f t="shared" si="103"/>
        <v>4.9168690366324448</v>
      </c>
    </row>
    <row r="43" spans="1:52" ht="20.100000000000001" customHeight="1">
      <c r="A43" s="12">
        <v>40</v>
      </c>
      <c r="B43" s="12">
        <f t="shared" si="53"/>
        <v>100</v>
      </c>
      <c r="C43" s="12">
        <f t="shared" si="54"/>
        <v>100</v>
      </c>
      <c r="D43" s="12">
        <f t="shared" si="55"/>
        <v>100</v>
      </c>
      <c r="E43" s="12">
        <f t="shared" si="56"/>
        <v>100</v>
      </c>
      <c r="F43" s="12">
        <f t="shared" si="57"/>
        <v>100</v>
      </c>
      <c r="G43" s="12">
        <f t="shared" si="58"/>
        <v>100</v>
      </c>
      <c r="H43" s="12">
        <f t="shared" si="59"/>
        <v>100</v>
      </c>
      <c r="I43" s="12">
        <f t="shared" si="60"/>
        <v>100</v>
      </c>
      <c r="J43" s="12">
        <f t="shared" si="61"/>
        <v>100</v>
      </c>
      <c r="K43" s="12">
        <f t="shared" si="62"/>
        <v>100</v>
      </c>
      <c r="L43" s="12">
        <f t="shared" si="63"/>
        <v>100</v>
      </c>
      <c r="M43" s="12">
        <f t="shared" si="64"/>
        <v>100</v>
      </c>
      <c r="N43" s="12">
        <f t="shared" si="65"/>
        <v>100</v>
      </c>
      <c r="O43" s="12">
        <f t="shared" si="66"/>
        <v>100</v>
      </c>
      <c r="P43" s="12">
        <f t="shared" si="67"/>
        <v>100</v>
      </c>
      <c r="Q43" s="12">
        <f t="shared" si="68"/>
        <v>100</v>
      </c>
      <c r="R43" s="12">
        <f t="shared" si="69"/>
        <v>100</v>
      </c>
      <c r="S43" s="12">
        <f t="shared" si="70"/>
        <v>100</v>
      </c>
      <c r="T43" s="12">
        <f t="shared" si="71"/>
        <v>100</v>
      </c>
      <c r="U43" s="12">
        <f t="shared" si="72"/>
        <v>100</v>
      </c>
      <c r="V43" s="12">
        <f t="shared" si="73"/>
        <v>100</v>
      </c>
      <c r="W43" s="12">
        <f t="shared" si="74"/>
        <v>100</v>
      </c>
      <c r="X43" s="12">
        <f t="shared" si="75"/>
        <v>99.955381254988268</v>
      </c>
      <c r="Y43" s="12">
        <f t="shared" si="76"/>
        <v>99.9013423062691</v>
      </c>
      <c r="Z43" s="12">
        <f t="shared" si="77"/>
        <v>99.796440071903334</v>
      </c>
      <c r="AA43" s="12">
        <f t="shared" si="78"/>
        <v>99.605820895224269</v>
      </c>
      <c r="AB43" s="12">
        <f t="shared" si="79"/>
        <v>99.279957567053003</v>
      </c>
      <c r="AC43" s="12">
        <f t="shared" si="80"/>
        <v>98.753533881168281</v>
      </c>
      <c r="AD43" s="12">
        <f t="shared" si="81"/>
        <v>97.946661444392859</v>
      </c>
      <c r="AE43" s="12">
        <f t="shared" si="82"/>
        <v>96.769042583415526</v>
      </c>
      <c r="AF43" s="12">
        <f t="shared" si="83"/>
        <v>95.127161679947832</v>
      </c>
      <c r="AG43" s="12">
        <f t="shared" si="84"/>
        <v>92.933914712198259</v>
      </c>
      <c r="AH43" s="12">
        <f t="shared" si="85"/>
        <v>90.119446612385232</v>
      </c>
      <c r="AI43" s="12">
        <f t="shared" si="86"/>
        <v>86.641539006835927</v>
      </c>
      <c r="AJ43" s="12">
        <f t="shared" si="87"/>
        <v>82.49380546524182</v>
      </c>
      <c r="AK43" s="12">
        <f t="shared" si="88"/>
        <v>77.710242560169561</v>
      </c>
      <c r="AL43" s="12">
        <f t="shared" si="89"/>
        <v>72.365285700399994</v>
      </c>
      <c r="AM43" s="12">
        <f t="shared" si="90"/>
        <v>66.569284004781878</v>
      </c>
      <c r="AN43" s="12">
        <f t="shared" si="91"/>
        <v>60.46006184166599</v>
      </c>
      <c r="AO43" s="12">
        <f t="shared" si="92"/>
        <v>54.191817836254572</v>
      </c>
      <c r="AP43" s="12">
        <f t="shared" si="93"/>
        <v>47.922923409958791</v>
      </c>
      <c r="AQ43" s="12">
        <f t="shared" si="94"/>
        <v>41.804193924696662</v>
      </c>
      <c r="AR43" s="12">
        <f t="shared" si="95"/>
        <v>35.968956084521103</v>
      </c>
      <c r="AS43" s="12">
        <f t="shared" si="96"/>
        <v>30.525811959446571</v>
      </c>
      <c r="AT43" s="12">
        <f t="shared" si="97"/>
        <v>25.554507792813663</v>
      </c>
      <c r="AU43" s="12">
        <f t="shared" si="98"/>
        <v>21.104851624782746</v>
      </c>
      <c r="AV43" s="12">
        <f t="shared" si="99"/>
        <v>17.198258471910531</v>
      </c>
      <c r="AW43" s="12">
        <f t="shared" si="100"/>
        <v>13.831271992692756</v>
      </c>
      <c r="AX43" s="12">
        <f t="shared" si="101"/>
        <v>10.980321283591978</v>
      </c>
      <c r="AY43" s="12">
        <f t="shared" si="102"/>
        <v>8.6070000117959502</v>
      </c>
      <c r="AZ43" s="12">
        <f t="shared" si="103"/>
        <v>6.6632677337314803</v>
      </c>
    </row>
    <row r="44" spans="1:52" ht="20.100000000000001" customHeight="1">
      <c r="A44" s="12">
        <v>41</v>
      </c>
      <c r="B44" s="12">
        <f t="shared" si="53"/>
        <v>100</v>
      </c>
      <c r="C44" s="12">
        <f t="shared" si="54"/>
        <v>100</v>
      </c>
      <c r="D44" s="12">
        <f t="shared" si="55"/>
        <v>100</v>
      </c>
      <c r="E44" s="12">
        <f t="shared" si="56"/>
        <v>100</v>
      </c>
      <c r="F44" s="12">
        <f t="shared" si="57"/>
        <v>100</v>
      </c>
      <c r="G44" s="12">
        <f t="shared" si="58"/>
        <v>100</v>
      </c>
      <c r="H44" s="12">
        <f t="shared" si="59"/>
        <v>100</v>
      </c>
      <c r="I44" s="12">
        <f t="shared" si="60"/>
        <v>100</v>
      </c>
      <c r="J44" s="12">
        <f t="shared" si="61"/>
        <v>100</v>
      </c>
      <c r="K44" s="12">
        <f t="shared" si="62"/>
        <v>100</v>
      </c>
      <c r="L44" s="12">
        <f t="shared" si="63"/>
        <v>100</v>
      </c>
      <c r="M44" s="12">
        <f t="shared" si="64"/>
        <v>100</v>
      </c>
      <c r="N44" s="12">
        <f t="shared" si="65"/>
        <v>100</v>
      </c>
      <c r="O44" s="12">
        <f t="shared" si="66"/>
        <v>100</v>
      </c>
      <c r="P44" s="12">
        <f t="shared" si="67"/>
        <v>100</v>
      </c>
      <c r="Q44" s="12">
        <f t="shared" si="68"/>
        <v>100</v>
      </c>
      <c r="R44" s="12">
        <f t="shared" si="69"/>
        <v>100</v>
      </c>
      <c r="S44" s="12">
        <f t="shared" si="70"/>
        <v>100</v>
      </c>
      <c r="T44" s="12">
        <f t="shared" si="71"/>
        <v>100</v>
      </c>
      <c r="U44" s="12">
        <f t="shared" si="72"/>
        <v>100</v>
      </c>
      <c r="V44" s="12">
        <f t="shared" si="73"/>
        <v>100</v>
      </c>
      <c r="W44" s="12">
        <f t="shared" si="74"/>
        <v>100</v>
      </c>
      <c r="X44" s="12">
        <f t="shared" si="75"/>
        <v>100</v>
      </c>
      <c r="Y44" s="12">
        <f t="shared" si="76"/>
        <v>99.945111084077695</v>
      </c>
      <c r="Z44" s="12">
        <f t="shared" si="77"/>
        <v>99.882291867540218</v>
      </c>
      <c r="AA44" s="12">
        <f t="shared" si="78"/>
        <v>99.763517307340962</v>
      </c>
      <c r="AB44" s="12">
        <f t="shared" si="79"/>
        <v>99.552562929263217</v>
      </c>
      <c r="AC44" s="12">
        <f t="shared" si="80"/>
        <v>99.198989936445273</v>
      </c>
      <c r="AD44" s="12">
        <f t="shared" si="81"/>
        <v>98.637456171316543</v>
      </c>
      <c r="AE44" s="12">
        <f t="shared" si="82"/>
        <v>97.789296008779047</v>
      </c>
      <c r="AF44" s="12">
        <f t="shared" si="83"/>
        <v>96.566860283248374</v>
      </c>
      <c r="AG44" s="12">
        <f t="shared" si="84"/>
        <v>94.880604566028381</v>
      </c>
      <c r="AH44" s="12">
        <f t="shared" si="85"/>
        <v>92.648306147948844</v>
      </c>
      <c r="AI44" s="12">
        <f t="shared" si="86"/>
        <v>89.805231683090085</v>
      </c>
      <c r="AJ44" s="12">
        <f t="shared" si="87"/>
        <v>86.313723347484796</v>
      </c>
      <c r="AK44" s="12">
        <f t="shared" si="88"/>
        <v>82.170626650476848</v>
      </c>
      <c r="AL44" s="12">
        <f t="shared" si="89"/>
        <v>77.411270424772027</v>
      </c>
      <c r="AM44" s="12">
        <f t="shared" si="90"/>
        <v>72.109264351938478</v>
      </c>
      <c r="AN44" s="12">
        <f t="shared" si="91"/>
        <v>66.372071964177508</v>
      </c>
      <c r="AO44" s="12">
        <f t="shared" si="92"/>
        <v>60.332992414166128</v>
      </c>
      <c r="AP44" s="12">
        <f t="shared" si="93"/>
        <v>54.140704712856824</v>
      </c>
      <c r="AQ44" s="12">
        <f t="shared" si="94"/>
        <v>47.94780537997282</v>
      </c>
      <c r="AR44" s="12">
        <f t="shared" si="95"/>
        <v>41.899780026027337</v>
      </c>
      <c r="AS44" s="12">
        <f t="shared" si="96"/>
        <v>36.125626028163794</v>
      </c>
      <c r="AT44" s="12">
        <f t="shared" si="97"/>
        <v>30.730962927689951</v>
      </c>
      <c r="AU44" s="12">
        <f t="shared" si="98"/>
        <v>25.794021934568175</v>
      </c>
      <c r="AV44" s="12">
        <f t="shared" si="99"/>
        <v>21.364482324603436</v>
      </c>
      <c r="AW44" s="12">
        <f t="shared" si="100"/>
        <v>17.464784639748824</v>
      </c>
      <c r="AX44" s="12">
        <f t="shared" si="101"/>
        <v>14.093332912544691</v>
      </c>
      <c r="AY44" s="12">
        <f t="shared" si="102"/>
        <v>11.228906255311657</v>
      </c>
      <c r="AZ44" s="12">
        <f t="shared" si="103"/>
        <v>8.8356173325619878</v>
      </c>
    </row>
    <row r="45" spans="1:52" ht="20.100000000000001" customHeight="1">
      <c r="A45" s="12">
        <v>42</v>
      </c>
      <c r="B45" s="12">
        <f t="shared" si="53"/>
        <v>100</v>
      </c>
      <c r="C45" s="12">
        <f t="shared" si="54"/>
        <v>100</v>
      </c>
      <c r="D45" s="12">
        <f t="shared" si="55"/>
        <v>100</v>
      </c>
      <c r="E45" s="12">
        <f t="shared" si="56"/>
        <v>100</v>
      </c>
      <c r="F45" s="12">
        <f t="shared" si="57"/>
        <v>100</v>
      </c>
      <c r="G45" s="12">
        <f t="shared" si="58"/>
        <v>100</v>
      </c>
      <c r="H45" s="12">
        <f t="shared" si="59"/>
        <v>100</v>
      </c>
      <c r="I45" s="12">
        <f t="shared" si="60"/>
        <v>100</v>
      </c>
      <c r="J45" s="12">
        <f t="shared" si="61"/>
        <v>100</v>
      </c>
      <c r="K45" s="12">
        <f t="shared" si="62"/>
        <v>100</v>
      </c>
      <c r="L45" s="12">
        <f t="shared" si="63"/>
        <v>100</v>
      </c>
      <c r="M45" s="12">
        <f t="shared" si="64"/>
        <v>100</v>
      </c>
      <c r="N45" s="12">
        <f t="shared" si="65"/>
        <v>100</v>
      </c>
      <c r="O45" s="12">
        <f t="shared" si="66"/>
        <v>100</v>
      </c>
      <c r="P45" s="12">
        <f t="shared" si="67"/>
        <v>100</v>
      </c>
      <c r="Q45" s="12">
        <f t="shared" si="68"/>
        <v>100</v>
      </c>
      <c r="R45" s="12">
        <f t="shared" si="69"/>
        <v>100</v>
      </c>
      <c r="S45" s="12">
        <f t="shared" si="70"/>
        <v>100</v>
      </c>
      <c r="T45" s="12">
        <f t="shared" si="71"/>
        <v>100</v>
      </c>
      <c r="U45" s="12">
        <f t="shared" si="72"/>
        <v>100</v>
      </c>
      <c r="V45" s="12">
        <f t="shared" si="73"/>
        <v>100</v>
      </c>
      <c r="W45" s="12">
        <f t="shared" si="74"/>
        <v>100</v>
      </c>
      <c r="X45" s="12">
        <f t="shared" si="75"/>
        <v>100</v>
      </c>
      <c r="Y45" s="12">
        <f t="shared" si="76"/>
        <v>99.970121814254057</v>
      </c>
      <c r="Z45" s="12">
        <f t="shared" si="77"/>
        <v>99.933394126847887</v>
      </c>
      <c r="AA45" s="12">
        <f t="shared" si="78"/>
        <v>99.86113889579417</v>
      </c>
      <c r="AB45" s="12">
        <f t="shared" si="79"/>
        <v>99.727809233541194</v>
      </c>
      <c r="AC45" s="12">
        <f t="shared" si="80"/>
        <v>99.495960639963258</v>
      </c>
      <c r="AD45" s="12">
        <f t="shared" si="81"/>
        <v>99.114433482763857</v>
      </c>
      <c r="AE45" s="12">
        <f t="shared" si="82"/>
        <v>98.518048455467294</v>
      </c>
      <c r="AF45" s="12">
        <f t="shared" si="83"/>
        <v>97.629494966636869</v>
      </c>
      <c r="AG45" s="12">
        <f t="shared" si="84"/>
        <v>96.363796835613243</v>
      </c>
      <c r="AH45" s="12">
        <f t="shared" si="85"/>
        <v>94.635267211605949</v>
      </c>
      <c r="AI45" s="12">
        <f t="shared" si="86"/>
        <v>92.366316230533911</v>
      </c>
      <c r="AJ45" s="12">
        <f t="shared" si="87"/>
        <v>89.496988249353933</v>
      </c>
      <c r="AK45" s="12">
        <f t="shared" si="88"/>
        <v>85.993813013597375</v>
      </c>
      <c r="AL45" s="12">
        <f t="shared" si="89"/>
        <v>81.856542681956896</v>
      </c>
      <c r="AM45" s="12">
        <f t="shared" si="90"/>
        <v>77.121627523175405</v>
      </c>
      <c r="AN45" s="12">
        <f t="shared" si="91"/>
        <v>71.861795649366783</v>
      </c>
      <c r="AO45" s="12">
        <f t="shared" si="92"/>
        <v>66.181730107415248</v>
      </c>
      <c r="AP45" s="12">
        <f t="shared" si="93"/>
        <v>60.210443603781094</v>
      </c>
      <c r="AQ45" s="12">
        <f t="shared" si="94"/>
        <v>54.09141683524895</v>
      </c>
      <c r="AR45" s="12">
        <f t="shared" si="95"/>
        <v>47.97181406137895</v>
      </c>
      <c r="AS45" s="12">
        <f t="shared" si="96"/>
        <v>41.992097909677078</v>
      </c>
      <c r="AT45" s="12">
        <f t="shared" si="97"/>
        <v>36.277164857914556</v>
      </c>
      <c r="AU45" s="12">
        <f t="shared" si="98"/>
        <v>30.929779892904598</v>
      </c>
      <c r="AV45" s="12">
        <f t="shared" si="99"/>
        <v>26.026685207378847</v>
      </c>
      <c r="AW45" s="12">
        <f t="shared" si="100"/>
        <v>21.617370522098618</v>
      </c>
      <c r="AX45" s="12">
        <f t="shared" si="101"/>
        <v>17.72517981298952</v>
      </c>
      <c r="AY45" s="12">
        <f t="shared" si="102"/>
        <v>14.35022321187798</v>
      </c>
      <c r="AZ45" s="12">
        <f t="shared" si="103"/>
        <v>11.473470416856177</v>
      </c>
    </row>
    <row r="46" spans="1:52" ht="20.100000000000001" customHeight="1">
      <c r="A46" s="12">
        <v>43</v>
      </c>
      <c r="B46" s="12">
        <f t="shared" si="53"/>
        <v>100</v>
      </c>
      <c r="C46" s="12">
        <f t="shared" si="54"/>
        <v>100</v>
      </c>
      <c r="D46" s="12">
        <f t="shared" si="55"/>
        <v>100</v>
      </c>
      <c r="E46" s="12">
        <f t="shared" si="56"/>
        <v>100</v>
      </c>
      <c r="F46" s="12">
        <f t="shared" si="57"/>
        <v>100</v>
      </c>
      <c r="G46" s="12">
        <f t="shared" si="58"/>
        <v>100</v>
      </c>
      <c r="H46" s="12">
        <f t="shared" si="59"/>
        <v>100</v>
      </c>
      <c r="I46" s="12">
        <f t="shared" si="60"/>
        <v>100</v>
      </c>
      <c r="J46" s="12">
        <f t="shared" si="61"/>
        <v>100</v>
      </c>
      <c r="K46" s="12">
        <f t="shared" si="62"/>
        <v>100</v>
      </c>
      <c r="L46" s="12">
        <f t="shared" si="63"/>
        <v>100</v>
      </c>
      <c r="M46" s="12">
        <f t="shared" si="64"/>
        <v>100</v>
      </c>
      <c r="N46" s="12">
        <f t="shared" si="65"/>
        <v>100</v>
      </c>
      <c r="O46" s="12">
        <f t="shared" si="66"/>
        <v>100</v>
      </c>
      <c r="P46" s="12">
        <f t="shared" si="67"/>
        <v>100</v>
      </c>
      <c r="Q46" s="12">
        <f t="shared" si="68"/>
        <v>100</v>
      </c>
      <c r="R46" s="12">
        <f t="shared" si="69"/>
        <v>100</v>
      </c>
      <c r="S46" s="12">
        <f t="shared" si="70"/>
        <v>100</v>
      </c>
      <c r="T46" s="12">
        <f t="shared" si="71"/>
        <v>100</v>
      </c>
      <c r="U46" s="12">
        <f t="shared" si="72"/>
        <v>100</v>
      </c>
      <c r="V46" s="12">
        <f t="shared" si="73"/>
        <v>100</v>
      </c>
      <c r="W46" s="12">
        <f t="shared" si="74"/>
        <v>100</v>
      </c>
      <c r="X46" s="12">
        <f t="shared" si="75"/>
        <v>100</v>
      </c>
      <c r="Y46" s="12">
        <f t="shared" si="76"/>
        <v>100</v>
      </c>
      <c r="Z46" s="12">
        <f t="shared" si="77"/>
        <v>99.963104742724425</v>
      </c>
      <c r="AA46" s="12">
        <f t="shared" si="78"/>
        <v>99.920165902765874</v>
      </c>
      <c r="AB46" s="12">
        <f t="shared" si="79"/>
        <v>99.837847610645994</v>
      </c>
      <c r="AC46" s="12">
        <f t="shared" si="80"/>
        <v>99.689336912021489</v>
      </c>
      <c r="AD46" s="12">
        <f t="shared" si="81"/>
        <v>99.436115855600406</v>
      </c>
      <c r="AE46" s="12">
        <f t="shared" si="82"/>
        <v>99.026480395017217</v>
      </c>
      <c r="AF46" s="12">
        <f t="shared" si="83"/>
        <v>98.395580436056477</v>
      </c>
      <c r="AG46" s="12">
        <f t="shared" si="84"/>
        <v>97.467567826932196</v>
      </c>
      <c r="AH46" s="12">
        <f t="shared" si="85"/>
        <v>96.160144306970736</v>
      </c>
      <c r="AI46" s="12">
        <f t="shared" si="86"/>
        <v>94.391359826187156</v>
      </c>
      <c r="AJ46" s="12">
        <f t="shared" si="87"/>
        <v>92.088017820642776</v>
      </c>
      <c r="AK46" s="12">
        <f t="shared" si="88"/>
        <v>89.194620201326174</v>
      </c>
      <c r="AL46" s="12">
        <f t="shared" si="89"/>
        <v>85.681544391627597</v>
      </c>
      <c r="AM46" s="12">
        <f t="shared" si="90"/>
        <v>81.55115776752433</v>
      </c>
      <c r="AN46" s="12">
        <f t="shared" si="91"/>
        <v>76.840847363840766</v>
      </c>
      <c r="AO46" s="12">
        <f t="shared" si="92"/>
        <v>71.622416333693494</v>
      </c>
      <c r="AP46" s="12">
        <f t="shared" si="93"/>
        <v>65.997869057918152</v>
      </c>
      <c r="AQ46" s="12">
        <f t="shared" si="94"/>
        <v>60.092153605518675</v>
      </c>
      <c r="AR46" s="12">
        <f t="shared" si="95"/>
        <v>54.043848096730564</v>
      </c>
      <c r="AS46" s="12">
        <f t="shared" si="96"/>
        <v>47.994999369830204</v>
      </c>
      <c r="AT46" s="12">
        <f t="shared" si="97"/>
        <v>42.081329668614714</v>
      </c>
      <c r="AU46" s="12">
        <f t="shared" si="98"/>
        <v>36.423846546008662</v>
      </c>
      <c r="AV46" s="12">
        <f t="shared" si="99"/>
        <v>31.122581381575216</v>
      </c>
      <c r="AW46" s="12">
        <f t="shared" si="100"/>
        <v>26.252815227977454</v>
      </c>
      <c r="AX46" s="12">
        <f t="shared" si="101"/>
        <v>21.863796048380141</v>
      </c>
      <c r="AY46" s="12">
        <f t="shared" si="102"/>
        <v>17.979661533466722</v>
      </c>
      <c r="AZ46" s="12">
        <f t="shared" si="103"/>
        <v>14.60208686567022</v>
      </c>
    </row>
    <row r="47" spans="1:52" ht="20.100000000000001" customHeight="1">
      <c r="A47" s="12">
        <v>44</v>
      </c>
      <c r="B47" s="12">
        <f t="shared" si="53"/>
        <v>100</v>
      </c>
      <c r="C47" s="12">
        <f t="shared" si="54"/>
        <v>100</v>
      </c>
      <c r="D47" s="12">
        <f t="shared" si="55"/>
        <v>100</v>
      </c>
      <c r="E47" s="12">
        <f t="shared" si="56"/>
        <v>100</v>
      </c>
      <c r="F47" s="12">
        <f t="shared" si="57"/>
        <v>100</v>
      </c>
      <c r="G47" s="12">
        <f t="shared" si="58"/>
        <v>100</v>
      </c>
      <c r="H47" s="12">
        <f t="shared" si="59"/>
        <v>100</v>
      </c>
      <c r="I47" s="12">
        <f t="shared" si="60"/>
        <v>100</v>
      </c>
      <c r="J47" s="12">
        <f t="shared" si="61"/>
        <v>100</v>
      </c>
      <c r="K47" s="12">
        <f t="shared" si="62"/>
        <v>100</v>
      </c>
      <c r="L47" s="12">
        <f t="shared" si="63"/>
        <v>100</v>
      </c>
      <c r="M47" s="12">
        <f t="shared" si="64"/>
        <v>100</v>
      </c>
      <c r="N47" s="12">
        <f t="shared" si="65"/>
        <v>100</v>
      </c>
      <c r="O47" s="12">
        <f t="shared" si="66"/>
        <v>100</v>
      </c>
      <c r="P47" s="12">
        <f t="shared" si="67"/>
        <v>100</v>
      </c>
      <c r="Q47" s="12">
        <f t="shared" si="68"/>
        <v>100</v>
      </c>
      <c r="R47" s="12">
        <f t="shared" si="69"/>
        <v>100</v>
      </c>
      <c r="S47" s="12">
        <f t="shared" si="70"/>
        <v>100</v>
      </c>
      <c r="T47" s="12">
        <f t="shared" si="71"/>
        <v>100</v>
      </c>
      <c r="U47" s="12">
        <f t="shared" si="72"/>
        <v>100</v>
      </c>
      <c r="V47" s="12">
        <f t="shared" si="73"/>
        <v>100</v>
      </c>
      <c r="W47" s="12">
        <f t="shared" si="74"/>
        <v>100</v>
      </c>
      <c r="X47" s="12">
        <f t="shared" si="75"/>
        <v>100</v>
      </c>
      <c r="Y47" s="12">
        <f t="shared" si="76"/>
        <v>100</v>
      </c>
      <c r="Z47" s="12">
        <f t="shared" si="77"/>
        <v>100</v>
      </c>
      <c r="AA47" s="12">
        <f t="shared" si="78"/>
        <v>99.955045497794586</v>
      </c>
      <c r="AB47" s="12">
        <f t="shared" si="79"/>
        <v>99.905371160233017</v>
      </c>
      <c r="AC47" s="12">
        <f t="shared" si="80"/>
        <v>99.812394539694893</v>
      </c>
      <c r="AD47" s="12">
        <f t="shared" si="81"/>
        <v>99.648133783151778</v>
      </c>
      <c r="AE47" s="12">
        <f t="shared" si="82"/>
        <v>99.373138535619447</v>
      </c>
      <c r="AF47" s="12">
        <f t="shared" si="83"/>
        <v>98.935322471329386</v>
      </c>
      <c r="AG47" s="12">
        <f t="shared" si="84"/>
        <v>98.270310366073275</v>
      </c>
      <c r="AH47" s="12">
        <f t="shared" si="85"/>
        <v>97.303802128494311</v>
      </c>
      <c r="AI47" s="12">
        <f t="shared" si="86"/>
        <v>95.956166241010138</v>
      </c>
      <c r="AJ47" s="12">
        <f t="shared" si="87"/>
        <v>94.149064070531637</v>
      </c>
      <c r="AK47" s="12">
        <f t="shared" si="88"/>
        <v>91.813462445831576</v>
      </c>
      <c r="AL47" s="12">
        <f t="shared" si="89"/>
        <v>88.898023102032525</v>
      </c>
      <c r="AM47" s="12">
        <f t="shared" si="90"/>
        <v>85.376661160371114</v>
      </c>
      <c r="AN47" s="12">
        <f t="shared" si="91"/>
        <v>81.254097747124533</v>
      </c>
      <c r="AO47" s="12">
        <f t="shared" si="92"/>
        <v>76.568494721219153</v>
      </c>
      <c r="AP47" s="12">
        <f t="shared" si="93"/>
        <v>71.390697322000449</v>
      </c>
      <c r="AQ47" s="12">
        <f t="shared" si="94"/>
        <v>65.82012961350344</v>
      </c>
      <c r="AR47" s="12">
        <f t="shared" si="95"/>
        <v>59.977881358551464</v>
      </c>
      <c r="AS47" s="12">
        <f t="shared" si="96"/>
        <v>53.997900829983301</v>
      </c>
      <c r="AT47" s="12">
        <f t="shared" si="97"/>
        <v>48.017407315921687</v>
      </c>
      <c r="AU47" s="12">
        <f t="shared" si="98"/>
        <v>42.167643501526562</v>
      </c>
      <c r="AV47" s="12">
        <f t="shared" si="99"/>
        <v>36.565925022194051</v>
      </c>
      <c r="AW47" s="12">
        <f t="shared" si="100"/>
        <v>31.309663998027094</v>
      </c>
      <c r="AX47" s="12">
        <f t="shared" si="101"/>
        <v>26.47270958324696</v>
      </c>
      <c r="AY47" s="12">
        <f t="shared" si="102"/>
        <v>22.104023262544843</v>
      </c>
      <c r="AZ47" s="12">
        <f t="shared" si="103"/>
        <v>18.228437749522854</v>
      </c>
    </row>
    <row r="48" spans="1:52" ht="20.100000000000001" customHeight="1">
      <c r="A48" s="12">
        <v>45</v>
      </c>
      <c r="B48" s="12">
        <f t="shared" si="53"/>
        <v>100</v>
      </c>
      <c r="C48" s="12">
        <f t="shared" si="54"/>
        <v>100</v>
      </c>
      <c r="D48" s="12">
        <f t="shared" si="55"/>
        <v>100</v>
      </c>
      <c r="E48" s="12">
        <f t="shared" si="56"/>
        <v>100</v>
      </c>
      <c r="F48" s="12">
        <f t="shared" si="57"/>
        <v>100</v>
      </c>
      <c r="G48" s="12">
        <f t="shared" si="58"/>
        <v>100</v>
      </c>
      <c r="H48" s="12">
        <f t="shared" si="59"/>
        <v>100</v>
      </c>
      <c r="I48" s="12">
        <f t="shared" si="60"/>
        <v>100</v>
      </c>
      <c r="J48" s="12">
        <f t="shared" si="61"/>
        <v>100</v>
      </c>
      <c r="K48" s="12">
        <f t="shared" si="62"/>
        <v>100</v>
      </c>
      <c r="L48" s="12">
        <f t="shared" si="63"/>
        <v>100</v>
      </c>
      <c r="M48" s="12">
        <f t="shared" si="64"/>
        <v>100</v>
      </c>
      <c r="N48" s="12">
        <f t="shared" si="65"/>
        <v>100</v>
      </c>
      <c r="O48" s="12">
        <f t="shared" si="66"/>
        <v>100</v>
      </c>
      <c r="P48" s="12">
        <f t="shared" si="67"/>
        <v>100</v>
      </c>
      <c r="Q48" s="12">
        <f t="shared" si="68"/>
        <v>100</v>
      </c>
      <c r="R48" s="12">
        <f t="shared" si="69"/>
        <v>100</v>
      </c>
      <c r="S48" s="12">
        <f t="shared" si="70"/>
        <v>100</v>
      </c>
      <c r="T48" s="12">
        <f t="shared" si="71"/>
        <v>100</v>
      </c>
      <c r="U48" s="12">
        <f t="shared" si="72"/>
        <v>100</v>
      </c>
      <c r="V48" s="12">
        <f t="shared" si="73"/>
        <v>100</v>
      </c>
      <c r="W48" s="12">
        <f t="shared" si="74"/>
        <v>100</v>
      </c>
      <c r="X48" s="12">
        <f t="shared" si="75"/>
        <v>100</v>
      </c>
      <c r="Y48" s="12">
        <f t="shared" si="76"/>
        <v>100</v>
      </c>
      <c r="Z48" s="12">
        <f t="shared" si="77"/>
        <v>100</v>
      </c>
      <c r="AA48" s="12">
        <f t="shared" si="78"/>
        <v>100</v>
      </c>
      <c r="AB48" s="12">
        <f t="shared" si="79"/>
        <v>99.945885289985242</v>
      </c>
      <c r="AC48" s="12">
        <f t="shared" si="80"/>
        <v>99.888963730247241</v>
      </c>
      <c r="AD48" s="12">
        <f t="shared" si="81"/>
        <v>99.784767558684877</v>
      </c>
      <c r="AE48" s="12">
        <f t="shared" si="82"/>
        <v>99.60424396268759</v>
      </c>
      <c r="AF48" s="12">
        <f t="shared" si="83"/>
        <v>99.307144762295167</v>
      </c>
      <c r="AG48" s="12">
        <f t="shared" si="84"/>
        <v>98.841149505018024</v>
      </c>
      <c r="AH48" s="12">
        <f t="shared" si="85"/>
        <v>98.142484530944913</v>
      </c>
      <c r="AI48" s="12">
        <f t="shared" si="86"/>
        <v>97.138464421098604</v>
      </c>
      <c r="AJ48" s="12">
        <f t="shared" si="87"/>
        <v>95.752100042667394</v>
      </c>
      <c r="AK48" s="12">
        <f t="shared" si="88"/>
        <v>93.908536241435868</v>
      </c>
      <c r="AL48" s="12">
        <f t="shared" si="89"/>
        <v>91.542683375032112</v>
      </c>
      <c r="AM48" s="12">
        <f t="shared" si="90"/>
        <v>88.607086247663943</v>
      </c>
      <c r="AN48" s="12">
        <f t="shared" si="91"/>
        <v>85.078914745970451</v>
      </c>
      <c r="AO48" s="12">
        <f t="shared" si="92"/>
        <v>80.965008843464219</v>
      </c>
      <c r="AP48" s="12">
        <f t="shared" si="93"/>
        <v>76.304163073719863</v>
      </c>
      <c r="AQ48" s="12">
        <f t="shared" si="94"/>
        <v>71.166240554289203</v>
      </c>
      <c r="AR48" s="12">
        <f t="shared" si="95"/>
        <v>65.648179808735875</v>
      </c>
      <c r="AS48" s="12">
        <f t="shared" si="96"/>
        <v>59.867404479910803</v>
      </c>
      <c r="AT48" s="12">
        <f t="shared" si="97"/>
        <v>53.953484963228668</v>
      </c>
      <c r="AU48" s="12">
        <f t="shared" si="98"/>
        <v>48.039080389389284</v>
      </c>
      <c r="AV48" s="12">
        <f t="shared" si="99"/>
        <v>42.251195046840401</v>
      </c>
      <c r="AW48" s="12">
        <f t="shared" si="100"/>
        <v>36.703636019413381</v>
      </c>
      <c r="AX48" s="12">
        <f t="shared" si="101"/>
        <v>31.491304321213061</v>
      </c>
      <c r="AY48" s="12">
        <f t="shared" si="102"/>
        <v>26.686647405964969</v>
      </c>
      <c r="AZ48" s="12">
        <f t="shared" si="103"/>
        <v>22.338302084555849</v>
      </c>
    </row>
    <row r="49" spans="1:52" ht="20.100000000000001" customHeight="1">
      <c r="A49" s="12">
        <v>46</v>
      </c>
      <c r="B49" s="12">
        <f t="shared" si="53"/>
        <v>100</v>
      </c>
      <c r="C49" s="12">
        <f t="shared" si="54"/>
        <v>100</v>
      </c>
      <c r="D49" s="12">
        <f t="shared" si="55"/>
        <v>100</v>
      </c>
      <c r="E49" s="12">
        <f t="shared" si="56"/>
        <v>100</v>
      </c>
      <c r="F49" s="12">
        <f t="shared" si="57"/>
        <v>100</v>
      </c>
      <c r="G49" s="12">
        <f t="shared" si="58"/>
        <v>100</v>
      </c>
      <c r="H49" s="12">
        <f t="shared" si="59"/>
        <v>100</v>
      </c>
      <c r="I49" s="12">
        <f t="shared" si="60"/>
        <v>100</v>
      </c>
      <c r="J49" s="12">
        <f t="shared" si="61"/>
        <v>100</v>
      </c>
      <c r="K49" s="12">
        <f t="shared" si="62"/>
        <v>100</v>
      </c>
      <c r="L49" s="12">
        <f t="shared" si="63"/>
        <v>100</v>
      </c>
      <c r="M49" s="12">
        <f t="shared" si="64"/>
        <v>100</v>
      </c>
      <c r="N49" s="12">
        <f t="shared" si="65"/>
        <v>100</v>
      </c>
      <c r="O49" s="12">
        <f t="shared" si="66"/>
        <v>100</v>
      </c>
      <c r="P49" s="12">
        <f t="shared" si="67"/>
        <v>100</v>
      </c>
      <c r="Q49" s="12">
        <f t="shared" si="68"/>
        <v>100</v>
      </c>
      <c r="R49" s="12">
        <f t="shared" si="69"/>
        <v>100</v>
      </c>
      <c r="S49" s="12">
        <f t="shared" si="70"/>
        <v>100</v>
      </c>
      <c r="T49" s="12">
        <f t="shared" si="71"/>
        <v>100</v>
      </c>
      <c r="U49" s="12">
        <f t="shared" si="72"/>
        <v>100</v>
      </c>
      <c r="V49" s="12">
        <f t="shared" si="73"/>
        <v>100</v>
      </c>
      <c r="W49" s="12">
        <f t="shared" si="74"/>
        <v>100</v>
      </c>
      <c r="X49" s="12">
        <f t="shared" si="75"/>
        <v>100</v>
      </c>
      <c r="Y49" s="12">
        <f t="shared" si="76"/>
        <v>100</v>
      </c>
      <c r="Z49" s="12">
        <f t="shared" si="77"/>
        <v>100</v>
      </c>
      <c r="AA49" s="12">
        <f t="shared" si="78"/>
        <v>100</v>
      </c>
      <c r="AB49" s="12">
        <f t="shared" si="79"/>
        <v>99.969665322665875</v>
      </c>
      <c r="AC49" s="12">
        <f t="shared" si="80"/>
        <v>99.935571063626924</v>
      </c>
      <c r="AD49" s="12">
        <f t="shared" si="81"/>
        <v>99.870906243260094</v>
      </c>
      <c r="AE49" s="12">
        <f t="shared" si="82"/>
        <v>99.754964893384212</v>
      </c>
      <c r="AF49" s="12">
        <f t="shared" si="83"/>
        <v>99.557720654032991</v>
      </c>
      <c r="AG49" s="12">
        <f t="shared" si="84"/>
        <v>99.238254992979591</v>
      </c>
      <c r="AH49" s="12">
        <f t="shared" si="85"/>
        <v>98.744147993572568</v>
      </c>
      <c r="AI49" s="12">
        <f t="shared" si="86"/>
        <v>98.012336988990086</v>
      </c>
      <c r="AJ49" s="12">
        <f t="shared" si="87"/>
        <v>96.971801325814184</v>
      </c>
      <c r="AK49" s="12">
        <f t="shared" si="88"/>
        <v>95.548159211908811</v>
      </c>
      <c r="AL49" s="12">
        <f t="shared" si="89"/>
        <v>93.669910116357897</v>
      </c>
      <c r="AM49" s="12">
        <f t="shared" si="90"/>
        <v>91.275698276297163</v>
      </c>
      <c r="AN49" s="12">
        <f t="shared" si="91"/>
        <v>88.321694375426773</v>
      </c>
      <c r="AO49" s="12">
        <f t="shared" si="92"/>
        <v>84.788064601938146</v>
      </c>
      <c r="AP49" s="12">
        <f t="shared" si="93"/>
        <v>80.683556461121938</v>
      </c>
      <c r="AQ49" s="12">
        <f t="shared" si="94"/>
        <v>76.047472282832743</v>
      </c>
      <c r="AR49" s="12">
        <f t="shared" si="95"/>
        <v>70.948676186082167</v>
      </c>
      <c r="AS49" s="12">
        <f t="shared" si="96"/>
        <v>65.481712318971901</v>
      </c>
      <c r="AT49" s="12">
        <f t="shared" si="97"/>
        <v>59.760517444289839</v>
      </c>
      <c r="AU49" s="12">
        <f t="shared" si="98"/>
        <v>53.910517277252012</v>
      </c>
      <c r="AV49" s="12">
        <f t="shared" si="99"/>
        <v>48.060057898109498</v>
      </c>
      <c r="AW49" s="12">
        <f t="shared" si="100"/>
        <v>42.332128563468629</v>
      </c>
      <c r="AX49" s="12">
        <f t="shared" si="101"/>
        <v>36.83719871600303</v>
      </c>
      <c r="AY49" s="12">
        <f t="shared" si="102"/>
        <v>31.667760605334681</v>
      </c>
      <c r="AZ49" s="12">
        <f t="shared" si="103"/>
        <v>26.894890803831551</v>
      </c>
    </row>
    <row r="50" spans="1:52" ht="20.100000000000001" customHeight="1">
      <c r="A50" s="12">
        <v>47</v>
      </c>
      <c r="B50" s="12">
        <f t="shared" si="53"/>
        <v>100</v>
      </c>
      <c r="C50" s="12">
        <f t="shared" si="54"/>
        <v>100</v>
      </c>
      <c r="D50" s="12">
        <f t="shared" si="55"/>
        <v>100</v>
      </c>
      <c r="E50" s="12">
        <f t="shared" si="56"/>
        <v>100</v>
      </c>
      <c r="F50" s="12">
        <f t="shared" si="57"/>
        <v>100</v>
      </c>
      <c r="G50" s="12">
        <f t="shared" si="58"/>
        <v>100</v>
      </c>
      <c r="H50" s="12">
        <f t="shared" si="59"/>
        <v>100</v>
      </c>
      <c r="I50" s="12">
        <f t="shared" si="60"/>
        <v>100</v>
      </c>
      <c r="J50" s="12">
        <f t="shared" si="61"/>
        <v>100</v>
      </c>
      <c r="K50" s="12">
        <f t="shared" si="62"/>
        <v>100</v>
      </c>
      <c r="L50" s="12">
        <f t="shared" si="63"/>
        <v>100</v>
      </c>
      <c r="M50" s="12">
        <f t="shared" si="64"/>
        <v>100</v>
      </c>
      <c r="N50" s="12">
        <f t="shared" si="65"/>
        <v>100</v>
      </c>
      <c r="O50" s="12">
        <f t="shared" si="66"/>
        <v>100</v>
      </c>
      <c r="P50" s="12">
        <f t="shared" si="67"/>
        <v>100</v>
      </c>
      <c r="Q50" s="12">
        <f t="shared" si="68"/>
        <v>100</v>
      </c>
      <c r="R50" s="12">
        <f t="shared" si="69"/>
        <v>100</v>
      </c>
      <c r="S50" s="12">
        <f t="shared" si="70"/>
        <v>100</v>
      </c>
      <c r="T50" s="12">
        <f t="shared" si="71"/>
        <v>100</v>
      </c>
      <c r="U50" s="12">
        <f t="shared" si="72"/>
        <v>100</v>
      </c>
      <c r="V50" s="12">
        <f t="shared" si="73"/>
        <v>100</v>
      </c>
      <c r="W50" s="12">
        <f t="shared" si="74"/>
        <v>100</v>
      </c>
      <c r="X50" s="12">
        <f t="shared" si="75"/>
        <v>100</v>
      </c>
      <c r="Y50" s="12">
        <f t="shared" si="76"/>
        <v>100</v>
      </c>
      <c r="Z50" s="12">
        <f t="shared" si="77"/>
        <v>100</v>
      </c>
      <c r="AA50" s="12">
        <f t="shared" si="78"/>
        <v>100</v>
      </c>
      <c r="AB50" s="12">
        <f t="shared" si="79"/>
        <v>100</v>
      </c>
      <c r="AC50" s="12">
        <f t="shared" si="80"/>
        <v>99.963337134576534</v>
      </c>
      <c r="AD50" s="12">
        <f t="shared" si="81"/>
        <v>99.924055644380985</v>
      </c>
      <c r="AE50" s="12">
        <f t="shared" si="82"/>
        <v>99.851169742765038</v>
      </c>
      <c r="AF50" s="12">
        <f t="shared" si="83"/>
        <v>99.722994114540882</v>
      </c>
      <c r="AG50" s="12">
        <f t="shared" si="84"/>
        <v>99.508624686910878</v>
      </c>
      <c r="AH50" s="12">
        <f t="shared" si="85"/>
        <v>99.166592552438757</v>
      </c>
      <c r="AI50" s="12">
        <f t="shared" si="86"/>
        <v>98.64450012320944</v>
      </c>
      <c r="AJ50" s="12">
        <f t="shared" si="87"/>
        <v>97.88008951539156</v>
      </c>
      <c r="AK50" s="12">
        <f t="shared" si="88"/>
        <v>96.804040636100837</v>
      </c>
      <c r="AL50" s="12">
        <f t="shared" si="89"/>
        <v>95.344535423359005</v>
      </c>
      <c r="AM50" s="12">
        <f t="shared" si="90"/>
        <v>93.43329949093679</v>
      </c>
      <c r="AN50" s="12">
        <f t="shared" si="91"/>
        <v>91.012511514762878</v>
      </c>
      <c r="AO50" s="12">
        <f t="shared" si="92"/>
        <v>88.041729077235146</v>
      </c>
      <c r="AP50" s="12">
        <f t="shared" si="93"/>
        <v>84.503878352259932</v>
      </c>
      <c r="AQ50" s="12">
        <f t="shared" si="94"/>
        <v>80.409424040254606</v>
      </c>
      <c r="AR50" s="12">
        <f t="shared" si="95"/>
        <v>75.798066488760711</v>
      </c>
      <c r="AS50" s="12">
        <f t="shared" si="96"/>
        <v>70.737660083199302</v>
      </c>
      <c r="AT50" s="12">
        <f t="shared" si="97"/>
        <v>65.320442160199477</v>
      </c>
      <c r="AU50" s="12">
        <f t="shared" si="98"/>
        <v>59.65702997601128</v>
      </c>
      <c r="AV50" s="12">
        <f t="shared" si="99"/>
        <v>53.868920749378589</v>
      </c>
      <c r="AW50" s="12">
        <f t="shared" si="100"/>
        <v>48.080376268035707</v>
      </c>
      <c r="AX50" s="12">
        <f t="shared" si="101"/>
        <v>42.410577978656406</v>
      </c>
      <c r="AY50" s="12">
        <f t="shared" si="102"/>
        <v>36.966817200408833</v>
      </c>
      <c r="AZ50" s="12">
        <f t="shared" si="103"/>
        <v>31.839274307726463</v>
      </c>
    </row>
    <row r="51" spans="1:52" ht="20.100000000000001" customHeight="1">
      <c r="A51" s="12">
        <v>48</v>
      </c>
      <c r="B51" s="12">
        <f t="shared" si="53"/>
        <v>100</v>
      </c>
      <c r="C51" s="12">
        <f t="shared" si="54"/>
        <v>100</v>
      </c>
      <c r="D51" s="12">
        <f t="shared" si="55"/>
        <v>100</v>
      </c>
      <c r="E51" s="12">
        <f t="shared" si="56"/>
        <v>100</v>
      </c>
      <c r="F51" s="12">
        <f t="shared" si="57"/>
        <v>100</v>
      </c>
      <c r="G51" s="12">
        <f t="shared" si="58"/>
        <v>100</v>
      </c>
      <c r="H51" s="12">
        <f t="shared" si="59"/>
        <v>100</v>
      </c>
      <c r="I51" s="12">
        <f t="shared" si="60"/>
        <v>100</v>
      </c>
      <c r="J51" s="12">
        <f t="shared" si="61"/>
        <v>100</v>
      </c>
      <c r="K51" s="12">
        <f t="shared" si="62"/>
        <v>100</v>
      </c>
      <c r="L51" s="12">
        <f t="shared" si="63"/>
        <v>100</v>
      </c>
      <c r="M51" s="12">
        <f t="shared" si="64"/>
        <v>100</v>
      </c>
      <c r="N51" s="12">
        <f t="shared" si="65"/>
        <v>100</v>
      </c>
      <c r="O51" s="12">
        <f t="shared" si="66"/>
        <v>100</v>
      </c>
      <c r="P51" s="12">
        <f t="shared" si="67"/>
        <v>100</v>
      </c>
      <c r="Q51" s="12">
        <f t="shared" si="68"/>
        <v>100</v>
      </c>
      <c r="R51" s="12">
        <f t="shared" si="69"/>
        <v>100</v>
      </c>
      <c r="S51" s="12">
        <f t="shared" si="70"/>
        <v>100</v>
      </c>
      <c r="T51" s="12">
        <f t="shared" si="71"/>
        <v>100</v>
      </c>
      <c r="U51" s="12">
        <f t="shared" si="72"/>
        <v>100</v>
      </c>
      <c r="V51" s="12">
        <f t="shared" si="73"/>
        <v>100</v>
      </c>
      <c r="W51" s="12">
        <f t="shared" si="74"/>
        <v>100</v>
      </c>
      <c r="X51" s="12">
        <f t="shared" si="75"/>
        <v>100</v>
      </c>
      <c r="Y51" s="12">
        <f t="shared" si="76"/>
        <v>100</v>
      </c>
      <c r="Z51" s="12">
        <f t="shared" si="77"/>
        <v>100</v>
      </c>
      <c r="AA51" s="12">
        <f t="shared" si="78"/>
        <v>100</v>
      </c>
      <c r="AB51" s="12">
        <f t="shared" si="79"/>
        <v>100</v>
      </c>
      <c r="AC51" s="12">
        <f t="shared" si="80"/>
        <v>100</v>
      </c>
      <c r="AD51" s="12">
        <f t="shared" si="81"/>
        <v>99.956166740891504</v>
      </c>
      <c r="AE51" s="12">
        <f t="shared" si="82"/>
        <v>99.911297773628064</v>
      </c>
      <c r="AF51" s="12">
        <f t="shared" si="83"/>
        <v>99.829733224452255</v>
      </c>
      <c r="AG51" s="12">
        <f t="shared" si="84"/>
        <v>99.688871149531721</v>
      </c>
      <c r="AH51" s="12">
        <f t="shared" si="85"/>
        <v>99.457023186659256</v>
      </c>
      <c r="AI51" s="12">
        <f t="shared" si="86"/>
        <v>99.092282343281497</v>
      </c>
      <c r="AJ51" s="12">
        <f t="shared" si="87"/>
        <v>98.542382986958415</v>
      </c>
      <c r="AK51" s="12">
        <f t="shared" si="88"/>
        <v>97.74595170424486</v>
      </c>
      <c r="AL51" s="12">
        <f t="shared" si="89"/>
        <v>96.635392430839048</v>
      </c>
      <c r="AM51" s="12">
        <f t="shared" si="90"/>
        <v>95.141400452526483</v>
      </c>
      <c r="AN51" s="12">
        <f t="shared" si="91"/>
        <v>93.198800440473477</v>
      </c>
      <c r="AO51" s="12">
        <f t="shared" si="92"/>
        <v>90.753116139982637</v>
      </c>
      <c r="AP51" s="12">
        <f t="shared" si="93"/>
        <v>87.767069967606957</v>
      </c>
      <c r="AQ51" s="12">
        <f t="shared" si="94"/>
        <v>84.226131827998756</v>
      </c>
      <c r="AR51" s="12">
        <f t="shared" si="95"/>
        <v>80.142311968243561</v>
      </c>
      <c r="AS51" s="12">
        <f t="shared" si="96"/>
        <v>75.555612200407751</v>
      </c>
      <c r="AT51" s="12">
        <f t="shared" si="97"/>
        <v>70.532871581364759</v>
      </c>
      <c r="AU51" s="12">
        <f t="shared" si="98"/>
        <v>65.16410464565557</v>
      </c>
      <c r="AV51" s="12">
        <f t="shared" si="99"/>
        <v>59.55676562457959</v>
      </c>
      <c r="AW51" s="12">
        <f t="shared" si="100"/>
        <v>53.828623972602763</v>
      </c>
      <c r="AX51" s="12">
        <f t="shared" si="101"/>
        <v>48.100069309281736</v>
      </c>
      <c r="AY51" s="12">
        <f t="shared" si="102"/>
        <v>42.486667820277738</v>
      </c>
      <c r="AZ51" s="12">
        <f t="shared" si="103"/>
        <v>37.092681780614811</v>
      </c>
    </row>
    <row r="52" spans="1:52" ht="20.100000000000001" customHeight="1">
      <c r="A52" s="12">
        <v>49</v>
      </c>
      <c r="B52" s="12">
        <f t="shared" si="53"/>
        <v>100</v>
      </c>
      <c r="C52" s="12">
        <f t="shared" si="54"/>
        <v>100</v>
      </c>
      <c r="D52" s="12">
        <f t="shared" si="55"/>
        <v>100</v>
      </c>
      <c r="E52" s="12">
        <f t="shared" si="56"/>
        <v>100</v>
      </c>
      <c r="F52" s="12">
        <f t="shared" si="57"/>
        <v>100</v>
      </c>
      <c r="G52" s="12">
        <f t="shared" si="58"/>
        <v>100</v>
      </c>
      <c r="H52" s="12">
        <f t="shared" si="59"/>
        <v>100</v>
      </c>
      <c r="I52" s="12">
        <f t="shared" si="60"/>
        <v>100</v>
      </c>
      <c r="J52" s="12">
        <f t="shared" si="61"/>
        <v>100</v>
      </c>
      <c r="K52" s="12">
        <f t="shared" si="62"/>
        <v>100</v>
      </c>
      <c r="L52" s="12">
        <f t="shared" si="63"/>
        <v>100</v>
      </c>
      <c r="M52" s="12">
        <f t="shared" si="64"/>
        <v>100</v>
      </c>
      <c r="N52" s="12">
        <f t="shared" si="65"/>
        <v>100</v>
      </c>
      <c r="O52" s="12">
        <f t="shared" si="66"/>
        <v>100</v>
      </c>
      <c r="P52" s="12">
        <f t="shared" si="67"/>
        <v>100</v>
      </c>
      <c r="Q52" s="12">
        <f t="shared" si="68"/>
        <v>100</v>
      </c>
      <c r="R52" s="12">
        <f t="shared" si="69"/>
        <v>100</v>
      </c>
      <c r="S52" s="12">
        <f t="shared" si="70"/>
        <v>100</v>
      </c>
      <c r="T52" s="12">
        <f t="shared" si="71"/>
        <v>100</v>
      </c>
      <c r="U52" s="12">
        <f t="shared" si="72"/>
        <v>100</v>
      </c>
      <c r="V52" s="12">
        <f t="shared" si="73"/>
        <v>100</v>
      </c>
      <c r="W52" s="12">
        <f t="shared" si="74"/>
        <v>100</v>
      </c>
      <c r="X52" s="12">
        <f t="shared" si="75"/>
        <v>100</v>
      </c>
      <c r="Y52" s="12">
        <f t="shared" si="76"/>
        <v>100</v>
      </c>
      <c r="Z52" s="12">
        <f t="shared" si="77"/>
        <v>100</v>
      </c>
      <c r="AA52" s="12">
        <f t="shared" si="78"/>
        <v>100</v>
      </c>
      <c r="AB52" s="12">
        <f t="shared" si="79"/>
        <v>100</v>
      </c>
      <c r="AC52" s="12">
        <f t="shared" si="80"/>
        <v>100</v>
      </c>
      <c r="AD52" s="12">
        <f t="shared" si="81"/>
        <v>100</v>
      </c>
      <c r="AE52" s="12">
        <f t="shared" si="82"/>
        <v>99.948110853748261</v>
      </c>
      <c r="AF52" s="12">
        <f t="shared" si="83"/>
        <v>99.897262049090045</v>
      </c>
      <c r="AG52" s="12">
        <f t="shared" si="84"/>
        <v>99.806583125120852</v>
      </c>
      <c r="AH52" s="12">
        <f t="shared" si="85"/>
        <v>99.652619328073072</v>
      </c>
      <c r="AI52" s="12">
        <f t="shared" si="86"/>
        <v>99.402988373535578</v>
      </c>
      <c r="AJ52" s="12">
        <f t="shared" si="87"/>
        <v>99.01544975236331</v>
      </c>
      <c r="AK52" s="12">
        <f t="shared" si="88"/>
        <v>98.437967999207814</v>
      </c>
      <c r="AL52" s="12">
        <f t="shared" si="89"/>
        <v>97.6101211915893</v>
      </c>
      <c r="AM52" s="12">
        <f t="shared" si="90"/>
        <v>96.466050177840955</v>
      </c>
      <c r="AN52" s="12">
        <f t="shared" si="91"/>
        <v>94.938907952773718</v>
      </c>
      <c r="AO52" s="12">
        <f t="shared" si="92"/>
        <v>92.966493334062221</v>
      </c>
      <c r="AP52" s="12">
        <f t="shared" si="93"/>
        <v>90.497495604938166</v>
      </c>
      <c r="AQ52" s="12">
        <f t="shared" si="94"/>
        <v>87.49759564606515</v>
      </c>
      <c r="AR52" s="12">
        <f t="shared" si="95"/>
        <v>83.954609021667309</v>
      </c>
      <c r="AS52" s="12">
        <f t="shared" si="96"/>
        <v>79.881936550554116</v>
      </c>
      <c r="AT52" s="12">
        <f t="shared" si="97"/>
        <v>75.319796559985946</v>
      </c>
      <c r="AU52" s="12">
        <f t="shared" si="98"/>
        <v>70.334011478382877</v>
      </c>
      <c r="AV52" s="12">
        <f t="shared" si="99"/>
        <v>65.012453566098898</v>
      </c>
      <c r="AW52" s="12">
        <f t="shared" si="100"/>
        <v>59.459560499525601</v>
      </c>
      <c r="AX52" s="12">
        <f t="shared" si="101"/>
        <v>53.789560639907066</v>
      </c>
      <c r="AY52" s="12">
        <f t="shared" si="102"/>
        <v>48.119168452797055</v>
      </c>
      <c r="AZ52" s="12">
        <f t="shared" si="103"/>
        <v>42.560514048314921</v>
      </c>
    </row>
    <row r="53" spans="1:52" ht="20.100000000000001" customHeight="1">
      <c r="A53" s="12">
        <v>50</v>
      </c>
      <c r="B53" s="12">
        <f t="shared" si="53"/>
        <v>100</v>
      </c>
      <c r="C53" s="12">
        <f t="shared" si="54"/>
        <v>100</v>
      </c>
      <c r="D53" s="12">
        <f t="shared" si="55"/>
        <v>100</v>
      </c>
      <c r="E53" s="12">
        <f t="shared" si="56"/>
        <v>100</v>
      </c>
      <c r="F53" s="12">
        <f t="shared" si="57"/>
        <v>100</v>
      </c>
      <c r="G53" s="12">
        <f t="shared" si="58"/>
        <v>100</v>
      </c>
      <c r="H53" s="12">
        <f t="shared" si="59"/>
        <v>100</v>
      </c>
      <c r="I53" s="12">
        <f t="shared" si="60"/>
        <v>100</v>
      </c>
      <c r="J53" s="12">
        <f t="shared" si="61"/>
        <v>100</v>
      </c>
      <c r="K53" s="12">
        <f t="shared" si="62"/>
        <v>100</v>
      </c>
      <c r="L53" s="12">
        <f t="shared" si="63"/>
        <v>100</v>
      </c>
      <c r="M53" s="12">
        <f t="shared" si="64"/>
        <v>100</v>
      </c>
      <c r="N53" s="12">
        <f t="shared" si="65"/>
        <v>100</v>
      </c>
      <c r="O53" s="12">
        <f t="shared" si="66"/>
        <v>100</v>
      </c>
      <c r="P53" s="12">
        <f t="shared" si="67"/>
        <v>100</v>
      </c>
      <c r="Q53" s="12">
        <f t="shared" si="68"/>
        <v>100</v>
      </c>
      <c r="R53" s="12">
        <f t="shared" si="69"/>
        <v>100</v>
      </c>
      <c r="S53" s="12">
        <f t="shared" si="70"/>
        <v>100</v>
      </c>
      <c r="T53" s="12">
        <f t="shared" si="71"/>
        <v>100</v>
      </c>
      <c r="U53" s="12">
        <f t="shared" si="72"/>
        <v>100</v>
      </c>
      <c r="V53" s="12">
        <f t="shared" si="73"/>
        <v>100</v>
      </c>
      <c r="W53" s="12">
        <f t="shared" si="74"/>
        <v>100</v>
      </c>
      <c r="X53" s="12">
        <f t="shared" si="75"/>
        <v>100</v>
      </c>
      <c r="Y53" s="12">
        <f t="shared" si="76"/>
        <v>100</v>
      </c>
      <c r="Z53" s="12">
        <f t="shared" si="77"/>
        <v>100</v>
      </c>
      <c r="AA53" s="12">
        <f t="shared" si="78"/>
        <v>100</v>
      </c>
      <c r="AB53" s="12">
        <f t="shared" si="79"/>
        <v>100</v>
      </c>
      <c r="AC53" s="12">
        <f t="shared" si="80"/>
        <v>100</v>
      </c>
      <c r="AD53" s="12">
        <f t="shared" si="81"/>
        <v>100</v>
      </c>
      <c r="AE53" s="12">
        <f t="shared" si="82"/>
        <v>99.970198701820394</v>
      </c>
      <c r="AF53" s="12">
        <f t="shared" si="83"/>
        <v>99.939129920365488</v>
      </c>
      <c r="AG53" s="12">
        <f t="shared" si="84"/>
        <v>99.881918789497902</v>
      </c>
      <c r="AH53" s="12">
        <f t="shared" si="85"/>
        <v>99.781712781406199</v>
      </c>
      <c r="AI53" s="12">
        <f t="shared" si="86"/>
        <v>99.614268474108343</v>
      </c>
      <c r="AJ53" s="12">
        <f t="shared" si="87"/>
        <v>99.34659648814673</v>
      </c>
      <c r="AK53" s="12">
        <f t="shared" si="88"/>
        <v>98.936219731581161</v>
      </c>
      <c r="AL53" s="12">
        <f t="shared" si="89"/>
        <v>98.331420474544473</v>
      </c>
      <c r="AM53" s="12">
        <f t="shared" si="90"/>
        <v>97.472783969079941</v>
      </c>
      <c r="AN53" s="12">
        <f t="shared" si="91"/>
        <v>96.296191812367923</v>
      </c>
      <c r="AO53" s="12">
        <f t="shared" si="92"/>
        <v>94.73719508932588</v>
      </c>
      <c r="AP53" s="12">
        <f t="shared" si="93"/>
        <v>92.736444627549744</v>
      </c>
      <c r="AQ53" s="12">
        <f t="shared" si="94"/>
        <v>90.245625253240931</v>
      </c>
      <c r="AR53" s="12">
        <f t="shared" si="95"/>
        <v>87.233184487611695</v>
      </c>
      <c r="AS53" s="12">
        <f t="shared" si="96"/>
        <v>83.689101978682928</v>
      </c>
      <c r="AT53" s="12">
        <f t="shared" si="97"/>
        <v>79.628029040744991</v>
      </c>
      <c r="AU53" s="12">
        <f t="shared" si="98"/>
        <v>75.090325764492007</v>
      </c>
      <c r="AV53" s="12">
        <f t="shared" si="99"/>
        <v>70.140800231127059</v>
      </c>
      <c r="AW53" s="12">
        <f t="shared" si="100"/>
        <v>64.865259565371531</v>
      </c>
      <c r="AX53" s="12">
        <f t="shared" si="101"/>
        <v>59.365262143919871</v>
      </c>
      <c r="AY53" s="12">
        <f t="shared" si="102"/>
        <v>53.751669085316358</v>
      </c>
      <c r="AZ53" s="12">
        <f t="shared" si="103"/>
        <v>48.13770296136903</v>
      </c>
    </row>
    <row r="54" spans="1:52" ht="20.100000000000001" customHeight="1">
      <c r="A54" s="12">
        <v>51</v>
      </c>
      <c r="B54" s="12">
        <f t="shared" si="53"/>
        <v>100</v>
      </c>
      <c r="C54" s="12">
        <f t="shared" si="54"/>
        <v>100</v>
      </c>
      <c r="D54" s="12">
        <f t="shared" si="55"/>
        <v>100</v>
      </c>
      <c r="E54" s="12">
        <f t="shared" si="56"/>
        <v>100</v>
      </c>
      <c r="F54" s="12">
        <f t="shared" si="57"/>
        <v>100</v>
      </c>
      <c r="G54" s="12">
        <f t="shared" si="58"/>
        <v>100</v>
      </c>
      <c r="H54" s="12">
        <f t="shared" si="59"/>
        <v>100</v>
      </c>
      <c r="I54" s="12">
        <f t="shared" si="60"/>
        <v>100</v>
      </c>
      <c r="J54" s="12">
        <f t="shared" si="61"/>
        <v>100</v>
      </c>
      <c r="K54" s="12">
        <f t="shared" si="62"/>
        <v>100</v>
      </c>
      <c r="L54" s="12">
        <f t="shared" si="63"/>
        <v>100</v>
      </c>
      <c r="M54" s="12">
        <f t="shared" si="64"/>
        <v>100</v>
      </c>
      <c r="N54" s="12">
        <f t="shared" si="65"/>
        <v>100</v>
      </c>
      <c r="O54" s="12">
        <f t="shared" si="66"/>
        <v>100</v>
      </c>
      <c r="P54" s="12">
        <f t="shared" si="67"/>
        <v>100</v>
      </c>
      <c r="Q54" s="12">
        <f t="shared" si="68"/>
        <v>100</v>
      </c>
      <c r="R54" s="12">
        <f t="shared" si="69"/>
        <v>100</v>
      </c>
      <c r="S54" s="12">
        <f t="shared" si="70"/>
        <v>100</v>
      </c>
      <c r="T54" s="12">
        <f t="shared" si="71"/>
        <v>100</v>
      </c>
      <c r="U54" s="12">
        <f t="shared" si="72"/>
        <v>100</v>
      </c>
      <c r="V54" s="12">
        <f t="shared" si="73"/>
        <v>100</v>
      </c>
      <c r="W54" s="12">
        <f t="shared" si="74"/>
        <v>100</v>
      </c>
      <c r="X54" s="12">
        <f t="shared" si="75"/>
        <v>100</v>
      </c>
      <c r="Y54" s="12">
        <f t="shared" si="76"/>
        <v>100</v>
      </c>
      <c r="Z54" s="12">
        <f t="shared" si="77"/>
        <v>100</v>
      </c>
      <c r="AA54" s="12">
        <f t="shared" si="78"/>
        <v>100</v>
      </c>
      <c r="AB54" s="12">
        <f t="shared" si="79"/>
        <v>100</v>
      </c>
      <c r="AC54" s="12">
        <f t="shared" si="80"/>
        <v>100</v>
      </c>
      <c r="AD54" s="12">
        <f t="shared" si="81"/>
        <v>100</v>
      </c>
      <c r="AE54" s="12">
        <f t="shared" si="82"/>
        <v>100</v>
      </c>
      <c r="AF54" s="12">
        <f t="shared" si="83"/>
        <v>99.964579018591721</v>
      </c>
      <c r="AG54" s="12">
        <f t="shared" si="84"/>
        <v>99.929188225969767</v>
      </c>
      <c r="AH54" s="12">
        <f t="shared" si="85"/>
        <v>99.86524383944527</v>
      </c>
      <c r="AI54" s="12">
        <f t="shared" si="86"/>
        <v>99.7551218744902</v>
      </c>
      <c r="AJ54" s="12">
        <f t="shared" si="87"/>
        <v>99.573854051919668</v>
      </c>
      <c r="AK54" s="12">
        <f t="shared" si="88"/>
        <v>99.287926836785857</v>
      </c>
      <c r="AL54" s="12">
        <f t="shared" si="89"/>
        <v>98.854716032766859</v>
      </c>
      <c r="AM54" s="12">
        <f t="shared" si="90"/>
        <v>98.222899342944288</v>
      </c>
      <c r="AN54" s="12">
        <f t="shared" si="91"/>
        <v>97.334114763822328</v>
      </c>
      <c r="AO54" s="12">
        <f t="shared" si="92"/>
        <v>96.125980779728749</v>
      </c>
      <c r="AP54" s="12">
        <f t="shared" si="93"/>
        <v>94.536384037884531</v>
      </c>
      <c r="AQ54" s="12">
        <f t="shared" si="94"/>
        <v>92.508708459150398</v>
      </c>
      <c r="AR54" s="12">
        <f t="shared" si="95"/>
        <v>89.997473605956984</v>
      </c>
      <c r="AS54" s="12">
        <f t="shared" si="96"/>
        <v>86.97371528922541</v>
      </c>
      <c r="AT54" s="12">
        <f t="shared" si="97"/>
        <v>83.429410641414776</v>
      </c>
      <c r="AU54" s="12">
        <f t="shared" si="98"/>
        <v>79.380334728433581</v>
      </c>
      <c r="AV54" s="12">
        <f t="shared" si="99"/>
        <v>74.866923628309863</v>
      </c>
      <c r="AW54" s="12">
        <f t="shared" si="100"/>
        <v>69.952976333226502</v>
      </c>
      <c r="AX54" s="12">
        <f t="shared" si="101"/>
        <v>64.722308686991013</v>
      </c>
      <c r="AY54" s="12">
        <f t="shared" si="102"/>
        <v>59.273728528962735</v>
      </c>
      <c r="AZ54" s="12">
        <f t="shared" si="103"/>
        <v>53.714891874423152</v>
      </c>
    </row>
    <row r="55" spans="1:52" ht="20.100000000000001" customHeight="1">
      <c r="A55" s="12">
        <v>52</v>
      </c>
      <c r="B55" s="12">
        <f t="shared" si="53"/>
        <v>100</v>
      </c>
      <c r="C55" s="12">
        <f t="shared" si="54"/>
        <v>100</v>
      </c>
      <c r="D55" s="12">
        <f t="shared" si="55"/>
        <v>100</v>
      </c>
      <c r="E55" s="12">
        <f t="shared" si="56"/>
        <v>100</v>
      </c>
      <c r="F55" s="12">
        <f t="shared" si="57"/>
        <v>100</v>
      </c>
      <c r="G55" s="12">
        <f t="shared" si="58"/>
        <v>100</v>
      </c>
      <c r="H55" s="12">
        <f t="shared" si="59"/>
        <v>100</v>
      </c>
      <c r="I55" s="12">
        <f t="shared" si="60"/>
        <v>100</v>
      </c>
      <c r="J55" s="12">
        <f t="shared" si="61"/>
        <v>100</v>
      </c>
      <c r="K55" s="12">
        <f t="shared" si="62"/>
        <v>100</v>
      </c>
      <c r="L55" s="12">
        <f t="shared" si="63"/>
        <v>100</v>
      </c>
      <c r="M55" s="12">
        <f t="shared" si="64"/>
        <v>100</v>
      </c>
      <c r="N55" s="12">
        <f t="shared" si="65"/>
        <v>100</v>
      </c>
      <c r="O55" s="12">
        <f t="shared" si="66"/>
        <v>100</v>
      </c>
      <c r="P55" s="12">
        <f t="shared" si="67"/>
        <v>100</v>
      </c>
      <c r="Q55" s="12">
        <f t="shared" si="68"/>
        <v>100</v>
      </c>
      <c r="R55" s="12">
        <f t="shared" si="69"/>
        <v>100</v>
      </c>
      <c r="S55" s="12">
        <f t="shared" si="70"/>
        <v>100</v>
      </c>
      <c r="T55" s="12">
        <f t="shared" si="71"/>
        <v>100</v>
      </c>
      <c r="U55" s="12">
        <f t="shared" si="72"/>
        <v>100</v>
      </c>
      <c r="V55" s="12">
        <f t="shared" si="73"/>
        <v>100</v>
      </c>
      <c r="W55" s="12">
        <f t="shared" si="74"/>
        <v>100</v>
      </c>
      <c r="X55" s="12">
        <f t="shared" si="75"/>
        <v>100</v>
      </c>
      <c r="Y55" s="12">
        <f t="shared" si="76"/>
        <v>100</v>
      </c>
      <c r="Z55" s="12">
        <f t="shared" si="77"/>
        <v>100</v>
      </c>
      <c r="AA55" s="12">
        <f t="shared" si="78"/>
        <v>100</v>
      </c>
      <c r="AB55" s="12">
        <f t="shared" si="79"/>
        <v>100</v>
      </c>
      <c r="AC55" s="12">
        <f t="shared" si="80"/>
        <v>100</v>
      </c>
      <c r="AD55" s="12">
        <f t="shared" si="81"/>
        <v>100</v>
      </c>
      <c r="AE55" s="12">
        <f t="shared" si="82"/>
        <v>100</v>
      </c>
      <c r="AF55" s="12">
        <f t="shared" si="83"/>
        <v>100</v>
      </c>
      <c r="AG55" s="12">
        <f t="shared" si="84"/>
        <v>99.958277109952462</v>
      </c>
      <c r="AH55" s="12">
        <f t="shared" si="85"/>
        <v>99.918253933970078</v>
      </c>
      <c r="AI55" s="12">
        <f t="shared" si="86"/>
        <v>99.84721832858601</v>
      </c>
      <c r="AJ55" s="12">
        <f t="shared" si="87"/>
        <v>99.726815873689915</v>
      </c>
      <c r="AK55" s="12">
        <f t="shared" si="88"/>
        <v>99.531416371158329</v>
      </c>
      <c r="AL55" s="12">
        <f t="shared" si="89"/>
        <v>99.227060949194296</v>
      </c>
      <c r="AM55" s="12">
        <f t="shared" si="90"/>
        <v>98.771060577691316</v>
      </c>
      <c r="AN55" s="12">
        <f t="shared" si="91"/>
        <v>98.112556977413107</v>
      </c>
      <c r="AO55" s="12">
        <f t="shared" si="92"/>
        <v>97.19427746465405</v>
      </c>
      <c r="AP55" s="12">
        <f t="shared" si="93"/>
        <v>95.955567034494649</v>
      </c>
      <c r="AQ55" s="12">
        <f t="shared" si="94"/>
        <v>94.336583356231131</v>
      </c>
      <c r="AR55" s="12">
        <f t="shared" si="95"/>
        <v>92.283328069204032</v>
      </c>
      <c r="AS55" s="12">
        <f t="shared" si="96"/>
        <v>89.753003475069065</v>
      </c>
      <c r="AT55" s="12">
        <f t="shared" si="97"/>
        <v>86.719067795840516</v>
      </c>
      <c r="AU55" s="12">
        <f t="shared" si="98"/>
        <v>83.175342658074186</v>
      </c>
      <c r="AV55" s="12">
        <f t="shared" si="99"/>
        <v>79.138612083455868</v>
      </c>
      <c r="AW55" s="12">
        <f t="shared" si="100"/>
        <v>74.649330272784965</v>
      </c>
      <c r="AX55" s="12">
        <f t="shared" si="101"/>
        <v>69.77029485257728</v>
      </c>
      <c r="AY55" s="12">
        <f t="shared" si="102"/>
        <v>64.583401070930407</v>
      </c>
      <c r="AZ55" s="12">
        <f t="shared" si="103"/>
        <v>59.184827154533927</v>
      </c>
    </row>
    <row r="56" spans="1:52" ht="20.100000000000001" customHeight="1">
      <c r="A56" s="12">
        <v>53</v>
      </c>
      <c r="B56" s="12">
        <f t="shared" si="53"/>
        <v>100</v>
      </c>
      <c r="C56" s="12">
        <f t="shared" si="54"/>
        <v>100</v>
      </c>
      <c r="D56" s="12">
        <f t="shared" si="55"/>
        <v>100</v>
      </c>
      <c r="E56" s="12">
        <f t="shared" si="56"/>
        <v>100</v>
      </c>
      <c r="F56" s="12">
        <f t="shared" si="57"/>
        <v>100</v>
      </c>
      <c r="G56" s="12">
        <f t="shared" si="58"/>
        <v>100</v>
      </c>
      <c r="H56" s="12">
        <f t="shared" si="59"/>
        <v>100</v>
      </c>
      <c r="I56" s="12">
        <f t="shared" si="60"/>
        <v>100</v>
      </c>
      <c r="J56" s="12">
        <f t="shared" si="61"/>
        <v>100</v>
      </c>
      <c r="K56" s="12">
        <f t="shared" si="62"/>
        <v>100</v>
      </c>
      <c r="L56" s="12">
        <f t="shared" si="63"/>
        <v>100</v>
      </c>
      <c r="M56" s="12">
        <f t="shared" si="64"/>
        <v>100</v>
      </c>
      <c r="N56" s="12">
        <f t="shared" si="65"/>
        <v>100</v>
      </c>
      <c r="O56" s="12">
        <f t="shared" si="66"/>
        <v>100</v>
      </c>
      <c r="P56" s="12">
        <f t="shared" si="67"/>
        <v>100</v>
      </c>
      <c r="Q56" s="12">
        <f t="shared" si="68"/>
        <v>100</v>
      </c>
      <c r="R56" s="12">
        <f t="shared" si="69"/>
        <v>100</v>
      </c>
      <c r="S56" s="12">
        <f t="shared" si="70"/>
        <v>100</v>
      </c>
      <c r="T56" s="12">
        <f t="shared" si="71"/>
        <v>100</v>
      </c>
      <c r="U56" s="12">
        <f t="shared" si="72"/>
        <v>100</v>
      </c>
      <c r="V56" s="12">
        <f t="shared" si="73"/>
        <v>100</v>
      </c>
      <c r="W56" s="12">
        <f t="shared" si="74"/>
        <v>100</v>
      </c>
      <c r="X56" s="12">
        <f t="shared" si="75"/>
        <v>100</v>
      </c>
      <c r="Y56" s="12">
        <f t="shared" si="76"/>
        <v>100</v>
      </c>
      <c r="Z56" s="12">
        <f t="shared" si="77"/>
        <v>100</v>
      </c>
      <c r="AA56" s="12">
        <f t="shared" si="78"/>
        <v>100</v>
      </c>
      <c r="AB56" s="12">
        <f t="shared" si="79"/>
        <v>100</v>
      </c>
      <c r="AC56" s="12">
        <f t="shared" si="80"/>
        <v>100</v>
      </c>
      <c r="AD56" s="12">
        <f t="shared" si="81"/>
        <v>100</v>
      </c>
      <c r="AE56" s="12">
        <f t="shared" si="82"/>
        <v>100</v>
      </c>
      <c r="AF56" s="12">
        <f t="shared" si="83"/>
        <v>100</v>
      </c>
      <c r="AG56" s="12">
        <f t="shared" si="84"/>
        <v>100</v>
      </c>
      <c r="AH56" s="12">
        <f t="shared" si="85"/>
        <v>99.95126021924024</v>
      </c>
      <c r="AI56" s="12">
        <f t="shared" si="86"/>
        <v>99.906299072722959</v>
      </c>
      <c r="AJ56" s="12">
        <f t="shared" si="87"/>
        <v>99.827828397500454</v>
      </c>
      <c r="AK56" s="12">
        <f t="shared" si="88"/>
        <v>99.696805488845314</v>
      </c>
      <c r="AL56" s="12">
        <f t="shared" si="89"/>
        <v>99.486999853115378</v>
      </c>
      <c r="AM56" s="12">
        <f t="shared" si="90"/>
        <v>99.164081840340117</v>
      </c>
      <c r="AN56" s="12">
        <f t="shared" si="91"/>
        <v>98.685372945904447</v>
      </c>
      <c r="AO56" s="12">
        <f t="shared" si="92"/>
        <v>98.000539113654256</v>
      </c>
      <c r="AP56" s="12">
        <f t="shared" si="93"/>
        <v>97.053425579042113</v>
      </c>
      <c r="AQ56" s="12">
        <f t="shared" si="94"/>
        <v>95.785087991653583</v>
      </c>
      <c r="AR56" s="12">
        <f t="shared" si="95"/>
        <v>94.137889237498825</v>
      </c>
      <c r="AS56" s="12">
        <f t="shared" si="96"/>
        <v>92.060337063316609</v>
      </c>
      <c r="AT56" s="12">
        <f t="shared" si="97"/>
        <v>89.512172926956723</v>
      </c>
      <c r="AU56" s="12">
        <f t="shared" si="98"/>
        <v>86.469123125309437</v>
      </c>
      <c r="AV56" s="12">
        <f t="shared" si="99"/>
        <v>82.926713166321193</v>
      </c>
      <c r="AW56" s="12">
        <f t="shared" si="100"/>
        <v>78.902631953894513</v>
      </c>
      <c r="AX56" s="12">
        <f t="shared" si="101"/>
        <v>74.437300930194766</v>
      </c>
      <c r="AY56" s="12">
        <f t="shared" si="102"/>
        <v>69.592526110522542</v>
      </c>
      <c r="AZ56" s="12">
        <f t="shared" si="103"/>
        <v>64.448349782565046</v>
      </c>
    </row>
    <row r="57" spans="1:52" ht="20.100000000000001" customHeight="1">
      <c r="A57" s="12">
        <v>54</v>
      </c>
      <c r="B57" s="12">
        <f t="shared" si="53"/>
        <v>100</v>
      </c>
      <c r="C57" s="12">
        <f t="shared" si="54"/>
        <v>100</v>
      </c>
      <c r="D57" s="12">
        <f t="shared" si="55"/>
        <v>100</v>
      </c>
      <c r="E57" s="12">
        <f t="shared" si="56"/>
        <v>100</v>
      </c>
      <c r="F57" s="12">
        <f t="shared" si="57"/>
        <v>100</v>
      </c>
      <c r="G57" s="12">
        <f t="shared" si="58"/>
        <v>100</v>
      </c>
      <c r="H57" s="12">
        <f t="shared" si="59"/>
        <v>100</v>
      </c>
      <c r="I57" s="12">
        <f t="shared" si="60"/>
        <v>100</v>
      </c>
      <c r="J57" s="12">
        <f t="shared" si="61"/>
        <v>100</v>
      </c>
      <c r="K57" s="12">
        <f t="shared" si="62"/>
        <v>100</v>
      </c>
      <c r="L57" s="12">
        <f t="shared" si="63"/>
        <v>100</v>
      </c>
      <c r="M57" s="12">
        <f t="shared" si="64"/>
        <v>100</v>
      </c>
      <c r="N57" s="12">
        <f t="shared" si="65"/>
        <v>100</v>
      </c>
      <c r="O57" s="12">
        <f t="shared" si="66"/>
        <v>100</v>
      </c>
      <c r="P57" s="12">
        <f t="shared" si="67"/>
        <v>100</v>
      </c>
      <c r="Q57" s="12">
        <f t="shared" si="68"/>
        <v>100</v>
      </c>
      <c r="R57" s="12">
        <f t="shared" si="69"/>
        <v>100</v>
      </c>
      <c r="S57" s="12">
        <f t="shared" si="70"/>
        <v>100</v>
      </c>
      <c r="T57" s="12">
        <f t="shared" si="71"/>
        <v>100</v>
      </c>
      <c r="U57" s="12">
        <f t="shared" si="72"/>
        <v>100</v>
      </c>
      <c r="V57" s="12">
        <f t="shared" si="73"/>
        <v>100</v>
      </c>
      <c r="W57" s="12">
        <f t="shared" si="74"/>
        <v>100</v>
      </c>
      <c r="X57" s="12">
        <f t="shared" si="75"/>
        <v>100</v>
      </c>
      <c r="Y57" s="12">
        <f t="shared" si="76"/>
        <v>100</v>
      </c>
      <c r="Z57" s="12">
        <f t="shared" si="77"/>
        <v>100</v>
      </c>
      <c r="AA57" s="12">
        <f t="shared" si="78"/>
        <v>100</v>
      </c>
      <c r="AB57" s="12">
        <f t="shared" si="79"/>
        <v>100</v>
      </c>
      <c r="AC57" s="12">
        <f t="shared" si="80"/>
        <v>100</v>
      </c>
      <c r="AD57" s="12">
        <f t="shared" si="81"/>
        <v>100</v>
      </c>
      <c r="AE57" s="12">
        <f t="shared" si="82"/>
        <v>100</v>
      </c>
      <c r="AF57" s="12">
        <f t="shared" si="83"/>
        <v>100</v>
      </c>
      <c r="AG57" s="12">
        <f t="shared" si="84"/>
        <v>100</v>
      </c>
      <c r="AH57" s="12">
        <f t="shared" si="85"/>
        <v>100</v>
      </c>
      <c r="AI57" s="12">
        <f t="shared" si="86"/>
        <v>99.943498059772153</v>
      </c>
      <c r="AJ57" s="12">
        <f t="shared" si="87"/>
        <v>99.893299477748016</v>
      </c>
      <c r="AK57" s="12">
        <f t="shared" si="88"/>
        <v>99.807064900636632</v>
      </c>
      <c r="AL57" s="12">
        <f t="shared" si="89"/>
        <v>99.665106139135361</v>
      </c>
      <c r="AM57" s="12">
        <f t="shared" si="90"/>
        <v>99.440652358500387</v>
      </c>
      <c r="AN57" s="12">
        <f t="shared" si="91"/>
        <v>99.099073367592652</v>
      </c>
      <c r="AO57" s="12">
        <f t="shared" si="92"/>
        <v>98.597769964765519</v>
      </c>
      <c r="AP57" s="12">
        <f t="shared" si="93"/>
        <v>97.886984844346657</v>
      </c>
      <c r="AQ57" s="12">
        <f t="shared" si="94"/>
        <v>96.911702708093273</v>
      </c>
      <c r="AR57" s="12">
        <f t="shared" si="95"/>
        <v>95.6146694270669</v>
      </c>
      <c r="AS57" s="12">
        <f t="shared" si="96"/>
        <v>93.940386653740546</v>
      </c>
      <c r="AT57" s="12">
        <f t="shared" si="97"/>
        <v>91.839760536220226</v>
      </c>
      <c r="AU57" s="12">
        <f t="shared" si="98"/>
        <v>89.274936115917242</v>
      </c>
      <c r="AV57" s="12">
        <f t="shared" si="99"/>
        <v>86.223764108815075</v>
      </c>
      <c r="AW57" s="12">
        <f t="shared" si="100"/>
        <v>82.683344559325207</v>
      </c>
      <c r="AX57" s="12">
        <f t="shared" si="101"/>
        <v>78.672176815440267</v>
      </c>
      <c r="AY57" s="12">
        <f t="shared" si="102"/>
        <v>74.230604850885641</v>
      </c>
      <c r="AZ57" s="12">
        <f t="shared" si="103"/>
        <v>69.419454486816647</v>
      </c>
    </row>
    <row r="58" spans="1:52" ht="20.100000000000001" customHeight="1">
      <c r="A58" s="12">
        <v>55</v>
      </c>
      <c r="B58" s="12">
        <f t="shared" si="53"/>
        <v>100</v>
      </c>
      <c r="C58" s="12">
        <f t="shared" si="54"/>
        <v>100</v>
      </c>
      <c r="D58" s="12">
        <f t="shared" si="55"/>
        <v>100</v>
      </c>
      <c r="E58" s="12">
        <f t="shared" si="56"/>
        <v>100</v>
      </c>
      <c r="F58" s="12">
        <f t="shared" si="57"/>
        <v>100</v>
      </c>
      <c r="G58" s="12">
        <f t="shared" si="58"/>
        <v>100</v>
      </c>
      <c r="H58" s="12">
        <f t="shared" si="59"/>
        <v>100</v>
      </c>
      <c r="I58" s="12">
        <f t="shared" si="60"/>
        <v>100</v>
      </c>
      <c r="J58" s="12">
        <f t="shared" si="61"/>
        <v>100</v>
      </c>
      <c r="K58" s="12">
        <f t="shared" si="62"/>
        <v>100</v>
      </c>
      <c r="L58" s="12">
        <f t="shared" si="63"/>
        <v>100</v>
      </c>
      <c r="M58" s="12">
        <f t="shared" si="64"/>
        <v>100</v>
      </c>
      <c r="N58" s="12">
        <f t="shared" si="65"/>
        <v>100</v>
      </c>
      <c r="O58" s="12">
        <f t="shared" si="66"/>
        <v>100</v>
      </c>
      <c r="P58" s="12">
        <f t="shared" si="67"/>
        <v>100</v>
      </c>
      <c r="Q58" s="12">
        <f t="shared" si="68"/>
        <v>100</v>
      </c>
      <c r="R58" s="12">
        <f t="shared" si="69"/>
        <v>100</v>
      </c>
      <c r="S58" s="12">
        <f t="shared" si="70"/>
        <v>100</v>
      </c>
      <c r="T58" s="12">
        <f t="shared" si="71"/>
        <v>100</v>
      </c>
      <c r="U58" s="12">
        <f t="shared" si="72"/>
        <v>100</v>
      </c>
      <c r="V58" s="12">
        <f t="shared" si="73"/>
        <v>100</v>
      </c>
      <c r="W58" s="12">
        <f t="shared" si="74"/>
        <v>100</v>
      </c>
      <c r="X58" s="12">
        <f t="shared" si="75"/>
        <v>100</v>
      </c>
      <c r="Y58" s="12">
        <f t="shared" si="76"/>
        <v>100</v>
      </c>
      <c r="Z58" s="12">
        <f t="shared" si="77"/>
        <v>100</v>
      </c>
      <c r="AA58" s="12">
        <f t="shared" si="78"/>
        <v>100</v>
      </c>
      <c r="AB58" s="12">
        <f t="shared" si="79"/>
        <v>100</v>
      </c>
      <c r="AC58" s="12">
        <f t="shared" si="80"/>
        <v>100</v>
      </c>
      <c r="AD58" s="12">
        <f t="shared" si="81"/>
        <v>100</v>
      </c>
      <c r="AE58" s="12">
        <f t="shared" si="82"/>
        <v>100</v>
      </c>
      <c r="AF58" s="12">
        <f t="shared" si="83"/>
        <v>100</v>
      </c>
      <c r="AG58" s="12">
        <f t="shared" si="84"/>
        <v>100</v>
      </c>
      <c r="AH58" s="12">
        <f t="shared" si="85"/>
        <v>100</v>
      </c>
      <c r="AI58" s="12">
        <f t="shared" si="86"/>
        <v>99.966493797220735</v>
      </c>
      <c r="AJ58" s="12">
        <f t="shared" si="87"/>
        <v>99.934962892451011</v>
      </c>
      <c r="AK58" s="12">
        <f t="shared" si="88"/>
        <v>99.879234697445497</v>
      </c>
      <c r="AL58" s="12">
        <f t="shared" si="89"/>
        <v>99.78492309518515</v>
      </c>
      <c r="AM58" s="12">
        <f t="shared" si="90"/>
        <v>99.631737443774767</v>
      </c>
      <c r="AN58" s="12">
        <f t="shared" si="91"/>
        <v>99.392424575698811</v>
      </c>
      <c r="AO58" s="12">
        <f t="shared" si="92"/>
        <v>99.032119674664628</v>
      </c>
      <c r="AP58" s="12">
        <f t="shared" si="93"/>
        <v>98.50836538757369</v>
      </c>
      <c r="AQ58" s="12">
        <f t="shared" si="94"/>
        <v>97.772026673374498</v>
      </c>
      <c r="AR58" s="12">
        <f t="shared" si="95"/>
        <v>96.769243029820117</v>
      </c>
      <c r="AS58" s="12">
        <f t="shared" si="96"/>
        <v>95.444426326079693</v>
      </c>
      <c r="AT58" s="12">
        <f t="shared" si="97"/>
        <v>93.744150398344914</v>
      </c>
      <c r="AU58" s="12">
        <f t="shared" si="98"/>
        <v>91.621616071698313</v>
      </c>
      <c r="AV58" s="12">
        <f t="shared" si="99"/>
        <v>89.041244005128036</v>
      </c>
      <c r="AW58" s="12">
        <f t="shared" si="100"/>
        <v>85.982875560428369</v>
      </c>
      <c r="AX58" s="12">
        <f t="shared" si="101"/>
        <v>82.445066240477175</v>
      </c>
      <c r="AY58" s="12">
        <f t="shared" si="102"/>
        <v>78.447040069397531</v>
      </c>
      <c r="AZ58" s="12">
        <f t="shared" si="103"/>
        <v>74.029024303486295</v>
      </c>
    </row>
    <row r="59" spans="1:52" ht="20.100000000000001" customHeight="1">
      <c r="A59" s="12">
        <v>56</v>
      </c>
      <c r="B59" s="12">
        <f t="shared" si="53"/>
        <v>100</v>
      </c>
      <c r="C59" s="12">
        <f t="shared" si="54"/>
        <v>100</v>
      </c>
      <c r="D59" s="12">
        <f t="shared" si="55"/>
        <v>100</v>
      </c>
      <c r="E59" s="12">
        <f t="shared" si="56"/>
        <v>100</v>
      </c>
      <c r="F59" s="12">
        <f t="shared" si="57"/>
        <v>100</v>
      </c>
      <c r="G59" s="12">
        <f t="shared" si="58"/>
        <v>100</v>
      </c>
      <c r="H59" s="12">
        <f t="shared" si="59"/>
        <v>100</v>
      </c>
      <c r="I59" s="12">
        <f t="shared" si="60"/>
        <v>100</v>
      </c>
      <c r="J59" s="12">
        <f t="shared" si="61"/>
        <v>100</v>
      </c>
      <c r="K59" s="12">
        <f t="shared" si="62"/>
        <v>100</v>
      </c>
      <c r="L59" s="12">
        <f t="shared" si="63"/>
        <v>100</v>
      </c>
      <c r="M59" s="12">
        <f t="shared" si="64"/>
        <v>100</v>
      </c>
      <c r="N59" s="12">
        <f t="shared" si="65"/>
        <v>100</v>
      </c>
      <c r="O59" s="12">
        <f t="shared" si="66"/>
        <v>100</v>
      </c>
      <c r="P59" s="12">
        <f t="shared" si="67"/>
        <v>100</v>
      </c>
      <c r="Q59" s="12">
        <f t="shared" si="68"/>
        <v>100</v>
      </c>
      <c r="R59" s="12">
        <f t="shared" si="69"/>
        <v>100</v>
      </c>
      <c r="S59" s="12">
        <f t="shared" si="70"/>
        <v>100</v>
      </c>
      <c r="T59" s="12">
        <f t="shared" si="71"/>
        <v>100</v>
      </c>
      <c r="U59" s="12">
        <f t="shared" si="72"/>
        <v>100</v>
      </c>
      <c r="V59" s="12">
        <f t="shared" si="73"/>
        <v>100</v>
      </c>
      <c r="W59" s="12">
        <f t="shared" si="74"/>
        <v>100</v>
      </c>
      <c r="X59" s="12">
        <f t="shared" si="75"/>
        <v>100</v>
      </c>
      <c r="Y59" s="12">
        <f t="shared" si="76"/>
        <v>100</v>
      </c>
      <c r="Z59" s="12">
        <f t="shared" si="77"/>
        <v>100</v>
      </c>
      <c r="AA59" s="12">
        <f t="shared" si="78"/>
        <v>100</v>
      </c>
      <c r="AB59" s="12">
        <f t="shared" si="79"/>
        <v>100</v>
      </c>
      <c r="AC59" s="12">
        <f t="shared" si="80"/>
        <v>100</v>
      </c>
      <c r="AD59" s="12">
        <f t="shared" si="81"/>
        <v>100</v>
      </c>
      <c r="AE59" s="12">
        <f t="shared" si="82"/>
        <v>100</v>
      </c>
      <c r="AF59" s="12">
        <f t="shared" si="83"/>
        <v>100</v>
      </c>
      <c r="AG59" s="12">
        <f t="shared" si="84"/>
        <v>100</v>
      </c>
      <c r="AH59" s="12">
        <f t="shared" si="85"/>
        <v>100</v>
      </c>
      <c r="AI59" s="12">
        <f t="shared" si="86"/>
        <v>100</v>
      </c>
      <c r="AJ59" s="12">
        <f t="shared" si="87"/>
        <v>99.961002526640385</v>
      </c>
      <c r="AK59" s="12">
        <f t="shared" si="88"/>
        <v>99.925629566822622</v>
      </c>
      <c r="AL59" s="12">
        <f t="shared" si="89"/>
        <v>99.864087869718077</v>
      </c>
      <c r="AM59" s="12">
        <f t="shared" si="90"/>
        <v>99.761402323068083</v>
      </c>
      <c r="AN59" s="12">
        <f t="shared" si="91"/>
        <v>99.596722738487031</v>
      </c>
      <c r="AO59" s="12">
        <f t="shared" si="92"/>
        <v>99.342369467449714</v>
      </c>
      <c r="AP59" s="12">
        <f t="shared" si="93"/>
        <v>98.963304713864915</v>
      </c>
      <c r="AQ59" s="12">
        <f t="shared" si="94"/>
        <v>98.417269647335488</v>
      </c>
      <c r="AR59" s="12">
        <f t="shared" si="95"/>
        <v>97.655790617648449</v>
      </c>
      <c r="AS59" s="12">
        <f t="shared" si="96"/>
        <v>96.626171782917567</v>
      </c>
      <c r="AT59" s="12">
        <f t="shared" si="97"/>
        <v>95.274463680409411</v>
      </c>
      <c r="AU59" s="12">
        <f t="shared" si="98"/>
        <v>93.549246035375617</v>
      </c>
      <c r="AV59" s="12">
        <f t="shared" si="99"/>
        <v>91.405914632390704</v>
      </c>
      <c r="AW59" s="12">
        <f t="shared" si="100"/>
        <v>88.811044989945358</v>
      </c>
      <c r="AX59" s="12">
        <f t="shared" si="101"/>
        <v>85.746344487384448</v>
      </c>
      <c r="AY59" s="12">
        <f t="shared" si="102"/>
        <v>82.211714371640284</v>
      </c>
      <c r="AZ59" s="12">
        <f t="shared" si="103"/>
        <v>78.227025386524758</v>
      </c>
    </row>
    <row r="60" spans="1:52" ht="20.100000000000001" customHeight="1">
      <c r="A60" s="12">
        <v>57</v>
      </c>
      <c r="B60" s="12">
        <f t="shared" si="53"/>
        <v>100</v>
      </c>
      <c r="C60" s="12">
        <f t="shared" si="54"/>
        <v>100</v>
      </c>
      <c r="D60" s="12">
        <f t="shared" si="55"/>
        <v>100</v>
      </c>
      <c r="E60" s="12">
        <f t="shared" si="56"/>
        <v>100</v>
      </c>
      <c r="F60" s="12">
        <f t="shared" si="57"/>
        <v>100</v>
      </c>
      <c r="G60" s="12">
        <f t="shared" si="58"/>
        <v>100</v>
      </c>
      <c r="H60" s="12">
        <f t="shared" si="59"/>
        <v>100</v>
      </c>
      <c r="I60" s="12">
        <f t="shared" si="60"/>
        <v>100</v>
      </c>
      <c r="J60" s="12">
        <f t="shared" si="61"/>
        <v>100</v>
      </c>
      <c r="K60" s="12">
        <f t="shared" si="62"/>
        <v>100</v>
      </c>
      <c r="L60" s="12">
        <f t="shared" si="63"/>
        <v>100</v>
      </c>
      <c r="M60" s="12">
        <f t="shared" si="64"/>
        <v>100</v>
      </c>
      <c r="N60" s="12">
        <f t="shared" si="65"/>
        <v>100</v>
      </c>
      <c r="O60" s="12">
        <f t="shared" si="66"/>
        <v>100</v>
      </c>
      <c r="P60" s="12">
        <f t="shared" si="67"/>
        <v>100</v>
      </c>
      <c r="Q60" s="12">
        <f t="shared" si="68"/>
        <v>100</v>
      </c>
      <c r="R60" s="12">
        <f t="shared" si="69"/>
        <v>100</v>
      </c>
      <c r="S60" s="12">
        <f t="shared" si="70"/>
        <v>100</v>
      </c>
      <c r="T60" s="12">
        <f t="shared" si="71"/>
        <v>100</v>
      </c>
      <c r="U60" s="12">
        <f t="shared" si="72"/>
        <v>100</v>
      </c>
      <c r="V60" s="12">
        <f t="shared" si="73"/>
        <v>100</v>
      </c>
      <c r="W60" s="12">
        <f t="shared" si="74"/>
        <v>100</v>
      </c>
      <c r="X60" s="12">
        <f t="shared" si="75"/>
        <v>100</v>
      </c>
      <c r="Y60" s="12">
        <f t="shared" si="76"/>
        <v>100</v>
      </c>
      <c r="Z60" s="12">
        <f t="shared" si="77"/>
        <v>100</v>
      </c>
      <c r="AA60" s="12">
        <f t="shared" si="78"/>
        <v>100</v>
      </c>
      <c r="AB60" s="12">
        <f t="shared" si="79"/>
        <v>100</v>
      </c>
      <c r="AC60" s="12">
        <f t="shared" si="80"/>
        <v>100</v>
      </c>
      <c r="AD60" s="12">
        <f t="shared" si="81"/>
        <v>100</v>
      </c>
      <c r="AE60" s="12">
        <f t="shared" si="82"/>
        <v>100</v>
      </c>
      <c r="AF60" s="12">
        <f t="shared" si="83"/>
        <v>100</v>
      </c>
      <c r="AG60" s="12">
        <f t="shared" si="84"/>
        <v>100</v>
      </c>
      <c r="AH60" s="12">
        <f t="shared" si="85"/>
        <v>100</v>
      </c>
      <c r="AI60" s="12">
        <f t="shared" si="86"/>
        <v>100</v>
      </c>
      <c r="AJ60" s="12">
        <f t="shared" si="87"/>
        <v>100</v>
      </c>
      <c r="AK60" s="12">
        <f t="shared" si="88"/>
        <v>99.954931589587119</v>
      </c>
      <c r="AL60" s="12">
        <f t="shared" si="89"/>
        <v>99.91547553037978</v>
      </c>
      <c r="AM60" s="12">
        <f t="shared" si="90"/>
        <v>99.847845575930307</v>
      </c>
      <c r="AN60" s="12">
        <f t="shared" si="91"/>
        <v>99.736505691973733</v>
      </c>
      <c r="AO60" s="12">
        <f t="shared" si="92"/>
        <v>99.560088620281348</v>
      </c>
      <c r="AP60" s="12">
        <f t="shared" si="93"/>
        <v>99.290541773127032</v>
      </c>
      <c r="AQ60" s="12">
        <f t="shared" si="94"/>
        <v>98.892711838675112</v>
      </c>
      <c r="AR60" s="12">
        <f t="shared" si="95"/>
        <v>98.324589675133012</v>
      </c>
      <c r="AS60" s="12">
        <f t="shared" si="96"/>
        <v>97.538396346090678</v>
      </c>
      <c r="AT60" s="12">
        <f t="shared" si="97"/>
        <v>96.482605745197148</v>
      </c>
      <c r="AU60" s="12">
        <f t="shared" si="98"/>
        <v>95.104877234132729</v>
      </c>
      <c r="AV60" s="12">
        <f t="shared" si="99"/>
        <v>93.355730763642356</v>
      </c>
      <c r="AW60" s="12">
        <f t="shared" si="100"/>
        <v>91.192661351643878</v>
      </c>
      <c r="AX60" s="12">
        <f t="shared" si="101"/>
        <v>88.584285436480187</v>
      </c>
      <c r="AY60" s="12">
        <f t="shared" si="102"/>
        <v>85.514060250800625</v>
      </c>
      <c r="AZ60" s="12">
        <f t="shared" si="103"/>
        <v>81.983131618717053</v>
      </c>
    </row>
    <row r="61" spans="1:52" ht="20.100000000000001" customHeight="1">
      <c r="A61" s="12">
        <v>58</v>
      </c>
      <c r="B61" s="12">
        <f t="shared" si="53"/>
        <v>100</v>
      </c>
      <c r="C61" s="12">
        <f t="shared" si="54"/>
        <v>100</v>
      </c>
      <c r="D61" s="12">
        <f t="shared" si="55"/>
        <v>100</v>
      </c>
      <c r="E61" s="12">
        <f t="shared" si="56"/>
        <v>100</v>
      </c>
      <c r="F61" s="12">
        <f t="shared" si="57"/>
        <v>100</v>
      </c>
      <c r="G61" s="12">
        <f t="shared" si="58"/>
        <v>100</v>
      </c>
      <c r="H61" s="12">
        <f t="shared" si="59"/>
        <v>100</v>
      </c>
      <c r="I61" s="12">
        <f t="shared" si="60"/>
        <v>100</v>
      </c>
      <c r="J61" s="12">
        <f t="shared" si="61"/>
        <v>100</v>
      </c>
      <c r="K61" s="12">
        <f t="shared" si="62"/>
        <v>100</v>
      </c>
      <c r="L61" s="12">
        <f t="shared" si="63"/>
        <v>100</v>
      </c>
      <c r="M61" s="12">
        <f t="shared" si="64"/>
        <v>100</v>
      </c>
      <c r="N61" s="12">
        <f t="shared" si="65"/>
        <v>100</v>
      </c>
      <c r="O61" s="12">
        <f t="shared" si="66"/>
        <v>100</v>
      </c>
      <c r="P61" s="12">
        <f t="shared" si="67"/>
        <v>100</v>
      </c>
      <c r="Q61" s="12">
        <f t="shared" si="68"/>
        <v>100</v>
      </c>
      <c r="R61" s="12">
        <f t="shared" si="69"/>
        <v>100</v>
      </c>
      <c r="S61" s="12">
        <f t="shared" si="70"/>
        <v>100</v>
      </c>
      <c r="T61" s="12">
        <f t="shared" si="71"/>
        <v>100</v>
      </c>
      <c r="U61" s="12">
        <f t="shared" si="72"/>
        <v>100</v>
      </c>
      <c r="V61" s="12">
        <f t="shared" si="73"/>
        <v>100</v>
      </c>
      <c r="W61" s="12">
        <f t="shared" si="74"/>
        <v>100</v>
      </c>
      <c r="X61" s="12">
        <f t="shared" si="75"/>
        <v>100</v>
      </c>
      <c r="Y61" s="12">
        <f t="shared" si="76"/>
        <v>100</v>
      </c>
      <c r="Z61" s="12">
        <f t="shared" si="77"/>
        <v>100</v>
      </c>
      <c r="AA61" s="12">
        <f t="shared" si="78"/>
        <v>100</v>
      </c>
      <c r="AB61" s="12">
        <f t="shared" si="79"/>
        <v>100</v>
      </c>
      <c r="AC61" s="12">
        <f t="shared" si="80"/>
        <v>100</v>
      </c>
      <c r="AD61" s="12">
        <f t="shared" si="81"/>
        <v>100</v>
      </c>
      <c r="AE61" s="12">
        <f t="shared" si="82"/>
        <v>100</v>
      </c>
      <c r="AF61" s="12">
        <f t="shared" si="83"/>
        <v>100</v>
      </c>
      <c r="AG61" s="12">
        <f t="shared" si="84"/>
        <v>100</v>
      </c>
      <c r="AH61" s="12">
        <f t="shared" si="85"/>
        <v>100</v>
      </c>
      <c r="AI61" s="12">
        <f t="shared" si="86"/>
        <v>100</v>
      </c>
      <c r="AJ61" s="12">
        <f t="shared" si="87"/>
        <v>100</v>
      </c>
      <c r="AK61" s="12">
        <f t="shared" si="88"/>
        <v>100</v>
      </c>
      <c r="AL61" s="12">
        <f t="shared" si="89"/>
        <v>99.948257313905359</v>
      </c>
      <c r="AM61" s="12">
        <f t="shared" si="90"/>
        <v>99.904480810564166</v>
      </c>
      <c r="AN61" s="12">
        <f t="shared" si="91"/>
        <v>99.830497677938894</v>
      </c>
      <c r="AO61" s="12">
        <f t="shared" si="92"/>
        <v>99.710239760165237</v>
      </c>
      <c r="AP61" s="12">
        <f t="shared" si="93"/>
        <v>99.521864521915745</v>
      </c>
      <c r="AQ61" s="12">
        <f t="shared" si="94"/>
        <v>99.236997563438294</v>
      </c>
      <c r="AR61" s="12">
        <f t="shared" si="95"/>
        <v>98.820423459130183</v>
      </c>
      <c r="AS61" s="12">
        <f t="shared" si="96"/>
        <v>98.230428773325443</v>
      </c>
      <c r="AT61" s="12">
        <f t="shared" si="97"/>
        <v>97.419957347187633</v>
      </c>
      <c r="AU61" s="12">
        <f t="shared" si="98"/>
        <v>96.338653702112524</v>
      </c>
      <c r="AV61" s="12">
        <f t="shared" si="99"/>
        <v>94.935754180346279</v>
      </c>
      <c r="AW61" s="12">
        <f t="shared" si="100"/>
        <v>93.163654202704748</v>
      </c>
      <c r="AX61" s="12">
        <f t="shared" si="101"/>
        <v>90.981856238302456</v>
      </c>
      <c r="AY61" s="12">
        <f t="shared" si="102"/>
        <v>88.360910146628484</v>
      </c>
      <c r="AZ61" s="12">
        <f t="shared" si="103"/>
        <v>85.285914684955117</v>
      </c>
    </row>
    <row r="62" spans="1:52" ht="20.100000000000001" customHeight="1">
      <c r="A62" s="12">
        <v>59</v>
      </c>
      <c r="B62" s="12">
        <f t="shared" si="53"/>
        <v>100</v>
      </c>
      <c r="C62" s="12">
        <f t="shared" si="54"/>
        <v>100</v>
      </c>
      <c r="D62" s="12">
        <f t="shared" si="55"/>
        <v>100</v>
      </c>
      <c r="E62" s="12">
        <f t="shared" si="56"/>
        <v>100</v>
      </c>
      <c r="F62" s="12">
        <f t="shared" si="57"/>
        <v>100</v>
      </c>
      <c r="G62" s="12">
        <f t="shared" si="58"/>
        <v>100</v>
      </c>
      <c r="H62" s="12">
        <f t="shared" si="59"/>
        <v>100</v>
      </c>
      <c r="I62" s="12">
        <f t="shared" si="60"/>
        <v>100</v>
      </c>
      <c r="J62" s="12">
        <f t="shared" si="61"/>
        <v>100</v>
      </c>
      <c r="K62" s="12">
        <f t="shared" si="62"/>
        <v>100</v>
      </c>
      <c r="L62" s="12">
        <f t="shared" si="63"/>
        <v>100</v>
      </c>
      <c r="M62" s="12">
        <f t="shared" si="64"/>
        <v>100</v>
      </c>
      <c r="N62" s="12">
        <f t="shared" si="65"/>
        <v>100</v>
      </c>
      <c r="O62" s="12">
        <f t="shared" si="66"/>
        <v>100</v>
      </c>
      <c r="P62" s="12">
        <f t="shared" si="67"/>
        <v>100</v>
      </c>
      <c r="Q62" s="12">
        <f t="shared" si="68"/>
        <v>100</v>
      </c>
      <c r="R62" s="12">
        <f t="shared" si="69"/>
        <v>100</v>
      </c>
      <c r="S62" s="12">
        <f t="shared" si="70"/>
        <v>100</v>
      </c>
      <c r="T62" s="12">
        <f t="shared" si="71"/>
        <v>100</v>
      </c>
      <c r="U62" s="12">
        <f t="shared" si="72"/>
        <v>100</v>
      </c>
      <c r="V62" s="12">
        <f t="shared" si="73"/>
        <v>100</v>
      </c>
      <c r="W62" s="12">
        <f t="shared" si="74"/>
        <v>100</v>
      </c>
      <c r="X62" s="12">
        <f t="shared" si="75"/>
        <v>100</v>
      </c>
      <c r="Y62" s="12">
        <f t="shared" si="76"/>
        <v>100</v>
      </c>
      <c r="Z62" s="12">
        <f t="shared" si="77"/>
        <v>100</v>
      </c>
      <c r="AA62" s="12">
        <f t="shared" si="78"/>
        <v>100</v>
      </c>
      <c r="AB62" s="12">
        <f t="shared" si="79"/>
        <v>100</v>
      </c>
      <c r="AC62" s="12">
        <f t="shared" si="80"/>
        <v>100</v>
      </c>
      <c r="AD62" s="12">
        <f t="shared" si="81"/>
        <v>100</v>
      </c>
      <c r="AE62" s="12">
        <f t="shared" si="82"/>
        <v>100</v>
      </c>
      <c r="AF62" s="12">
        <f t="shared" si="83"/>
        <v>100</v>
      </c>
      <c r="AG62" s="12">
        <f t="shared" si="84"/>
        <v>100</v>
      </c>
      <c r="AH62" s="12">
        <f t="shared" si="85"/>
        <v>100</v>
      </c>
      <c r="AI62" s="12">
        <f t="shared" si="86"/>
        <v>100</v>
      </c>
      <c r="AJ62" s="12">
        <f t="shared" si="87"/>
        <v>100</v>
      </c>
      <c r="AK62" s="12">
        <f t="shared" si="88"/>
        <v>100</v>
      </c>
      <c r="AL62" s="12">
        <f t="shared" si="89"/>
        <v>99.96881538154004</v>
      </c>
      <c r="AM62" s="12">
        <f t="shared" si="90"/>
        <v>99.940957741345301</v>
      </c>
      <c r="AN62" s="12">
        <f t="shared" si="91"/>
        <v>99.8926279737464</v>
      </c>
      <c r="AO62" s="12">
        <f t="shared" si="92"/>
        <v>99.81203714313736</v>
      </c>
      <c r="AP62" s="12">
        <f t="shared" si="93"/>
        <v>99.682614228701169</v>
      </c>
      <c r="AQ62" s="12">
        <f t="shared" si="94"/>
        <v>99.482082316659529</v>
      </c>
      <c r="AR62" s="12">
        <f t="shared" si="95"/>
        <v>99.181793844077276</v>
      </c>
      <c r="AS62" s="12">
        <f t="shared" si="96"/>
        <v>98.746520752958176</v>
      </c>
      <c r="AT62" s="12">
        <f t="shared" si="97"/>
        <v>98.134886535146507</v>
      </c>
      <c r="AU62" s="12">
        <f t="shared" si="98"/>
        <v>97.300581117825544</v>
      </c>
      <c r="AV62" s="12">
        <f t="shared" si="99"/>
        <v>96.194416902127372</v>
      </c>
      <c r="AW62" s="12">
        <f t="shared" si="100"/>
        <v>94.767173810347458</v>
      </c>
      <c r="AX62" s="12">
        <f t="shared" si="101"/>
        <v>92.973059107612514</v>
      </c>
      <c r="AY62" s="12">
        <f t="shared" si="102"/>
        <v>90.773494804109689</v>
      </c>
      <c r="AZ62" s="12">
        <f t="shared" si="103"/>
        <v>88.140862759160882</v>
      </c>
    </row>
    <row r="63" spans="1:52" ht="20.100000000000001" customHeight="1">
      <c r="A63" s="12">
        <v>60</v>
      </c>
      <c r="B63" s="12">
        <f t="shared" si="53"/>
        <v>100</v>
      </c>
      <c r="C63" s="12">
        <f t="shared" si="54"/>
        <v>100</v>
      </c>
      <c r="D63" s="12">
        <f t="shared" si="55"/>
        <v>100</v>
      </c>
      <c r="E63" s="12">
        <f t="shared" si="56"/>
        <v>100</v>
      </c>
      <c r="F63" s="12">
        <f t="shared" si="57"/>
        <v>100</v>
      </c>
      <c r="G63" s="12">
        <f t="shared" si="58"/>
        <v>100</v>
      </c>
      <c r="H63" s="12">
        <f t="shared" si="59"/>
        <v>100</v>
      </c>
      <c r="I63" s="12">
        <f t="shared" si="60"/>
        <v>100</v>
      </c>
      <c r="J63" s="12">
        <f t="shared" si="61"/>
        <v>100</v>
      </c>
      <c r="K63" s="12">
        <f t="shared" si="62"/>
        <v>100</v>
      </c>
      <c r="L63" s="12">
        <f t="shared" si="63"/>
        <v>100</v>
      </c>
      <c r="M63" s="12">
        <f t="shared" si="64"/>
        <v>100</v>
      </c>
      <c r="N63" s="12">
        <f t="shared" si="65"/>
        <v>100</v>
      </c>
      <c r="O63" s="12">
        <f t="shared" si="66"/>
        <v>100</v>
      </c>
      <c r="P63" s="12">
        <f t="shared" si="67"/>
        <v>100</v>
      </c>
      <c r="Q63" s="12">
        <f t="shared" si="68"/>
        <v>100</v>
      </c>
      <c r="R63" s="12">
        <f t="shared" si="69"/>
        <v>100</v>
      </c>
      <c r="S63" s="12">
        <f t="shared" si="70"/>
        <v>100</v>
      </c>
      <c r="T63" s="12">
        <f t="shared" si="71"/>
        <v>100</v>
      </c>
      <c r="U63" s="12">
        <f t="shared" si="72"/>
        <v>100</v>
      </c>
      <c r="V63" s="12">
        <f t="shared" si="73"/>
        <v>100</v>
      </c>
      <c r="W63" s="12">
        <f t="shared" si="74"/>
        <v>100</v>
      </c>
      <c r="X63" s="12">
        <f t="shared" si="75"/>
        <v>100</v>
      </c>
      <c r="Y63" s="12">
        <f t="shared" si="76"/>
        <v>100</v>
      </c>
      <c r="Z63" s="12">
        <f t="shared" si="77"/>
        <v>100</v>
      </c>
      <c r="AA63" s="12">
        <f t="shared" si="78"/>
        <v>100</v>
      </c>
      <c r="AB63" s="12">
        <f t="shared" si="79"/>
        <v>100</v>
      </c>
      <c r="AC63" s="12">
        <f t="shared" si="80"/>
        <v>100</v>
      </c>
      <c r="AD63" s="12">
        <f t="shared" si="81"/>
        <v>100</v>
      </c>
      <c r="AE63" s="12">
        <f t="shared" si="82"/>
        <v>100</v>
      </c>
      <c r="AF63" s="12">
        <f t="shared" si="83"/>
        <v>100</v>
      </c>
      <c r="AG63" s="12">
        <f t="shared" si="84"/>
        <v>100</v>
      </c>
      <c r="AH63" s="12">
        <f t="shared" si="85"/>
        <v>100</v>
      </c>
      <c r="AI63" s="12">
        <f t="shared" si="86"/>
        <v>100</v>
      </c>
      <c r="AJ63" s="12">
        <f t="shared" si="87"/>
        <v>100</v>
      </c>
      <c r="AK63" s="12">
        <f t="shared" si="88"/>
        <v>100</v>
      </c>
      <c r="AL63" s="12">
        <f t="shared" si="89"/>
        <v>100</v>
      </c>
      <c r="AM63" s="12">
        <f t="shared" si="90"/>
        <v>99.964059797506692</v>
      </c>
      <c r="AN63" s="12">
        <f t="shared" si="91"/>
        <v>99.93301266602127</v>
      </c>
      <c r="AO63" s="12">
        <f t="shared" si="92"/>
        <v>99.87990206511877</v>
      </c>
      <c r="AP63" s="12">
        <f t="shared" si="93"/>
        <v>99.792459861671176</v>
      </c>
      <c r="AQ63" s="12">
        <f t="shared" si="94"/>
        <v>99.653641643914412</v>
      </c>
      <c r="AR63" s="12">
        <f t="shared" si="95"/>
        <v>99.440775953289346</v>
      </c>
      <c r="AS63" s="12">
        <f t="shared" si="96"/>
        <v>99.124988204688833</v>
      </c>
      <c r="AT63" s="12">
        <f t="shared" si="97"/>
        <v>98.671083426115644</v>
      </c>
      <c r="AU63" s="12">
        <f t="shared" si="98"/>
        <v>98.038058803205573</v>
      </c>
      <c r="AV63" s="12">
        <f t="shared" si="99"/>
        <v>97.180369367522601</v>
      </c>
      <c r="AW63" s="12">
        <f t="shared" si="100"/>
        <v>96.049989496461635</v>
      </c>
      <c r="AX63" s="12">
        <f t="shared" si="101"/>
        <v>94.599208117549011</v>
      </c>
      <c r="AY63" s="12">
        <f t="shared" si="102"/>
        <v>92.78398201867742</v>
      </c>
      <c r="AZ63" s="12">
        <f t="shared" si="103"/>
        <v>90.567568622235797</v>
      </c>
    </row>
    <row r="64" spans="1:52" ht="20.100000000000001" customHeight="1">
      <c r="A64" s="12">
        <v>61</v>
      </c>
      <c r="B64" s="12">
        <f t="shared" si="53"/>
        <v>100</v>
      </c>
      <c r="C64" s="12">
        <f t="shared" si="54"/>
        <v>100</v>
      </c>
      <c r="D64" s="12">
        <f t="shared" si="55"/>
        <v>100</v>
      </c>
      <c r="E64" s="12">
        <f t="shared" si="56"/>
        <v>100</v>
      </c>
      <c r="F64" s="12">
        <f t="shared" si="57"/>
        <v>100</v>
      </c>
      <c r="G64" s="12">
        <f t="shared" si="58"/>
        <v>100</v>
      </c>
      <c r="H64" s="12">
        <f t="shared" si="59"/>
        <v>100</v>
      </c>
      <c r="I64" s="12">
        <f t="shared" si="60"/>
        <v>100</v>
      </c>
      <c r="J64" s="12">
        <f t="shared" si="61"/>
        <v>100</v>
      </c>
      <c r="K64" s="12">
        <f t="shared" si="62"/>
        <v>100</v>
      </c>
      <c r="L64" s="12">
        <f t="shared" si="63"/>
        <v>100</v>
      </c>
      <c r="M64" s="12">
        <f t="shared" si="64"/>
        <v>100</v>
      </c>
      <c r="N64" s="12">
        <f t="shared" si="65"/>
        <v>100</v>
      </c>
      <c r="O64" s="12">
        <f t="shared" si="66"/>
        <v>100</v>
      </c>
      <c r="P64" s="12">
        <f t="shared" si="67"/>
        <v>100</v>
      </c>
      <c r="Q64" s="12">
        <f t="shared" si="68"/>
        <v>100</v>
      </c>
      <c r="R64" s="12">
        <f t="shared" si="69"/>
        <v>100</v>
      </c>
      <c r="S64" s="12">
        <f t="shared" si="70"/>
        <v>100</v>
      </c>
      <c r="T64" s="12">
        <f t="shared" si="71"/>
        <v>100</v>
      </c>
      <c r="U64" s="12">
        <f t="shared" si="72"/>
        <v>100</v>
      </c>
      <c r="V64" s="12">
        <f t="shared" si="73"/>
        <v>100</v>
      </c>
      <c r="W64" s="12">
        <f t="shared" si="74"/>
        <v>100</v>
      </c>
      <c r="X64" s="12">
        <f t="shared" si="75"/>
        <v>100</v>
      </c>
      <c r="Y64" s="12">
        <f t="shared" si="76"/>
        <v>100</v>
      </c>
      <c r="Z64" s="12">
        <f t="shared" si="77"/>
        <v>100</v>
      </c>
      <c r="AA64" s="12">
        <f t="shared" si="78"/>
        <v>100</v>
      </c>
      <c r="AB64" s="12">
        <f t="shared" si="79"/>
        <v>100</v>
      </c>
      <c r="AC64" s="12">
        <f t="shared" si="80"/>
        <v>100</v>
      </c>
      <c r="AD64" s="12">
        <f t="shared" si="81"/>
        <v>100</v>
      </c>
      <c r="AE64" s="12">
        <f t="shared" si="82"/>
        <v>100</v>
      </c>
      <c r="AF64" s="12">
        <f t="shared" si="83"/>
        <v>100</v>
      </c>
      <c r="AG64" s="12">
        <f t="shared" si="84"/>
        <v>100</v>
      </c>
      <c r="AH64" s="12">
        <f t="shared" si="85"/>
        <v>100</v>
      </c>
      <c r="AI64" s="12">
        <f t="shared" si="86"/>
        <v>100</v>
      </c>
      <c r="AJ64" s="12">
        <f t="shared" si="87"/>
        <v>100</v>
      </c>
      <c r="AK64" s="12">
        <f t="shared" si="88"/>
        <v>100</v>
      </c>
      <c r="AL64" s="12">
        <f t="shared" si="89"/>
        <v>100</v>
      </c>
      <c r="AM64" s="12">
        <f t="shared" si="90"/>
        <v>100</v>
      </c>
      <c r="AN64" s="12">
        <f t="shared" si="91"/>
        <v>99.958832387311773</v>
      </c>
      <c r="AO64" s="12">
        <f t="shared" si="92"/>
        <v>99.924403653303301</v>
      </c>
      <c r="AP64" s="12">
        <f t="shared" si="93"/>
        <v>99.866290533011693</v>
      </c>
      <c r="AQ64" s="12">
        <f t="shared" si="94"/>
        <v>99.771764459401354</v>
      </c>
      <c r="AR64" s="12">
        <f t="shared" si="95"/>
        <v>99.62333711224214</v>
      </c>
      <c r="AS64" s="12">
        <f t="shared" si="96"/>
        <v>99.397981120691284</v>
      </c>
      <c r="AT64" s="12">
        <f t="shared" si="97"/>
        <v>99.066638509617491</v>
      </c>
      <c r="AU64" s="12">
        <f t="shared" si="98"/>
        <v>98.594189516770825</v>
      </c>
      <c r="AV64" s="12">
        <f t="shared" si="99"/>
        <v>97.940037660532013</v>
      </c>
      <c r="AW64" s="12">
        <f t="shared" si="100"/>
        <v>97.059418233076059</v>
      </c>
      <c r="AX64" s="12">
        <f t="shared" si="101"/>
        <v>95.905458961596366</v>
      </c>
      <c r="AY64" s="12">
        <f t="shared" si="102"/>
        <v>94.431922358486986</v>
      </c>
      <c r="AZ64" s="12">
        <f t="shared" si="103"/>
        <v>92.596453852019749</v>
      </c>
    </row>
    <row r="65" spans="1:52" ht="20.100000000000001" customHeight="1">
      <c r="A65" s="12">
        <v>62</v>
      </c>
      <c r="B65" s="12">
        <f t="shared" si="53"/>
        <v>100</v>
      </c>
      <c r="C65" s="12">
        <f t="shared" si="54"/>
        <v>100</v>
      </c>
      <c r="D65" s="12">
        <f t="shared" si="55"/>
        <v>100</v>
      </c>
      <c r="E65" s="12">
        <f t="shared" si="56"/>
        <v>100</v>
      </c>
      <c r="F65" s="12">
        <f t="shared" si="57"/>
        <v>100</v>
      </c>
      <c r="G65" s="12">
        <f t="shared" si="58"/>
        <v>100</v>
      </c>
      <c r="H65" s="12">
        <f t="shared" si="59"/>
        <v>100</v>
      </c>
      <c r="I65" s="12">
        <f t="shared" si="60"/>
        <v>100</v>
      </c>
      <c r="J65" s="12">
        <f t="shared" si="61"/>
        <v>100</v>
      </c>
      <c r="K65" s="12">
        <f t="shared" si="62"/>
        <v>100</v>
      </c>
      <c r="L65" s="12">
        <f t="shared" si="63"/>
        <v>100</v>
      </c>
      <c r="M65" s="12">
        <f t="shared" si="64"/>
        <v>100</v>
      </c>
      <c r="N65" s="12">
        <f t="shared" si="65"/>
        <v>100</v>
      </c>
      <c r="O65" s="12">
        <f t="shared" si="66"/>
        <v>100</v>
      </c>
      <c r="P65" s="12">
        <f t="shared" si="67"/>
        <v>100</v>
      </c>
      <c r="Q65" s="12">
        <f t="shared" si="68"/>
        <v>100</v>
      </c>
      <c r="R65" s="12">
        <f t="shared" si="69"/>
        <v>100</v>
      </c>
      <c r="S65" s="12">
        <f t="shared" si="70"/>
        <v>100</v>
      </c>
      <c r="T65" s="12">
        <f t="shared" si="71"/>
        <v>100</v>
      </c>
      <c r="U65" s="12">
        <f t="shared" si="72"/>
        <v>100</v>
      </c>
      <c r="V65" s="12">
        <f t="shared" si="73"/>
        <v>100</v>
      </c>
      <c r="W65" s="12">
        <f t="shared" si="74"/>
        <v>100</v>
      </c>
      <c r="X65" s="12">
        <f t="shared" si="75"/>
        <v>100</v>
      </c>
      <c r="Y65" s="12">
        <f t="shared" si="76"/>
        <v>100</v>
      </c>
      <c r="Z65" s="12">
        <f t="shared" si="77"/>
        <v>100</v>
      </c>
      <c r="AA65" s="12">
        <f t="shared" si="78"/>
        <v>100</v>
      </c>
      <c r="AB65" s="12">
        <f t="shared" si="79"/>
        <v>100</v>
      </c>
      <c r="AC65" s="12">
        <f t="shared" si="80"/>
        <v>100</v>
      </c>
      <c r="AD65" s="12">
        <f t="shared" si="81"/>
        <v>100</v>
      </c>
      <c r="AE65" s="12">
        <f t="shared" si="82"/>
        <v>100</v>
      </c>
      <c r="AF65" s="12">
        <f t="shared" si="83"/>
        <v>100</v>
      </c>
      <c r="AG65" s="12">
        <f t="shared" si="84"/>
        <v>100</v>
      </c>
      <c r="AH65" s="12">
        <f t="shared" si="85"/>
        <v>100</v>
      </c>
      <c r="AI65" s="12">
        <f t="shared" si="86"/>
        <v>100</v>
      </c>
      <c r="AJ65" s="12">
        <f t="shared" si="87"/>
        <v>100</v>
      </c>
      <c r="AK65" s="12">
        <f t="shared" si="88"/>
        <v>100</v>
      </c>
      <c r="AL65" s="12">
        <f t="shared" si="89"/>
        <v>100</v>
      </c>
      <c r="AM65" s="12">
        <f t="shared" si="90"/>
        <v>100</v>
      </c>
      <c r="AN65" s="12">
        <f t="shared" si="91"/>
        <v>100</v>
      </c>
      <c r="AO65" s="12">
        <f t="shared" si="92"/>
        <v>99.95311435535784</v>
      </c>
      <c r="AP65" s="12">
        <f t="shared" si="93"/>
        <v>99.915114041478787</v>
      </c>
      <c r="AQ65" s="12">
        <f t="shared" si="94"/>
        <v>99.851783140860277</v>
      </c>
      <c r="AR65" s="12">
        <f t="shared" si="95"/>
        <v>99.749952109580363</v>
      </c>
      <c r="AS65" s="12">
        <f t="shared" si="96"/>
        <v>99.591718028822058</v>
      </c>
      <c r="AT65" s="12">
        <f t="shared" si="97"/>
        <v>99.353734941191391</v>
      </c>
      <c r="AU65" s="12">
        <f t="shared" si="98"/>
        <v>99.006802626835366</v>
      </c>
      <c r="AV65" s="12">
        <f t="shared" si="99"/>
        <v>98.515915237490773</v>
      </c>
      <c r="AW65" s="12">
        <f t="shared" si="100"/>
        <v>97.840911448519478</v>
      </c>
      <c r="AX65" s="12">
        <f t="shared" si="101"/>
        <v>96.937818499633792</v>
      </c>
      <c r="AY65" s="12">
        <f t="shared" si="102"/>
        <v>95.760906503494738</v>
      </c>
      <c r="AZ65" s="12">
        <f t="shared" si="103"/>
        <v>94.265375573293625</v>
      </c>
    </row>
    <row r="66" spans="1:52" ht="20.100000000000001" customHeight="1">
      <c r="A66" s="12">
        <v>63</v>
      </c>
      <c r="B66" s="12">
        <f t="shared" si="53"/>
        <v>100</v>
      </c>
      <c r="C66" s="12">
        <f t="shared" si="54"/>
        <v>100</v>
      </c>
      <c r="D66" s="12">
        <f t="shared" si="55"/>
        <v>100</v>
      </c>
      <c r="E66" s="12">
        <f t="shared" si="56"/>
        <v>100</v>
      </c>
      <c r="F66" s="12">
        <f t="shared" si="57"/>
        <v>100</v>
      </c>
      <c r="G66" s="12">
        <f t="shared" si="58"/>
        <v>100</v>
      </c>
      <c r="H66" s="12">
        <f t="shared" si="59"/>
        <v>100</v>
      </c>
      <c r="I66" s="12">
        <f t="shared" si="60"/>
        <v>100</v>
      </c>
      <c r="J66" s="12">
        <f t="shared" si="61"/>
        <v>100</v>
      </c>
      <c r="K66" s="12">
        <f t="shared" si="62"/>
        <v>100</v>
      </c>
      <c r="L66" s="12">
        <f t="shared" si="63"/>
        <v>100</v>
      </c>
      <c r="M66" s="12">
        <f t="shared" si="64"/>
        <v>100</v>
      </c>
      <c r="N66" s="12">
        <f t="shared" si="65"/>
        <v>100</v>
      </c>
      <c r="O66" s="12">
        <f t="shared" si="66"/>
        <v>100</v>
      </c>
      <c r="P66" s="12">
        <f t="shared" si="67"/>
        <v>100</v>
      </c>
      <c r="Q66" s="12">
        <f t="shared" si="68"/>
        <v>100</v>
      </c>
      <c r="R66" s="12">
        <f t="shared" si="69"/>
        <v>100</v>
      </c>
      <c r="S66" s="12">
        <f t="shared" si="70"/>
        <v>100</v>
      </c>
      <c r="T66" s="12">
        <f t="shared" si="71"/>
        <v>100</v>
      </c>
      <c r="U66" s="12">
        <f t="shared" si="72"/>
        <v>100</v>
      </c>
      <c r="V66" s="12">
        <f t="shared" si="73"/>
        <v>100</v>
      </c>
      <c r="W66" s="12">
        <f t="shared" si="74"/>
        <v>100</v>
      </c>
      <c r="X66" s="12">
        <f t="shared" si="75"/>
        <v>100</v>
      </c>
      <c r="Y66" s="12">
        <f t="shared" si="76"/>
        <v>100</v>
      </c>
      <c r="Z66" s="12">
        <f t="shared" si="77"/>
        <v>100</v>
      </c>
      <c r="AA66" s="12">
        <f t="shared" si="78"/>
        <v>100</v>
      </c>
      <c r="AB66" s="12">
        <f t="shared" si="79"/>
        <v>100</v>
      </c>
      <c r="AC66" s="12">
        <f t="shared" si="80"/>
        <v>100</v>
      </c>
      <c r="AD66" s="12">
        <f t="shared" si="81"/>
        <v>100</v>
      </c>
      <c r="AE66" s="12">
        <f t="shared" si="82"/>
        <v>100</v>
      </c>
      <c r="AF66" s="12">
        <f t="shared" si="83"/>
        <v>100</v>
      </c>
      <c r="AG66" s="12">
        <f t="shared" si="84"/>
        <v>100</v>
      </c>
      <c r="AH66" s="12">
        <f t="shared" si="85"/>
        <v>100</v>
      </c>
      <c r="AI66" s="12">
        <f t="shared" si="86"/>
        <v>100</v>
      </c>
      <c r="AJ66" s="12">
        <f t="shared" si="87"/>
        <v>100</v>
      </c>
      <c r="AK66" s="12">
        <f t="shared" si="88"/>
        <v>100</v>
      </c>
      <c r="AL66" s="12">
        <f t="shared" si="89"/>
        <v>100</v>
      </c>
      <c r="AM66" s="12">
        <f t="shared" si="90"/>
        <v>100</v>
      </c>
      <c r="AN66" s="12">
        <f t="shared" si="91"/>
        <v>100</v>
      </c>
      <c r="AO66" s="12">
        <f t="shared" si="92"/>
        <v>100</v>
      </c>
      <c r="AP66" s="12">
        <f t="shared" si="93"/>
        <v>99.94688807079865</v>
      </c>
      <c r="AQ66" s="12">
        <f t="shared" si="94"/>
        <v>99.905128928499551</v>
      </c>
      <c r="AR66" s="12">
        <f t="shared" si="95"/>
        <v>99.836371869668355</v>
      </c>
      <c r="AS66" s="12">
        <f t="shared" si="96"/>
        <v>99.72702634561179</v>
      </c>
      <c r="AT66" s="12">
        <f t="shared" si="97"/>
        <v>99.558803820887022</v>
      </c>
      <c r="AU66" s="12">
        <f t="shared" si="98"/>
        <v>99.308075691326934</v>
      </c>
      <c r="AV66" s="12">
        <f t="shared" si="99"/>
        <v>98.945538191729838</v>
      </c>
      <c r="AW66" s="12">
        <f t="shared" si="100"/>
        <v>98.43633485076208</v>
      </c>
      <c r="AX66" s="12">
        <f t="shared" si="101"/>
        <v>97.740764806996253</v>
      </c>
      <c r="AY66" s="12">
        <f t="shared" si="102"/>
        <v>96.815655824929422</v>
      </c>
      <c r="AZ66" s="12">
        <f t="shared" si="103"/>
        <v>95.616407442896289</v>
      </c>
    </row>
    <row r="67" spans="1:52" ht="20.100000000000001" customHeight="1">
      <c r="A67" s="12">
        <v>64</v>
      </c>
      <c r="B67" s="12">
        <f t="shared" si="53"/>
        <v>100</v>
      </c>
      <c r="C67" s="12">
        <f t="shared" si="54"/>
        <v>100</v>
      </c>
      <c r="D67" s="12">
        <f t="shared" si="55"/>
        <v>100</v>
      </c>
      <c r="E67" s="12">
        <f t="shared" si="56"/>
        <v>100</v>
      </c>
      <c r="F67" s="12">
        <f t="shared" si="57"/>
        <v>100</v>
      </c>
      <c r="G67" s="12">
        <f t="shared" si="58"/>
        <v>100</v>
      </c>
      <c r="H67" s="12">
        <f t="shared" si="59"/>
        <v>100</v>
      </c>
      <c r="I67" s="12">
        <f t="shared" si="60"/>
        <v>100</v>
      </c>
      <c r="J67" s="12">
        <f t="shared" si="61"/>
        <v>100</v>
      </c>
      <c r="K67" s="12">
        <f t="shared" si="62"/>
        <v>100</v>
      </c>
      <c r="L67" s="12">
        <f t="shared" si="63"/>
        <v>100</v>
      </c>
      <c r="M67" s="12">
        <f t="shared" si="64"/>
        <v>100</v>
      </c>
      <c r="N67" s="12">
        <f t="shared" si="65"/>
        <v>100</v>
      </c>
      <c r="O67" s="12">
        <f t="shared" si="66"/>
        <v>100</v>
      </c>
      <c r="P67" s="12">
        <f t="shared" si="67"/>
        <v>100</v>
      </c>
      <c r="Q67" s="12">
        <f t="shared" si="68"/>
        <v>100</v>
      </c>
      <c r="R67" s="12">
        <f t="shared" si="69"/>
        <v>100</v>
      </c>
      <c r="S67" s="12">
        <f t="shared" si="70"/>
        <v>100</v>
      </c>
      <c r="T67" s="12">
        <f t="shared" si="71"/>
        <v>100</v>
      </c>
      <c r="U67" s="12">
        <f t="shared" si="72"/>
        <v>100</v>
      </c>
      <c r="V67" s="12">
        <f t="shared" si="73"/>
        <v>100</v>
      </c>
      <c r="W67" s="12">
        <f t="shared" si="74"/>
        <v>100</v>
      </c>
      <c r="X67" s="12">
        <f t="shared" si="75"/>
        <v>100</v>
      </c>
      <c r="Y67" s="12">
        <f t="shared" si="76"/>
        <v>100</v>
      </c>
      <c r="Z67" s="12">
        <f t="shared" si="77"/>
        <v>100</v>
      </c>
      <c r="AA67" s="12">
        <f t="shared" si="78"/>
        <v>100</v>
      </c>
      <c r="AB67" s="12">
        <f t="shared" si="79"/>
        <v>100</v>
      </c>
      <c r="AC67" s="12">
        <f t="shared" si="80"/>
        <v>100</v>
      </c>
      <c r="AD67" s="12">
        <f t="shared" si="81"/>
        <v>100</v>
      </c>
      <c r="AE67" s="12">
        <f t="shared" si="82"/>
        <v>100</v>
      </c>
      <c r="AF67" s="12">
        <f t="shared" si="83"/>
        <v>100</v>
      </c>
      <c r="AG67" s="12">
        <f t="shared" si="84"/>
        <v>100</v>
      </c>
      <c r="AH67" s="12">
        <f t="shared" si="85"/>
        <v>100</v>
      </c>
      <c r="AI67" s="12">
        <f t="shared" si="86"/>
        <v>100</v>
      </c>
      <c r="AJ67" s="12">
        <f t="shared" si="87"/>
        <v>100</v>
      </c>
      <c r="AK67" s="12">
        <f t="shared" si="88"/>
        <v>100</v>
      </c>
      <c r="AL67" s="12">
        <f t="shared" si="89"/>
        <v>100</v>
      </c>
      <c r="AM67" s="12">
        <f t="shared" si="90"/>
        <v>100</v>
      </c>
      <c r="AN67" s="12">
        <f t="shared" si="91"/>
        <v>100</v>
      </c>
      <c r="AO67" s="12">
        <f t="shared" si="92"/>
        <v>100</v>
      </c>
      <c r="AP67" s="12">
        <f t="shared" si="93"/>
        <v>99.967243308331717</v>
      </c>
      <c r="AQ67" s="12">
        <f t="shared" si="94"/>
        <v>99.940137101637816</v>
      </c>
      <c r="AR67" s="12">
        <f t="shared" si="95"/>
        <v>99.894435145977468</v>
      </c>
      <c r="AS67" s="12">
        <f t="shared" si="96"/>
        <v>99.820050813404734</v>
      </c>
      <c r="AT67" s="12">
        <f t="shared" si="97"/>
        <v>99.702992876923034</v>
      </c>
      <c r="AU67" s="12">
        <f t="shared" si="98"/>
        <v>99.524615706430254</v>
      </c>
      <c r="AV67" s="12">
        <f t="shared" si="99"/>
        <v>99.261042548749131</v>
      </c>
      <c r="AW67" s="12">
        <f t="shared" si="100"/>
        <v>98.88290240244406</v>
      </c>
      <c r="AX67" s="12">
        <f t="shared" si="101"/>
        <v>98.355520573570644</v>
      </c>
      <c r="AY67" s="12">
        <f t="shared" si="102"/>
        <v>97.639678732300311</v>
      </c>
      <c r="AZ67" s="12">
        <f t="shared" si="103"/>
        <v>96.693010963985927</v>
      </c>
    </row>
    <row r="68" spans="1:52" ht="20.100000000000001" customHeight="1">
      <c r="A68" s="12">
        <v>65</v>
      </c>
      <c r="B68" s="12">
        <f t="shared" si="53"/>
        <v>100</v>
      </c>
      <c r="C68" s="12">
        <f t="shared" si="54"/>
        <v>100</v>
      </c>
      <c r="D68" s="12">
        <f t="shared" si="55"/>
        <v>100</v>
      </c>
      <c r="E68" s="12">
        <f t="shared" si="56"/>
        <v>100</v>
      </c>
      <c r="F68" s="12">
        <f t="shared" si="57"/>
        <v>100</v>
      </c>
      <c r="G68" s="12">
        <f t="shared" si="58"/>
        <v>100</v>
      </c>
      <c r="H68" s="12">
        <f t="shared" si="59"/>
        <v>100</v>
      </c>
      <c r="I68" s="12">
        <f t="shared" si="60"/>
        <v>100</v>
      </c>
      <c r="J68" s="12">
        <f t="shared" si="61"/>
        <v>100</v>
      </c>
      <c r="K68" s="12">
        <f t="shared" si="62"/>
        <v>100</v>
      </c>
      <c r="L68" s="12">
        <f t="shared" si="63"/>
        <v>100</v>
      </c>
      <c r="M68" s="12">
        <f t="shared" si="64"/>
        <v>100</v>
      </c>
      <c r="N68" s="12">
        <f t="shared" si="65"/>
        <v>100</v>
      </c>
      <c r="O68" s="12">
        <f t="shared" si="66"/>
        <v>100</v>
      </c>
      <c r="P68" s="12">
        <f t="shared" si="67"/>
        <v>100</v>
      </c>
      <c r="Q68" s="12">
        <f t="shared" si="68"/>
        <v>100</v>
      </c>
      <c r="R68" s="12">
        <f t="shared" si="69"/>
        <v>100</v>
      </c>
      <c r="S68" s="12">
        <f t="shared" si="70"/>
        <v>100</v>
      </c>
      <c r="T68" s="12">
        <f t="shared" si="71"/>
        <v>100</v>
      </c>
      <c r="U68" s="12">
        <f t="shared" si="72"/>
        <v>100</v>
      </c>
      <c r="V68" s="12">
        <f t="shared" si="73"/>
        <v>100</v>
      </c>
      <c r="W68" s="12">
        <f t="shared" si="74"/>
        <v>100</v>
      </c>
      <c r="X68" s="12">
        <f t="shared" si="75"/>
        <v>100</v>
      </c>
      <c r="Y68" s="12">
        <f t="shared" si="76"/>
        <v>100</v>
      </c>
      <c r="Z68" s="12">
        <f t="shared" si="77"/>
        <v>100</v>
      </c>
      <c r="AA68" s="12">
        <f t="shared" si="78"/>
        <v>100</v>
      </c>
      <c r="AB68" s="12">
        <f t="shared" si="79"/>
        <v>100</v>
      </c>
      <c r="AC68" s="12">
        <f t="shared" si="80"/>
        <v>100</v>
      </c>
      <c r="AD68" s="12">
        <f t="shared" si="81"/>
        <v>100</v>
      </c>
      <c r="AE68" s="12">
        <f t="shared" si="82"/>
        <v>100</v>
      </c>
      <c r="AF68" s="12">
        <f t="shared" si="83"/>
        <v>100</v>
      </c>
      <c r="AG68" s="12">
        <f t="shared" si="84"/>
        <v>100</v>
      </c>
      <c r="AH68" s="12">
        <f t="shared" si="85"/>
        <v>100</v>
      </c>
      <c r="AI68" s="12">
        <f t="shared" si="86"/>
        <v>100</v>
      </c>
      <c r="AJ68" s="12">
        <f t="shared" si="87"/>
        <v>100</v>
      </c>
      <c r="AK68" s="12">
        <f t="shared" si="88"/>
        <v>100</v>
      </c>
      <c r="AL68" s="12">
        <f t="shared" si="89"/>
        <v>100</v>
      </c>
      <c r="AM68" s="12">
        <f t="shared" si="90"/>
        <v>100</v>
      </c>
      <c r="AN68" s="12">
        <f t="shared" si="91"/>
        <v>100</v>
      </c>
      <c r="AO68" s="12">
        <f t="shared" si="92"/>
        <v>100</v>
      </c>
      <c r="AP68" s="12">
        <f t="shared" si="93"/>
        <v>100</v>
      </c>
      <c r="AQ68" s="12">
        <f t="shared" si="94"/>
        <v>99.962757767357928</v>
      </c>
      <c r="AR68" s="12">
        <f t="shared" si="95"/>
        <v>99.9328462364589</v>
      </c>
      <c r="AS68" s="12">
        <f t="shared" si="96"/>
        <v>99.883021222372264</v>
      </c>
      <c r="AT68" s="12">
        <f t="shared" si="97"/>
        <v>99.802816069563349</v>
      </c>
      <c r="AU68" s="12">
        <f t="shared" si="98"/>
        <v>99.677859409426446</v>
      </c>
      <c r="AV68" s="12">
        <f t="shared" si="99"/>
        <v>99.489176468440036</v>
      </c>
      <c r="AW68" s="12">
        <f t="shared" si="100"/>
        <v>99.212675363686131</v>
      </c>
      <c r="AX68" s="12">
        <f t="shared" si="101"/>
        <v>98.818951843757461</v>
      </c>
      <c r="AY68" s="12">
        <f t="shared" si="102"/>
        <v>98.273542507200958</v>
      </c>
      <c r="AZ68" s="12">
        <f t="shared" si="103"/>
        <v>97.537730649763958</v>
      </c>
    </row>
    <row r="69" spans="1:52" ht="20.100000000000001" customHeight="1">
      <c r="A69" s="12">
        <v>66</v>
      </c>
      <c r="B69" s="12">
        <f t="shared" ref="B69:B80" si="104">IF(B68&gt;=99.95,100,100*POISSON($A69,B$2,TRUE))</f>
        <v>100</v>
      </c>
      <c r="C69" s="12">
        <f t="shared" ref="C69:C80" si="105">IF(C68&gt;=99.95,100,100*POISSON($A69,C$2,TRUE))</f>
        <v>100</v>
      </c>
      <c r="D69" s="12">
        <f t="shared" ref="D69:D80" si="106">IF(D68&gt;=99.95,100,100*POISSON($A69,D$2,TRUE))</f>
        <v>100</v>
      </c>
      <c r="E69" s="12">
        <f t="shared" ref="E69:E80" si="107">IF(E68&gt;=99.95,100,100*POISSON($A69,E$2,TRUE))</f>
        <v>100</v>
      </c>
      <c r="F69" s="12">
        <f t="shared" ref="F69:F80" si="108">IF(F68&gt;=99.95,100,100*POISSON($A69,F$2,TRUE))</f>
        <v>100</v>
      </c>
      <c r="G69" s="12">
        <f t="shared" ref="G69:G80" si="109">IF(G68&gt;=99.95,100,100*POISSON($A69,G$2,TRUE))</f>
        <v>100</v>
      </c>
      <c r="H69" s="12">
        <f t="shared" ref="H69:H80" si="110">IF(H68&gt;=99.95,100,100*POISSON($A69,H$2,TRUE))</f>
        <v>100</v>
      </c>
      <c r="I69" s="12">
        <f t="shared" ref="I69:I80" si="111">IF(I68&gt;=99.95,100,100*POISSON($A69,I$2,TRUE))</f>
        <v>100</v>
      </c>
      <c r="J69" s="12">
        <f t="shared" ref="J69:J80" si="112">IF(J68&gt;=99.95,100,100*POISSON($A69,J$2,TRUE))</f>
        <v>100</v>
      </c>
      <c r="K69" s="12">
        <f t="shared" ref="K69:K80" si="113">IF(K68&gt;=99.95,100,100*POISSON($A69,K$2,TRUE))</f>
        <v>100</v>
      </c>
      <c r="L69" s="12">
        <f t="shared" ref="L69:L80" si="114">IF(L68&gt;=99.95,100,100*POISSON($A69,L$2,TRUE))</f>
        <v>100</v>
      </c>
      <c r="M69" s="12">
        <f t="shared" ref="M69:M80" si="115">IF(M68&gt;=99.95,100,100*POISSON($A69,M$2,TRUE))</f>
        <v>100</v>
      </c>
      <c r="N69" s="12">
        <f t="shared" ref="N69:N80" si="116">IF(N68&gt;=99.95,100,100*POISSON($A69,N$2,TRUE))</f>
        <v>100</v>
      </c>
      <c r="O69" s="12">
        <f t="shared" ref="O69:O80" si="117">IF(O68&gt;=99.95,100,100*POISSON($A69,O$2,TRUE))</f>
        <v>100</v>
      </c>
      <c r="P69" s="12">
        <f t="shared" ref="P69:P80" si="118">IF(P68&gt;=99.95,100,100*POISSON($A69,P$2,TRUE))</f>
        <v>100</v>
      </c>
      <c r="Q69" s="12">
        <f t="shared" ref="Q69:Q80" si="119">IF(Q68&gt;=99.95,100,100*POISSON($A69,Q$2,TRUE))</f>
        <v>100</v>
      </c>
      <c r="R69" s="12">
        <f t="shared" ref="R69:R80" si="120">IF(R68&gt;=99.95,100,100*POISSON($A69,R$2,TRUE))</f>
        <v>100</v>
      </c>
      <c r="S69" s="12">
        <f t="shared" ref="S69:S80" si="121">IF(S68&gt;=99.95,100,100*POISSON($A69,S$2,TRUE))</f>
        <v>100</v>
      </c>
      <c r="T69" s="12">
        <f t="shared" ref="T69:T80" si="122">IF(T68&gt;=99.95,100,100*POISSON($A69,T$2,TRUE))</f>
        <v>100</v>
      </c>
      <c r="U69" s="12">
        <f t="shared" ref="U69:U80" si="123">IF(U68&gt;=99.95,100,100*POISSON($A69,U$2,TRUE))</f>
        <v>100</v>
      </c>
      <c r="V69" s="12">
        <f t="shared" ref="V69:V80" si="124">IF(V68&gt;=99.95,100,100*POISSON($A69,V$2,TRUE))</f>
        <v>100</v>
      </c>
      <c r="W69" s="12">
        <f t="shared" ref="W69:W80" si="125">IF(W68&gt;=99.95,100,100*POISSON($A69,W$2,TRUE))</f>
        <v>100</v>
      </c>
      <c r="X69" s="12">
        <f t="shared" ref="X69:X80" si="126">IF(X68&gt;=99.95,100,100*POISSON($A69,X$2,TRUE))</f>
        <v>100</v>
      </c>
      <c r="Y69" s="12">
        <f t="shared" ref="Y69:Y80" si="127">IF(Y68&gt;=99.95,100,100*POISSON($A69,Y$2,TRUE))</f>
        <v>100</v>
      </c>
      <c r="Z69" s="12">
        <f t="shared" ref="Z69:Z80" si="128">IF(Z68&gt;=99.95,100,100*POISSON($A69,Z$2,TRUE))</f>
        <v>100</v>
      </c>
      <c r="AA69" s="12">
        <f t="shared" ref="AA69:AA80" si="129">IF(AA68&gt;=99.95,100,100*POISSON($A69,AA$2,TRUE))</f>
        <v>100</v>
      </c>
      <c r="AB69" s="12">
        <f t="shared" ref="AB69:AB80" si="130">IF(AB68&gt;=99.95,100,100*POISSON($A69,AB$2,TRUE))</f>
        <v>100</v>
      </c>
      <c r="AC69" s="12">
        <f t="shared" ref="AC69:AC80" si="131">IF(AC68&gt;=99.95,100,100*POISSON($A69,AC$2,TRUE))</f>
        <v>100</v>
      </c>
      <c r="AD69" s="12">
        <f t="shared" ref="AD69:AD80" si="132">IF(AD68&gt;=99.95,100,100*POISSON($A69,AD$2,TRUE))</f>
        <v>100</v>
      </c>
      <c r="AE69" s="12">
        <f t="shared" ref="AE69:AE80" si="133">IF(AE68&gt;=99.95,100,100*POISSON($A69,AE$2,TRUE))</f>
        <v>100</v>
      </c>
      <c r="AF69" s="12">
        <f t="shared" ref="AF69:AF80" si="134">IF(AF68&gt;=99.95,100,100*POISSON($A69,AF$2,TRUE))</f>
        <v>100</v>
      </c>
      <c r="AG69" s="12">
        <f t="shared" ref="AG69:AG80" si="135">IF(AG68&gt;=99.95,100,100*POISSON($A69,AG$2,TRUE))</f>
        <v>100</v>
      </c>
      <c r="AH69" s="12">
        <f t="shared" ref="AH69:AH80" si="136">IF(AH68&gt;=99.95,100,100*POISSON($A69,AH$2,TRUE))</f>
        <v>100</v>
      </c>
      <c r="AI69" s="12">
        <f t="shared" ref="AI69:AI80" si="137">IF(AI68&gt;=99.95,100,100*POISSON($A69,AI$2,TRUE))</f>
        <v>100</v>
      </c>
      <c r="AJ69" s="12">
        <f t="shared" ref="AJ69:AJ80" si="138">IF(AJ68&gt;=99.95,100,100*POISSON($A69,AJ$2,TRUE))</f>
        <v>100</v>
      </c>
      <c r="AK69" s="12">
        <f t="shared" ref="AK69:AK80" si="139">IF(AK68&gt;=99.95,100,100*POISSON($A69,AK$2,TRUE))</f>
        <v>100</v>
      </c>
      <c r="AL69" s="12">
        <f t="shared" ref="AL69:AL80" si="140">IF(AL68&gt;=99.95,100,100*POISSON($A69,AL$2,TRUE))</f>
        <v>100</v>
      </c>
      <c r="AM69" s="12">
        <f t="shared" ref="AM69:AM80" si="141">IF(AM68&gt;=99.95,100,100*POISSON($A69,AM$2,TRUE))</f>
        <v>100</v>
      </c>
      <c r="AN69" s="12">
        <f t="shared" ref="AN69:AN80" si="142">IF(AN68&gt;=99.95,100,100*POISSON($A69,AN$2,TRUE))</f>
        <v>100</v>
      </c>
      <c r="AO69" s="12">
        <f t="shared" ref="AO69:AO80" si="143">IF(AO68&gt;=99.95,100,100*POISSON($A69,AO$2,TRUE))</f>
        <v>100</v>
      </c>
      <c r="AP69" s="12">
        <f t="shared" ref="AP69:AP80" si="144">IF(AP68&gt;=99.95,100,100*POISSON($A69,AP$2,TRUE))</f>
        <v>100</v>
      </c>
      <c r="AQ69" s="12">
        <f t="shared" ref="AQ69:AQ80" si="145">IF(AQ68&gt;=99.95,100,100*POISSON($A69,AQ$2,TRUE))</f>
        <v>100</v>
      </c>
      <c r="AR69" s="12">
        <f t="shared" ref="AR69:AR80" si="146">IF(AR68&gt;=99.95,100,100*POISSON($A69,AR$2,TRUE))</f>
        <v>99.957871643893753</v>
      </c>
      <c r="AS69" s="12">
        <f t="shared" ref="AS69:AS80" si="147">IF(AS68&gt;=99.95,100,100*POISSON($A69,AS$2,TRUE))</f>
        <v>99.925001495017312</v>
      </c>
      <c r="AT69" s="12">
        <f t="shared" ref="AT69:AT80" si="148">IF(AT68&gt;=99.95,100,100*POISSON($A69,AT$2,TRUE))</f>
        <v>99.870877337272631</v>
      </c>
      <c r="AU69" s="12">
        <f t="shared" ref="AU69:AU80" si="149">IF(AU68&gt;=99.95,100,100*POISSON($A69,AU$2,TRUE))</f>
        <v>99.784665626666225</v>
      </c>
      <c r="AV69" s="12">
        <f t="shared" ref="AV69:AV80" si="150">IF(AV68&gt;=99.95,100,100*POISSON($A69,AV$2,TRUE))</f>
        <v>99.651635471856267</v>
      </c>
      <c r="AW69" s="12">
        <f t="shared" ref="AW69:AW80" si="151">IF(AW68&gt;=99.95,100,100*POISSON($A69,AW$2,TRUE))</f>
        <v>99.452510244589448</v>
      </c>
      <c r="AX69" s="12">
        <f t="shared" ref="AX69:AX80" si="152">IF(AX68&gt;=99.95,100,100*POISSON($A69,AX$2,TRUE))</f>
        <v>99.163014453441619</v>
      </c>
      <c r="AY69" s="12">
        <f t="shared" ref="AY69:AY80" si="153">IF(AY68&gt;=99.95,100,100*POISSON($A69,AY$2,TRUE))</f>
        <v>98.753742336671166</v>
      </c>
      <c r="AZ69" s="12">
        <f t="shared" ref="AZ69:AZ80" si="154">IF(AZ68&gt;=99.95,100,100*POISSON($A69,AZ$2,TRUE))</f>
        <v>98.190468588774223</v>
      </c>
    </row>
    <row r="70" spans="1:52" ht="20.100000000000001" customHeight="1">
      <c r="A70" s="12">
        <v>67</v>
      </c>
      <c r="B70" s="12">
        <f t="shared" si="104"/>
        <v>100</v>
      </c>
      <c r="C70" s="12">
        <f t="shared" si="105"/>
        <v>100</v>
      </c>
      <c r="D70" s="12">
        <f t="shared" si="106"/>
        <v>100</v>
      </c>
      <c r="E70" s="12">
        <f t="shared" si="107"/>
        <v>100</v>
      </c>
      <c r="F70" s="12">
        <f t="shared" si="108"/>
        <v>100</v>
      </c>
      <c r="G70" s="12">
        <f t="shared" si="109"/>
        <v>100</v>
      </c>
      <c r="H70" s="12">
        <f t="shared" si="110"/>
        <v>100</v>
      </c>
      <c r="I70" s="12">
        <f t="shared" si="111"/>
        <v>100</v>
      </c>
      <c r="J70" s="12">
        <f t="shared" si="112"/>
        <v>100</v>
      </c>
      <c r="K70" s="12">
        <f t="shared" si="113"/>
        <v>100</v>
      </c>
      <c r="L70" s="12">
        <f t="shared" si="114"/>
        <v>100</v>
      </c>
      <c r="M70" s="12">
        <f t="shared" si="115"/>
        <v>100</v>
      </c>
      <c r="N70" s="12">
        <f t="shared" si="116"/>
        <v>100</v>
      </c>
      <c r="O70" s="12">
        <f t="shared" si="117"/>
        <v>100</v>
      </c>
      <c r="P70" s="12">
        <f t="shared" si="118"/>
        <v>100</v>
      </c>
      <c r="Q70" s="12">
        <f t="shared" si="119"/>
        <v>100</v>
      </c>
      <c r="R70" s="12">
        <f t="shared" si="120"/>
        <v>100</v>
      </c>
      <c r="S70" s="12">
        <f t="shared" si="121"/>
        <v>100</v>
      </c>
      <c r="T70" s="12">
        <f t="shared" si="122"/>
        <v>100</v>
      </c>
      <c r="U70" s="12">
        <f t="shared" si="123"/>
        <v>100</v>
      </c>
      <c r="V70" s="12">
        <f t="shared" si="124"/>
        <v>100</v>
      </c>
      <c r="W70" s="12">
        <f t="shared" si="125"/>
        <v>100</v>
      </c>
      <c r="X70" s="12">
        <f t="shared" si="126"/>
        <v>100</v>
      </c>
      <c r="Y70" s="12">
        <f t="shared" si="127"/>
        <v>100</v>
      </c>
      <c r="Z70" s="12">
        <f t="shared" si="128"/>
        <v>100</v>
      </c>
      <c r="AA70" s="12">
        <f t="shared" si="129"/>
        <v>100</v>
      </c>
      <c r="AB70" s="12">
        <f t="shared" si="130"/>
        <v>100</v>
      </c>
      <c r="AC70" s="12">
        <f t="shared" si="131"/>
        <v>100</v>
      </c>
      <c r="AD70" s="12">
        <f t="shared" si="132"/>
        <v>100</v>
      </c>
      <c r="AE70" s="12">
        <f t="shared" si="133"/>
        <v>100</v>
      </c>
      <c r="AF70" s="12">
        <f t="shared" si="134"/>
        <v>100</v>
      </c>
      <c r="AG70" s="12">
        <f t="shared" si="135"/>
        <v>100</v>
      </c>
      <c r="AH70" s="12">
        <f t="shared" si="136"/>
        <v>100</v>
      </c>
      <c r="AI70" s="12">
        <f t="shared" si="137"/>
        <v>100</v>
      </c>
      <c r="AJ70" s="12">
        <f t="shared" si="138"/>
        <v>100</v>
      </c>
      <c r="AK70" s="12">
        <f t="shared" si="139"/>
        <v>100</v>
      </c>
      <c r="AL70" s="12">
        <f t="shared" si="140"/>
        <v>100</v>
      </c>
      <c r="AM70" s="12">
        <f t="shared" si="141"/>
        <v>100</v>
      </c>
      <c r="AN70" s="12">
        <f t="shared" si="142"/>
        <v>100</v>
      </c>
      <c r="AO70" s="12">
        <f t="shared" si="143"/>
        <v>100</v>
      </c>
      <c r="AP70" s="12">
        <f t="shared" si="144"/>
        <v>100</v>
      </c>
      <c r="AQ70" s="12">
        <f t="shared" si="145"/>
        <v>100</v>
      </c>
      <c r="AR70" s="12">
        <f t="shared" si="146"/>
        <v>100</v>
      </c>
      <c r="AS70" s="12">
        <f t="shared" si="147"/>
        <v>99.952570629291642</v>
      </c>
      <c r="AT70" s="12">
        <f t="shared" si="148"/>
        <v>99.916590129017692</v>
      </c>
      <c r="AU70" s="12">
        <f t="shared" si="149"/>
        <v>99.857995268353221</v>
      </c>
      <c r="AV70" s="12">
        <f t="shared" si="150"/>
        <v>99.765599250372148</v>
      </c>
      <c r="AW70" s="12">
        <f t="shared" si="151"/>
        <v>99.624332248818689</v>
      </c>
      <c r="AX70" s="12">
        <f t="shared" si="152"/>
        <v>99.414642332165869</v>
      </c>
      <c r="AY70" s="12">
        <f t="shared" si="153"/>
        <v>99.112100418365344</v>
      </c>
      <c r="AZ70" s="12">
        <f t="shared" si="154"/>
        <v>98.687328811005941</v>
      </c>
    </row>
    <row r="71" spans="1:52" ht="20.100000000000001" customHeight="1">
      <c r="A71" s="12">
        <v>68</v>
      </c>
      <c r="B71" s="12">
        <f t="shared" si="104"/>
        <v>100</v>
      </c>
      <c r="C71" s="12">
        <f t="shared" si="105"/>
        <v>100</v>
      </c>
      <c r="D71" s="12">
        <f t="shared" si="106"/>
        <v>100</v>
      </c>
      <c r="E71" s="12">
        <f t="shared" si="107"/>
        <v>100</v>
      </c>
      <c r="F71" s="12">
        <f t="shared" si="108"/>
        <v>100</v>
      </c>
      <c r="G71" s="12">
        <f t="shared" si="109"/>
        <v>100</v>
      </c>
      <c r="H71" s="12">
        <f t="shared" si="110"/>
        <v>100</v>
      </c>
      <c r="I71" s="12">
        <f t="shared" si="111"/>
        <v>100</v>
      </c>
      <c r="J71" s="12">
        <f t="shared" si="112"/>
        <v>100</v>
      </c>
      <c r="K71" s="12">
        <f t="shared" si="113"/>
        <v>100</v>
      </c>
      <c r="L71" s="12">
        <f t="shared" si="114"/>
        <v>100</v>
      </c>
      <c r="M71" s="12">
        <f t="shared" si="115"/>
        <v>100</v>
      </c>
      <c r="N71" s="12">
        <f t="shared" si="116"/>
        <v>100</v>
      </c>
      <c r="O71" s="12">
        <f t="shared" si="117"/>
        <v>100</v>
      </c>
      <c r="P71" s="12">
        <f t="shared" si="118"/>
        <v>100</v>
      </c>
      <c r="Q71" s="12">
        <f t="shared" si="119"/>
        <v>100</v>
      </c>
      <c r="R71" s="12">
        <f t="shared" si="120"/>
        <v>100</v>
      </c>
      <c r="S71" s="12">
        <f t="shared" si="121"/>
        <v>100</v>
      </c>
      <c r="T71" s="12">
        <f t="shared" si="122"/>
        <v>100</v>
      </c>
      <c r="U71" s="12">
        <f t="shared" si="123"/>
        <v>100</v>
      </c>
      <c r="V71" s="12">
        <f t="shared" si="124"/>
        <v>100</v>
      </c>
      <c r="W71" s="12">
        <f t="shared" si="125"/>
        <v>100</v>
      </c>
      <c r="X71" s="12">
        <f t="shared" si="126"/>
        <v>100</v>
      </c>
      <c r="Y71" s="12">
        <f t="shared" si="127"/>
        <v>100</v>
      </c>
      <c r="Z71" s="12">
        <f t="shared" si="128"/>
        <v>100</v>
      </c>
      <c r="AA71" s="12">
        <f t="shared" si="129"/>
        <v>100</v>
      </c>
      <c r="AB71" s="12">
        <f t="shared" si="130"/>
        <v>100</v>
      </c>
      <c r="AC71" s="12">
        <f t="shared" si="131"/>
        <v>100</v>
      </c>
      <c r="AD71" s="12">
        <f t="shared" si="132"/>
        <v>100</v>
      </c>
      <c r="AE71" s="12">
        <f t="shared" si="133"/>
        <v>100</v>
      </c>
      <c r="AF71" s="12">
        <f t="shared" si="134"/>
        <v>100</v>
      </c>
      <c r="AG71" s="12">
        <f t="shared" si="135"/>
        <v>100</v>
      </c>
      <c r="AH71" s="12">
        <f t="shared" si="136"/>
        <v>100</v>
      </c>
      <c r="AI71" s="12">
        <f t="shared" si="137"/>
        <v>100</v>
      </c>
      <c r="AJ71" s="12">
        <f t="shared" si="138"/>
        <v>100</v>
      </c>
      <c r="AK71" s="12">
        <f t="shared" si="139"/>
        <v>100</v>
      </c>
      <c r="AL71" s="12">
        <f t="shared" si="140"/>
        <v>100</v>
      </c>
      <c r="AM71" s="12">
        <f t="shared" si="141"/>
        <v>100</v>
      </c>
      <c r="AN71" s="12">
        <f t="shared" si="142"/>
        <v>100</v>
      </c>
      <c r="AO71" s="12">
        <f t="shared" si="143"/>
        <v>100</v>
      </c>
      <c r="AP71" s="12">
        <f t="shared" si="144"/>
        <v>100</v>
      </c>
      <c r="AQ71" s="12">
        <f t="shared" si="145"/>
        <v>100</v>
      </c>
      <c r="AR71" s="12">
        <f t="shared" si="146"/>
        <v>100</v>
      </c>
      <c r="AS71" s="12">
        <f t="shared" si="147"/>
        <v>100</v>
      </c>
      <c r="AT71" s="12">
        <f t="shared" si="148"/>
        <v>99.946841241201938</v>
      </c>
      <c r="AU71" s="12">
        <f t="shared" si="149"/>
        <v>99.907600614200334</v>
      </c>
      <c r="AV71" s="12">
        <f t="shared" si="150"/>
        <v>99.844368332581652</v>
      </c>
      <c r="AW71" s="12">
        <f t="shared" si="151"/>
        <v>99.745618369451094</v>
      </c>
      <c r="AX71" s="12">
        <f t="shared" si="152"/>
        <v>99.595962421246568</v>
      </c>
      <c r="AY71" s="12">
        <f t="shared" si="153"/>
        <v>99.375599007846361</v>
      </c>
      <c r="AZ71" s="12">
        <f t="shared" si="154"/>
        <v>99.059973977679718</v>
      </c>
    </row>
    <row r="72" spans="1:52" ht="20.100000000000001" customHeight="1">
      <c r="A72" s="12">
        <v>69</v>
      </c>
      <c r="B72" s="12">
        <f t="shared" si="104"/>
        <v>100</v>
      </c>
      <c r="C72" s="12">
        <f t="shared" si="105"/>
        <v>100</v>
      </c>
      <c r="D72" s="12">
        <f t="shared" si="106"/>
        <v>100</v>
      </c>
      <c r="E72" s="12">
        <f t="shared" si="107"/>
        <v>100</v>
      </c>
      <c r="F72" s="12">
        <f t="shared" si="108"/>
        <v>100</v>
      </c>
      <c r="G72" s="12">
        <f t="shared" si="109"/>
        <v>100</v>
      </c>
      <c r="H72" s="12">
        <f t="shared" si="110"/>
        <v>100</v>
      </c>
      <c r="I72" s="12">
        <f t="shared" si="111"/>
        <v>100</v>
      </c>
      <c r="J72" s="12">
        <f t="shared" si="112"/>
        <v>100</v>
      </c>
      <c r="K72" s="12">
        <f t="shared" si="113"/>
        <v>100</v>
      </c>
      <c r="L72" s="12">
        <f t="shared" si="114"/>
        <v>100</v>
      </c>
      <c r="M72" s="12">
        <f t="shared" si="115"/>
        <v>100</v>
      </c>
      <c r="N72" s="12">
        <f t="shared" si="116"/>
        <v>100</v>
      </c>
      <c r="O72" s="12">
        <f t="shared" si="117"/>
        <v>100</v>
      </c>
      <c r="P72" s="12">
        <f t="shared" si="118"/>
        <v>100</v>
      </c>
      <c r="Q72" s="12">
        <f t="shared" si="119"/>
        <v>100</v>
      </c>
      <c r="R72" s="12">
        <f t="shared" si="120"/>
        <v>100</v>
      </c>
      <c r="S72" s="12">
        <f t="shared" si="121"/>
        <v>100</v>
      </c>
      <c r="T72" s="12">
        <f t="shared" si="122"/>
        <v>100</v>
      </c>
      <c r="U72" s="12">
        <f t="shared" si="123"/>
        <v>100</v>
      </c>
      <c r="V72" s="12">
        <f t="shared" si="124"/>
        <v>100</v>
      </c>
      <c r="W72" s="12">
        <f t="shared" si="125"/>
        <v>100</v>
      </c>
      <c r="X72" s="12">
        <f t="shared" si="126"/>
        <v>100</v>
      </c>
      <c r="Y72" s="12">
        <f t="shared" si="127"/>
        <v>100</v>
      </c>
      <c r="Z72" s="12">
        <f t="shared" si="128"/>
        <v>100</v>
      </c>
      <c r="AA72" s="12">
        <f t="shared" si="129"/>
        <v>100</v>
      </c>
      <c r="AB72" s="12">
        <f t="shared" si="130"/>
        <v>100</v>
      </c>
      <c r="AC72" s="12">
        <f t="shared" si="131"/>
        <v>100</v>
      </c>
      <c r="AD72" s="12">
        <f t="shared" si="132"/>
        <v>100</v>
      </c>
      <c r="AE72" s="12">
        <f t="shared" si="133"/>
        <v>100</v>
      </c>
      <c r="AF72" s="12">
        <f t="shared" si="134"/>
        <v>100</v>
      </c>
      <c r="AG72" s="12">
        <f t="shared" si="135"/>
        <v>100</v>
      </c>
      <c r="AH72" s="12">
        <f t="shared" si="136"/>
        <v>100</v>
      </c>
      <c r="AI72" s="12">
        <f t="shared" si="137"/>
        <v>100</v>
      </c>
      <c r="AJ72" s="12">
        <f t="shared" si="138"/>
        <v>100</v>
      </c>
      <c r="AK72" s="12">
        <f t="shared" si="139"/>
        <v>100</v>
      </c>
      <c r="AL72" s="12">
        <f t="shared" si="140"/>
        <v>100</v>
      </c>
      <c r="AM72" s="12">
        <f t="shared" si="141"/>
        <v>100</v>
      </c>
      <c r="AN72" s="12">
        <f t="shared" si="142"/>
        <v>100</v>
      </c>
      <c r="AO72" s="12">
        <f t="shared" si="143"/>
        <v>100</v>
      </c>
      <c r="AP72" s="12">
        <f t="shared" si="144"/>
        <v>100</v>
      </c>
      <c r="AQ72" s="12">
        <f t="shared" si="145"/>
        <v>100</v>
      </c>
      <c r="AR72" s="12">
        <f t="shared" si="146"/>
        <v>100</v>
      </c>
      <c r="AS72" s="12">
        <f t="shared" si="147"/>
        <v>100</v>
      </c>
      <c r="AT72" s="12">
        <f t="shared" si="148"/>
        <v>99.966570227409036</v>
      </c>
      <c r="AU72" s="12">
        <f t="shared" si="149"/>
        <v>99.940670844765052</v>
      </c>
      <c r="AV72" s="12">
        <f t="shared" si="150"/>
        <v>99.898022634956234</v>
      </c>
      <c r="AW72" s="12">
        <f t="shared" si="151"/>
        <v>99.829991322934504</v>
      </c>
      <c r="AX72" s="12">
        <f t="shared" si="152"/>
        <v>99.72472596276765</v>
      </c>
      <c r="AY72" s="12">
        <f t="shared" si="153"/>
        <v>99.566540014716665</v>
      </c>
      <c r="AZ72" s="12">
        <f t="shared" si="154"/>
        <v>99.335407361742952</v>
      </c>
    </row>
    <row r="73" spans="1:52" ht="20.100000000000001" customHeight="1">
      <c r="A73" s="12">
        <v>70</v>
      </c>
      <c r="B73" s="12">
        <f t="shared" si="104"/>
        <v>100</v>
      </c>
      <c r="C73" s="12">
        <f t="shared" si="105"/>
        <v>100</v>
      </c>
      <c r="D73" s="12">
        <f t="shared" si="106"/>
        <v>100</v>
      </c>
      <c r="E73" s="12">
        <f t="shared" si="107"/>
        <v>100</v>
      </c>
      <c r="F73" s="12">
        <f t="shared" si="108"/>
        <v>100</v>
      </c>
      <c r="G73" s="12">
        <f t="shared" si="109"/>
        <v>100</v>
      </c>
      <c r="H73" s="12">
        <f t="shared" si="110"/>
        <v>100</v>
      </c>
      <c r="I73" s="12">
        <f t="shared" si="111"/>
        <v>100</v>
      </c>
      <c r="J73" s="12">
        <f t="shared" si="112"/>
        <v>100</v>
      </c>
      <c r="K73" s="12">
        <f t="shared" si="113"/>
        <v>100</v>
      </c>
      <c r="L73" s="12">
        <f t="shared" si="114"/>
        <v>100</v>
      </c>
      <c r="M73" s="12">
        <f t="shared" si="115"/>
        <v>100</v>
      </c>
      <c r="N73" s="12">
        <f t="shared" si="116"/>
        <v>100</v>
      </c>
      <c r="O73" s="12">
        <f t="shared" si="117"/>
        <v>100</v>
      </c>
      <c r="P73" s="12">
        <f t="shared" si="118"/>
        <v>100</v>
      </c>
      <c r="Q73" s="12">
        <f t="shared" si="119"/>
        <v>100</v>
      </c>
      <c r="R73" s="12">
        <f t="shared" si="120"/>
        <v>100</v>
      </c>
      <c r="S73" s="12">
        <f t="shared" si="121"/>
        <v>100</v>
      </c>
      <c r="T73" s="12">
        <f t="shared" si="122"/>
        <v>100</v>
      </c>
      <c r="U73" s="12">
        <f t="shared" si="123"/>
        <v>100</v>
      </c>
      <c r="V73" s="12">
        <f t="shared" si="124"/>
        <v>100</v>
      </c>
      <c r="W73" s="12">
        <f t="shared" si="125"/>
        <v>100</v>
      </c>
      <c r="X73" s="12">
        <f t="shared" si="126"/>
        <v>100</v>
      </c>
      <c r="Y73" s="12">
        <f t="shared" si="127"/>
        <v>100</v>
      </c>
      <c r="Z73" s="12">
        <f t="shared" si="128"/>
        <v>100</v>
      </c>
      <c r="AA73" s="12">
        <f t="shared" si="129"/>
        <v>100</v>
      </c>
      <c r="AB73" s="12">
        <f t="shared" si="130"/>
        <v>100</v>
      </c>
      <c r="AC73" s="12">
        <f t="shared" si="131"/>
        <v>100</v>
      </c>
      <c r="AD73" s="12">
        <f t="shared" si="132"/>
        <v>100</v>
      </c>
      <c r="AE73" s="12">
        <f t="shared" si="133"/>
        <v>100</v>
      </c>
      <c r="AF73" s="12">
        <f t="shared" si="134"/>
        <v>100</v>
      </c>
      <c r="AG73" s="12">
        <f t="shared" si="135"/>
        <v>100</v>
      </c>
      <c r="AH73" s="12">
        <f t="shared" si="136"/>
        <v>100</v>
      </c>
      <c r="AI73" s="12">
        <f t="shared" si="137"/>
        <v>100</v>
      </c>
      <c r="AJ73" s="12">
        <f t="shared" si="138"/>
        <v>100</v>
      </c>
      <c r="AK73" s="12">
        <f t="shared" si="139"/>
        <v>100</v>
      </c>
      <c r="AL73" s="12">
        <f t="shared" si="140"/>
        <v>100</v>
      </c>
      <c r="AM73" s="12">
        <f t="shared" si="141"/>
        <v>100</v>
      </c>
      <c r="AN73" s="12">
        <f t="shared" si="142"/>
        <v>100</v>
      </c>
      <c r="AO73" s="12">
        <f t="shared" si="143"/>
        <v>100</v>
      </c>
      <c r="AP73" s="12">
        <f t="shared" si="144"/>
        <v>100</v>
      </c>
      <c r="AQ73" s="12">
        <f t="shared" si="145"/>
        <v>100</v>
      </c>
      <c r="AR73" s="12">
        <f t="shared" si="146"/>
        <v>100</v>
      </c>
      <c r="AS73" s="12">
        <f t="shared" si="147"/>
        <v>100</v>
      </c>
      <c r="AT73" s="12">
        <f t="shared" si="148"/>
        <v>100</v>
      </c>
      <c r="AU73" s="12">
        <f t="shared" si="149"/>
        <v>99.962402710564731</v>
      </c>
      <c r="AV73" s="12">
        <f t="shared" si="150"/>
        <v>99.934047666550583</v>
      </c>
      <c r="AW73" s="12">
        <f t="shared" si="151"/>
        <v>99.887847062466008</v>
      </c>
      <c r="AX73" s="12">
        <f t="shared" si="152"/>
        <v>99.814860441832394</v>
      </c>
      <c r="AY73" s="12">
        <f t="shared" si="153"/>
        <v>99.702926448195456</v>
      </c>
      <c r="AZ73" s="12">
        <f t="shared" si="154"/>
        <v>99.536080255846144</v>
      </c>
    </row>
    <row r="74" spans="1:52" ht="20.100000000000001" customHeight="1">
      <c r="A74" s="12">
        <v>71</v>
      </c>
      <c r="B74" s="12">
        <f t="shared" si="104"/>
        <v>100</v>
      </c>
      <c r="C74" s="12">
        <f t="shared" si="105"/>
        <v>100</v>
      </c>
      <c r="D74" s="12">
        <f t="shared" si="106"/>
        <v>100</v>
      </c>
      <c r="E74" s="12">
        <f t="shared" si="107"/>
        <v>100</v>
      </c>
      <c r="F74" s="12">
        <f t="shared" si="108"/>
        <v>100</v>
      </c>
      <c r="G74" s="12">
        <f t="shared" si="109"/>
        <v>100</v>
      </c>
      <c r="H74" s="12">
        <f t="shared" si="110"/>
        <v>100</v>
      </c>
      <c r="I74" s="12">
        <f t="shared" si="111"/>
        <v>100</v>
      </c>
      <c r="J74" s="12">
        <f t="shared" si="112"/>
        <v>100</v>
      </c>
      <c r="K74" s="12">
        <f t="shared" si="113"/>
        <v>100</v>
      </c>
      <c r="L74" s="12">
        <f t="shared" si="114"/>
        <v>100</v>
      </c>
      <c r="M74" s="12">
        <f t="shared" si="115"/>
        <v>100</v>
      </c>
      <c r="N74" s="12">
        <f t="shared" si="116"/>
        <v>100</v>
      </c>
      <c r="O74" s="12">
        <f t="shared" si="117"/>
        <v>100</v>
      </c>
      <c r="P74" s="12">
        <f t="shared" si="118"/>
        <v>100</v>
      </c>
      <c r="Q74" s="12">
        <f t="shared" si="119"/>
        <v>100</v>
      </c>
      <c r="R74" s="12">
        <f t="shared" si="120"/>
        <v>100</v>
      </c>
      <c r="S74" s="12">
        <f t="shared" si="121"/>
        <v>100</v>
      </c>
      <c r="T74" s="12">
        <f t="shared" si="122"/>
        <v>100</v>
      </c>
      <c r="U74" s="12">
        <f t="shared" si="123"/>
        <v>100</v>
      </c>
      <c r="V74" s="12">
        <f t="shared" si="124"/>
        <v>100</v>
      </c>
      <c r="W74" s="12">
        <f t="shared" si="125"/>
        <v>100</v>
      </c>
      <c r="X74" s="12">
        <f t="shared" si="126"/>
        <v>100</v>
      </c>
      <c r="Y74" s="12">
        <f t="shared" si="127"/>
        <v>100</v>
      </c>
      <c r="Z74" s="12">
        <f t="shared" si="128"/>
        <v>100</v>
      </c>
      <c r="AA74" s="12">
        <f t="shared" si="129"/>
        <v>100</v>
      </c>
      <c r="AB74" s="12">
        <f t="shared" si="130"/>
        <v>100</v>
      </c>
      <c r="AC74" s="12">
        <f t="shared" si="131"/>
        <v>100</v>
      </c>
      <c r="AD74" s="12">
        <f t="shared" si="132"/>
        <v>100</v>
      </c>
      <c r="AE74" s="12">
        <f t="shared" si="133"/>
        <v>100</v>
      </c>
      <c r="AF74" s="12">
        <f t="shared" si="134"/>
        <v>100</v>
      </c>
      <c r="AG74" s="12">
        <f t="shared" si="135"/>
        <v>100</v>
      </c>
      <c r="AH74" s="12">
        <f t="shared" si="136"/>
        <v>100</v>
      </c>
      <c r="AI74" s="12">
        <f t="shared" si="137"/>
        <v>100</v>
      </c>
      <c r="AJ74" s="12">
        <f t="shared" si="138"/>
        <v>100</v>
      </c>
      <c r="AK74" s="12">
        <f t="shared" si="139"/>
        <v>100</v>
      </c>
      <c r="AL74" s="12">
        <f t="shared" si="140"/>
        <v>100</v>
      </c>
      <c r="AM74" s="12">
        <f t="shared" si="141"/>
        <v>100</v>
      </c>
      <c r="AN74" s="12">
        <f t="shared" si="142"/>
        <v>100</v>
      </c>
      <c r="AO74" s="12">
        <f t="shared" si="143"/>
        <v>100</v>
      </c>
      <c r="AP74" s="12">
        <f t="shared" si="144"/>
        <v>100</v>
      </c>
      <c r="AQ74" s="12">
        <f t="shared" si="145"/>
        <v>100</v>
      </c>
      <c r="AR74" s="12">
        <f t="shared" si="146"/>
        <v>100</v>
      </c>
      <c r="AS74" s="12">
        <f t="shared" si="147"/>
        <v>100</v>
      </c>
      <c r="AT74" s="12">
        <f t="shared" si="148"/>
        <v>100</v>
      </c>
      <c r="AU74" s="12">
        <f t="shared" si="149"/>
        <v>100</v>
      </c>
      <c r="AV74" s="12">
        <f t="shared" si="150"/>
        <v>99.957895222676427</v>
      </c>
      <c r="AW74" s="12">
        <f t="shared" si="151"/>
        <v>99.926960801867565</v>
      </c>
      <c r="AX74" s="12">
        <f t="shared" si="152"/>
        <v>99.877065927384137</v>
      </c>
      <c r="AY74" s="12">
        <f t="shared" si="153"/>
        <v>99.798973232335456</v>
      </c>
      <c r="AZ74" s="12">
        <f t="shared" si="154"/>
        <v>99.680225574145638</v>
      </c>
    </row>
    <row r="75" spans="1:52" ht="20.100000000000001" customHeight="1">
      <c r="A75" s="12">
        <v>72</v>
      </c>
      <c r="B75" s="12">
        <f t="shared" si="104"/>
        <v>100</v>
      </c>
      <c r="C75" s="12">
        <f t="shared" si="105"/>
        <v>100</v>
      </c>
      <c r="D75" s="12">
        <f t="shared" si="106"/>
        <v>100</v>
      </c>
      <c r="E75" s="12">
        <f t="shared" si="107"/>
        <v>100</v>
      </c>
      <c r="F75" s="12">
        <f t="shared" si="108"/>
        <v>100</v>
      </c>
      <c r="G75" s="12">
        <f t="shared" si="109"/>
        <v>100</v>
      </c>
      <c r="H75" s="12">
        <f t="shared" si="110"/>
        <v>100</v>
      </c>
      <c r="I75" s="12">
        <f t="shared" si="111"/>
        <v>100</v>
      </c>
      <c r="J75" s="12">
        <f t="shared" si="112"/>
        <v>100</v>
      </c>
      <c r="K75" s="12">
        <f t="shared" si="113"/>
        <v>100</v>
      </c>
      <c r="L75" s="12">
        <f t="shared" si="114"/>
        <v>100</v>
      </c>
      <c r="M75" s="12">
        <f t="shared" si="115"/>
        <v>100</v>
      </c>
      <c r="N75" s="12">
        <f t="shared" si="116"/>
        <v>100</v>
      </c>
      <c r="O75" s="12">
        <f t="shared" si="117"/>
        <v>100</v>
      </c>
      <c r="P75" s="12">
        <f t="shared" si="118"/>
        <v>100</v>
      </c>
      <c r="Q75" s="12">
        <f t="shared" si="119"/>
        <v>100</v>
      </c>
      <c r="R75" s="12">
        <f t="shared" si="120"/>
        <v>100</v>
      </c>
      <c r="S75" s="12">
        <f t="shared" si="121"/>
        <v>100</v>
      </c>
      <c r="T75" s="12">
        <f t="shared" si="122"/>
        <v>100</v>
      </c>
      <c r="U75" s="12">
        <f t="shared" si="123"/>
        <v>100</v>
      </c>
      <c r="V75" s="12">
        <f t="shared" si="124"/>
        <v>100</v>
      </c>
      <c r="W75" s="12">
        <f t="shared" si="125"/>
        <v>100</v>
      </c>
      <c r="X75" s="12">
        <f t="shared" si="126"/>
        <v>100</v>
      </c>
      <c r="Y75" s="12">
        <f t="shared" si="127"/>
        <v>100</v>
      </c>
      <c r="Z75" s="12">
        <f t="shared" si="128"/>
        <v>100</v>
      </c>
      <c r="AA75" s="12">
        <f t="shared" si="129"/>
        <v>100</v>
      </c>
      <c r="AB75" s="12">
        <f t="shared" si="130"/>
        <v>100</v>
      </c>
      <c r="AC75" s="12">
        <f t="shared" si="131"/>
        <v>100</v>
      </c>
      <c r="AD75" s="12">
        <f t="shared" si="132"/>
        <v>100</v>
      </c>
      <c r="AE75" s="12">
        <f t="shared" si="133"/>
        <v>100</v>
      </c>
      <c r="AF75" s="12">
        <f t="shared" si="134"/>
        <v>100</v>
      </c>
      <c r="AG75" s="12">
        <f t="shared" si="135"/>
        <v>100</v>
      </c>
      <c r="AH75" s="12">
        <f t="shared" si="136"/>
        <v>100</v>
      </c>
      <c r="AI75" s="12">
        <f t="shared" si="137"/>
        <v>100</v>
      </c>
      <c r="AJ75" s="12">
        <f t="shared" si="138"/>
        <v>100</v>
      </c>
      <c r="AK75" s="12">
        <f t="shared" si="139"/>
        <v>100</v>
      </c>
      <c r="AL75" s="12">
        <f t="shared" si="140"/>
        <v>100</v>
      </c>
      <c r="AM75" s="12">
        <f t="shared" si="141"/>
        <v>100</v>
      </c>
      <c r="AN75" s="12">
        <f t="shared" si="142"/>
        <v>100</v>
      </c>
      <c r="AO75" s="12">
        <f t="shared" si="143"/>
        <v>100</v>
      </c>
      <c r="AP75" s="12">
        <f t="shared" si="144"/>
        <v>100</v>
      </c>
      <c r="AQ75" s="12">
        <f t="shared" si="145"/>
        <v>100</v>
      </c>
      <c r="AR75" s="12">
        <f t="shared" si="146"/>
        <v>100</v>
      </c>
      <c r="AS75" s="12">
        <f t="shared" si="147"/>
        <v>100</v>
      </c>
      <c r="AT75" s="12">
        <f t="shared" si="148"/>
        <v>100</v>
      </c>
      <c r="AU75" s="12">
        <f t="shared" si="149"/>
        <v>100</v>
      </c>
      <c r="AV75" s="12">
        <f t="shared" si="150"/>
        <v>100</v>
      </c>
      <c r="AW75" s="12">
        <f t="shared" si="151"/>
        <v>99.953036628135266</v>
      </c>
      <c r="AX75" s="12">
        <f t="shared" si="152"/>
        <v>99.919400216162373</v>
      </c>
      <c r="AY75" s="12">
        <f t="shared" si="153"/>
        <v>99.865672387988241</v>
      </c>
      <c r="AZ75" s="12">
        <f t="shared" si="154"/>
        <v>99.782328507941116</v>
      </c>
    </row>
    <row r="76" spans="1:52" ht="20.100000000000001" customHeight="1">
      <c r="A76" s="12">
        <v>73</v>
      </c>
      <c r="B76" s="12">
        <f t="shared" si="104"/>
        <v>100</v>
      </c>
      <c r="C76" s="12">
        <f t="shared" si="105"/>
        <v>100</v>
      </c>
      <c r="D76" s="12">
        <f t="shared" si="106"/>
        <v>100</v>
      </c>
      <c r="E76" s="12">
        <f t="shared" si="107"/>
        <v>100</v>
      </c>
      <c r="F76" s="12">
        <f t="shared" si="108"/>
        <v>100</v>
      </c>
      <c r="G76" s="12">
        <f t="shared" si="109"/>
        <v>100</v>
      </c>
      <c r="H76" s="12">
        <f t="shared" si="110"/>
        <v>100</v>
      </c>
      <c r="I76" s="12">
        <f t="shared" si="111"/>
        <v>100</v>
      </c>
      <c r="J76" s="12">
        <f t="shared" si="112"/>
        <v>100</v>
      </c>
      <c r="K76" s="12">
        <f t="shared" si="113"/>
        <v>100</v>
      </c>
      <c r="L76" s="12">
        <f t="shared" si="114"/>
        <v>100</v>
      </c>
      <c r="M76" s="12">
        <f t="shared" si="115"/>
        <v>100</v>
      </c>
      <c r="N76" s="12">
        <f t="shared" si="116"/>
        <v>100</v>
      </c>
      <c r="O76" s="12">
        <f t="shared" si="117"/>
        <v>100</v>
      </c>
      <c r="P76" s="12">
        <f t="shared" si="118"/>
        <v>100</v>
      </c>
      <c r="Q76" s="12">
        <f t="shared" si="119"/>
        <v>100</v>
      </c>
      <c r="R76" s="12">
        <f t="shared" si="120"/>
        <v>100</v>
      </c>
      <c r="S76" s="12">
        <f t="shared" si="121"/>
        <v>100</v>
      </c>
      <c r="T76" s="12">
        <f t="shared" si="122"/>
        <v>100</v>
      </c>
      <c r="U76" s="12">
        <f t="shared" si="123"/>
        <v>100</v>
      </c>
      <c r="V76" s="12">
        <f t="shared" si="124"/>
        <v>100</v>
      </c>
      <c r="W76" s="12">
        <f t="shared" si="125"/>
        <v>100</v>
      </c>
      <c r="X76" s="12">
        <f t="shared" si="126"/>
        <v>100</v>
      </c>
      <c r="Y76" s="12">
        <f t="shared" si="127"/>
        <v>100</v>
      </c>
      <c r="Z76" s="12">
        <f t="shared" si="128"/>
        <v>100</v>
      </c>
      <c r="AA76" s="12">
        <f t="shared" si="129"/>
        <v>100</v>
      </c>
      <c r="AB76" s="12">
        <f t="shared" si="130"/>
        <v>100</v>
      </c>
      <c r="AC76" s="12">
        <f t="shared" si="131"/>
        <v>100</v>
      </c>
      <c r="AD76" s="12">
        <f t="shared" si="132"/>
        <v>100</v>
      </c>
      <c r="AE76" s="12">
        <f t="shared" si="133"/>
        <v>100</v>
      </c>
      <c r="AF76" s="12">
        <f t="shared" si="134"/>
        <v>100</v>
      </c>
      <c r="AG76" s="12">
        <f t="shared" si="135"/>
        <v>100</v>
      </c>
      <c r="AH76" s="12">
        <f t="shared" si="136"/>
        <v>100</v>
      </c>
      <c r="AI76" s="12">
        <f t="shared" si="137"/>
        <v>100</v>
      </c>
      <c r="AJ76" s="12">
        <f t="shared" si="138"/>
        <v>100</v>
      </c>
      <c r="AK76" s="12">
        <f t="shared" si="139"/>
        <v>100</v>
      </c>
      <c r="AL76" s="12">
        <f t="shared" si="140"/>
        <v>100</v>
      </c>
      <c r="AM76" s="12">
        <f t="shared" si="141"/>
        <v>100</v>
      </c>
      <c r="AN76" s="12">
        <f t="shared" si="142"/>
        <v>100</v>
      </c>
      <c r="AO76" s="12">
        <f t="shared" si="143"/>
        <v>100</v>
      </c>
      <c r="AP76" s="12">
        <f t="shared" si="144"/>
        <v>100</v>
      </c>
      <c r="AQ76" s="12">
        <f t="shared" si="145"/>
        <v>100</v>
      </c>
      <c r="AR76" s="12">
        <f t="shared" si="146"/>
        <v>100</v>
      </c>
      <c r="AS76" s="12">
        <f t="shared" si="147"/>
        <v>100</v>
      </c>
      <c r="AT76" s="12">
        <f t="shared" si="148"/>
        <v>100</v>
      </c>
      <c r="AU76" s="12">
        <f t="shared" si="149"/>
        <v>100</v>
      </c>
      <c r="AV76" s="12">
        <f t="shared" si="150"/>
        <v>100</v>
      </c>
      <c r="AW76" s="12">
        <f t="shared" si="151"/>
        <v>100</v>
      </c>
      <c r="AX76" s="12">
        <f t="shared" si="152"/>
        <v>99.947816382602596</v>
      </c>
      <c r="AY76" s="12">
        <f t="shared" si="153"/>
        <v>99.911356741175055</v>
      </c>
      <c r="AZ76" s="12">
        <f t="shared" si="154"/>
        <v>99.853660694565335</v>
      </c>
    </row>
    <row r="77" spans="1:52" ht="20.100000000000001" customHeight="1">
      <c r="A77" s="12">
        <v>74</v>
      </c>
      <c r="B77" s="12">
        <f t="shared" si="104"/>
        <v>100</v>
      </c>
      <c r="C77" s="12">
        <f t="shared" si="105"/>
        <v>100</v>
      </c>
      <c r="D77" s="12">
        <f t="shared" si="106"/>
        <v>100</v>
      </c>
      <c r="E77" s="12">
        <f t="shared" si="107"/>
        <v>100</v>
      </c>
      <c r="F77" s="12">
        <f t="shared" si="108"/>
        <v>100</v>
      </c>
      <c r="G77" s="12">
        <f t="shared" si="109"/>
        <v>100</v>
      </c>
      <c r="H77" s="12">
        <f t="shared" si="110"/>
        <v>100</v>
      </c>
      <c r="I77" s="12">
        <f t="shared" si="111"/>
        <v>100</v>
      </c>
      <c r="J77" s="12">
        <f t="shared" si="112"/>
        <v>100</v>
      </c>
      <c r="K77" s="12">
        <f t="shared" si="113"/>
        <v>100</v>
      </c>
      <c r="L77" s="12">
        <f t="shared" si="114"/>
        <v>100</v>
      </c>
      <c r="M77" s="12">
        <f t="shared" si="115"/>
        <v>100</v>
      </c>
      <c r="N77" s="12">
        <f t="shared" si="116"/>
        <v>100</v>
      </c>
      <c r="O77" s="12">
        <f t="shared" si="117"/>
        <v>100</v>
      </c>
      <c r="P77" s="12">
        <f t="shared" si="118"/>
        <v>100</v>
      </c>
      <c r="Q77" s="12">
        <f t="shared" si="119"/>
        <v>100</v>
      </c>
      <c r="R77" s="12">
        <f t="shared" si="120"/>
        <v>100</v>
      </c>
      <c r="S77" s="12">
        <f t="shared" si="121"/>
        <v>100</v>
      </c>
      <c r="T77" s="12">
        <f t="shared" si="122"/>
        <v>100</v>
      </c>
      <c r="U77" s="12">
        <f t="shared" si="123"/>
        <v>100</v>
      </c>
      <c r="V77" s="12">
        <f t="shared" si="124"/>
        <v>100</v>
      </c>
      <c r="W77" s="12">
        <f t="shared" si="125"/>
        <v>100</v>
      </c>
      <c r="X77" s="12">
        <f t="shared" si="126"/>
        <v>100</v>
      </c>
      <c r="Y77" s="12">
        <f t="shared" si="127"/>
        <v>100</v>
      </c>
      <c r="Z77" s="12">
        <f t="shared" si="128"/>
        <v>100</v>
      </c>
      <c r="AA77" s="12">
        <f t="shared" si="129"/>
        <v>100</v>
      </c>
      <c r="AB77" s="12">
        <f t="shared" si="130"/>
        <v>100</v>
      </c>
      <c r="AC77" s="12">
        <f t="shared" si="131"/>
        <v>100</v>
      </c>
      <c r="AD77" s="12">
        <f t="shared" si="132"/>
        <v>100</v>
      </c>
      <c r="AE77" s="12">
        <f t="shared" si="133"/>
        <v>100</v>
      </c>
      <c r="AF77" s="12">
        <f t="shared" si="134"/>
        <v>100</v>
      </c>
      <c r="AG77" s="12">
        <f t="shared" si="135"/>
        <v>100</v>
      </c>
      <c r="AH77" s="12">
        <f t="shared" si="136"/>
        <v>100</v>
      </c>
      <c r="AI77" s="12">
        <f t="shared" si="137"/>
        <v>100</v>
      </c>
      <c r="AJ77" s="12">
        <f t="shared" si="138"/>
        <v>100</v>
      </c>
      <c r="AK77" s="12">
        <f t="shared" si="139"/>
        <v>100</v>
      </c>
      <c r="AL77" s="12">
        <f t="shared" si="140"/>
        <v>100</v>
      </c>
      <c r="AM77" s="12">
        <f t="shared" si="141"/>
        <v>100</v>
      </c>
      <c r="AN77" s="12">
        <f t="shared" si="142"/>
        <v>100</v>
      </c>
      <c r="AO77" s="12">
        <f t="shared" si="143"/>
        <v>100</v>
      </c>
      <c r="AP77" s="12">
        <f t="shared" si="144"/>
        <v>100</v>
      </c>
      <c r="AQ77" s="12">
        <f t="shared" si="145"/>
        <v>100</v>
      </c>
      <c r="AR77" s="12">
        <f t="shared" si="146"/>
        <v>100</v>
      </c>
      <c r="AS77" s="12">
        <f t="shared" si="147"/>
        <v>100</v>
      </c>
      <c r="AT77" s="12">
        <f t="shared" si="148"/>
        <v>100</v>
      </c>
      <c r="AU77" s="12">
        <f t="shared" si="149"/>
        <v>100</v>
      </c>
      <c r="AV77" s="12">
        <f t="shared" si="150"/>
        <v>100</v>
      </c>
      <c r="AW77" s="12">
        <f t="shared" si="151"/>
        <v>100</v>
      </c>
      <c r="AX77" s="12">
        <f t="shared" si="152"/>
        <v>99.966632492812991</v>
      </c>
      <c r="AY77" s="12">
        <f t="shared" si="153"/>
        <v>99.942224547382381</v>
      </c>
      <c r="AZ77" s="12">
        <f t="shared" si="154"/>
        <v>99.902822066427987</v>
      </c>
    </row>
    <row r="78" spans="1:52" ht="20.100000000000001" customHeight="1">
      <c r="A78" s="12">
        <v>75</v>
      </c>
      <c r="B78" s="12">
        <f t="shared" si="104"/>
        <v>100</v>
      </c>
      <c r="C78" s="12">
        <f t="shared" si="105"/>
        <v>100</v>
      </c>
      <c r="D78" s="12">
        <f t="shared" si="106"/>
        <v>100</v>
      </c>
      <c r="E78" s="12">
        <f t="shared" si="107"/>
        <v>100</v>
      </c>
      <c r="F78" s="12">
        <f t="shared" si="108"/>
        <v>100</v>
      </c>
      <c r="G78" s="12">
        <f t="shared" si="109"/>
        <v>100</v>
      </c>
      <c r="H78" s="12">
        <f t="shared" si="110"/>
        <v>100</v>
      </c>
      <c r="I78" s="12">
        <f t="shared" si="111"/>
        <v>100</v>
      </c>
      <c r="J78" s="12">
        <f t="shared" si="112"/>
        <v>100</v>
      </c>
      <c r="K78" s="12">
        <f t="shared" si="113"/>
        <v>100</v>
      </c>
      <c r="L78" s="12">
        <f t="shared" si="114"/>
        <v>100</v>
      </c>
      <c r="M78" s="12">
        <f t="shared" si="115"/>
        <v>100</v>
      </c>
      <c r="N78" s="12">
        <f t="shared" si="116"/>
        <v>100</v>
      </c>
      <c r="O78" s="12">
        <f t="shared" si="117"/>
        <v>100</v>
      </c>
      <c r="P78" s="12">
        <f t="shared" si="118"/>
        <v>100</v>
      </c>
      <c r="Q78" s="12">
        <f t="shared" si="119"/>
        <v>100</v>
      </c>
      <c r="R78" s="12">
        <f t="shared" si="120"/>
        <v>100</v>
      </c>
      <c r="S78" s="12">
        <f t="shared" si="121"/>
        <v>100</v>
      </c>
      <c r="T78" s="12">
        <f t="shared" si="122"/>
        <v>100</v>
      </c>
      <c r="U78" s="12">
        <f t="shared" si="123"/>
        <v>100</v>
      </c>
      <c r="V78" s="12">
        <f t="shared" si="124"/>
        <v>100</v>
      </c>
      <c r="W78" s="12">
        <f t="shared" si="125"/>
        <v>100</v>
      </c>
      <c r="X78" s="12">
        <f t="shared" si="126"/>
        <v>100</v>
      </c>
      <c r="Y78" s="12">
        <f t="shared" si="127"/>
        <v>100</v>
      </c>
      <c r="Z78" s="12">
        <f t="shared" si="128"/>
        <v>100</v>
      </c>
      <c r="AA78" s="12">
        <f t="shared" si="129"/>
        <v>100</v>
      </c>
      <c r="AB78" s="12">
        <f t="shared" si="130"/>
        <v>100</v>
      </c>
      <c r="AC78" s="12">
        <f t="shared" si="131"/>
        <v>100</v>
      </c>
      <c r="AD78" s="12">
        <f t="shared" si="132"/>
        <v>100</v>
      </c>
      <c r="AE78" s="12">
        <f t="shared" si="133"/>
        <v>100</v>
      </c>
      <c r="AF78" s="12">
        <f t="shared" si="134"/>
        <v>100</v>
      </c>
      <c r="AG78" s="12">
        <f t="shared" si="135"/>
        <v>100</v>
      </c>
      <c r="AH78" s="12">
        <f t="shared" si="136"/>
        <v>100</v>
      </c>
      <c r="AI78" s="12">
        <f t="shared" si="137"/>
        <v>100</v>
      </c>
      <c r="AJ78" s="12">
        <f t="shared" si="138"/>
        <v>100</v>
      </c>
      <c r="AK78" s="12">
        <f t="shared" si="139"/>
        <v>100</v>
      </c>
      <c r="AL78" s="12">
        <f t="shared" si="140"/>
        <v>100</v>
      </c>
      <c r="AM78" s="12">
        <f t="shared" si="141"/>
        <v>100</v>
      </c>
      <c r="AN78" s="12">
        <f t="shared" si="142"/>
        <v>100</v>
      </c>
      <c r="AO78" s="12">
        <f t="shared" si="143"/>
        <v>100</v>
      </c>
      <c r="AP78" s="12">
        <f t="shared" si="144"/>
        <v>100</v>
      </c>
      <c r="AQ78" s="12">
        <f t="shared" si="145"/>
        <v>100</v>
      </c>
      <c r="AR78" s="12">
        <f t="shared" si="146"/>
        <v>100</v>
      </c>
      <c r="AS78" s="12">
        <f t="shared" si="147"/>
        <v>100</v>
      </c>
      <c r="AT78" s="12">
        <f t="shared" si="148"/>
        <v>100</v>
      </c>
      <c r="AU78" s="12">
        <f t="shared" si="149"/>
        <v>100</v>
      </c>
      <c r="AV78" s="12">
        <f t="shared" si="150"/>
        <v>100</v>
      </c>
      <c r="AW78" s="12">
        <f t="shared" si="151"/>
        <v>100</v>
      </c>
      <c r="AX78" s="12">
        <f t="shared" si="152"/>
        <v>100</v>
      </c>
      <c r="AY78" s="12">
        <f t="shared" si="153"/>
        <v>99.962803084853931</v>
      </c>
      <c r="AZ78" s="12">
        <f t="shared" si="154"/>
        <v>99.936251799294581</v>
      </c>
    </row>
    <row r="79" spans="1:52" ht="20.100000000000001" customHeight="1">
      <c r="A79" s="12">
        <v>76</v>
      </c>
      <c r="B79" s="12">
        <f t="shared" si="104"/>
        <v>100</v>
      </c>
      <c r="C79" s="12">
        <f t="shared" si="105"/>
        <v>100</v>
      </c>
      <c r="D79" s="12">
        <f t="shared" si="106"/>
        <v>100</v>
      </c>
      <c r="E79" s="12">
        <f t="shared" si="107"/>
        <v>100</v>
      </c>
      <c r="F79" s="12">
        <f t="shared" si="108"/>
        <v>100</v>
      </c>
      <c r="G79" s="12">
        <f t="shared" si="109"/>
        <v>100</v>
      </c>
      <c r="H79" s="12">
        <f t="shared" si="110"/>
        <v>100</v>
      </c>
      <c r="I79" s="12">
        <f t="shared" si="111"/>
        <v>100</v>
      </c>
      <c r="J79" s="12">
        <f t="shared" si="112"/>
        <v>100</v>
      </c>
      <c r="K79" s="12">
        <f t="shared" si="113"/>
        <v>100</v>
      </c>
      <c r="L79" s="12">
        <f t="shared" si="114"/>
        <v>100</v>
      </c>
      <c r="M79" s="12">
        <f t="shared" si="115"/>
        <v>100</v>
      </c>
      <c r="N79" s="12">
        <f t="shared" si="116"/>
        <v>100</v>
      </c>
      <c r="O79" s="12">
        <f t="shared" si="117"/>
        <v>100</v>
      </c>
      <c r="P79" s="12">
        <f t="shared" si="118"/>
        <v>100</v>
      </c>
      <c r="Q79" s="12">
        <f t="shared" si="119"/>
        <v>100</v>
      </c>
      <c r="R79" s="12">
        <f t="shared" si="120"/>
        <v>100</v>
      </c>
      <c r="S79" s="12">
        <f t="shared" si="121"/>
        <v>100</v>
      </c>
      <c r="T79" s="12">
        <f t="shared" si="122"/>
        <v>100</v>
      </c>
      <c r="U79" s="12">
        <f t="shared" si="123"/>
        <v>100</v>
      </c>
      <c r="V79" s="12">
        <f t="shared" si="124"/>
        <v>100</v>
      </c>
      <c r="W79" s="12">
        <f t="shared" si="125"/>
        <v>100</v>
      </c>
      <c r="X79" s="12">
        <f t="shared" si="126"/>
        <v>100</v>
      </c>
      <c r="Y79" s="12">
        <f t="shared" si="127"/>
        <v>100</v>
      </c>
      <c r="Z79" s="12">
        <f t="shared" si="128"/>
        <v>100</v>
      </c>
      <c r="AA79" s="12">
        <f t="shared" si="129"/>
        <v>100</v>
      </c>
      <c r="AB79" s="12">
        <f t="shared" si="130"/>
        <v>100</v>
      </c>
      <c r="AC79" s="12">
        <f t="shared" si="131"/>
        <v>100</v>
      </c>
      <c r="AD79" s="12">
        <f t="shared" si="132"/>
        <v>100</v>
      </c>
      <c r="AE79" s="12">
        <f t="shared" si="133"/>
        <v>100</v>
      </c>
      <c r="AF79" s="12">
        <f t="shared" si="134"/>
        <v>100</v>
      </c>
      <c r="AG79" s="12">
        <f t="shared" si="135"/>
        <v>100</v>
      </c>
      <c r="AH79" s="12">
        <f t="shared" si="136"/>
        <v>100</v>
      </c>
      <c r="AI79" s="12">
        <f t="shared" si="137"/>
        <v>100</v>
      </c>
      <c r="AJ79" s="12">
        <f t="shared" si="138"/>
        <v>100</v>
      </c>
      <c r="AK79" s="12">
        <f t="shared" si="139"/>
        <v>100</v>
      </c>
      <c r="AL79" s="12">
        <f t="shared" si="140"/>
        <v>100</v>
      </c>
      <c r="AM79" s="12">
        <f t="shared" si="141"/>
        <v>100</v>
      </c>
      <c r="AN79" s="12">
        <f t="shared" si="142"/>
        <v>100</v>
      </c>
      <c r="AO79" s="12">
        <f t="shared" si="143"/>
        <v>100</v>
      </c>
      <c r="AP79" s="12">
        <f t="shared" si="144"/>
        <v>100</v>
      </c>
      <c r="AQ79" s="12">
        <f t="shared" si="145"/>
        <v>100</v>
      </c>
      <c r="AR79" s="12">
        <f t="shared" si="146"/>
        <v>100</v>
      </c>
      <c r="AS79" s="12">
        <f t="shared" si="147"/>
        <v>100</v>
      </c>
      <c r="AT79" s="12">
        <f t="shared" si="148"/>
        <v>100</v>
      </c>
      <c r="AU79" s="12">
        <f t="shared" si="149"/>
        <v>100</v>
      </c>
      <c r="AV79" s="12">
        <f t="shared" si="150"/>
        <v>100</v>
      </c>
      <c r="AW79" s="12">
        <f t="shared" si="151"/>
        <v>100</v>
      </c>
      <c r="AX79" s="12">
        <f t="shared" si="152"/>
        <v>100</v>
      </c>
      <c r="AY79" s="12">
        <f t="shared" si="153"/>
        <v>100</v>
      </c>
      <c r="AZ79" s="12">
        <f t="shared" si="154"/>
        <v>99.958684909507696</v>
      </c>
    </row>
    <row r="80" spans="1:52" ht="20.100000000000001" customHeight="1">
      <c r="A80" s="12">
        <v>77</v>
      </c>
      <c r="B80" s="12">
        <f t="shared" si="104"/>
        <v>100</v>
      </c>
      <c r="C80" s="12">
        <f t="shared" si="105"/>
        <v>100</v>
      </c>
      <c r="D80" s="12">
        <f t="shared" si="106"/>
        <v>100</v>
      </c>
      <c r="E80" s="12">
        <f t="shared" si="107"/>
        <v>100</v>
      </c>
      <c r="F80" s="12">
        <f t="shared" si="108"/>
        <v>100</v>
      </c>
      <c r="G80" s="12">
        <f t="shared" si="109"/>
        <v>100</v>
      </c>
      <c r="H80" s="12">
        <f t="shared" si="110"/>
        <v>100</v>
      </c>
      <c r="I80" s="12">
        <f t="shared" si="111"/>
        <v>100</v>
      </c>
      <c r="J80" s="12">
        <f t="shared" si="112"/>
        <v>100</v>
      </c>
      <c r="K80" s="12">
        <f t="shared" si="113"/>
        <v>100</v>
      </c>
      <c r="L80" s="12">
        <f t="shared" si="114"/>
        <v>100</v>
      </c>
      <c r="M80" s="12">
        <f t="shared" si="115"/>
        <v>100</v>
      </c>
      <c r="N80" s="12">
        <f t="shared" si="116"/>
        <v>100</v>
      </c>
      <c r="O80" s="12">
        <f t="shared" si="117"/>
        <v>100</v>
      </c>
      <c r="P80" s="12">
        <f t="shared" si="118"/>
        <v>100</v>
      </c>
      <c r="Q80" s="12">
        <f t="shared" si="119"/>
        <v>100</v>
      </c>
      <c r="R80" s="12">
        <f t="shared" si="120"/>
        <v>100</v>
      </c>
      <c r="S80" s="12">
        <f t="shared" si="121"/>
        <v>100</v>
      </c>
      <c r="T80" s="12">
        <f t="shared" si="122"/>
        <v>100</v>
      </c>
      <c r="U80" s="12">
        <f t="shared" si="123"/>
        <v>100</v>
      </c>
      <c r="V80" s="12">
        <f t="shared" si="124"/>
        <v>100</v>
      </c>
      <c r="W80" s="12">
        <f t="shared" si="125"/>
        <v>100</v>
      </c>
      <c r="X80" s="12">
        <f t="shared" si="126"/>
        <v>100</v>
      </c>
      <c r="Y80" s="12">
        <f t="shared" si="127"/>
        <v>100</v>
      </c>
      <c r="Z80" s="12">
        <f t="shared" si="128"/>
        <v>100</v>
      </c>
      <c r="AA80" s="12">
        <f t="shared" si="129"/>
        <v>100</v>
      </c>
      <c r="AB80" s="12">
        <f t="shared" si="130"/>
        <v>100</v>
      </c>
      <c r="AC80" s="12">
        <f t="shared" si="131"/>
        <v>100</v>
      </c>
      <c r="AD80" s="12">
        <f t="shared" si="132"/>
        <v>100</v>
      </c>
      <c r="AE80" s="12">
        <f t="shared" si="133"/>
        <v>100</v>
      </c>
      <c r="AF80" s="12">
        <f t="shared" si="134"/>
        <v>100</v>
      </c>
      <c r="AG80" s="12">
        <f t="shared" si="135"/>
        <v>100</v>
      </c>
      <c r="AH80" s="12">
        <f t="shared" si="136"/>
        <v>100</v>
      </c>
      <c r="AI80" s="12">
        <f t="shared" si="137"/>
        <v>100</v>
      </c>
      <c r="AJ80" s="12">
        <f t="shared" si="138"/>
        <v>100</v>
      </c>
      <c r="AK80" s="12">
        <f t="shared" si="139"/>
        <v>100</v>
      </c>
      <c r="AL80" s="12">
        <f t="shared" si="140"/>
        <v>100</v>
      </c>
      <c r="AM80" s="12">
        <f t="shared" si="141"/>
        <v>100</v>
      </c>
      <c r="AN80" s="12">
        <f t="shared" si="142"/>
        <v>100</v>
      </c>
      <c r="AO80" s="12">
        <f t="shared" si="143"/>
        <v>100</v>
      </c>
      <c r="AP80" s="12">
        <f t="shared" si="144"/>
        <v>100</v>
      </c>
      <c r="AQ80" s="12">
        <f t="shared" si="145"/>
        <v>100</v>
      </c>
      <c r="AR80" s="12">
        <f t="shared" si="146"/>
        <v>100</v>
      </c>
      <c r="AS80" s="12">
        <f t="shared" si="147"/>
        <v>100</v>
      </c>
      <c r="AT80" s="12">
        <f t="shared" si="148"/>
        <v>100</v>
      </c>
      <c r="AU80" s="12">
        <f t="shared" si="149"/>
        <v>100</v>
      </c>
      <c r="AV80" s="12">
        <f t="shared" si="150"/>
        <v>100</v>
      </c>
      <c r="AW80" s="12">
        <f t="shared" si="151"/>
        <v>100</v>
      </c>
      <c r="AX80" s="12">
        <f t="shared" si="152"/>
        <v>100</v>
      </c>
      <c r="AY80" s="12">
        <f t="shared" si="153"/>
        <v>100</v>
      </c>
      <c r="AZ80" s="12">
        <f t="shared" si="154"/>
        <v>100</v>
      </c>
    </row>
  </sheetData>
  <mergeCells count="1">
    <mergeCell ref="A1:AZ1"/>
  </mergeCells>
  <pageMargins left="0.5" right="0.5" top="0.75" bottom="0.75" header="0.27777800000000002" footer="0.27777800000000002"/>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pageSetUpPr fitToPage="1"/>
  </sheetPr>
  <dimension ref="A1:IV11"/>
  <sheetViews>
    <sheetView showGridLines="0" workbookViewId="0">
      <pane ySplit="2" topLeftCell="A3" activePane="bottomLeft" state="frozen"/>
      <selection pane="bottomLeft" activeCell="A31" sqref="A31"/>
    </sheetView>
  </sheetViews>
  <sheetFormatPr defaultColWidth="16.28515625" defaultRowHeight="19.899999999999999" customHeight="1"/>
  <cols>
    <col min="1" max="256" width="16.28515625" style="15" customWidth="1"/>
  </cols>
  <sheetData>
    <row r="1" spans="1:15" ht="27.6" customHeight="1">
      <c r="A1" s="18" t="s">
        <v>25</v>
      </c>
      <c r="B1" s="18"/>
      <c r="C1" s="18"/>
      <c r="D1" s="18"/>
      <c r="E1" s="18"/>
      <c r="F1" s="18"/>
      <c r="G1" s="18"/>
      <c r="H1" s="18"/>
      <c r="I1" s="18"/>
      <c r="J1" s="18"/>
      <c r="K1" s="18"/>
      <c r="L1" s="18"/>
      <c r="M1" s="18"/>
      <c r="N1" s="18"/>
      <c r="O1" s="18"/>
    </row>
    <row r="2" spans="1:15" ht="32.25" customHeight="1">
      <c r="A2" s="6" t="s">
        <v>8</v>
      </c>
      <c r="B2" s="6" t="s">
        <v>9</v>
      </c>
      <c r="C2" s="6" t="s">
        <v>10</v>
      </c>
      <c r="D2" s="6" t="s">
        <v>11</v>
      </c>
      <c r="E2" s="6" t="s">
        <v>12</v>
      </c>
      <c r="F2" s="6" t="s">
        <v>13</v>
      </c>
      <c r="G2" s="6" t="s">
        <v>14</v>
      </c>
      <c r="H2" s="6" t="s">
        <v>15</v>
      </c>
      <c r="I2" s="6" t="s">
        <v>16</v>
      </c>
      <c r="J2" s="6" t="s">
        <v>17</v>
      </c>
      <c r="K2" s="6" t="s">
        <v>18</v>
      </c>
      <c r="L2" s="6" t="s">
        <v>19</v>
      </c>
      <c r="M2" s="6" t="s">
        <v>20</v>
      </c>
      <c r="N2" s="6" t="s">
        <v>21</v>
      </c>
      <c r="O2" s="6" t="s">
        <v>22</v>
      </c>
    </row>
    <row r="3" spans="1:15" ht="20.25" customHeight="1">
      <c r="A3" s="9">
        <v>0.5</v>
      </c>
      <c r="B3" s="9">
        <v>0</v>
      </c>
      <c r="C3" s="9">
        <v>2</v>
      </c>
      <c r="D3" s="9">
        <v>1</v>
      </c>
      <c r="E3" s="9">
        <v>3</v>
      </c>
      <c r="F3" s="9">
        <v>0.15</v>
      </c>
      <c r="G3" s="9">
        <v>0.1</v>
      </c>
      <c r="H3" s="9">
        <v>0.2</v>
      </c>
      <c r="I3" s="9">
        <v>0.15</v>
      </c>
      <c r="J3" s="9">
        <v>0.55000000000000004</v>
      </c>
      <c r="K3" s="9">
        <v>0.2</v>
      </c>
      <c r="L3" s="9">
        <v>0.4</v>
      </c>
      <c r="M3" s="9">
        <v>0.55000000000000004</v>
      </c>
      <c r="N3" s="9">
        <v>0</v>
      </c>
      <c r="O3" s="9">
        <v>0</v>
      </c>
    </row>
    <row r="4" spans="1:15" ht="20.100000000000001" customHeight="1">
      <c r="A4" s="14"/>
      <c r="B4" s="14"/>
      <c r="C4" s="14"/>
      <c r="D4" s="14"/>
      <c r="E4" s="14"/>
      <c r="F4" s="14"/>
      <c r="G4" s="14"/>
      <c r="H4" s="14"/>
      <c r="I4" s="14"/>
      <c r="J4" s="14"/>
      <c r="K4" s="14"/>
      <c r="L4" s="14"/>
      <c r="M4" s="14"/>
      <c r="N4" s="14"/>
      <c r="O4" s="14"/>
    </row>
    <row r="5" spans="1:15" ht="20.100000000000001" customHeight="1">
      <c r="A5" s="14"/>
      <c r="B5" s="14"/>
      <c r="C5" s="14"/>
      <c r="D5" s="14"/>
      <c r="E5" s="14"/>
      <c r="F5" s="14"/>
      <c r="G5" s="14"/>
      <c r="H5" s="14"/>
      <c r="I5" s="14"/>
      <c r="J5" s="14"/>
      <c r="K5" s="14"/>
      <c r="L5" s="14"/>
      <c r="M5" s="14"/>
      <c r="N5" s="14"/>
      <c r="O5" s="14"/>
    </row>
    <row r="6" spans="1:15" ht="20.100000000000001" customHeight="1">
      <c r="A6" s="14"/>
      <c r="B6" s="14"/>
      <c r="C6" s="14"/>
      <c r="D6" s="14"/>
      <c r="E6" s="14"/>
      <c r="F6" s="14"/>
      <c r="G6" s="14"/>
      <c r="H6" s="14"/>
      <c r="I6" s="14"/>
      <c r="J6" s="14"/>
      <c r="K6" s="14"/>
      <c r="L6" s="14"/>
      <c r="M6" s="14"/>
      <c r="N6" s="14"/>
      <c r="O6" s="14"/>
    </row>
    <row r="7" spans="1:15" ht="20.100000000000001" customHeight="1">
      <c r="A7" s="14"/>
      <c r="B7" s="14"/>
      <c r="C7" s="14"/>
      <c r="D7" s="14"/>
      <c r="E7" s="14"/>
      <c r="F7" s="14"/>
      <c r="G7" s="14"/>
      <c r="H7" s="14"/>
      <c r="I7" s="14"/>
      <c r="J7" s="14"/>
      <c r="K7" s="14"/>
      <c r="L7" s="14"/>
      <c r="M7" s="14"/>
      <c r="N7" s="14"/>
      <c r="O7" s="14"/>
    </row>
    <row r="8" spans="1:15" ht="20.100000000000001" customHeight="1">
      <c r="A8" s="14"/>
      <c r="B8" s="14"/>
      <c r="C8" s="14"/>
      <c r="D8" s="14"/>
      <c r="E8" s="14"/>
      <c r="F8" s="14"/>
      <c r="G8" s="14"/>
      <c r="H8" s="14"/>
      <c r="I8" s="14"/>
      <c r="J8" s="14"/>
      <c r="K8" s="14"/>
      <c r="L8" s="14"/>
      <c r="M8" s="14"/>
      <c r="N8" s="14"/>
      <c r="O8" s="14"/>
    </row>
    <row r="9" spans="1:15" ht="20.100000000000001" customHeight="1">
      <c r="A9" s="14"/>
      <c r="B9" s="14"/>
      <c r="C9" s="14"/>
      <c r="D9" s="14"/>
      <c r="E9" s="14"/>
      <c r="F9" s="14"/>
      <c r="G9" s="14"/>
      <c r="H9" s="14"/>
      <c r="I9" s="14"/>
      <c r="J9" s="14"/>
      <c r="K9" s="14"/>
      <c r="L9" s="14"/>
      <c r="M9" s="14"/>
      <c r="N9" s="14"/>
      <c r="O9" s="14"/>
    </row>
    <row r="10" spans="1:15" ht="20.100000000000001" customHeight="1">
      <c r="A10" s="14"/>
      <c r="B10" s="14"/>
      <c r="C10" s="14"/>
      <c r="D10" s="14"/>
      <c r="E10" s="14"/>
      <c r="F10" s="14"/>
      <c r="G10" s="14"/>
      <c r="H10" s="14"/>
      <c r="I10" s="14"/>
      <c r="J10" s="14"/>
      <c r="K10" s="14"/>
      <c r="L10" s="14"/>
      <c r="M10" s="14"/>
      <c r="N10" s="14"/>
      <c r="O10" s="14"/>
    </row>
    <row r="11" spans="1:15" ht="20.100000000000001" customHeight="1">
      <c r="A11" s="14"/>
      <c r="B11" s="14"/>
      <c r="C11" s="14"/>
      <c r="D11" s="14"/>
      <c r="E11" s="14"/>
      <c r="F11" s="14"/>
      <c r="G11" s="14"/>
      <c r="H11" s="14"/>
      <c r="I11" s="14"/>
      <c r="J11" s="14"/>
      <c r="K11" s="14"/>
      <c r="L11" s="14"/>
      <c r="M11" s="14"/>
      <c r="N11" s="14"/>
      <c r="O11" s="14"/>
    </row>
  </sheetData>
  <mergeCells count="1">
    <mergeCell ref="A1:O1"/>
  </mergeCells>
  <pageMargins left="0.5" right="0.5" top="0.75" bottom="0.75" header="0.27777800000000002" footer="0.27777800000000002"/>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sheetPr>
    <pageSetUpPr fitToPage="1"/>
  </sheetPr>
  <dimension ref="A1"/>
  <sheetViews>
    <sheetView showGridLines="0" tabSelected="1" topLeftCell="C1" workbookViewId="0">
      <selection activeCell="Z54" sqref="Z54"/>
    </sheetView>
  </sheetViews>
  <sheetFormatPr defaultColWidth="10" defaultRowHeight="12.95" customHeight="1"/>
  <cols>
    <col min="1" max="256" width="10" customWidth="1"/>
  </cols>
  <sheetData/>
  <pageMargins left="0.5" right="0.5" top="0.75" bottom="0.75" header="0.27777800000000002" footer="0.27777800000000002"/>
  <pageSetup orientation="portrait"/>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Foi de lucru</vt:lpstr>
      </vt:variant>
      <vt:variant>
        <vt:i4>5</vt:i4>
      </vt:variant>
    </vt:vector>
  </HeadingPairs>
  <TitlesOfParts>
    <vt:vector size="5" baseType="lpstr">
      <vt:lpstr>Export Summary</vt:lpstr>
      <vt:lpstr>Task Durations - Task Data</vt:lpstr>
      <vt:lpstr>Task Durations - Poisson</vt:lpstr>
      <vt:lpstr>Task Durations - Table 1</vt:lpstr>
      <vt:lpstr>Task Durations - Drawings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Alexandru Gris</dc:creator>
  <cp:lastModifiedBy>Alexandru Gris</cp:lastModifiedBy>
  <dcterms:created xsi:type="dcterms:W3CDTF">2018-08-21T16:11:42Z</dcterms:created>
  <dcterms:modified xsi:type="dcterms:W3CDTF">2018-08-21T16:13:52Z</dcterms:modified>
</cp:coreProperties>
</file>