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38115" windowHeight="12315"/>
  </bookViews>
  <sheets>
    <sheet name="iris - gradient descent" sheetId="1" r:id="rId1"/>
    <sheet name="raw data" sheetId="3" r:id="rId2"/>
  </sheets>
  <definedNames>
    <definedName name="_xlnm._FilterDatabase" localSheetId="0" hidden="1">'iris - gradient descent'!$B$5:$S$128</definedName>
    <definedName name="solver_adj" localSheetId="0" hidden="1">'iris - gradient descent'!$B$4:$F$4</definedName>
    <definedName name="solver_cvg" localSheetId="0" hidden="1">0.00001</definedName>
    <definedName name="solver_drv" localSheetId="0" hidden="1">1</definedName>
    <definedName name="solver_est" localSheetId="0" hidden="1">1</definedName>
    <definedName name="solver_itr" localSheetId="0" hidden="1">1000</definedName>
    <definedName name="solver_lhs1" localSheetId="0" hidden="1">'iris - gradient descent'!$L$4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'iris - gradient descent'!$P$4</definedName>
    <definedName name="solver_pre" localSheetId="0" hidden="1">0.00001</definedName>
    <definedName name="solver_rel1" localSheetId="0" hidden="1">3</definedName>
    <definedName name="solver_rhs1" localSheetId="0" hidden="1">-50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0.5</definedName>
  </definedNames>
  <calcPr calcId="125725"/>
</workbook>
</file>

<file path=xl/calcChain.xml><?xml version="1.0" encoding="utf-8"?>
<calcChain xmlns="http://schemas.openxmlformats.org/spreadsheetml/2006/main">
  <c r="C134" i="1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L140" s="1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L145" s="1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N149" s="1"/>
  <c r="F149"/>
  <c r="C150"/>
  <c r="D150"/>
  <c r="E150"/>
  <c r="F150"/>
  <c r="C151"/>
  <c r="N151" s="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N155" s="1"/>
  <c r="F155"/>
  <c r="C156"/>
  <c r="D156"/>
  <c r="E156"/>
  <c r="F156"/>
  <c r="C157"/>
  <c r="D157"/>
  <c r="E157"/>
  <c r="F157"/>
  <c r="C158"/>
  <c r="D158"/>
  <c r="E158"/>
  <c r="F158"/>
  <c r="C159"/>
  <c r="D159"/>
  <c r="N159" s="1"/>
  <c r="E159"/>
  <c r="F159"/>
  <c r="D133"/>
  <c r="E133"/>
  <c r="F133"/>
  <c r="N134"/>
  <c r="C133"/>
  <c r="N157"/>
  <c r="N139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N116" s="1"/>
  <c r="F116"/>
  <c r="D117"/>
  <c r="E117"/>
  <c r="F117"/>
  <c r="D118"/>
  <c r="E118"/>
  <c r="F118"/>
  <c r="D119"/>
  <c r="E119"/>
  <c r="F119"/>
  <c r="D120"/>
  <c r="E120"/>
  <c r="F120"/>
  <c r="D121"/>
  <c r="E121"/>
  <c r="F121"/>
  <c r="L121" s="1"/>
  <c r="M121" s="1"/>
  <c r="D122"/>
  <c r="E122"/>
  <c r="N122" s="1"/>
  <c r="F122"/>
  <c r="D123"/>
  <c r="E123"/>
  <c r="N123" s="1"/>
  <c r="F123"/>
  <c r="D124"/>
  <c r="E124"/>
  <c r="N124" s="1"/>
  <c r="F124"/>
  <c r="D125"/>
  <c r="E125"/>
  <c r="F125"/>
  <c r="D126"/>
  <c r="E126"/>
  <c r="N126" s="1"/>
  <c r="F126"/>
  <c r="D127"/>
  <c r="E127"/>
  <c r="F127"/>
  <c r="D128"/>
  <c r="E128"/>
  <c r="N128" s="1"/>
  <c r="F128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6"/>
  <c r="N6" s="1"/>
  <c r="L7"/>
  <c r="M7" s="1"/>
  <c r="N8"/>
  <c r="N11"/>
  <c r="N13"/>
  <c r="N14"/>
  <c r="N17"/>
  <c r="N19"/>
  <c r="N20"/>
  <c r="N21"/>
  <c r="N23"/>
  <c r="N25"/>
  <c r="L26"/>
  <c r="M26" s="1"/>
  <c r="N27"/>
  <c r="N29"/>
  <c r="N31"/>
  <c r="N32"/>
  <c r="N35"/>
  <c r="N37"/>
  <c r="L38"/>
  <c r="M38" s="1"/>
  <c r="N39"/>
  <c r="N41"/>
  <c r="L43"/>
  <c r="M43" s="1"/>
  <c r="N44"/>
  <c r="N45"/>
  <c r="N49"/>
  <c r="N50"/>
  <c r="N53"/>
  <c r="L55"/>
  <c r="M55" s="1"/>
  <c r="L56"/>
  <c r="M56" s="1"/>
  <c r="L61"/>
  <c r="M61" s="1"/>
  <c r="N63"/>
  <c r="N65"/>
  <c r="L67"/>
  <c r="M67" s="1"/>
  <c r="L68"/>
  <c r="M68" s="1"/>
  <c r="L73"/>
  <c r="M73" s="1"/>
  <c r="N74"/>
  <c r="N75"/>
  <c r="N77"/>
  <c r="L79"/>
  <c r="M79" s="1"/>
  <c r="N80"/>
  <c r="L81"/>
  <c r="M81" s="1"/>
  <c r="N85"/>
  <c r="N86"/>
  <c r="N89"/>
  <c r="L91"/>
  <c r="M91" s="1"/>
  <c r="N92"/>
  <c r="N93"/>
  <c r="N97"/>
  <c r="L98"/>
  <c r="M98" s="1"/>
  <c r="L103"/>
  <c r="M103" s="1"/>
  <c r="L104"/>
  <c r="M104" s="1"/>
  <c r="N105"/>
  <c r="L109"/>
  <c r="M109" s="1"/>
  <c r="L110"/>
  <c r="M110" s="1"/>
  <c r="N111"/>
  <c r="N113"/>
  <c r="L115"/>
  <c r="M115" s="1"/>
  <c r="N117"/>
  <c r="N121"/>
  <c r="N125"/>
  <c r="N127"/>
  <c r="N135"/>
  <c r="L137"/>
  <c r="L141"/>
  <c r="N146"/>
  <c r="L147"/>
  <c r="N33"/>
  <c r="N16"/>
  <c r="N136"/>
  <c r="N138"/>
  <c r="N22"/>
  <c r="N10"/>
  <c r="N47"/>
  <c r="N42"/>
  <c r="N18"/>
  <c r="N40"/>
  <c r="N9"/>
  <c r="N28"/>
  <c r="N15"/>
  <c r="N12"/>
  <c r="N36"/>
  <c r="N46"/>
  <c r="N30"/>
  <c r="N34"/>
  <c r="N24"/>
  <c r="N68"/>
  <c r="N71"/>
  <c r="N83"/>
  <c r="N70"/>
  <c r="N52"/>
  <c r="N72"/>
  <c r="N54"/>
  <c r="N82"/>
  <c r="N51"/>
  <c r="N84"/>
  <c r="N55"/>
  <c r="N88"/>
  <c r="N76"/>
  <c r="N59"/>
  <c r="N141"/>
  <c r="N142"/>
  <c r="N144"/>
  <c r="N148"/>
  <c r="N150"/>
  <c r="N78"/>
  <c r="N60"/>
  <c r="N66"/>
  <c r="N79"/>
  <c r="N57"/>
  <c r="N69"/>
  <c r="N58"/>
  <c r="N64"/>
  <c r="N48"/>
  <c r="N62"/>
  <c r="N101"/>
  <c r="N115"/>
  <c r="N95"/>
  <c r="N102"/>
  <c r="N107"/>
  <c r="N106"/>
  <c r="N109"/>
  <c r="N99"/>
  <c r="N94"/>
  <c r="N100"/>
  <c r="N110"/>
  <c r="N90"/>
  <c r="N114"/>
  <c r="N96"/>
  <c r="N112"/>
  <c r="N108"/>
  <c r="N118"/>
  <c r="N87"/>
  <c r="N119"/>
  <c r="N120"/>
  <c r="N153"/>
  <c r="N154"/>
  <c r="N156"/>
  <c r="L33"/>
  <c r="M33" s="1"/>
  <c r="L27"/>
  <c r="M27" s="1"/>
  <c r="L16"/>
  <c r="M16" s="1"/>
  <c r="L135"/>
  <c r="L136"/>
  <c r="L138"/>
  <c r="L8"/>
  <c r="M8" s="1"/>
  <c r="L11"/>
  <c r="M11" s="1"/>
  <c r="L23"/>
  <c r="M23" s="1"/>
  <c r="L22"/>
  <c r="M22" s="1"/>
  <c r="L31"/>
  <c r="M31" s="1"/>
  <c r="L32"/>
  <c r="M32" s="1"/>
  <c r="L10"/>
  <c r="M10" s="1"/>
  <c r="L47"/>
  <c r="M47" s="1"/>
  <c r="L42"/>
  <c r="M42" s="1"/>
  <c r="L21"/>
  <c r="M21" s="1"/>
  <c r="L18"/>
  <c r="M18" s="1"/>
  <c r="L40"/>
  <c r="M40" s="1"/>
  <c r="L41"/>
  <c r="M41" s="1"/>
  <c r="L9"/>
  <c r="M9" s="1"/>
  <c r="L28"/>
  <c r="M28" s="1"/>
  <c r="L15"/>
  <c r="M15" s="1"/>
  <c r="L12"/>
  <c r="M12" s="1"/>
  <c r="L29"/>
  <c r="M29" s="1"/>
  <c r="L36"/>
  <c r="M36" s="1"/>
  <c r="L19"/>
  <c r="M19" s="1"/>
  <c r="L46"/>
  <c r="M46" s="1"/>
  <c r="L30"/>
  <c r="M30" s="1"/>
  <c r="L45"/>
  <c r="M45" s="1"/>
  <c r="L20"/>
  <c r="M20" s="1"/>
  <c r="L34"/>
  <c r="M34" s="1"/>
  <c r="L24"/>
  <c r="M24" s="1"/>
  <c r="L71"/>
  <c r="M71" s="1"/>
  <c r="L80"/>
  <c r="M80" s="1"/>
  <c r="L83"/>
  <c r="M83" s="1"/>
  <c r="L70"/>
  <c r="M70" s="1"/>
  <c r="L52"/>
  <c r="M52" s="1"/>
  <c r="L72"/>
  <c r="M72" s="1"/>
  <c r="L54"/>
  <c r="M54" s="1"/>
  <c r="L82"/>
  <c r="M82" s="1"/>
  <c r="L51"/>
  <c r="M51" s="1"/>
  <c r="L84"/>
  <c r="M84" s="1"/>
  <c r="L53"/>
  <c r="M53" s="1"/>
  <c r="L88"/>
  <c r="M88" s="1"/>
  <c r="L86"/>
  <c r="M86" s="1"/>
  <c r="L76"/>
  <c r="M76" s="1"/>
  <c r="L59"/>
  <c r="M59" s="1"/>
  <c r="L65"/>
  <c r="M65" s="1"/>
  <c r="L142"/>
  <c r="L143"/>
  <c r="L144"/>
  <c r="L149"/>
  <c r="L150"/>
  <c r="L78"/>
  <c r="M78" s="1"/>
  <c r="L75"/>
  <c r="M75" s="1"/>
  <c r="L60"/>
  <c r="M60" s="1"/>
  <c r="L66"/>
  <c r="M66" s="1"/>
  <c r="L57"/>
  <c r="M57" s="1"/>
  <c r="L50"/>
  <c r="M50" s="1"/>
  <c r="L69"/>
  <c r="M69" s="1"/>
  <c r="L58"/>
  <c r="M58" s="1"/>
  <c r="L64"/>
  <c r="M64" s="1"/>
  <c r="L63"/>
  <c r="M63" s="1"/>
  <c r="L48"/>
  <c r="M48" s="1"/>
  <c r="L62"/>
  <c r="M62" s="1"/>
  <c r="L101"/>
  <c r="M101" s="1"/>
  <c r="L113"/>
  <c r="M113" s="1"/>
  <c r="L105"/>
  <c r="M105" s="1"/>
  <c r="L125"/>
  <c r="M125" s="1"/>
  <c r="L111"/>
  <c r="M111" s="1"/>
  <c r="L95"/>
  <c r="M95" s="1"/>
  <c r="L102"/>
  <c r="M102" s="1"/>
  <c r="L107"/>
  <c r="M107" s="1"/>
  <c r="L106"/>
  <c r="M106" s="1"/>
  <c r="L117"/>
  <c r="M117" s="1"/>
  <c r="L99"/>
  <c r="M99" s="1"/>
  <c r="L123"/>
  <c r="M123" s="1"/>
  <c r="L94"/>
  <c r="M94" s="1"/>
  <c r="L100"/>
  <c r="M100" s="1"/>
  <c r="L126"/>
  <c r="M126" s="1"/>
  <c r="L93"/>
  <c r="M93" s="1"/>
  <c r="L90"/>
  <c r="M90" s="1"/>
  <c r="L114"/>
  <c r="M114" s="1"/>
  <c r="L96"/>
  <c r="M96" s="1"/>
  <c r="L112"/>
  <c r="M112" s="1"/>
  <c r="L108"/>
  <c r="M108" s="1"/>
  <c r="L118"/>
  <c r="M118" s="1"/>
  <c r="L87"/>
  <c r="M87" s="1"/>
  <c r="L97"/>
  <c r="M97" s="1"/>
  <c r="L122"/>
  <c r="M122" s="1"/>
  <c r="L119"/>
  <c r="M119" s="1"/>
  <c r="L89"/>
  <c r="M89" s="1"/>
  <c r="L120"/>
  <c r="M120" s="1"/>
  <c r="L153"/>
  <c r="L154"/>
  <c r="L156"/>
  <c r="L159"/>
  <c r="L17"/>
  <c r="M17" s="1"/>
  <c r="H33"/>
  <c r="I33"/>
  <c r="J33"/>
  <c r="H27"/>
  <c r="I27"/>
  <c r="J27"/>
  <c r="H37"/>
  <c r="I37"/>
  <c r="J37"/>
  <c r="H16"/>
  <c r="I16"/>
  <c r="J16"/>
  <c r="H133"/>
  <c r="I133"/>
  <c r="J133"/>
  <c r="H134"/>
  <c r="I134"/>
  <c r="J134"/>
  <c r="H135"/>
  <c r="I135"/>
  <c r="J135"/>
  <c r="H136"/>
  <c r="I136"/>
  <c r="J136"/>
  <c r="H137"/>
  <c r="I137"/>
  <c r="J137"/>
  <c r="H138"/>
  <c r="I138"/>
  <c r="J138"/>
  <c r="H139"/>
  <c r="I139"/>
  <c r="J139"/>
  <c r="H140"/>
  <c r="I140"/>
  <c r="J140"/>
  <c r="H8"/>
  <c r="I8"/>
  <c r="J8"/>
  <c r="H6"/>
  <c r="I6"/>
  <c r="J6"/>
  <c r="H11"/>
  <c r="I11"/>
  <c r="J11"/>
  <c r="H13"/>
  <c r="I13"/>
  <c r="J13"/>
  <c r="H25"/>
  <c r="I25"/>
  <c r="J25"/>
  <c r="H23"/>
  <c r="I23"/>
  <c r="J23"/>
  <c r="H22"/>
  <c r="I22"/>
  <c r="J22"/>
  <c r="H31"/>
  <c r="I31"/>
  <c r="J31"/>
  <c r="H32"/>
  <c r="I32"/>
  <c r="J32"/>
  <c r="H10"/>
  <c r="I10"/>
  <c r="J10"/>
  <c r="H47"/>
  <c r="I47"/>
  <c r="J47"/>
  <c r="H44"/>
  <c r="I44"/>
  <c r="J44"/>
  <c r="H39"/>
  <c r="I39"/>
  <c r="J39"/>
  <c r="H42"/>
  <c r="I42"/>
  <c r="J42"/>
  <c r="H21"/>
  <c r="I21"/>
  <c r="J21"/>
  <c r="H18"/>
  <c r="I18"/>
  <c r="J18"/>
  <c r="H40"/>
  <c r="I40"/>
  <c r="J40"/>
  <c r="H41"/>
  <c r="I41"/>
  <c r="J41"/>
  <c r="H35"/>
  <c r="I35"/>
  <c r="J35"/>
  <c r="H9"/>
  <c r="I9"/>
  <c r="J9"/>
  <c r="H7"/>
  <c r="I7"/>
  <c r="J7"/>
  <c r="H28"/>
  <c r="I28"/>
  <c r="J28"/>
  <c r="H15"/>
  <c r="I15"/>
  <c r="J15"/>
  <c r="H12"/>
  <c r="I12"/>
  <c r="J12"/>
  <c r="H29"/>
  <c r="I29"/>
  <c r="J29"/>
  <c r="H36"/>
  <c r="I36"/>
  <c r="J36"/>
  <c r="H26"/>
  <c r="I26"/>
  <c r="J26"/>
  <c r="H19"/>
  <c r="I19"/>
  <c r="J19"/>
  <c r="H46"/>
  <c r="I46"/>
  <c r="J46"/>
  <c r="H30"/>
  <c r="I30"/>
  <c r="J30"/>
  <c r="H45"/>
  <c r="I45"/>
  <c r="J45"/>
  <c r="H43"/>
  <c r="I43"/>
  <c r="J43"/>
  <c r="H38"/>
  <c r="I38"/>
  <c r="J38"/>
  <c r="H20"/>
  <c r="I20"/>
  <c r="J20"/>
  <c r="H34"/>
  <c r="I34"/>
  <c r="J34"/>
  <c r="H14"/>
  <c r="I14"/>
  <c r="J14"/>
  <c r="H24"/>
  <c r="I24"/>
  <c r="J24"/>
  <c r="H68"/>
  <c r="I68"/>
  <c r="J68"/>
  <c r="H73"/>
  <c r="I73"/>
  <c r="J73"/>
  <c r="H81"/>
  <c r="I81"/>
  <c r="J81"/>
  <c r="H71"/>
  <c r="I71"/>
  <c r="J71"/>
  <c r="H80"/>
  <c r="I80"/>
  <c r="J80"/>
  <c r="H77"/>
  <c r="I77"/>
  <c r="J77"/>
  <c r="H83"/>
  <c r="I83"/>
  <c r="J83"/>
  <c r="H49"/>
  <c r="I49"/>
  <c r="J49"/>
  <c r="H70"/>
  <c r="I70"/>
  <c r="J70"/>
  <c r="H67"/>
  <c r="I67"/>
  <c r="J67"/>
  <c r="H52"/>
  <c r="I52"/>
  <c r="J52"/>
  <c r="H72"/>
  <c r="I72"/>
  <c r="J72"/>
  <c r="H54"/>
  <c r="I54"/>
  <c r="J54"/>
  <c r="H82"/>
  <c r="I82"/>
  <c r="J82"/>
  <c r="H51"/>
  <c r="I51"/>
  <c r="J51"/>
  <c r="H61"/>
  <c r="I61"/>
  <c r="J61"/>
  <c r="H84"/>
  <c r="I84"/>
  <c r="J84"/>
  <c r="H53"/>
  <c r="I53"/>
  <c r="J53"/>
  <c r="H85"/>
  <c r="I85"/>
  <c r="J85"/>
  <c r="H55"/>
  <c r="I55"/>
  <c r="J55"/>
  <c r="H88"/>
  <c r="I88"/>
  <c r="J88"/>
  <c r="H56"/>
  <c r="I56"/>
  <c r="J56"/>
  <c r="H86"/>
  <c r="I86"/>
  <c r="J86"/>
  <c r="H76"/>
  <c r="I76"/>
  <c r="J76"/>
  <c r="H59"/>
  <c r="I59"/>
  <c r="J59"/>
  <c r="H65"/>
  <c r="I65"/>
  <c r="J65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H78"/>
  <c r="I78"/>
  <c r="J78"/>
  <c r="H75"/>
  <c r="I75"/>
  <c r="J75"/>
  <c r="H60"/>
  <c r="I60"/>
  <c r="J60"/>
  <c r="H66"/>
  <c r="I66"/>
  <c r="J66"/>
  <c r="H74"/>
  <c r="I74"/>
  <c r="J74"/>
  <c r="H79"/>
  <c r="I79"/>
  <c r="J79"/>
  <c r="H57"/>
  <c r="I57"/>
  <c r="J57"/>
  <c r="H50"/>
  <c r="I50"/>
  <c r="J50"/>
  <c r="H69"/>
  <c r="I69"/>
  <c r="J69"/>
  <c r="H58"/>
  <c r="I58"/>
  <c r="J58"/>
  <c r="H64"/>
  <c r="I64"/>
  <c r="J64"/>
  <c r="H63"/>
  <c r="I63"/>
  <c r="J63"/>
  <c r="H48"/>
  <c r="I48"/>
  <c r="J48"/>
  <c r="H62"/>
  <c r="I62"/>
  <c r="J62"/>
  <c r="H127"/>
  <c r="I127"/>
  <c r="J127"/>
  <c r="H101"/>
  <c r="I101"/>
  <c r="J101"/>
  <c r="H113"/>
  <c r="I113"/>
  <c r="J113"/>
  <c r="H105"/>
  <c r="I105"/>
  <c r="J105"/>
  <c r="H121"/>
  <c r="I121"/>
  <c r="J121"/>
  <c r="H125"/>
  <c r="I125"/>
  <c r="J125"/>
  <c r="H92"/>
  <c r="I92"/>
  <c r="J92"/>
  <c r="H115"/>
  <c r="I115"/>
  <c r="J115"/>
  <c r="H111"/>
  <c r="I111"/>
  <c r="J111"/>
  <c r="H124"/>
  <c r="I124"/>
  <c r="J124"/>
  <c r="H95"/>
  <c r="I95"/>
  <c r="J95"/>
  <c r="H102"/>
  <c r="I102"/>
  <c r="J102"/>
  <c r="H107"/>
  <c r="I107"/>
  <c r="J107"/>
  <c r="H106"/>
  <c r="I106"/>
  <c r="J106"/>
  <c r="H117"/>
  <c r="I117"/>
  <c r="J117"/>
  <c r="H109"/>
  <c r="I109"/>
  <c r="J109"/>
  <c r="H99"/>
  <c r="I99"/>
  <c r="J99"/>
  <c r="H123"/>
  <c r="I123"/>
  <c r="J123"/>
  <c r="H128"/>
  <c r="I128"/>
  <c r="J128"/>
  <c r="H94"/>
  <c r="I94"/>
  <c r="J94"/>
  <c r="H116"/>
  <c r="I116"/>
  <c r="J116"/>
  <c r="H100"/>
  <c r="I100"/>
  <c r="J100"/>
  <c r="H126"/>
  <c r="I126"/>
  <c r="J126"/>
  <c r="H93"/>
  <c r="I93"/>
  <c r="J93"/>
  <c r="H110"/>
  <c r="I110"/>
  <c r="J110"/>
  <c r="H104"/>
  <c r="I104"/>
  <c r="J104"/>
  <c r="H90"/>
  <c r="I90"/>
  <c r="J90"/>
  <c r="H91"/>
  <c r="I91"/>
  <c r="J91"/>
  <c r="H114"/>
  <c r="I114"/>
  <c r="J114"/>
  <c r="H96"/>
  <c r="I96"/>
  <c r="J96"/>
  <c r="H112"/>
  <c r="I112"/>
  <c r="J112"/>
  <c r="H108"/>
  <c r="I108"/>
  <c r="J108"/>
  <c r="H118"/>
  <c r="I118"/>
  <c r="J118"/>
  <c r="H87"/>
  <c r="I87"/>
  <c r="J87"/>
  <c r="H97"/>
  <c r="I97"/>
  <c r="J97"/>
  <c r="H122"/>
  <c r="I122"/>
  <c r="J122"/>
  <c r="H119"/>
  <c r="I119"/>
  <c r="J119"/>
  <c r="H98"/>
  <c r="I98"/>
  <c r="J98"/>
  <c r="H89"/>
  <c r="I89"/>
  <c r="J89"/>
  <c r="H103"/>
  <c r="I103"/>
  <c r="J103"/>
  <c r="H120"/>
  <c r="I120"/>
  <c r="J120"/>
  <c r="H151"/>
  <c r="I151"/>
  <c r="J151"/>
  <c r="H152"/>
  <c r="I152"/>
  <c r="J152"/>
  <c r="H153"/>
  <c r="I153"/>
  <c r="J153"/>
  <c r="H154"/>
  <c r="I154"/>
  <c r="J154"/>
  <c r="H155"/>
  <c r="I155"/>
  <c r="J155"/>
  <c r="H156"/>
  <c r="I156"/>
  <c r="J156"/>
  <c r="H157"/>
  <c r="I157"/>
  <c r="J157"/>
  <c r="H158"/>
  <c r="I158"/>
  <c r="J158"/>
  <c r="H159"/>
  <c r="I159"/>
  <c r="J159"/>
  <c r="I17"/>
  <c r="J17"/>
  <c r="H17"/>
  <c r="L134" l="1"/>
  <c r="L155"/>
  <c r="N143"/>
  <c r="P143" s="1"/>
  <c r="L133"/>
  <c r="N158"/>
  <c r="P158" s="1"/>
  <c r="L152"/>
  <c r="L148"/>
  <c r="N152"/>
  <c r="P152" s="1"/>
  <c r="P87"/>
  <c r="P76"/>
  <c r="L124"/>
  <c r="M124" s="1"/>
  <c r="L157"/>
  <c r="L151"/>
  <c r="N43"/>
  <c r="R43" s="1"/>
  <c r="S43" s="1"/>
  <c r="N133"/>
  <c r="P133" s="1"/>
  <c r="L158"/>
  <c r="L128"/>
  <c r="M128" s="1"/>
  <c r="L92"/>
  <c r="M92" s="1"/>
  <c r="L127"/>
  <c r="M127" s="1"/>
  <c r="L146"/>
  <c r="L85"/>
  <c r="M85" s="1"/>
  <c r="L14"/>
  <c r="M14" s="1"/>
  <c r="L13"/>
  <c r="M13" s="1"/>
  <c r="N98"/>
  <c r="R98" s="1"/>
  <c r="S98" s="1"/>
  <c r="N104"/>
  <c r="P104" s="1"/>
  <c r="N56"/>
  <c r="P56" s="1"/>
  <c r="N73"/>
  <c r="R73" s="1"/>
  <c r="S73" s="1"/>
  <c r="N38"/>
  <c r="R38" s="1"/>
  <c r="S38" s="1"/>
  <c r="N140"/>
  <c r="P140" s="1"/>
  <c r="L49"/>
  <c r="M49" s="1"/>
  <c r="L25"/>
  <c r="M25" s="1"/>
  <c r="L37"/>
  <c r="M37" s="1"/>
  <c r="N103"/>
  <c r="R103" s="1"/>
  <c r="S103" s="1"/>
  <c r="N145"/>
  <c r="R145" s="1"/>
  <c r="S145" s="1"/>
  <c r="N61"/>
  <c r="R61" s="1"/>
  <c r="S61" s="1"/>
  <c r="N67"/>
  <c r="P67" s="1"/>
  <c r="N81"/>
  <c r="P81" s="1"/>
  <c r="N26"/>
  <c r="P26" s="1"/>
  <c r="L116"/>
  <c r="M116" s="1"/>
  <c r="L74"/>
  <c r="M74" s="1"/>
  <c r="L44"/>
  <c r="M44" s="1"/>
  <c r="L139"/>
  <c r="N91"/>
  <c r="P91" s="1"/>
  <c r="N7"/>
  <c r="P7" s="1"/>
  <c r="P103"/>
  <c r="P109"/>
  <c r="P124"/>
  <c r="P79"/>
  <c r="P150"/>
  <c r="P24"/>
  <c r="N147"/>
  <c r="P147" s="1"/>
  <c r="N137"/>
  <c r="R137" s="1"/>
  <c r="S137" s="1"/>
  <c r="P105"/>
  <c r="P63"/>
  <c r="P53"/>
  <c r="P77"/>
  <c r="P45"/>
  <c r="P29"/>
  <c r="P35"/>
  <c r="P39"/>
  <c r="P135"/>
  <c r="P33"/>
  <c r="L77"/>
  <c r="M77" s="1"/>
  <c r="L35"/>
  <c r="M35" s="1"/>
  <c r="L39"/>
  <c r="M39" s="1"/>
  <c r="P110"/>
  <c r="P128"/>
  <c r="P107"/>
  <c r="P92"/>
  <c r="P69"/>
  <c r="P60"/>
  <c r="P88"/>
  <c r="P70"/>
  <c r="P20"/>
  <c r="P19"/>
  <c r="P10"/>
  <c r="P13"/>
  <c r="L6"/>
  <c r="M6" s="1"/>
  <c r="P8"/>
  <c r="P100"/>
  <c r="P22"/>
  <c r="P51"/>
  <c r="P138"/>
  <c r="P119"/>
  <c r="P127"/>
  <c r="P141"/>
  <c r="P28"/>
  <c r="P112"/>
  <c r="P16"/>
  <c r="P18"/>
  <c r="P144"/>
  <c r="P155"/>
  <c r="P72"/>
  <c r="P156"/>
  <c r="P120"/>
  <c r="P97"/>
  <c r="P114"/>
  <c r="P126"/>
  <c r="P99"/>
  <c r="P95"/>
  <c r="P159"/>
  <c r="P153"/>
  <c r="P108"/>
  <c r="P94"/>
  <c r="P106"/>
  <c r="P115"/>
  <c r="P101"/>
  <c r="P58"/>
  <c r="P66"/>
  <c r="P148"/>
  <c r="P142"/>
  <c r="P71"/>
  <c r="P34"/>
  <c r="P46"/>
  <c r="P15"/>
  <c r="P40"/>
  <c r="P47"/>
  <c r="P25"/>
  <c r="P139"/>
  <c r="P121"/>
  <c r="P48"/>
  <c r="P57"/>
  <c r="P78"/>
  <c r="P145"/>
  <c r="P59"/>
  <c r="P85"/>
  <c r="P54"/>
  <c r="P83"/>
  <c r="P68"/>
  <c r="P36"/>
  <c r="P9"/>
  <c r="P42"/>
  <c r="P31"/>
  <c r="P6"/>
  <c r="P136"/>
  <c r="P27"/>
  <c r="P157"/>
  <c r="P151"/>
  <c r="P122"/>
  <c r="P96"/>
  <c r="P93"/>
  <c r="P123"/>
  <c r="P102"/>
  <c r="P125"/>
  <c r="P62"/>
  <c r="P50"/>
  <c r="P75"/>
  <c r="P146"/>
  <c r="P65"/>
  <c r="P55"/>
  <c r="P82"/>
  <c r="P49"/>
  <c r="P38"/>
  <c r="P21"/>
  <c r="P32"/>
  <c r="P11"/>
  <c r="P37"/>
  <c r="P17"/>
  <c r="P154"/>
  <c r="P89"/>
  <c r="P118"/>
  <c r="P90"/>
  <c r="P116"/>
  <c r="P117"/>
  <c r="P111"/>
  <c r="P113"/>
  <c r="P64"/>
  <c r="P74"/>
  <c r="P149"/>
  <c r="P86"/>
  <c r="P84"/>
  <c r="P52"/>
  <c r="P80"/>
  <c r="P14"/>
  <c r="P30"/>
  <c r="P12"/>
  <c r="P41"/>
  <c r="P44"/>
  <c r="P23"/>
  <c r="P134"/>
  <c r="R128"/>
  <c r="S128" s="1"/>
  <c r="R17"/>
  <c r="S17" s="1"/>
  <c r="R154"/>
  <c r="S154" s="1"/>
  <c r="R89"/>
  <c r="S89" s="1"/>
  <c r="R118"/>
  <c r="S118" s="1"/>
  <c r="R90"/>
  <c r="S90" s="1"/>
  <c r="R116"/>
  <c r="S116" s="1"/>
  <c r="R117"/>
  <c r="S117" s="1"/>
  <c r="R111"/>
  <c r="S111" s="1"/>
  <c r="R113"/>
  <c r="S113" s="1"/>
  <c r="R64"/>
  <c r="S64" s="1"/>
  <c r="R74"/>
  <c r="S74" s="1"/>
  <c r="R149"/>
  <c r="S149" s="1"/>
  <c r="R86"/>
  <c r="S86" s="1"/>
  <c r="R84"/>
  <c r="S84" s="1"/>
  <c r="R52"/>
  <c r="S52" s="1"/>
  <c r="R80"/>
  <c r="S80" s="1"/>
  <c r="R14"/>
  <c r="S14" s="1"/>
  <c r="R30"/>
  <c r="S30" s="1"/>
  <c r="R12"/>
  <c r="S12" s="1"/>
  <c r="R41"/>
  <c r="S41" s="1"/>
  <c r="R44"/>
  <c r="S44" s="1"/>
  <c r="R23"/>
  <c r="S23" s="1"/>
  <c r="R134"/>
  <c r="S134" s="1"/>
  <c r="R119"/>
  <c r="S119" s="1"/>
  <c r="R155"/>
  <c r="S155" s="1"/>
  <c r="R87"/>
  <c r="S87" s="1"/>
  <c r="R100"/>
  <c r="S100" s="1"/>
  <c r="R109"/>
  <c r="S109" s="1"/>
  <c r="R124"/>
  <c r="S124" s="1"/>
  <c r="R105"/>
  <c r="S105" s="1"/>
  <c r="R63"/>
  <c r="S63" s="1"/>
  <c r="R79"/>
  <c r="S79" s="1"/>
  <c r="R150"/>
  <c r="S150" s="1"/>
  <c r="R144"/>
  <c r="S144" s="1"/>
  <c r="R76"/>
  <c r="S76" s="1"/>
  <c r="R53"/>
  <c r="S53" s="1"/>
  <c r="R72"/>
  <c r="S72" s="1"/>
  <c r="R77"/>
  <c r="S77" s="1"/>
  <c r="R24"/>
  <c r="S24" s="1"/>
  <c r="R45"/>
  <c r="S45" s="1"/>
  <c r="R29"/>
  <c r="S29" s="1"/>
  <c r="R35"/>
  <c r="S35" s="1"/>
  <c r="R39"/>
  <c r="S39" s="1"/>
  <c r="R22"/>
  <c r="S22" s="1"/>
  <c r="R8"/>
  <c r="S8" s="1"/>
  <c r="R135"/>
  <c r="S135" s="1"/>
  <c r="R33"/>
  <c r="S33" s="1"/>
  <c r="R156"/>
  <c r="S156" s="1"/>
  <c r="R97"/>
  <c r="S97" s="1"/>
  <c r="R99"/>
  <c r="S99" s="1"/>
  <c r="R59"/>
  <c r="S59" s="1"/>
  <c r="R136"/>
  <c r="S136" s="1"/>
  <c r="R120"/>
  <c r="S120" s="1"/>
  <c r="R114"/>
  <c r="S114" s="1"/>
  <c r="R126"/>
  <c r="S126" s="1"/>
  <c r="R95"/>
  <c r="S95" s="1"/>
  <c r="R121"/>
  <c r="S121" s="1"/>
  <c r="R48"/>
  <c r="S48" s="1"/>
  <c r="R57"/>
  <c r="S57" s="1"/>
  <c r="R78"/>
  <c r="S78" s="1"/>
  <c r="R85"/>
  <c r="S85" s="1"/>
  <c r="R54"/>
  <c r="S54" s="1"/>
  <c r="R83"/>
  <c r="S83" s="1"/>
  <c r="R68"/>
  <c r="S68" s="1"/>
  <c r="R36"/>
  <c r="S36" s="1"/>
  <c r="R9"/>
  <c r="S9" s="1"/>
  <c r="R42"/>
  <c r="S42" s="1"/>
  <c r="R31"/>
  <c r="S31" s="1"/>
  <c r="R6"/>
  <c r="S6" s="1"/>
  <c r="R27"/>
  <c r="S27" s="1"/>
  <c r="R157"/>
  <c r="S157" s="1"/>
  <c r="R151"/>
  <c r="S151" s="1"/>
  <c r="R122"/>
  <c r="S122" s="1"/>
  <c r="R96"/>
  <c r="S96" s="1"/>
  <c r="R93"/>
  <c r="S93" s="1"/>
  <c r="R123"/>
  <c r="S123" s="1"/>
  <c r="R102"/>
  <c r="S102" s="1"/>
  <c r="R125"/>
  <c r="S125" s="1"/>
  <c r="R62"/>
  <c r="S62" s="1"/>
  <c r="R50"/>
  <c r="S50" s="1"/>
  <c r="R75"/>
  <c r="S75" s="1"/>
  <c r="R146"/>
  <c r="S146" s="1"/>
  <c r="R65"/>
  <c r="S65" s="1"/>
  <c r="R55"/>
  <c r="S55" s="1"/>
  <c r="R82"/>
  <c r="S82" s="1"/>
  <c r="R49"/>
  <c r="S49" s="1"/>
  <c r="R21"/>
  <c r="S21" s="1"/>
  <c r="R32"/>
  <c r="S32" s="1"/>
  <c r="R11"/>
  <c r="S11" s="1"/>
  <c r="R37"/>
  <c r="S37" s="1"/>
  <c r="R112"/>
  <c r="S112" s="1"/>
  <c r="R110"/>
  <c r="S110" s="1"/>
  <c r="R107"/>
  <c r="S107" s="1"/>
  <c r="R92"/>
  <c r="S92" s="1"/>
  <c r="R127"/>
  <c r="S127" s="1"/>
  <c r="R69"/>
  <c r="S69" s="1"/>
  <c r="R60"/>
  <c r="S60" s="1"/>
  <c r="R141"/>
  <c r="S141" s="1"/>
  <c r="R88"/>
  <c r="S88" s="1"/>
  <c r="R51"/>
  <c r="S51" s="1"/>
  <c r="R70"/>
  <c r="S70" s="1"/>
  <c r="R20"/>
  <c r="S20" s="1"/>
  <c r="R19"/>
  <c r="S19" s="1"/>
  <c r="R28"/>
  <c r="S28" s="1"/>
  <c r="R18"/>
  <c r="S18" s="1"/>
  <c r="R10"/>
  <c r="S10" s="1"/>
  <c r="R13"/>
  <c r="S13" s="1"/>
  <c r="R138"/>
  <c r="S138" s="1"/>
  <c r="R16"/>
  <c r="S16" s="1"/>
  <c r="R159"/>
  <c r="S159" s="1"/>
  <c r="R153"/>
  <c r="S153" s="1"/>
  <c r="R108"/>
  <c r="S108" s="1"/>
  <c r="R94"/>
  <c r="S94" s="1"/>
  <c r="R106"/>
  <c r="S106" s="1"/>
  <c r="R115"/>
  <c r="S115" s="1"/>
  <c r="R101"/>
  <c r="S101" s="1"/>
  <c r="R58"/>
  <c r="S58" s="1"/>
  <c r="R66"/>
  <c r="S66" s="1"/>
  <c r="R148"/>
  <c r="S148" s="1"/>
  <c r="R142"/>
  <c r="S142" s="1"/>
  <c r="R56"/>
  <c r="S56" s="1"/>
  <c r="R71"/>
  <c r="S71" s="1"/>
  <c r="R34"/>
  <c r="S34" s="1"/>
  <c r="R46"/>
  <c r="S46" s="1"/>
  <c r="R15"/>
  <c r="S15" s="1"/>
  <c r="R40"/>
  <c r="S40" s="1"/>
  <c r="R47"/>
  <c r="S47" s="1"/>
  <c r="R25"/>
  <c r="S25" s="1"/>
  <c r="R139"/>
  <c r="S139" s="1"/>
  <c r="R104" l="1"/>
  <c r="S104" s="1"/>
  <c r="R152"/>
  <c r="S152" s="1"/>
  <c r="R7"/>
  <c r="S7" s="1"/>
  <c r="R26"/>
  <c r="S26" s="1"/>
  <c r="P73"/>
  <c r="P43"/>
  <c r="R143"/>
  <c r="S143" s="1"/>
  <c r="R158"/>
  <c r="S158" s="1"/>
  <c r="P61"/>
  <c r="R140"/>
  <c r="S140" s="1"/>
  <c r="P98"/>
  <c r="R147"/>
  <c r="S147" s="1"/>
  <c r="R133"/>
  <c r="S133" s="1"/>
  <c r="R67"/>
  <c r="S67" s="1"/>
  <c r="R91"/>
  <c r="S91" s="1"/>
  <c r="R81"/>
  <c r="S81" s="1"/>
  <c r="P137"/>
  <c r="L4"/>
  <c r="P4" l="1"/>
  <c r="S4"/>
</calcChain>
</file>

<file path=xl/sharedStrings.xml><?xml version="1.0" encoding="utf-8"?>
<sst xmlns="http://schemas.openxmlformats.org/spreadsheetml/2006/main" count="328" uniqueCount="23">
  <si>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</si>
  <si>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</si>
  <si>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</si>
  <si>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</si>
  <si>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</si>
  <si>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</si>
  <si>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</si>
  <si>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</si>
  <si>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B vector</t>
  </si>
  <si>
    <t>Setosa</t>
  </si>
  <si>
    <t>Intercept</t>
  </si>
  <si>
    <t>Regressed</t>
  </si>
  <si>
    <t>Training data</t>
  </si>
  <si>
    <t>Test data</t>
  </si>
  <si>
    <t>Fitted %</t>
  </si>
  <si>
    <t>Original dataset</t>
  </si>
  <si>
    <t>Added columns</t>
  </si>
  <si>
    <t>Exponent constraint</t>
  </si>
  <si>
    <t>P(Y)</t>
  </si>
  <si>
    <t>Log(P(Y | Xi)</t>
  </si>
  <si>
    <t>Correctness</t>
  </si>
  <si>
    <t>Odds = p(1) / p(0)</t>
  </si>
  <si>
    <t>Log(Odds=p(1)/p(0)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</si>
</sst>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10" fontId="0" fillId="0" borderId="0" xfId="1" applyNumberFormat="1" applyFont="1"/>
    <xf numFmtId="0" fontId="19" fillId="0" borderId="0" xfId="0" applyFont="1"/>
    <xf numFmtId="10" fontId="19" fillId="0" borderId="0" xfId="1" applyNumberFormat="1" applyFont="1"/>
    <xf numFmtId="0" fontId="19" fillId="33" borderId="0" xfId="0" applyFont="1" applyFill="1"/>
    <xf numFmtId="0" fontId="8" fillId="4" borderId="0" xfId="9"/>
    <xf numFmtId="9" fontId="6" fillId="2" borderId="0" xfId="7" applyNumberFormat="1"/>
    <xf numFmtId="0" fontId="16" fillId="0" borderId="10" xfId="0" applyFont="1" applyBorder="1"/>
    <xf numFmtId="0" fontId="0" fillId="0" borderId="10" xfId="0" applyBorder="1"/>
    <xf numFmtId="0" fontId="8" fillId="4" borderId="10" xfId="9" applyBorder="1"/>
    <xf numFmtId="0" fontId="18" fillId="0" borderId="10" xfId="0" applyFont="1" applyBorder="1"/>
    <xf numFmtId="0" fontId="19" fillId="0" borderId="10" xfId="0" applyFont="1" applyBorder="1"/>
    <xf numFmtId="0" fontId="16" fillId="0" borderId="0" xfId="0" applyFont="1" applyAlignment="1">
      <alignment horizontal="right" indent="1"/>
    </xf>
    <xf numFmtId="0" fontId="16" fillId="0" borderId="0" xfId="0" applyFont="1" applyAlignment="1">
      <alignment horizontal="right" indent="2"/>
    </xf>
    <xf numFmtId="0" fontId="0" fillId="0" borderId="0" xfId="0" applyAlignment="1">
      <alignment horizontal="right" indent="1"/>
    </xf>
    <xf numFmtId="2" fontId="0" fillId="0" borderId="0" xfId="0" applyNumberFormat="1"/>
    <xf numFmtId="2" fontId="19" fillId="0" borderId="0" xfId="0" applyNumberFormat="1" applyFont="1"/>
    <xf numFmtId="2" fontId="8" fillId="4" borderId="0" xfId="9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un" xfId="7" builtinId="26" customBuiltin="1"/>
    <cellStyle name="Calcul" xfId="12" builtinId="22" customBuiltin="1"/>
    <cellStyle name="Celulă legată" xfId="13" builtinId="24" customBuiltin="1"/>
    <cellStyle name="Eronat" xfId="8" builtinId="27" customBuiltin="1"/>
    <cellStyle name="Ieșire" xfId="11" builtinId="21" customBuiltin="1"/>
    <cellStyle name="Intrare" xfId="10" builtinId="20" customBuiltin="1"/>
    <cellStyle name="Neutru" xfId="9" builtinId="28" customBuiltin="1"/>
    <cellStyle name="Normal" xfId="0" builtinId="0"/>
    <cellStyle name="Notă" xfId="16" builtinId="10" customBuiltin="1"/>
    <cellStyle name="Procent" xfId="1" builtinId="5"/>
    <cellStyle name="Text avertisment" xfId="15" builtinId="11" customBuiltin="1"/>
    <cellStyle name="Text explicativ" xfId="17" builtinId="53" customBuiltin="1"/>
    <cellStyle name="Titlu" xfId="2" builtinId="15" customBuiltin="1"/>
    <cellStyle name="Titlu 1" xfId="3" builtinId="16" customBuiltin="1"/>
    <cellStyle name="Titlu 2" xfId="4" builtinId="17" customBuiltin="1"/>
    <cellStyle name="Titlu 3" xfId="5" builtinId="18" customBuiltin="1"/>
    <cellStyle name="Titlu 4" xfId="6" builtinId="19" customBuiltin="1"/>
    <cellStyle name="Total" xfId="18" builtinId="25" customBuiltin="1"/>
    <cellStyle name="Verificare celulă" xfId="14" builtinId="23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'iris - gradient descent'!$E$6:$E$128</c:f>
              <c:numCache>
                <c:formatCode>General</c:formatCode>
                <c:ptCount val="123"/>
                <c:pt idx="0">
                  <c:v>-1.4157702598639792</c:v>
                </c:pt>
                <c:pt idx="1">
                  <c:v>-1.3045699137827087</c:v>
                </c:pt>
                <c:pt idx="2">
                  <c:v>-1.4713704329046142</c:v>
                </c:pt>
                <c:pt idx="3">
                  <c:v>-1.2489697407420737</c:v>
                </c:pt>
                <c:pt idx="4">
                  <c:v>-1.5269706059452495</c:v>
                </c:pt>
                <c:pt idx="5">
                  <c:v>-1.2489697407420737</c:v>
                </c:pt>
                <c:pt idx="6">
                  <c:v>-1.3601700868233437</c:v>
                </c:pt>
                <c:pt idx="7">
                  <c:v>-1.3601700868233437</c:v>
                </c:pt>
                <c:pt idx="8">
                  <c:v>-1.2489697407420737</c:v>
                </c:pt>
                <c:pt idx="9">
                  <c:v>-1.4157702598639792</c:v>
                </c:pt>
                <c:pt idx="10">
                  <c:v>-1.3045699137827087</c:v>
                </c:pt>
                <c:pt idx="11">
                  <c:v>-1.3045699137827087</c:v>
                </c:pt>
                <c:pt idx="12">
                  <c:v>-1.3045699137827087</c:v>
                </c:pt>
                <c:pt idx="13">
                  <c:v>-1.3601700868233437</c:v>
                </c:pt>
                <c:pt idx="14">
                  <c:v>-1.1933695677014384</c:v>
                </c:pt>
                <c:pt idx="15">
                  <c:v>-1.2489697407420737</c:v>
                </c:pt>
                <c:pt idx="16">
                  <c:v>-1.2489697407420737</c:v>
                </c:pt>
                <c:pt idx="17">
                  <c:v>-1.1377693946608034</c:v>
                </c:pt>
                <c:pt idx="18">
                  <c:v>-1.3045699137827087</c:v>
                </c:pt>
                <c:pt idx="19">
                  <c:v>-1.3045699137827087</c:v>
                </c:pt>
                <c:pt idx="20">
                  <c:v>-1.2489697407420737</c:v>
                </c:pt>
                <c:pt idx="21">
                  <c:v>-1.3601700868233437</c:v>
                </c:pt>
                <c:pt idx="22">
                  <c:v>-1.2489697407420737</c:v>
                </c:pt>
                <c:pt idx="23">
                  <c:v>-1.2489697407420737</c:v>
                </c:pt>
                <c:pt idx="24">
                  <c:v>-1.3601700868233437</c:v>
                </c:pt>
                <c:pt idx="25">
                  <c:v>-1.1377693946608034</c:v>
                </c:pt>
                <c:pt idx="26">
                  <c:v>-1.2489697407420737</c:v>
                </c:pt>
                <c:pt idx="27">
                  <c:v>-1.3045699137827087</c:v>
                </c:pt>
                <c:pt idx="28">
                  <c:v>-1.3045699137827087</c:v>
                </c:pt>
                <c:pt idx="29">
                  <c:v>-1.2489697407420737</c:v>
                </c:pt>
                <c:pt idx="30">
                  <c:v>-1.3601700868233437</c:v>
                </c:pt>
                <c:pt idx="31">
                  <c:v>-1.2489697407420737</c:v>
                </c:pt>
                <c:pt idx="32">
                  <c:v>-1.3045699137827087</c:v>
                </c:pt>
                <c:pt idx="33">
                  <c:v>-1.1933695677014384</c:v>
                </c:pt>
                <c:pt idx="34">
                  <c:v>-1.1933695677014384</c:v>
                </c:pt>
                <c:pt idx="35">
                  <c:v>-1.1933695677014384</c:v>
                </c:pt>
                <c:pt idx="36">
                  <c:v>-1.1933695677014384</c:v>
                </c:pt>
                <c:pt idx="37">
                  <c:v>-1.0265690485795329</c:v>
                </c:pt>
                <c:pt idx="38">
                  <c:v>-1.0265690485795329</c:v>
                </c:pt>
                <c:pt idx="39">
                  <c:v>-1.1933695677014384</c:v>
                </c:pt>
                <c:pt idx="40">
                  <c:v>-1.3601700868233437</c:v>
                </c:pt>
                <c:pt idx="41">
                  <c:v>-1.1377693946608034</c:v>
                </c:pt>
                <c:pt idx="42">
                  <c:v>-0.41496714513254601</c:v>
                </c:pt>
                <c:pt idx="43">
                  <c:v>-0.24816662601064063</c:v>
                </c:pt>
                <c:pt idx="44">
                  <c:v>-0.24816662601064063</c:v>
                </c:pt>
                <c:pt idx="45">
                  <c:v>-8.1366106888734954E-2</c:v>
                </c:pt>
                <c:pt idx="46">
                  <c:v>-0.13696627992937019</c:v>
                </c:pt>
                <c:pt idx="47">
                  <c:v>0.19663475831444063</c:v>
                </c:pt>
                <c:pt idx="48">
                  <c:v>0.14103458527380566</c:v>
                </c:pt>
                <c:pt idx="49">
                  <c:v>8.5434412233170456E-2</c:v>
                </c:pt>
                <c:pt idx="50">
                  <c:v>0.14103458527380566</c:v>
                </c:pt>
                <c:pt idx="51">
                  <c:v>0.14103458527380566</c:v>
                </c:pt>
                <c:pt idx="52">
                  <c:v>0.25223493135507613</c:v>
                </c:pt>
                <c:pt idx="53">
                  <c:v>0.3078351043957111</c:v>
                </c:pt>
                <c:pt idx="54">
                  <c:v>0.19663475831444063</c:v>
                </c:pt>
                <c:pt idx="55">
                  <c:v>0.36343527743634657</c:v>
                </c:pt>
                <c:pt idx="56">
                  <c:v>0.19663475831444063</c:v>
                </c:pt>
                <c:pt idx="57">
                  <c:v>0.3078351043957111</c:v>
                </c:pt>
                <c:pt idx="58">
                  <c:v>0.25223493135507613</c:v>
                </c:pt>
                <c:pt idx="59">
                  <c:v>0.36343527743634657</c:v>
                </c:pt>
                <c:pt idx="60">
                  <c:v>0.14103458527380566</c:v>
                </c:pt>
                <c:pt idx="61">
                  <c:v>8.5434412233170456E-2</c:v>
                </c:pt>
                <c:pt idx="62">
                  <c:v>0.53023579655825193</c:v>
                </c:pt>
                <c:pt idx="63">
                  <c:v>0.25223493135507613</c:v>
                </c:pt>
                <c:pt idx="64">
                  <c:v>0.47463562351761651</c:v>
                </c:pt>
                <c:pt idx="65">
                  <c:v>0.14103458527380566</c:v>
                </c:pt>
                <c:pt idx="66">
                  <c:v>0.25223493135507613</c:v>
                </c:pt>
                <c:pt idx="67">
                  <c:v>0.41903545047698154</c:v>
                </c:pt>
                <c:pt idx="68">
                  <c:v>0.36343527743634657</c:v>
                </c:pt>
                <c:pt idx="69">
                  <c:v>0.36343527743634657</c:v>
                </c:pt>
                <c:pt idx="70">
                  <c:v>0.53023579655825193</c:v>
                </c:pt>
                <c:pt idx="71">
                  <c:v>0.41903545047698154</c:v>
                </c:pt>
                <c:pt idx="72">
                  <c:v>0.53023579655825193</c:v>
                </c:pt>
                <c:pt idx="73">
                  <c:v>0.47463562351761651</c:v>
                </c:pt>
                <c:pt idx="74">
                  <c:v>0.47463562351761651</c:v>
                </c:pt>
                <c:pt idx="75">
                  <c:v>0.64143614263952242</c:v>
                </c:pt>
                <c:pt idx="76">
                  <c:v>0.53023579655825193</c:v>
                </c:pt>
                <c:pt idx="77">
                  <c:v>0.53023579655825193</c:v>
                </c:pt>
                <c:pt idx="78">
                  <c:v>0.41903545047698154</c:v>
                </c:pt>
                <c:pt idx="79">
                  <c:v>0.41903545047698154</c:v>
                </c:pt>
                <c:pt idx="80">
                  <c:v>0.64143614263952242</c:v>
                </c:pt>
                <c:pt idx="81">
                  <c:v>0.75263648872079236</c:v>
                </c:pt>
                <c:pt idx="82">
                  <c:v>0.58583596959888695</c:v>
                </c:pt>
                <c:pt idx="83">
                  <c:v>0.58583596959888695</c:v>
                </c:pt>
                <c:pt idx="84">
                  <c:v>0.58583596959888695</c:v>
                </c:pt>
                <c:pt idx="85">
                  <c:v>0.64143614263952242</c:v>
                </c:pt>
                <c:pt idx="86">
                  <c:v>0.41903545047698154</c:v>
                </c:pt>
                <c:pt idx="87">
                  <c:v>0.64143614263952242</c:v>
                </c:pt>
                <c:pt idx="88">
                  <c:v>0.69703631568015734</c:v>
                </c:pt>
                <c:pt idx="89">
                  <c:v>0.75263648872079236</c:v>
                </c:pt>
                <c:pt idx="90">
                  <c:v>1.1418377000052387</c:v>
                </c:pt>
                <c:pt idx="91">
                  <c:v>1.0306373539239682</c:v>
                </c:pt>
                <c:pt idx="92">
                  <c:v>0.97503718088333324</c:v>
                </c:pt>
                <c:pt idx="93">
                  <c:v>0.97503718088333324</c:v>
                </c:pt>
                <c:pt idx="94">
                  <c:v>0.64143614263952242</c:v>
                </c:pt>
                <c:pt idx="95">
                  <c:v>0.75263648872079236</c:v>
                </c:pt>
                <c:pt idx="96">
                  <c:v>0.86383683480206275</c:v>
                </c:pt>
                <c:pt idx="97">
                  <c:v>0.91943700784269822</c:v>
                </c:pt>
                <c:pt idx="98">
                  <c:v>1.2530380460865091</c:v>
                </c:pt>
                <c:pt idx="99">
                  <c:v>1.0306373539239682</c:v>
                </c:pt>
                <c:pt idx="100">
                  <c:v>0.69703631568015734</c:v>
                </c:pt>
                <c:pt idx="101">
                  <c:v>0.97503718088333324</c:v>
                </c:pt>
                <c:pt idx="102">
                  <c:v>1.4754387382490499</c:v>
                </c:pt>
                <c:pt idx="103">
                  <c:v>0.86383683480206275</c:v>
                </c:pt>
                <c:pt idx="104">
                  <c:v>1.0862375269646036</c:v>
                </c:pt>
                <c:pt idx="105">
                  <c:v>1.1418377000052387</c:v>
                </c:pt>
                <c:pt idx="106">
                  <c:v>1.308638219127144</c:v>
                </c:pt>
                <c:pt idx="107">
                  <c:v>1.1974378730458741</c:v>
                </c:pt>
                <c:pt idx="108">
                  <c:v>1.0306373539239682</c:v>
                </c:pt>
                <c:pt idx="109">
                  <c:v>1.4198385652084144</c:v>
                </c:pt>
                <c:pt idx="110">
                  <c:v>1.0862375269646036</c:v>
                </c:pt>
                <c:pt idx="111">
                  <c:v>0.75263648872079236</c:v>
                </c:pt>
                <c:pt idx="112">
                  <c:v>1.0306373539239682</c:v>
                </c:pt>
                <c:pt idx="113">
                  <c:v>1.0306373539239682</c:v>
                </c:pt>
                <c:pt idx="114">
                  <c:v>1.0306373539239682</c:v>
                </c:pt>
                <c:pt idx="115">
                  <c:v>1.1418377000052387</c:v>
                </c:pt>
                <c:pt idx="116">
                  <c:v>1.308638219127144</c:v>
                </c:pt>
                <c:pt idx="117">
                  <c:v>1.6422392573709554</c:v>
                </c:pt>
                <c:pt idx="118">
                  <c:v>1.308638219127144</c:v>
                </c:pt>
                <c:pt idx="119">
                  <c:v>1.58663908433032</c:v>
                </c:pt>
                <c:pt idx="120">
                  <c:v>1.6422392573709554</c:v>
                </c:pt>
                <c:pt idx="121">
                  <c:v>1.2530380460865091</c:v>
                </c:pt>
                <c:pt idx="122">
                  <c:v>1.7534396034522257</c:v>
                </c:pt>
              </c:numCache>
            </c:numRef>
          </c:xVal>
          <c:yVal>
            <c:numRef>
              <c:f>'iris - gradient descent'!$L$6:$L$128</c:f>
              <c:numCache>
                <c:formatCode>0.00</c:formatCode>
                <c:ptCount val="123"/>
                <c:pt idx="0">
                  <c:v>-50.000000031319018</c:v>
                </c:pt>
                <c:pt idx="1">
                  <c:v>-48.267775791844556</c:v>
                </c:pt>
                <c:pt idx="2">
                  <c:v>-47.967897479388085</c:v>
                </c:pt>
                <c:pt idx="3">
                  <c:v>-47.302071832930338</c:v>
                </c:pt>
                <c:pt idx="4">
                  <c:v>-47.014609570877198</c:v>
                </c:pt>
                <c:pt idx="5">
                  <c:v>-46.58111949510446</c:v>
                </c:pt>
                <c:pt idx="6">
                  <c:v>-46.436095875377035</c:v>
                </c:pt>
                <c:pt idx="7">
                  <c:v>-45.581941432945356</c:v>
                </c:pt>
                <c:pt idx="8">
                  <c:v>-44.96720616609899</c:v>
                </c:pt>
                <c:pt idx="9">
                  <c:v>-44.822936801867527</c:v>
                </c:pt>
                <c:pt idx="10">
                  <c:v>-44.648312899952359</c:v>
                </c:pt>
                <c:pt idx="11">
                  <c:v>-44.52784905666374</c:v>
                </c:pt>
                <c:pt idx="12">
                  <c:v>-44.407385213375136</c:v>
                </c:pt>
                <c:pt idx="13">
                  <c:v>-44.056416521307284</c:v>
                </c:pt>
                <c:pt idx="14">
                  <c:v>-43.969426781263564</c:v>
                </c:pt>
                <c:pt idx="15">
                  <c:v>-43.93627488893253</c:v>
                </c:pt>
                <c:pt idx="16">
                  <c:v>-43.761328776103511</c:v>
                </c:pt>
                <c:pt idx="17">
                  <c:v>-43.631518561426745</c:v>
                </c:pt>
                <c:pt idx="18">
                  <c:v>-43.496917779497295</c:v>
                </c:pt>
                <c:pt idx="19">
                  <c:v>-43.464842353576074</c:v>
                </c:pt>
                <c:pt idx="20">
                  <c:v>-43.289141985251092</c:v>
                </c:pt>
                <c:pt idx="21">
                  <c:v>-43.17802451335065</c:v>
                </c:pt>
                <c:pt idx="22">
                  <c:v>-42.674084507490875</c:v>
                </c:pt>
                <c:pt idx="23">
                  <c:v>-42.674084507490875</c:v>
                </c:pt>
                <c:pt idx="24">
                  <c:v>-42.388020922761399</c:v>
                </c:pt>
                <c:pt idx="25">
                  <c:v>-42.369328179985089</c:v>
                </c:pt>
                <c:pt idx="26">
                  <c:v>-42.314523699530824</c:v>
                </c:pt>
                <c:pt idx="27">
                  <c:v>-42.082188128845814</c:v>
                </c:pt>
                <c:pt idx="28">
                  <c:v>-42.059781285226606</c:v>
                </c:pt>
                <c:pt idx="29">
                  <c:v>-41.953132169665004</c:v>
                </c:pt>
                <c:pt idx="30">
                  <c:v>-41.620424175791356</c:v>
                </c:pt>
                <c:pt idx="31">
                  <c:v>-40.821074213813958</c:v>
                </c:pt>
                <c:pt idx="32">
                  <c:v>-40.755846895561717</c:v>
                </c:pt>
                <c:pt idx="33">
                  <c:v>-40.635705263186964</c:v>
                </c:pt>
                <c:pt idx="34">
                  <c:v>-40.613298419567769</c:v>
                </c:pt>
                <c:pt idx="35">
                  <c:v>-40.492834576279165</c:v>
                </c:pt>
                <c:pt idx="36">
                  <c:v>-40.044885350951716</c:v>
                </c:pt>
                <c:pt idx="37">
                  <c:v>-39.278687281305331</c:v>
                </c:pt>
                <c:pt idx="38">
                  <c:v>-39.079503602951348</c:v>
                </c:pt>
                <c:pt idx="39">
                  <c:v>-38.302670318261391</c:v>
                </c:pt>
                <c:pt idx="40">
                  <c:v>-38.134163388504945</c:v>
                </c:pt>
                <c:pt idx="41">
                  <c:v>-38.006506106647805</c:v>
                </c:pt>
                <c:pt idx="42">
                  <c:v>-17.444265827182445</c:v>
                </c:pt>
                <c:pt idx="43">
                  <c:v>-15.032079002609393</c:v>
                </c:pt>
                <c:pt idx="44">
                  <c:v>-14.911615159320785</c:v>
                </c:pt>
                <c:pt idx="45">
                  <c:v>-13.040666378363504</c:v>
                </c:pt>
                <c:pt idx="46">
                  <c:v>-12.050402643010463</c:v>
                </c:pt>
                <c:pt idx="47">
                  <c:v>-11.714215311411179</c:v>
                </c:pt>
                <c:pt idx="48">
                  <c:v>-11.176801202306523</c:v>
                </c:pt>
                <c:pt idx="49">
                  <c:v>-11.066760196815883</c:v>
                </c:pt>
                <c:pt idx="50">
                  <c:v>-10.55390586415005</c:v>
                </c:pt>
                <c:pt idx="51">
                  <c:v>-10.059312229678435</c:v>
                </c:pt>
                <c:pt idx="52">
                  <c:v>-9.6213537975668544</c:v>
                </c:pt>
                <c:pt idx="53">
                  <c:v>-9.1629817344414377</c:v>
                </c:pt>
                <c:pt idx="54">
                  <c:v>-9.1499212622103983</c:v>
                </c:pt>
                <c:pt idx="55">
                  <c:v>-8.8026666709854258</c:v>
                </c:pt>
                <c:pt idx="56">
                  <c:v>-8.6456590454367692</c:v>
                </c:pt>
                <c:pt idx="57">
                  <c:v>-8.6363126740486074</c:v>
                </c:pt>
                <c:pt idx="58">
                  <c:v>-8.1745487209941565</c:v>
                </c:pt>
                <c:pt idx="59">
                  <c:v>-8.1555337673039876</c:v>
                </c:pt>
                <c:pt idx="60">
                  <c:v>-7.8225035625164976</c:v>
                </c:pt>
                <c:pt idx="61">
                  <c:v>-7.5919987137372544</c:v>
                </c:pt>
                <c:pt idx="62">
                  <c:v>-7.4117425412768121</c:v>
                </c:pt>
                <c:pt idx="63">
                  <c:v>-7.1436174438276998</c:v>
                </c:pt>
                <c:pt idx="64">
                  <c:v>-7.1249247010513868</c:v>
                </c:pt>
                <c:pt idx="65">
                  <c:v>-7.0549068155464534</c:v>
                </c:pt>
                <c:pt idx="66">
                  <c:v>-6.9590027486966664</c:v>
                </c:pt>
                <c:pt idx="67">
                  <c:v>-6.478546052865906</c:v>
                </c:pt>
                <c:pt idx="68">
                  <c:v>-5.8496738473786838</c:v>
                </c:pt>
                <c:pt idx="69">
                  <c:v>-5.7419482654072578</c:v>
                </c:pt>
                <c:pt idx="70">
                  <c:v>-5.6325516817443351</c:v>
                </c:pt>
                <c:pt idx="71">
                  <c:v>-5.2260242537262585</c:v>
                </c:pt>
                <c:pt idx="72">
                  <c:v>-5.1749338741148732</c:v>
                </c:pt>
                <c:pt idx="73">
                  <c:v>-5.1290437204666652</c:v>
                </c:pt>
                <c:pt idx="74">
                  <c:v>-4.3517783911946069</c:v>
                </c:pt>
                <c:pt idx="75">
                  <c:v>-3.9917855386524481</c:v>
                </c:pt>
                <c:pt idx="76">
                  <c:v>-3.8903366490540114</c:v>
                </c:pt>
                <c:pt idx="77">
                  <c:v>-3.8261857972115854</c:v>
                </c:pt>
                <c:pt idx="78">
                  <c:v>-3.6042730643245431</c:v>
                </c:pt>
                <c:pt idx="79">
                  <c:v>-2.1138932576228573</c:v>
                </c:pt>
                <c:pt idx="80">
                  <c:v>-0.10898811656382623</c:v>
                </c:pt>
                <c:pt idx="81">
                  <c:v>0.44943415883635485</c:v>
                </c:pt>
                <c:pt idx="82">
                  <c:v>0.59187280116206242</c:v>
                </c:pt>
                <c:pt idx="83">
                  <c:v>1.0961350179356932</c:v>
                </c:pt>
                <c:pt idx="84">
                  <c:v>1.3370627045129071</c:v>
                </c:pt>
                <c:pt idx="85">
                  <c:v>1.687709185666912</c:v>
                </c:pt>
                <c:pt idx="86">
                  <c:v>2.2840739206508118</c:v>
                </c:pt>
                <c:pt idx="87">
                  <c:v>2.312435245729147</c:v>
                </c:pt>
                <c:pt idx="88">
                  <c:v>2.6873192924081044</c:v>
                </c:pt>
                <c:pt idx="89">
                  <c:v>3.7026051199418006</c:v>
                </c:pt>
                <c:pt idx="90">
                  <c:v>4.3591942286796366</c:v>
                </c:pt>
                <c:pt idx="91">
                  <c:v>4.9552367527496877</c:v>
                </c:pt>
                <c:pt idx="92">
                  <c:v>5.643359409158399</c:v>
                </c:pt>
                <c:pt idx="93">
                  <c:v>5.7638232524470085</c:v>
                </c:pt>
                <c:pt idx="94">
                  <c:v>5.8979919897943738</c:v>
                </c:pt>
                <c:pt idx="95">
                  <c:v>6.401931995654139</c:v>
                </c:pt>
                <c:pt idx="96">
                  <c:v>6.5317422103309033</c:v>
                </c:pt>
                <c:pt idx="97">
                  <c:v>6.66079816951172</c:v>
                </c:pt>
                <c:pt idx="98">
                  <c:v>7.4274282837401957</c:v>
                </c:pt>
                <c:pt idx="99">
                  <c:v>7.5291993842524834</c:v>
                </c:pt>
                <c:pt idx="100">
                  <c:v>7.6409612779806455</c:v>
                </c:pt>
                <c:pt idx="101">
                  <c:v>8.1628397711207814</c:v>
                </c:pt>
                <c:pt idx="102">
                  <c:v>8.8269445293410165</c:v>
                </c:pt>
                <c:pt idx="103">
                  <c:v>8.8647771552564816</c:v>
                </c:pt>
                <c:pt idx="104">
                  <c:v>8.9845965767173865</c:v>
                </c:pt>
                <c:pt idx="105">
                  <c:v>9.7208721532621674</c:v>
                </c:pt>
                <c:pt idx="106">
                  <c:v>10.353868118302749</c:v>
                </c:pt>
                <c:pt idx="107">
                  <c:v>10.792470972242047</c:v>
                </c:pt>
                <c:pt idx="108">
                  <c:v>10.838683336804108</c:v>
                </c:pt>
                <c:pt idx="109">
                  <c:v>10.880214967781722</c:v>
                </c:pt>
                <c:pt idx="110">
                  <c:v>10.967739295984918</c:v>
                </c:pt>
                <c:pt idx="111">
                  <c:v>11.333167137607481</c:v>
                </c:pt>
                <c:pt idx="112">
                  <c:v>11.901690039891783</c:v>
                </c:pt>
                <c:pt idx="113">
                  <c:v>11.988247735353406</c:v>
                </c:pt>
                <c:pt idx="114">
                  <c:v>12.086304735022813</c:v>
                </c:pt>
                <c:pt idx="115">
                  <c:v>12.58057615858058</c:v>
                </c:pt>
                <c:pt idx="116">
                  <c:v>13.048294593094147</c:v>
                </c:pt>
                <c:pt idx="117">
                  <c:v>14.044353089692075</c:v>
                </c:pt>
                <c:pt idx="118">
                  <c:v>14.188190409341434</c:v>
                </c:pt>
                <c:pt idx="119">
                  <c:v>15.460159206753357</c:v>
                </c:pt>
                <c:pt idx="120">
                  <c:v>15.756323418366946</c:v>
                </c:pt>
                <c:pt idx="121">
                  <c:v>16.854687603636613</c:v>
                </c:pt>
                <c:pt idx="122">
                  <c:v>21.422757670455255</c:v>
                </c:pt>
              </c:numCache>
            </c:numRef>
          </c:yVal>
        </c:ser>
        <c:axId val="47853952"/>
        <c:axId val="47856256"/>
      </c:scatterChart>
      <c:valAx>
        <c:axId val="47853952"/>
        <c:scaling>
          <c:orientation val="minMax"/>
        </c:scaling>
        <c:axPos val="b"/>
        <c:numFmt formatCode="General" sourceLinked="1"/>
        <c:tickLblPos val="nextTo"/>
        <c:crossAx val="47856256"/>
        <c:crosses val="autoZero"/>
        <c:crossBetween val="midCat"/>
      </c:valAx>
      <c:valAx>
        <c:axId val="47856256"/>
        <c:scaling>
          <c:orientation val="minMax"/>
        </c:scaling>
        <c:axPos val="l"/>
        <c:majorGridlines/>
        <c:numFmt formatCode="0.00" sourceLinked="1"/>
        <c:tickLblPos val="nextTo"/>
        <c:crossAx val="478539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9</xdr:row>
      <xdr:rowOff>171449</xdr:rowOff>
    </xdr:from>
    <xdr:to>
      <xdr:col>27</xdr:col>
      <xdr:colOff>314325</xdr:colOff>
      <xdr:row>31</xdr:row>
      <xdr:rowOff>152400</xdr:rowOff>
    </xdr:to>
    <xdr:graphicFrame macro="">
      <xdr:nvGraphicFramePr>
        <xdr:cNvPr id="2" name="Diagramă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9"/>
  <sheetViews>
    <sheetView tabSelected="1" workbookViewId="0">
      <selection activeCell="N6" sqref="N6"/>
    </sheetView>
  </sheetViews>
  <sheetFormatPr defaultRowHeight="15"/>
  <cols>
    <col min="1" max="1" width="12.42578125" bestFit="1" customWidth="1"/>
    <col min="2" max="2" width="9.140625" style="9"/>
    <col min="3" max="3" width="12.42578125" bestFit="1" customWidth="1"/>
    <col min="4" max="4" width="11.85546875" bestFit="1" customWidth="1"/>
    <col min="5" max="5" width="12.28515625" bestFit="1" customWidth="1"/>
    <col min="6" max="6" width="11.7109375" bestFit="1" customWidth="1"/>
    <col min="7" max="7" width="9.7109375" bestFit="1" customWidth="1"/>
    <col min="8" max="8" width="8.28515625" style="9" customWidth="1"/>
    <col min="9" max="10" width="0" hidden="1" customWidth="1"/>
    <col min="12" max="12" width="19.85546875" bestFit="1" customWidth="1"/>
    <col min="13" max="13" width="17.85546875" bestFit="1" customWidth="1"/>
    <col min="14" max="14" width="12" bestFit="1" customWidth="1"/>
    <col min="16" max="16" width="12.7109375" bestFit="1" customWidth="1"/>
    <col min="19" max="19" width="11.42578125" bestFit="1" customWidth="1"/>
  </cols>
  <sheetData>
    <row r="1" spans="1:19">
      <c r="B1" s="8" t="s">
        <v>15</v>
      </c>
      <c r="C1" s="1"/>
      <c r="H1" s="8" t="s">
        <v>16</v>
      </c>
      <c r="L1" s="1"/>
      <c r="M1" s="1"/>
      <c r="N1" s="1"/>
      <c r="R1" s="1" t="s">
        <v>11</v>
      </c>
    </row>
    <row r="2" spans="1:19">
      <c r="B2" s="8" t="s">
        <v>10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8" t="s">
        <v>7</v>
      </c>
      <c r="I2" s="1" t="s">
        <v>6</v>
      </c>
      <c r="J2" s="1" t="s">
        <v>7</v>
      </c>
      <c r="O2" s="1"/>
      <c r="Q2" s="1"/>
      <c r="R2" s="1" t="s">
        <v>9</v>
      </c>
      <c r="S2" s="1" t="s">
        <v>14</v>
      </c>
    </row>
    <row r="3" spans="1:19">
      <c r="C3" s="1"/>
      <c r="D3" s="1"/>
      <c r="E3" s="1"/>
      <c r="F3" s="1"/>
      <c r="G3" s="1"/>
      <c r="H3" s="8"/>
      <c r="I3" s="1"/>
      <c r="J3" s="1"/>
      <c r="L3" s="1" t="s">
        <v>17</v>
      </c>
      <c r="M3" s="1"/>
    </row>
    <row r="4" spans="1:19">
      <c r="A4" s="6" t="s">
        <v>8</v>
      </c>
      <c r="B4" s="10">
        <v>-14.367637595539328</v>
      </c>
      <c r="C4" s="6">
        <v>-2.2353050176508926</v>
      </c>
      <c r="D4" s="6">
        <v>-1.7440785104146839</v>
      </c>
      <c r="E4" s="6">
        <v>15.376007864270852</v>
      </c>
      <c r="F4" s="6">
        <v>8.0216673437207682</v>
      </c>
      <c r="G4" s="6"/>
      <c r="H4" s="10"/>
      <c r="I4" s="6"/>
      <c r="J4" s="6"/>
      <c r="K4" s="6"/>
      <c r="L4" s="18">
        <f>MIN(L6:L128)</f>
        <v>-50.000000031319018</v>
      </c>
      <c r="M4" s="18"/>
      <c r="N4" s="6"/>
      <c r="O4" s="6"/>
      <c r="P4" s="6">
        <f>SUM(P6:P128)</f>
        <v>-3.410168622484409</v>
      </c>
      <c r="S4" s="7">
        <f>SUM(S6:S159) / COUNT(S6:S159)</f>
        <v>0.98666666666666669</v>
      </c>
    </row>
    <row r="5" spans="1:19">
      <c r="C5" s="1"/>
      <c r="D5" s="1"/>
      <c r="E5" s="1"/>
      <c r="F5" s="1"/>
      <c r="G5" s="1"/>
      <c r="H5" s="8"/>
      <c r="I5" s="1"/>
      <c r="J5" s="1"/>
      <c r="L5" s="13" t="s">
        <v>22</v>
      </c>
      <c r="M5" s="13" t="s">
        <v>21</v>
      </c>
      <c r="N5" s="14" t="s">
        <v>18</v>
      </c>
      <c r="O5" s="15"/>
      <c r="P5" s="13" t="s">
        <v>19</v>
      </c>
      <c r="S5" s="1" t="s">
        <v>20</v>
      </c>
    </row>
    <row r="6" spans="1:19">
      <c r="A6" s="1" t="s">
        <v>12</v>
      </c>
      <c r="B6" s="8">
        <v>1</v>
      </c>
      <c r="C6">
        <f>('raw data'!B4 - AVERAGE('raw data'!B$4:B$126))/STDEV('raw data'!B$4:B$126)</f>
        <v>-6.3213500668397454E-2</v>
      </c>
      <c r="D6">
        <f>('raw data'!C4 - AVERAGE('raw data'!C$4:C$126))/STDEV('raw data'!C$4:C$126)</f>
        <v>2.05387437041189</v>
      </c>
      <c r="E6">
        <f>('raw data'!D4 - AVERAGE('raw data'!D$4:D$126))/STDEV('raw data'!D$4:D$126)</f>
        <v>-1.4157702598639792</v>
      </c>
      <c r="F6">
        <f>('raw data'!E4 - AVERAGE('raw data'!E$4:E$126))/STDEV('raw data'!E$4:E$126)</f>
        <v>-1.2993123053113786</v>
      </c>
      <c r="G6" t="s">
        <v>5</v>
      </c>
      <c r="H6" s="9">
        <f t="shared" ref="H6:J25" si="0">IF($G6=H$2, 1, 0)</f>
        <v>0</v>
      </c>
      <c r="I6">
        <f t="shared" si="0"/>
        <v>0</v>
      </c>
      <c r="J6">
        <f t="shared" si="0"/>
        <v>0</v>
      </c>
      <c r="L6" s="16">
        <f t="shared" ref="L6:L37" si="1">SUMPRODUCT($B6:$F6,$B$4:$F$4)</f>
        <v>-50.000000031319018</v>
      </c>
      <c r="M6" s="16">
        <f t="shared" ref="M6:M37" si="2">EXP(L6)</f>
        <v>1.9287497875573666E-22</v>
      </c>
      <c r="N6" s="2">
        <f t="shared" ref="N6:N37" si="3">1/(1+EXP(-SUMPRODUCT($B6:$F6,$B$4:$F$4)))</f>
        <v>1.9287497875573666E-22</v>
      </c>
      <c r="P6" s="16">
        <f t="shared" ref="P6:P37" si="4">H6 *LN(N6+0.0001) + (1-H6)*LN(1-N6+0.0001)</f>
        <v>9.9995000333297321E-5</v>
      </c>
      <c r="R6">
        <f t="shared" ref="R6:R37" si="5">IF(N6&gt;50%, 1, 0)</f>
        <v>0</v>
      </c>
      <c r="S6">
        <f t="shared" ref="S6:S37" si="6">IF(R6=H6, 1, 0)</f>
        <v>1</v>
      </c>
    </row>
    <row r="7" spans="1:19">
      <c r="B7" s="8">
        <v>1</v>
      </c>
      <c r="C7">
        <f>('raw data'!B5 - AVERAGE('raw data'!B$4:B$126))/STDEV('raw data'!B$4:B$126)</f>
        <v>-0.41663443622352225</v>
      </c>
      <c r="D7">
        <f>('raw data'!C5 - AVERAGE('raw data'!C$4:C$126))/STDEV('raw data'!C$4:C$126)</f>
        <v>2.4939903069287248</v>
      </c>
      <c r="E7">
        <f>('raw data'!D5 - AVERAGE('raw data'!D$4:D$126))/STDEV('raw data'!D$4:D$126)</f>
        <v>-1.3045699137827087</v>
      </c>
      <c r="F7">
        <f>('raw data'!E5 - AVERAGE('raw data'!E$4:E$126))/STDEV('raw data'!E$4:E$126)</f>
        <v>-1.2993123053113786</v>
      </c>
      <c r="G7" t="s">
        <v>5</v>
      </c>
      <c r="H7" s="9">
        <f t="shared" si="0"/>
        <v>0</v>
      </c>
      <c r="I7">
        <f t="shared" si="0"/>
        <v>0</v>
      </c>
      <c r="J7">
        <f t="shared" si="0"/>
        <v>0</v>
      </c>
      <c r="L7" s="16">
        <f t="shared" si="1"/>
        <v>-48.267775791844556</v>
      </c>
      <c r="M7" s="16">
        <f t="shared" si="2"/>
        <v>1.0903635372304564E-21</v>
      </c>
      <c r="N7" s="2">
        <f t="shared" si="3"/>
        <v>1.0903635372304564E-21</v>
      </c>
      <c r="P7" s="16">
        <f t="shared" si="4"/>
        <v>9.9995000333297321E-5</v>
      </c>
      <c r="R7">
        <f t="shared" si="5"/>
        <v>0</v>
      </c>
      <c r="S7">
        <f t="shared" si="6"/>
        <v>1</v>
      </c>
    </row>
    <row r="8" spans="1:19">
      <c r="B8" s="8">
        <v>1</v>
      </c>
      <c r="C8">
        <f>('raw data'!B6 - AVERAGE('raw data'!B$4:B$126))/STDEV('raw data'!B$4:B$126)</f>
        <v>-1.8303181784440226</v>
      </c>
      <c r="D8">
        <f>('raw data'!C6 - AVERAGE('raw data'!C$4:C$126))/STDEV('raw data'!C$4:C$126)</f>
        <v>2.05387437041189</v>
      </c>
      <c r="E8">
        <f>('raw data'!D6 - AVERAGE('raw data'!D$4:D$126))/STDEV('raw data'!D$4:D$126)</f>
        <v>-1.4713704329046142</v>
      </c>
      <c r="F8">
        <f>('raw data'!E6 - AVERAGE('raw data'!E$4:E$126))/STDEV('raw data'!E$4:E$126)</f>
        <v>-1.4318292319724892</v>
      </c>
      <c r="G8" t="s">
        <v>5</v>
      </c>
      <c r="H8" s="9">
        <f t="shared" si="0"/>
        <v>0</v>
      </c>
      <c r="I8">
        <f t="shared" si="0"/>
        <v>0</v>
      </c>
      <c r="J8">
        <f t="shared" si="0"/>
        <v>0</v>
      </c>
      <c r="L8" s="16">
        <f t="shared" si="1"/>
        <v>-47.967897479388085</v>
      </c>
      <c r="M8" s="16">
        <f t="shared" si="2"/>
        <v>1.4716577308795789E-21</v>
      </c>
      <c r="N8" s="2">
        <f t="shared" si="3"/>
        <v>1.4716577308795789E-21</v>
      </c>
      <c r="P8" s="16">
        <f t="shared" si="4"/>
        <v>9.9995000333297321E-5</v>
      </c>
      <c r="R8">
        <f t="shared" si="5"/>
        <v>0</v>
      </c>
      <c r="S8">
        <f t="shared" si="6"/>
        <v>1</v>
      </c>
    </row>
    <row r="9" spans="1:19">
      <c r="B9" s="8">
        <v>1</v>
      </c>
      <c r="C9">
        <f>('raw data'!B7 - AVERAGE('raw data'!B$4:B$126))/STDEV('raw data'!B$4:B$126)</f>
        <v>-0.77005537177864714</v>
      </c>
      <c r="D9">
        <f>('raw data'!C7 - AVERAGE('raw data'!C$4:C$126))/STDEV('raw data'!C$4:C$126)</f>
        <v>2.2739323386703068</v>
      </c>
      <c r="E9">
        <f>('raw data'!D7 - AVERAGE('raw data'!D$4:D$126))/STDEV('raw data'!D$4:D$126)</f>
        <v>-1.2489697407420737</v>
      </c>
      <c r="F9">
        <f>('raw data'!E7 - AVERAGE('raw data'!E$4:E$126))/STDEV('raw data'!E$4:E$126)</f>
        <v>-1.4318292319724892</v>
      </c>
      <c r="G9" t="s">
        <v>5</v>
      </c>
      <c r="H9" s="9">
        <f t="shared" si="0"/>
        <v>0</v>
      </c>
      <c r="I9">
        <f t="shared" si="0"/>
        <v>0</v>
      </c>
      <c r="J9">
        <f t="shared" si="0"/>
        <v>0</v>
      </c>
      <c r="L9" s="16">
        <f t="shared" si="1"/>
        <v>-47.302071832930338</v>
      </c>
      <c r="M9" s="16">
        <f t="shared" si="2"/>
        <v>2.8639881741279965E-21</v>
      </c>
      <c r="N9" s="2">
        <f t="shared" si="3"/>
        <v>2.8639881741279965E-21</v>
      </c>
      <c r="P9" s="16">
        <f t="shared" si="4"/>
        <v>9.9995000333297321E-5</v>
      </c>
      <c r="R9">
        <f t="shared" si="5"/>
        <v>0</v>
      </c>
      <c r="S9">
        <f t="shared" si="6"/>
        <v>1</v>
      </c>
    </row>
    <row r="10" spans="1:19">
      <c r="B10" s="8">
        <v>1</v>
      </c>
      <c r="C10">
        <f>('raw data'!B8 - AVERAGE('raw data'!B$4:B$126))/STDEV('raw data'!B$4:B$126)</f>
        <v>-1.4768972428888978</v>
      </c>
      <c r="D10">
        <f>('raw data'!C8 - AVERAGE('raw data'!C$4:C$126))/STDEV('raw data'!C$4:C$126)</f>
        <v>1.1736424973782218</v>
      </c>
      <c r="E10">
        <f>('raw data'!D8 - AVERAGE('raw data'!D$4:D$126))/STDEV('raw data'!D$4:D$126)</f>
        <v>-1.5269706059452495</v>
      </c>
      <c r="F10">
        <f>('raw data'!E8 - AVERAGE('raw data'!E$4:E$126))/STDEV('raw data'!E$4:E$126)</f>
        <v>-1.2993123053113786</v>
      </c>
      <c r="G10" t="s">
        <v>5</v>
      </c>
      <c r="H10" s="9">
        <f t="shared" si="0"/>
        <v>0</v>
      </c>
      <c r="I10">
        <f t="shared" si="0"/>
        <v>0</v>
      </c>
      <c r="J10">
        <f t="shared" si="0"/>
        <v>0</v>
      </c>
      <c r="L10" s="16">
        <f t="shared" si="1"/>
        <v>-47.014609570877198</v>
      </c>
      <c r="M10" s="16">
        <f t="shared" si="2"/>
        <v>3.81781161190636E-21</v>
      </c>
      <c r="N10" s="2">
        <f t="shared" si="3"/>
        <v>3.81781161190636E-21</v>
      </c>
      <c r="P10" s="16">
        <f t="shared" si="4"/>
        <v>9.9995000333297321E-5</v>
      </c>
      <c r="R10">
        <f t="shared" si="5"/>
        <v>0</v>
      </c>
      <c r="S10">
        <f t="shared" si="6"/>
        <v>1</v>
      </c>
    </row>
    <row r="11" spans="1:19">
      <c r="B11" s="8">
        <v>1</v>
      </c>
      <c r="C11">
        <f>('raw data'!B9 - AVERAGE('raw data'!B$4:B$126))/STDEV('raw data'!B$4:B$126)</f>
        <v>-0.18102047918677205</v>
      </c>
      <c r="D11">
        <f>('raw data'!C9 - AVERAGE('raw data'!C$4:C$126))/STDEV('raw data'!C$4:C$126)</f>
        <v>2.9341062434455596</v>
      </c>
      <c r="E11">
        <f>('raw data'!D9 - AVERAGE('raw data'!D$4:D$126))/STDEV('raw data'!D$4:D$126)</f>
        <v>-1.2489697407420737</v>
      </c>
      <c r="F11">
        <f>('raw data'!E9 - AVERAGE('raw data'!E$4:E$126))/STDEV('raw data'!E$4:E$126)</f>
        <v>-1.034278451989157</v>
      </c>
      <c r="G11" t="s">
        <v>5</v>
      </c>
      <c r="H11" s="9">
        <f t="shared" si="0"/>
        <v>0</v>
      </c>
      <c r="I11">
        <f t="shared" si="0"/>
        <v>0</v>
      </c>
      <c r="J11">
        <f t="shared" si="0"/>
        <v>0</v>
      </c>
      <c r="L11" s="16">
        <f t="shared" si="1"/>
        <v>-46.58111949510446</v>
      </c>
      <c r="M11" s="16">
        <f t="shared" si="2"/>
        <v>5.8894785231163491E-21</v>
      </c>
      <c r="N11" s="2">
        <f t="shared" si="3"/>
        <v>5.8894785231163483E-21</v>
      </c>
      <c r="P11" s="16">
        <f t="shared" si="4"/>
        <v>9.9995000333297321E-5</v>
      </c>
      <c r="R11">
        <f t="shared" si="5"/>
        <v>0</v>
      </c>
      <c r="S11">
        <f t="shared" si="6"/>
        <v>1</v>
      </c>
    </row>
    <row r="12" spans="1:19">
      <c r="B12" s="8">
        <v>1</v>
      </c>
      <c r="C12">
        <f>('raw data'!B10 - AVERAGE('raw data'!B$4:B$126))/STDEV('raw data'!B$4:B$126)</f>
        <v>-0.41663443622352225</v>
      </c>
      <c r="D12">
        <f>('raw data'!C10 - AVERAGE('raw data'!C$4:C$126))/STDEV('raw data'!C$4:C$126)</f>
        <v>0.95358452911980429</v>
      </c>
      <c r="E12">
        <f>('raw data'!D10 - AVERAGE('raw data'!D$4:D$126))/STDEV('raw data'!D$4:D$126)</f>
        <v>-1.3601700868233437</v>
      </c>
      <c r="F12">
        <f>('raw data'!E10 - AVERAGE('raw data'!E$4:E$126))/STDEV('raw data'!E$4:E$126)</f>
        <v>-1.2993123053113786</v>
      </c>
      <c r="G12" t="s">
        <v>5</v>
      </c>
      <c r="H12" s="9">
        <f t="shared" si="0"/>
        <v>0</v>
      </c>
      <c r="I12">
        <f t="shared" si="0"/>
        <v>0</v>
      </c>
      <c r="J12">
        <f t="shared" si="0"/>
        <v>0</v>
      </c>
      <c r="L12" s="16">
        <f t="shared" si="1"/>
        <v>-46.436095875377035</v>
      </c>
      <c r="M12" s="16">
        <f t="shared" si="2"/>
        <v>6.808631037076177E-21</v>
      </c>
      <c r="N12" s="2">
        <f t="shared" si="3"/>
        <v>6.808631037076177E-21</v>
      </c>
      <c r="P12" s="16">
        <f t="shared" si="4"/>
        <v>9.9995000333297321E-5</v>
      </c>
      <c r="R12">
        <f t="shared" si="5"/>
        <v>0</v>
      </c>
      <c r="S12">
        <f t="shared" si="6"/>
        <v>1</v>
      </c>
    </row>
    <row r="13" spans="1:19">
      <c r="B13" s="8">
        <v>1</v>
      </c>
      <c r="C13">
        <f>('raw data'!B11 - AVERAGE('raw data'!B$4:B$126))/STDEV('raw data'!B$4:B$126)</f>
        <v>-0.53444141474189688</v>
      </c>
      <c r="D13">
        <f>('raw data'!C11 - AVERAGE('raw data'!C$4:C$126))/STDEV('raw data'!C$4:C$126)</f>
        <v>1.8338164021534729</v>
      </c>
      <c r="E13">
        <f>('raw data'!D11 - AVERAGE('raw data'!D$4:D$126))/STDEV('raw data'!D$4:D$126)</f>
        <v>-1.3601700868233437</v>
      </c>
      <c r="F13">
        <f>('raw data'!E11 - AVERAGE('raw data'!E$4:E$126))/STDEV('raw data'!E$4:E$126)</f>
        <v>-1.034278451989157</v>
      </c>
      <c r="G13" t="s">
        <v>5</v>
      </c>
      <c r="H13" s="9">
        <f t="shared" si="0"/>
        <v>0</v>
      </c>
      <c r="I13">
        <f t="shared" si="0"/>
        <v>0</v>
      </c>
      <c r="J13">
        <f t="shared" si="0"/>
        <v>0</v>
      </c>
      <c r="L13" s="16">
        <f t="shared" si="1"/>
        <v>-45.581941432945356</v>
      </c>
      <c r="M13" s="16">
        <f t="shared" si="2"/>
        <v>1.5996109236177699E-20</v>
      </c>
      <c r="N13" s="2">
        <f t="shared" si="3"/>
        <v>1.5996109236177699E-20</v>
      </c>
      <c r="P13" s="16">
        <f t="shared" si="4"/>
        <v>9.9995000333297321E-5</v>
      </c>
      <c r="R13">
        <f t="shared" si="5"/>
        <v>0</v>
      </c>
      <c r="S13">
        <f t="shared" si="6"/>
        <v>1</v>
      </c>
    </row>
    <row r="14" spans="1:19">
      <c r="B14" s="8">
        <v>1</v>
      </c>
      <c r="C14">
        <f>('raw data'!B12 - AVERAGE('raw data'!B$4:B$126))/STDEV('raw data'!B$4:B$126)</f>
        <v>-0.65224839326027251</v>
      </c>
      <c r="D14">
        <f>('raw data'!C12 - AVERAGE('raw data'!C$4:C$126))/STDEV('raw data'!C$4:C$126)</f>
        <v>1.393700465636639</v>
      </c>
      <c r="E14">
        <f>('raw data'!D12 - AVERAGE('raw data'!D$4:D$126))/STDEV('raw data'!D$4:D$126)</f>
        <v>-1.2489697407420737</v>
      </c>
      <c r="F14">
        <f>('raw data'!E12 - AVERAGE('raw data'!E$4:E$126))/STDEV('raw data'!E$4:E$126)</f>
        <v>-1.2993123053113786</v>
      </c>
      <c r="G14" t="s">
        <v>5</v>
      </c>
      <c r="H14" s="9">
        <f t="shared" si="0"/>
        <v>0</v>
      </c>
      <c r="I14">
        <f t="shared" si="0"/>
        <v>0</v>
      </c>
      <c r="J14">
        <f t="shared" si="0"/>
        <v>0</v>
      </c>
      <c r="L14" s="16">
        <f t="shared" si="1"/>
        <v>-44.96720616609899</v>
      </c>
      <c r="M14" s="16">
        <f t="shared" si="2"/>
        <v>2.9579477311030392E-20</v>
      </c>
      <c r="N14" s="2">
        <f t="shared" si="3"/>
        <v>2.9579477311030392E-20</v>
      </c>
      <c r="P14" s="16">
        <f t="shared" si="4"/>
        <v>9.9995000333297321E-5</v>
      </c>
      <c r="R14">
        <f t="shared" si="5"/>
        <v>0</v>
      </c>
      <c r="S14">
        <f t="shared" si="6"/>
        <v>1</v>
      </c>
    </row>
    <row r="15" spans="1:19">
      <c r="B15" s="8">
        <v>1</v>
      </c>
      <c r="C15">
        <f>('raw data'!B13 - AVERAGE('raw data'!B$4:B$126))/STDEV('raw data'!B$4:B$126)</f>
        <v>-1.0056693288153973</v>
      </c>
      <c r="D15">
        <f>('raw data'!C13 - AVERAGE('raw data'!C$4:C$126))/STDEV('raw data'!C$4:C$126)</f>
        <v>0.29341062434455323</v>
      </c>
      <c r="E15">
        <f>('raw data'!D13 - AVERAGE('raw data'!D$4:D$126))/STDEV('raw data'!D$4:D$126)</f>
        <v>-1.4157702598639792</v>
      </c>
      <c r="F15">
        <f>('raw data'!E13 - AVERAGE('raw data'!E$4:E$126))/STDEV('raw data'!E$4:E$126)</f>
        <v>-1.2993123053113786</v>
      </c>
      <c r="G15" t="s">
        <v>5</v>
      </c>
      <c r="H15" s="9">
        <f t="shared" si="0"/>
        <v>0</v>
      </c>
      <c r="I15">
        <f t="shared" si="0"/>
        <v>0</v>
      </c>
      <c r="J15">
        <f t="shared" si="0"/>
        <v>0</v>
      </c>
      <c r="L15" s="16">
        <f t="shared" si="1"/>
        <v>-44.822936801867527</v>
      </c>
      <c r="M15" s="16">
        <f t="shared" si="2"/>
        <v>3.4170071240431773E-20</v>
      </c>
      <c r="N15" s="2">
        <f t="shared" si="3"/>
        <v>3.4170071240431773E-20</v>
      </c>
      <c r="P15" s="16">
        <f t="shared" si="4"/>
        <v>9.9995000333297321E-5</v>
      </c>
      <c r="R15">
        <f t="shared" si="5"/>
        <v>0</v>
      </c>
      <c r="S15">
        <f t="shared" si="6"/>
        <v>1</v>
      </c>
    </row>
    <row r="16" spans="1:19">
      <c r="B16" s="8">
        <v>1</v>
      </c>
      <c r="C16">
        <f>('raw data'!B14 - AVERAGE('raw data'!B$4:B$126))/STDEV('raw data'!B$4:B$126)</f>
        <v>-1.0056693288153973</v>
      </c>
      <c r="D16">
        <f>('raw data'!C14 - AVERAGE('raw data'!C$4:C$126))/STDEV('raw data'!C$4:C$126)</f>
        <v>1.1736424973782218</v>
      </c>
      <c r="E16">
        <f>('raw data'!D14 - AVERAGE('raw data'!D$4:D$126))/STDEV('raw data'!D$4:D$126)</f>
        <v>-1.3045699137827087</v>
      </c>
      <c r="F16">
        <f>('raw data'!E14 - AVERAGE('raw data'!E$4:E$126))/STDEV('raw data'!E$4:E$126)</f>
        <v>-1.2993123053113786</v>
      </c>
      <c r="G16" t="s">
        <v>5</v>
      </c>
      <c r="H16" s="9">
        <f t="shared" si="0"/>
        <v>0</v>
      </c>
      <c r="I16">
        <f t="shared" si="0"/>
        <v>0</v>
      </c>
      <c r="J16">
        <f t="shared" si="0"/>
        <v>0</v>
      </c>
      <c r="L16" s="16">
        <f t="shared" si="1"/>
        <v>-44.648312899952359</v>
      </c>
      <c r="M16" s="16">
        <f t="shared" si="2"/>
        <v>4.0689661904491934E-20</v>
      </c>
      <c r="N16" s="2">
        <f t="shared" si="3"/>
        <v>4.0689661904491934E-20</v>
      </c>
      <c r="P16" s="16">
        <f t="shared" si="4"/>
        <v>9.9995000333297321E-5</v>
      </c>
      <c r="R16">
        <f t="shared" si="5"/>
        <v>0</v>
      </c>
      <c r="S16">
        <f t="shared" si="6"/>
        <v>1</v>
      </c>
    </row>
    <row r="17" spans="2:19">
      <c r="B17" s="8">
        <v>1</v>
      </c>
      <c r="C17">
        <f>('raw data'!B15 - AVERAGE('raw data'!B$4:B$126))/STDEV('raw data'!B$4:B$126)</f>
        <v>-0.88786235029702276</v>
      </c>
      <c r="D17">
        <f>('raw data'!C15 - AVERAGE('raw data'!C$4:C$126))/STDEV('raw data'!C$4:C$126)</f>
        <v>0.95358452911980429</v>
      </c>
      <c r="E17">
        <f>('raw data'!D15 - AVERAGE('raw data'!D$4:D$126))/STDEV('raw data'!D$4:D$126)</f>
        <v>-1.3045699137827087</v>
      </c>
      <c r="F17">
        <f>('raw data'!E15 - AVERAGE('raw data'!E$4:E$126))/STDEV('raw data'!E$4:E$126)</f>
        <v>-1.2993123053113786</v>
      </c>
      <c r="G17" t="s">
        <v>5</v>
      </c>
      <c r="H17" s="9">
        <f t="shared" si="0"/>
        <v>0</v>
      </c>
      <c r="I17">
        <f t="shared" si="0"/>
        <v>0</v>
      </c>
      <c r="J17">
        <f t="shared" si="0"/>
        <v>0</v>
      </c>
      <c r="L17" s="16">
        <f t="shared" si="1"/>
        <v>-44.52784905666374</v>
      </c>
      <c r="M17" s="16">
        <f t="shared" si="2"/>
        <v>4.5898750579747859E-20</v>
      </c>
      <c r="N17" s="2">
        <f t="shared" si="3"/>
        <v>4.5898750579747853E-20</v>
      </c>
      <c r="P17" s="16">
        <f t="shared" si="4"/>
        <v>9.9995000333297321E-5</v>
      </c>
      <c r="R17">
        <f t="shared" si="5"/>
        <v>0</v>
      </c>
      <c r="S17">
        <f t="shared" si="6"/>
        <v>1</v>
      </c>
    </row>
    <row r="18" spans="2:19">
      <c r="B18" s="8">
        <v>1</v>
      </c>
      <c r="C18">
        <f>('raw data'!B16 - AVERAGE('raw data'!B$4:B$126))/STDEV('raw data'!B$4:B$126)</f>
        <v>-0.77005537177864714</v>
      </c>
      <c r="D18">
        <f>('raw data'!C16 - AVERAGE('raw data'!C$4:C$126))/STDEV('raw data'!C$4:C$126)</f>
        <v>0.73352656086138701</v>
      </c>
      <c r="E18">
        <f>('raw data'!D16 - AVERAGE('raw data'!D$4:D$126))/STDEV('raw data'!D$4:D$126)</f>
        <v>-1.3045699137827087</v>
      </c>
      <c r="F18">
        <f>('raw data'!E16 - AVERAGE('raw data'!E$4:E$126))/STDEV('raw data'!E$4:E$126)</f>
        <v>-1.2993123053113786</v>
      </c>
      <c r="G18" t="s">
        <v>5</v>
      </c>
      <c r="H18" s="9">
        <f t="shared" si="0"/>
        <v>0</v>
      </c>
      <c r="I18">
        <f t="shared" si="0"/>
        <v>0</v>
      </c>
      <c r="J18">
        <f t="shared" si="0"/>
        <v>0</v>
      </c>
      <c r="L18" s="16">
        <f t="shared" si="1"/>
        <v>-44.407385213375136</v>
      </c>
      <c r="M18" s="16">
        <f t="shared" si="2"/>
        <v>5.1774706551427644E-20</v>
      </c>
      <c r="N18" s="2">
        <f t="shared" si="3"/>
        <v>5.1774706551427644E-20</v>
      </c>
      <c r="P18" s="16">
        <f t="shared" si="4"/>
        <v>9.9995000333297321E-5</v>
      </c>
      <c r="R18">
        <f t="shared" si="5"/>
        <v>0</v>
      </c>
      <c r="S18">
        <f t="shared" si="6"/>
        <v>1</v>
      </c>
    </row>
    <row r="19" spans="2:19">
      <c r="B19" s="8">
        <v>1</v>
      </c>
      <c r="C19">
        <f>('raw data'!B17 - AVERAGE('raw data'!B$4:B$126))/STDEV('raw data'!B$4:B$126)</f>
        <v>-1.0056693288153973</v>
      </c>
      <c r="D19">
        <f>('raw data'!C17 - AVERAGE('raw data'!C$4:C$126))/STDEV('raw data'!C$4:C$126)</f>
        <v>0.95358452911980429</v>
      </c>
      <c r="E19">
        <f>('raw data'!D17 - AVERAGE('raw data'!D$4:D$126))/STDEV('raw data'!D$4:D$126)</f>
        <v>-1.3601700868233437</v>
      </c>
      <c r="F19">
        <f>('raw data'!E17 - AVERAGE('raw data'!E$4:E$126))/STDEV('raw data'!E$4:E$126)</f>
        <v>-1.1667953786502678</v>
      </c>
      <c r="G19" t="s">
        <v>5</v>
      </c>
      <c r="H19" s="9">
        <f t="shared" si="0"/>
        <v>0</v>
      </c>
      <c r="I19">
        <f t="shared" si="0"/>
        <v>0</v>
      </c>
      <c r="J19">
        <f t="shared" si="0"/>
        <v>0</v>
      </c>
      <c r="L19" s="16">
        <f t="shared" si="1"/>
        <v>-44.056416521307284</v>
      </c>
      <c r="M19" s="16">
        <f t="shared" si="2"/>
        <v>7.3543011943454864E-20</v>
      </c>
      <c r="N19" s="2">
        <f t="shared" si="3"/>
        <v>7.3543011943454864E-20</v>
      </c>
      <c r="P19" s="16">
        <f t="shared" si="4"/>
        <v>9.9995000333297321E-5</v>
      </c>
      <c r="R19">
        <f t="shared" si="5"/>
        <v>0</v>
      </c>
      <c r="S19">
        <f t="shared" si="6"/>
        <v>1</v>
      </c>
    </row>
    <row r="20" spans="2:19">
      <c r="B20" s="8">
        <v>1</v>
      </c>
      <c r="C20">
        <f>('raw data'!B18 - AVERAGE('raw data'!B$4:B$126))/STDEV('raw data'!B$4:B$126)</f>
        <v>-0.88786235029702276</v>
      </c>
      <c r="D20">
        <f>('raw data'!C18 - AVERAGE('raw data'!C$4:C$126))/STDEV('raw data'!C$4:C$126)</f>
        <v>1.6137584338950555</v>
      </c>
      <c r="E20">
        <f>('raw data'!D18 - AVERAGE('raw data'!D$4:D$126))/STDEV('raw data'!D$4:D$126)</f>
        <v>-1.1933695677014384</v>
      </c>
      <c r="F20">
        <f>('raw data'!E18 - AVERAGE('raw data'!E$4:E$126))/STDEV('raw data'!E$4:E$126)</f>
        <v>-1.2993123053113786</v>
      </c>
      <c r="G20" t="s">
        <v>5</v>
      </c>
      <c r="H20" s="9">
        <f t="shared" si="0"/>
        <v>0</v>
      </c>
      <c r="I20">
        <f t="shared" si="0"/>
        <v>0</v>
      </c>
      <c r="J20">
        <f t="shared" si="0"/>
        <v>0</v>
      </c>
      <c r="L20" s="16">
        <f t="shared" si="1"/>
        <v>-43.969426781263564</v>
      </c>
      <c r="M20" s="16">
        <f t="shared" si="2"/>
        <v>8.0227004415816113E-20</v>
      </c>
      <c r="N20" s="2">
        <f t="shared" si="3"/>
        <v>8.0227004415816101E-20</v>
      </c>
      <c r="P20" s="16">
        <f t="shared" si="4"/>
        <v>9.9995000333297321E-5</v>
      </c>
      <c r="R20">
        <f t="shared" si="5"/>
        <v>0</v>
      </c>
      <c r="S20">
        <f t="shared" si="6"/>
        <v>1</v>
      </c>
    </row>
    <row r="21" spans="2:19">
      <c r="B21" s="8">
        <v>1</v>
      </c>
      <c r="C21">
        <f>('raw data'!B19 - AVERAGE('raw data'!B$4:B$126))/STDEV('raw data'!B$4:B$126)</f>
        <v>-0.77005537177864714</v>
      </c>
      <c r="D21">
        <f>('raw data'!C19 - AVERAGE('raw data'!C$4:C$126))/STDEV('raw data'!C$4:C$126)</f>
        <v>0.95358452911980429</v>
      </c>
      <c r="E21">
        <f>('raw data'!D19 - AVERAGE('raw data'!D$4:D$126))/STDEV('raw data'!D$4:D$126)</f>
        <v>-1.2489697407420737</v>
      </c>
      <c r="F21">
        <f>('raw data'!E19 - AVERAGE('raw data'!E$4:E$126))/STDEV('raw data'!E$4:E$126)</f>
        <v>-1.2993123053113786</v>
      </c>
      <c r="G21" t="s">
        <v>5</v>
      </c>
      <c r="H21" s="9">
        <f t="shared" si="0"/>
        <v>0</v>
      </c>
      <c r="I21">
        <f t="shared" si="0"/>
        <v>0</v>
      </c>
      <c r="J21">
        <f t="shared" si="0"/>
        <v>0</v>
      </c>
      <c r="L21" s="16">
        <f t="shared" si="1"/>
        <v>-43.93627488893253</v>
      </c>
      <c r="M21" s="16">
        <f t="shared" si="2"/>
        <v>8.2931259341361556E-20</v>
      </c>
      <c r="N21" s="2">
        <f t="shared" si="3"/>
        <v>8.2931259341361556E-20</v>
      </c>
      <c r="P21" s="16">
        <f t="shared" si="4"/>
        <v>9.9995000333297321E-5</v>
      </c>
      <c r="R21">
        <f t="shared" si="5"/>
        <v>0</v>
      </c>
      <c r="S21">
        <f t="shared" si="6"/>
        <v>1</v>
      </c>
    </row>
    <row r="22" spans="2:19">
      <c r="B22" s="8">
        <v>1</v>
      </c>
      <c r="C22">
        <f>('raw data'!B20 - AVERAGE('raw data'!B$4:B$126))/STDEV('raw data'!B$4:B$126)</f>
        <v>-0.88786235029702276</v>
      </c>
      <c r="D22">
        <f>('raw data'!C20 - AVERAGE('raw data'!C$4:C$126))/STDEV('raw data'!C$4:C$126)</f>
        <v>1.6137584338950555</v>
      </c>
      <c r="E22">
        <f>('raw data'!D20 - AVERAGE('raw data'!D$4:D$126))/STDEV('raw data'!D$4:D$126)</f>
        <v>-1.2489697407420737</v>
      </c>
      <c r="F22">
        <f>('raw data'!E20 - AVERAGE('raw data'!E$4:E$126))/STDEV('raw data'!E$4:E$126)</f>
        <v>-1.1667953786502678</v>
      </c>
      <c r="G22" t="s">
        <v>5</v>
      </c>
      <c r="H22" s="9">
        <f t="shared" si="0"/>
        <v>0</v>
      </c>
      <c r="I22">
        <f t="shared" si="0"/>
        <v>0</v>
      </c>
      <c r="J22">
        <f t="shared" si="0"/>
        <v>0</v>
      </c>
      <c r="L22" s="16">
        <f t="shared" si="1"/>
        <v>-43.761328776103511</v>
      </c>
      <c r="M22" s="16">
        <f t="shared" si="2"/>
        <v>9.8786225475640858E-20</v>
      </c>
      <c r="N22" s="2">
        <f t="shared" si="3"/>
        <v>9.8786225475640846E-20</v>
      </c>
      <c r="P22" s="16">
        <f t="shared" si="4"/>
        <v>9.9995000333297321E-5</v>
      </c>
      <c r="R22">
        <f t="shared" si="5"/>
        <v>0</v>
      </c>
      <c r="S22">
        <f t="shared" si="6"/>
        <v>1</v>
      </c>
    </row>
    <row r="23" spans="2:19">
      <c r="B23" s="8">
        <v>1</v>
      </c>
      <c r="C23">
        <f>('raw data'!B21 - AVERAGE('raw data'!B$4:B$126))/STDEV('raw data'!B$4:B$126)</f>
        <v>-0.18102047918677205</v>
      </c>
      <c r="D23">
        <f>('raw data'!C21 - AVERAGE('raw data'!C$4:C$126))/STDEV('raw data'!C$4:C$126)</f>
        <v>1.6137584338950555</v>
      </c>
      <c r="E23">
        <f>('raw data'!D21 - AVERAGE('raw data'!D$4:D$126))/STDEV('raw data'!D$4:D$126)</f>
        <v>-1.1377693946608034</v>
      </c>
      <c r="F23">
        <f>('raw data'!E21 - AVERAGE('raw data'!E$4:E$126))/STDEV('raw data'!E$4:E$126)</f>
        <v>-1.1667953786502678</v>
      </c>
      <c r="G23" t="s">
        <v>5</v>
      </c>
      <c r="H23" s="9">
        <f t="shared" si="0"/>
        <v>0</v>
      </c>
      <c r="I23">
        <f t="shared" si="0"/>
        <v>0</v>
      </c>
      <c r="J23">
        <f t="shared" si="0"/>
        <v>0</v>
      </c>
      <c r="L23" s="16">
        <f t="shared" si="1"/>
        <v>-43.631518561426745</v>
      </c>
      <c r="M23" s="16">
        <f t="shared" si="2"/>
        <v>1.1247920852442616E-19</v>
      </c>
      <c r="N23" s="2">
        <f t="shared" si="3"/>
        <v>1.1247920852442616E-19</v>
      </c>
      <c r="P23" s="16">
        <f t="shared" si="4"/>
        <v>9.9995000333297321E-5</v>
      </c>
      <c r="R23">
        <f t="shared" si="5"/>
        <v>0</v>
      </c>
      <c r="S23">
        <f t="shared" si="6"/>
        <v>1</v>
      </c>
    </row>
    <row r="24" spans="2:19">
      <c r="B24" s="8">
        <v>1</v>
      </c>
      <c r="C24">
        <f>('raw data'!B22 - AVERAGE('raw data'!B$4:B$126))/STDEV('raw data'!B$4:B$126)</f>
        <v>-1.0056693288153973</v>
      </c>
      <c r="D24">
        <f>('raw data'!C22 - AVERAGE('raw data'!C$4:C$126))/STDEV('raw data'!C$4:C$126)</f>
        <v>0.51346859260296962</v>
      </c>
      <c r="E24">
        <f>('raw data'!D22 - AVERAGE('raw data'!D$4:D$126))/STDEV('raw data'!D$4:D$126)</f>
        <v>-1.3045699137827087</v>
      </c>
      <c r="F24">
        <f>('raw data'!E22 - AVERAGE('raw data'!E$4:E$126))/STDEV('raw data'!E$4:E$126)</f>
        <v>-1.2993123053113786</v>
      </c>
      <c r="G24" t="s">
        <v>5</v>
      </c>
      <c r="H24" s="9">
        <f t="shared" si="0"/>
        <v>0</v>
      </c>
      <c r="I24">
        <f t="shared" si="0"/>
        <v>0</v>
      </c>
      <c r="J24">
        <f t="shared" si="0"/>
        <v>0</v>
      </c>
      <c r="L24" s="16">
        <f t="shared" si="1"/>
        <v>-43.496917779497295</v>
      </c>
      <c r="M24" s="16">
        <f t="shared" si="2"/>
        <v>1.2868520791454408E-19</v>
      </c>
      <c r="N24" s="2">
        <f t="shared" si="3"/>
        <v>1.2868520791454408E-19</v>
      </c>
      <c r="P24" s="16">
        <f t="shared" si="4"/>
        <v>9.9995000333297321E-5</v>
      </c>
      <c r="R24">
        <f t="shared" si="5"/>
        <v>0</v>
      </c>
      <c r="S24">
        <f t="shared" si="6"/>
        <v>1</v>
      </c>
    </row>
    <row r="25" spans="2:19">
      <c r="B25" s="8">
        <v>1</v>
      </c>
      <c r="C25">
        <f>('raw data'!B23 - AVERAGE('raw data'!B$4:B$126))/STDEV('raw data'!B$4:B$126)</f>
        <v>-0.88786235029702276</v>
      </c>
      <c r="D25">
        <f>('raw data'!C23 - AVERAGE('raw data'!C$4:C$126))/STDEV('raw data'!C$4:C$126)</f>
        <v>0.95358452911980429</v>
      </c>
      <c r="E25">
        <f>('raw data'!D23 - AVERAGE('raw data'!D$4:D$126))/STDEV('raw data'!D$4:D$126)</f>
        <v>-1.3045699137827087</v>
      </c>
      <c r="F25">
        <f>('raw data'!E23 - AVERAGE('raw data'!E$4:E$126))/STDEV('raw data'!E$4:E$126)</f>
        <v>-1.1667953786502678</v>
      </c>
      <c r="G25" t="s">
        <v>5</v>
      </c>
      <c r="H25" s="9">
        <f t="shared" si="0"/>
        <v>0</v>
      </c>
      <c r="I25">
        <f t="shared" si="0"/>
        <v>0</v>
      </c>
      <c r="J25">
        <f t="shared" si="0"/>
        <v>0</v>
      </c>
      <c r="L25" s="16">
        <f t="shared" si="1"/>
        <v>-43.464842353576074</v>
      </c>
      <c r="M25" s="16">
        <f t="shared" si="2"/>
        <v>1.3287975204533358E-19</v>
      </c>
      <c r="N25" s="2">
        <f t="shared" si="3"/>
        <v>1.3287975204533355E-19</v>
      </c>
      <c r="P25" s="16">
        <f t="shared" si="4"/>
        <v>9.9995000333297321E-5</v>
      </c>
      <c r="R25">
        <f t="shared" si="5"/>
        <v>0</v>
      </c>
      <c r="S25">
        <f t="shared" si="6"/>
        <v>1</v>
      </c>
    </row>
    <row r="26" spans="2:19">
      <c r="B26" s="8">
        <v>1</v>
      </c>
      <c r="C26">
        <f>('raw data'!B24 - AVERAGE('raw data'!B$4:B$126))/STDEV('raw data'!B$4:B$126)</f>
        <v>-0.88786235029702276</v>
      </c>
      <c r="D26">
        <f>('raw data'!C24 - AVERAGE('raw data'!C$4:C$126))/STDEV('raw data'!C$4:C$126)</f>
        <v>0.73352656086138701</v>
      </c>
      <c r="E26">
        <f>('raw data'!D24 - AVERAGE('raw data'!D$4:D$126))/STDEV('raw data'!D$4:D$126)</f>
        <v>-1.2489697407420737</v>
      </c>
      <c r="F26">
        <f>('raw data'!E24 - AVERAGE('raw data'!E$4:E$126))/STDEV('raw data'!E$4:E$126)</f>
        <v>-1.2993123053113786</v>
      </c>
      <c r="G26" t="s">
        <v>5</v>
      </c>
      <c r="H26" s="9">
        <f t="shared" ref="H26:J45" si="7">IF($G26=H$2, 1, 0)</f>
        <v>0</v>
      </c>
      <c r="I26">
        <f t="shared" si="7"/>
        <v>0</v>
      </c>
      <c r="J26">
        <f t="shared" si="7"/>
        <v>0</v>
      </c>
      <c r="L26" s="16">
        <f t="shared" si="1"/>
        <v>-43.289141985251092</v>
      </c>
      <c r="M26" s="16">
        <f t="shared" si="2"/>
        <v>1.5840340377434745E-19</v>
      </c>
      <c r="N26" s="2">
        <f t="shared" si="3"/>
        <v>1.5840340377434743E-19</v>
      </c>
      <c r="P26" s="16">
        <f t="shared" si="4"/>
        <v>9.9995000333297321E-5</v>
      </c>
      <c r="R26">
        <f t="shared" si="5"/>
        <v>0</v>
      </c>
      <c r="S26">
        <f t="shared" si="6"/>
        <v>1</v>
      </c>
    </row>
    <row r="27" spans="2:19">
      <c r="B27" s="8">
        <v>1</v>
      </c>
      <c r="C27">
        <f>('raw data'!B25 - AVERAGE('raw data'!B$4:B$126))/STDEV('raw data'!B$4:B$126)</f>
        <v>-1.3590902643705223</v>
      </c>
      <c r="D27">
        <f>('raw data'!C25 - AVERAGE('raw data'!C$4:C$126))/STDEV('raw data'!C$4:C$126)</f>
        <v>0.29341062434455323</v>
      </c>
      <c r="E27">
        <f>('raw data'!D25 - AVERAGE('raw data'!D$4:D$126))/STDEV('raw data'!D$4:D$126)</f>
        <v>-1.3601700868233437</v>
      </c>
      <c r="F27">
        <f>('raw data'!E25 - AVERAGE('raw data'!E$4:E$126))/STDEV('raw data'!E$4:E$126)</f>
        <v>-1.2993123053113786</v>
      </c>
      <c r="G27" t="s">
        <v>5</v>
      </c>
      <c r="H27" s="9">
        <f t="shared" si="7"/>
        <v>0</v>
      </c>
      <c r="I27">
        <f t="shared" si="7"/>
        <v>0</v>
      </c>
      <c r="J27">
        <f t="shared" si="7"/>
        <v>0</v>
      </c>
      <c r="L27" s="16">
        <f t="shared" si="1"/>
        <v>-43.17802451335065</v>
      </c>
      <c r="M27" s="16">
        <f t="shared" si="2"/>
        <v>1.770199502544801E-19</v>
      </c>
      <c r="N27" s="2">
        <f t="shared" si="3"/>
        <v>1.770199502544801E-19</v>
      </c>
      <c r="P27" s="16">
        <f t="shared" si="4"/>
        <v>9.9995000333297321E-5</v>
      </c>
      <c r="R27">
        <f t="shared" si="5"/>
        <v>0</v>
      </c>
      <c r="S27">
        <f t="shared" si="6"/>
        <v>1</v>
      </c>
    </row>
    <row r="28" spans="2:19">
      <c r="B28" s="8">
        <v>1</v>
      </c>
      <c r="C28">
        <f>('raw data'!B26 - AVERAGE('raw data'!B$4:B$126))/STDEV('raw data'!B$4:B$126)</f>
        <v>-1.1234763073337719</v>
      </c>
      <c r="D28">
        <f>('raw data'!C26 - AVERAGE('raw data'!C$4:C$126))/STDEV('raw data'!C$4:C$126)</f>
        <v>7.3352656086135865E-2</v>
      </c>
      <c r="E28">
        <f>('raw data'!D26 - AVERAGE('raw data'!D$4:D$126))/STDEV('raw data'!D$4:D$126)</f>
        <v>-1.2489697407420737</v>
      </c>
      <c r="F28">
        <f>('raw data'!E26 - AVERAGE('raw data'!E$4:E$126))/STDEV('raw data'!E$4:E$126)</f>
        <v>-1.4318292319724892</v>
      </c>
      <c r="G28" t="s">
        <v>5</v>
      </c>
      <c r="H28" s="9">
        <f t="shared" si="7"/>
        <v>0</v>
      </c>
      <c r="I28">
        <f t="shared" si="7"/>
        <v>0</v>
      </c>
      <c r="J28">
        <f t="shared" si="7"/>
        <v>0</v>
      </c>
      <c r="L28" s="16">
        <f t="shared" si="1"/>
        <v>-42.674084507490875</v>
      </c>
      <c r="M28" s="16">
        <f t="shared" si="2"/>
        <v>2.9300874218595295E-19</v>
      </c>
      <c r="N28" s="2">
        <f t="shared" si="3"/>
        <v>2.9300874218595295E-19</v>
      </c>
      <c r="P28" s="16">
        <f t="shared" si="4"/>
        <v>9.9995000333297321E-5</v>
      </c>
      <c r="R28">
        <f t="shared" si="5"/>
        <v>0</v>
      </c>
      <c r="S28">
        <f t="shared" si="6"/>
        <v>1</v>
      </c>
    </row>
    <row r="29" spans="2:19">
      <c r="B29" s="8">
        <v>1</v>
      </c>
      <c r="C29">
        <f>('raw data'!B27 - AVERAGE('raw data'!B$4:B$126))/STDEV('raw data'!B$4:B$126)</f>
        <v>-1.1234763073337719</v>
      </c>
      <c r="D29">
        <f>('raw data'!C27 - AVERAGE('raw data'!C$4:C$126))/STDEV('raw data'!C$4:C$126)</f>
        <v>7.3352656086135865E-2</v>
      </c>
      <c r="E29">
        <f>('raw data'!D27 - AVERAGE('raw data'!D$4:D$126))/STDEV('raw data'!D$4:D$126)</f>
        <v>-1.2489697407420737</v>
      </c>
      <c r="F29">
        <f>('raw data'!E27 - AVERAGE('raw data'!E$4:E$126))/STDEV('raw data'!E$4:E$126)</f>
        <v>-1.4318292319724892</v>
      </c>
      <c r="G29" t="s">
        <v>5</v>
      </c>
      <c r="H29" s="9">
        <f t="shared" si="7"/>
        <v>0</v>
      </c>
      <c r="I29">
        <f t="shared" si="7"/>
        <v>0</v>
      </c>
      <c r="J29">
        <f t="shared" si="7"/>
        <v>0</v>
      </c>
      <c r="L29" s="16">
        <f t="shared" si="1"/>
        <v>-42.674084507490875</v>
      </c>
      <c r="M29" s="16">
        <f t="shared" si="2"/>
        <v>2.9300874218595295E-19</v>
      </c>
      <c r="N29" s="2">
        <f t="shared" si="3"/>
        <v>2.9300874218595295E-19</v>
      </c>
      <c r="P29" s="16">
        <f t="shared" si="4"/>
        <v>9.9995000333297321E-5</v>
      </c>
      <c r="R29">
        <f t="shared" si="5"/>
        <v>0</v>
      </c>
      <c r="S29">
        <f t="shared" si="6"/>
        <v>1</v>
      </c>
    </row>
    <row r="30" spans="2:19">
      <c r="B30" s="8">
        <v>1</v>
      </c>
      <c r="C30">
        <f>('raw data'!B28 - AVERAGE('raw data'!B$4:B$126))/STDEV('raw data'!B$4:B$126)</f>
        <v>-1.712511199925647</v>
      </c>
      <c r="D30">
        <f>('raw data'!C28 - AVERAGE('raw data'!C$4:C$126))/STDEV('raw data'!C$4:C$126)</f>
        <v>0.29341062434455323</v>
      </c>
      <c r="E30">
        <f>('raw data'!D28 - AVERAGE('raw data'!D$4:D$126))/STDEV('raw data'!D$4:D$126)</f>
        <v>-1.3601700868233437</v>
      </c>
      <c r="F30">
        <f>('raw data'!E28 - AVERAGE('raw data'!E$4:E$126))/STDEV('raw data'!E$4:E$126)</f>
        <v>-1.2993123053113786</v>
      </c>
      <c r="G30" t="s">
        <v>5</v>
      </c>
      <c r="H30" s="9">
        <f t="shared" si="7"/>
        <v>0</v>
      </c>
      <c r="I30">
        <f t="shared" si="7"/>
        <v>0</v>
      </c>
      <c r="J30">
        <f t="shared" si="7"/>
        <v>0</v>
      </c>
      <c r="L30" s="16">
        <f t="shared" si="1"/>
        <v>-42.388020922761399</v>
      </c>
      <c r="M30" s="16">
        <f t="shared" si="2"/>
        <v>3.9004652626107536E-19</v>
      </c>
      <c r="N30" s="2">
        <f t="shared" si="3"/>
        <v>3.9004652626107541E-19</v>
      </c>
      <c r="P30" s="16">
        <f t="shared" si="4"/>
        <v>9.9995000333297321E-5</v>
      </c>
      <c r="R30">
        <f t="shared" si="5"/>
        <v>0</v>
      </c>
      <c r="S30">
        <f t="shared" si="6"/>
        <v>1</v>
      </c>
    </row>
    <row r="31" spans="2:19">
      <c r="B31" s="8">
        <v>1</v>
      </c>
      <c r="C31">
        <f>('raw data'!B29 - AVERAGE('raw data'!B$4:B$126))/STDEV('raw data'!B$4:B$126)</f>
        <v>-0.53444141474189688</v>
      </c>
      <c r="D31">
        <f>('raw data'!C29 - AVERAGE('raw data'!C$4:C$126))/STDEV('raw data'!C$4:C$126)</f>
        <v>0.73352656086138701</v>
      </c>
      <c r="E31">
        <f>('raw data'!D29 - AVERAGE('raw data'!D$4:D$126))/STDEV('raw data'!D$4:D$126)</f>
        <v>-1.1377693946608034</v>
      </c>
      <c r="F31">
        <f>('raw data'!E29 - AVERAGE('raw data'!E$4:E$126))/STDEV('raw data'!E$4:E$126)</f>
        <v>-1.2993123053113786</v>
      </c>
      <c r="G31" t="s">
        <v>5</v>
      </c>
      <c r="H31" s="9">
        <f t="shared" si="7"/>
        <v>0</v>
      </c>
      <c r="I31">
        <f t="shared" si="7"/>
        <v>0</v>
      </c>
      <c r="J31">
        <f t="shared" si="7"/>
        <v>0</v>
      </c>
      <c r="L31" s="16">
        <f t="shared" si="1"/>
        <v>-42.369328179985089</v>
      </c>
      <c r="M31" s="16">
        <f t="shared" si="2"/>
        <v>3.9740613700503985E-19</v>
      </c>
      <c r="N31" s="2">
        <f t="shared" si="3"/>
        <v>3.9740613700503985E-19</v>
      </c>
      <c r="P31" s="16">
        <f t="shared" si="4"/>
        <v>9.9995000333297321E-5</v>
      </c>
      <c r="R31">
        <f t="shared" si="5"/>
        <v>0</v>
      </c>
      <c r="S31">
        <f t="shared" si="6"/>
        <v>1</v>
      </c>
    </row>
    <row r="32" spans="2:19">
      <c r="B32" s="8">
        <v>1</v>
      </c>
      <c r="C32">
        <f>('raw data'!B30 - AVERAGE('raw data'!B$4:B$126))/STDEV('raw data'!B$4:B$126)</f>
        <v>-0.88786235029702276</v>
      </c>
      <c r="D32">
        <f>('raw data'!C30 - AVERAGE('raw data'!C$4:C$126))/STDEV('raw data'!C$4:C$126)</f>
        <v>1.393700465636639</v>
      </c>
      <c r="E32">
        <f>('raw data'!D30 - AVERAGE('raw data'!D$4:D$126))/STDEV('raw data'!D$4:D$126)</f>
        <v>-1.2489697407420737</v>
      </c>
      <c r="F32">
        <f>('raw data'!E30 - AVERAGE('raw data'!E$4:E$126))/STDEV('raw data'!E$4:E$126)</f>
        <v>-1.034278451989157</v>
      </c>
      <c r="G32" t="s">
        <v>5</v>
      </c>
      <c r="H32" s="9">
        <f t="shared" si="7"/>
        <v>0</v>
      </c>
      <c r="I32">
        <f t="shared" si="7"/>
        <v>0</v>
      </c>
      <c r="J32">
        <f t="shared" si="7"/>
        <v>0</v>
      </c>
      <c r="L32" s="16">
        <f t="shared" si="1"/>
        <v>-42.314523699530824</v>
      </c>
      <c r="M32" s="16">
        <f t="shared" si="2"/>
        <v>4.1979363838120396E-19</v>
      </c>
      <c r="N32" s="2">
        <f t="shared" si="3"/>
        <v>4.1979363838120401E-19</v>
      </c>
      <c r="P32" s="16">
        <f t="shared" si="4"/>
        <v>9.9995000333297321E-5</v>
      </c>
      <c r="R32">
        <f t="shared" si="5"/>
        <v>0</v>
      </c>
      <c r="S32">
        <f t="shared" si="6"/>
        <v>1</v>
      </c>
    </row>
    <row r="33" spans="2:19">
      <c r="B33" s="8">
        <v>1</v>
      </c>
      <c r="C33">
        <f>('raw data'!B31 - AVERAGE('raw data'!B$4:B$126))/STDEV('raw data'!B$4:B$126)</f>
        <v>-1.1234763073337719</v>
      </c>
      <c r="D33">
        <f>('raw data'!C31 - AVERAGE('raw data'!C$4:C$126))/STDEV('raw data'!C$4:C$126)</f>
        <v>-0.1467053121722815</v>
      </c>
      <c r="E33">
        <f>('raw data'!D31 - AVERAGE('raw data'!D$4:D$126))/STDEV('raw data'!D$4:D$126)</f>
        <v>-1.3045699137827087</v>
      </c>
      <c r="F33">
        <f>('raw data'!E31 - AVERAGE('raw data'!E$4:E$126))/STDEV('raw data'!E$4:E$126)</f>
        <v>-1.2993123053113786</v>
      </c>
      <c r="G33" t="s">
        <v>5</v>
      </c>
      <c r="H33" s="9">
        <f t="shared" si="7"/>
        <v>0</v>
      </c>
      <c r="I33">
        <f t="shared" si="7"/>
        <v>0</v>
      </c>
      <c r="J33">
        <f t="shared" si="7"/>
        <v>0</v>
      </c>
      <c r="L33" s="16">
        <f t="shared" si="1"/>
        <v>-42.082188128845814</v>
      </c>
      <c r="M33" s="16">
        <f t="shared" si="2"/>
        <v>5.2958772369988766E-19</v>
      </c>
      <c r="N33" s="2">
        <f t="shared" si="3"/>
        <v>5.2958772369988757E-19</v>
      </c>
      <c r="P33" s="16">
        <f t="shared" si="4"/>
        <v>9.9995000333297321E-5</v>
      </c>
      <c r="R33">
        <f t="shared" si="5"/>
        <v>0</v>
      </c>
      <c r="S33">
        <f t="shared" si="6"/>
        <v>1</v>
      </c>
    </row>
    <row r="34" spans="2:19">
      <c r="B34" s="8">
        <v>1</v>
      </c>
      <c r="C34">
        <f>('raw data'!B32 - AVERAGE('raw data'!B$4:B$126))/STDEV('raw data'!B$4:B$126)</f>
        <v>-1.4768972428888978</v>
      </c>
      <c r="D34">
        <f>('raw data'!C32 - AVERAGE('raw data'!C$4:C$126))/STDEV('raw data'!C$4:C$126)</f>
        <v>0.29341062434455323</v>
      </c>
      <c r="E34">
        <f>('raw data'!D32 - AVERAGE('raw data'!D$4:D$126))/STDEV('raw data'!D$4:D$126)</f>
        <v>-1.3045699137827087</v>
      </c>
      <c r="F34">
        <f>('raw data'!E32 - AVERAGE('raw data'!E$4:E$126))/STDEV('raw data'!E$4:E$126)</f>
        <v>-1.2993123053113786</v>
      </c>
      <c r="G34" t="s">
        <v>5</v>
      </c>
      <c r="H34" s="9">
        <f t="shared" si="7"/>
        <v>0</v>
      </c>
      <c r="I34">
        <f t="shared" si="7"/>
        <v>0</v>
      </c>
      <c r="J34">
        <f t="shared" si="7"/>
        <v>0</v>
      </c>
      <c r="L34" s="16">
        <f t="shared" si="1"/>
        <v>-42.059781285226606</v>
      </c>
      <c r="M34" s="16">
        <f t="shared" si="2"/>
        <v>5.4158805571254594E-19</v>
      </c>
      <c r="N34" s="2">
        <f t="shared" si="3"/>
        <v>5.4158805571254594E-19</v>
      </c>
      <c r="P34" s="16">
        <f t="shared" si="4"/>
        <v>9.9995000333297321E-5</v>
      </c>
      <c r="R34">
        <f t="shared" si="5"/>
        <v>0</v>
      </c>
      <c r="S34">
        <f t="shared" si="6"/>
        <v>1</v>
      </c>
    </row>
    <row r="35" spans="2:19">
      <c r="B35" s="8">
        <v>1</v>
      </c>
      <c r="C35">
        <f>('raw data'!B33 - AVERAGE('raw data'!B$4:B$126))/STDEV('raw data'!B$4:B$126)</f>
        <v>-0.53444141474189688</v>
      </c>
      <c r="D35">
        <f>('raw data'!C33 - AVERAGE('raw data'!C$4:C$126))/STDEV('raw data'!C$4:C$126)</f>
        <v>0.73352656086138701</v>
      </c>
      <c r="E35">
        <f>('raw data'!D33 - AVERAGE('raw data'!D$4:D$126))/STDEV('raw data'!D$4:D$126)</f>
        <v>-1.2489697407420737</v>
      </c>
      <c r="F35">
        <f>('raw data'!E33 - AVERAGE('raw data'!E$4:E$126))/STDEV('raw data'!E$4:E$126)</f>
        <v>-1.034278451989157</v>
      </c>
      <c r="G35" t="s">
        <v>5</v>
      </c>
      <c r="H35" s="9">
        <f t="shared" si="7"/>
        <v>0</v>
      </c>
      <c r="I35">
        <f t="shared" si="7"/>
        <v>0</v>
      </c>
      <c r="J35">
        <f t="shared" si="7"/>
        <v>0</v>
      </c>
      <c r="L35" s="16">
        <f t="shared" si="1"/>
        <v>-41.953132169665004</v>
      </c>
      <c r="M35" s="16">
        <f t="shared" si="2"/>
        <v>6.0254043985880299E-19</v>
      </c>
      <c r="N35" s="2">
        <f t="shared" si="3"/>
        <v>6.0254043985880299E-19</v>
      </c>
      <c r="P35" s="16">
        <f t="shared" si="4"/>
        <v>9.9995000333297321E-5</v>
      </c>
      <c r="R35">
        <f t="shared" si="5"/>
        <v>0</v>
      </c>
      <c r="S35">
        <f t="shared" si="6"/>
        <v>1</v>
      </c>
    </row>
    <row r="36" spans="2:19">
      <c r="B36" s="8">
        <v>1</v>
      </c>
      <c r="C36">
        <f>('raw data'!B34 - AVERAGE('raw data'!B$4:B$126))/STDEV('raw data'!B$4:B$126)</f>
        <v>-1.712511199925647</v>
      </c>
      <c r="D36">
        <f>('raw data'!C34 - AVERAGE('raw data'!C$4:C$126))/STDEV('raw data'!C$4:C$126)</f>
        <v>-0.1467053121722815</v>
      </c>
      <c r="E36">
        <f>('raw data'!D34 - AVERAGE('raw data'!D$4:D$126))/STDEV('raw data'!D$4:D$126)</f>
        <v>-1.3601700868233437</v>
      </c>
      <c r="F36">
        <f>('raw data'!E34 - AVERAGE('raw data'!E$4:E$126))/STDEV('raw data'!E$4:E$126)</f>
        <v>-1.2993123053113786</v>
      </c>
      <c r="G36" t="s">
        <v>5</v>
      </c>
      <c r="H36" s="9">
        <f t="shared" si="7"/>
        <v>0</v>
      </c>
      <c r="I36">
        <f t="shared" si="7"/>
        <v>0</v>
      </c>
      <c r="J36">
        <f t="shared" si="7"/>
        <v>0</v>
      </c>
      <c r="L36" s="16">
        <f t="shared" si="1"/>
        <v>-41.620424175791356</v>
      </c>
      <c r="M36" s="16">
        <f t="shared" si="2"/>
        <v>8.4038723283494035E-19</v>
      </c>
      <c r="N36" s="2">
        <f t="shared" si="3"/>
        <v>8.4038723283494044E-19</v>
      </c>
      <c r="P36" s="16">
        <f t="shared" si="4"/>
        <v>9.9995000333297321E-5</v>
      </c>
      <c r="R36">
        <f t="shared" si="5"/>
        <v>0</v>
      </c>
      <c r="S36">
        <f t="shared" si="6"/>
        <v>1</v>
      </c>
    </row>
    <row r="37" spans="2:19">
      <c r="B37" s="8">
        <v>1</v>
      </c>
      <c r="C37">
        <f>('raw data'!B35 - AVERAGE('raw data'!B$4:B$126))/STDEV('raw data'!B$4:B$126)</f>
        <v>-1.4768972428888978</v>
      </c>
      <c r="D37">
        <f>('raw data'!C35 - AVERAGE('raw data'!C$4:C$126))/STDEV('raw data'!C$4:C$126)</f>
        <v>7.3352656086135865E-2</v>
      </c>
      <c r="E37">
        <f>('raw data'!D35 - AVERAGE('raw data'!D$4:D$126))/STDEV('raw data'!D$4:D$126)</f>
        <v>-1.2489697407420737</v>
      </c>
      <c r="F37">
        <f>('raw data'!E35 - AVERAGE('raw data'!E$4:E$126))/STDEV('raw data'!E$4:E$126)</f>
        <v>-1.2993123053113786</v>
      </c>
      <c r="G37" t="s">
        <v>5</v>
      </c>
      <c r="H37" s="9">
        <f t="shared" si="7"/>
        <v>0</v>
      </c>
      <c r="I37">
        <f t="shared" si="7"/>
        <v>0</v>
      </c>
      <c r="J37">
        <f t="shared" si="7"/>
        <v>0</v>
      </c>
      <c r="L37" s="16">
        <f t="shared" si="1"/>
        <v>-40.821074213813958</v>
      </c>
      <c r="M37" s="16">
        <f t="shared" si="2"/>
        <v>1.8691008008887171E-18</v>
      </c>
      <c r="N37" s="2">
        <f t="shared" si="3"/>
        <v>1.8691008008887171E-18</v>
      </c>
      <c r="P37" s="16">
        <f t="shared" si="4"/>
        <v>9.9995000333297321E-5</v>
      </c>
      <c r="R37">
        <f t="shared" si="5"/>
        <v>0</v>
      </c>
      <c r="S37">
        <f t="shared" si="6"/>
        <v>1</v>
      </c>
    </row>
    <row r="38" spans="2:19">
      <c r="B38" s="8">
        <v>1</v>
      </c>
      <c r="C38">
        <f>('raw data'!B36 - AVERAGE('raw data'!B$4:B$126))/STDEV('raw data'!B$4:B$126)</f>
        <v>-1.2412832858521476</v>
      </c>
      <c r="D38">
        <f>('raw data'!C36 - AVERAGE('raw data'!C$4:C$126))/STDEV('raw data'!C$4:C$126)</f>
        <v>-0.1467053121722815</v>
      </c>
      <c r="E38">
        <f>('raw data'!D36 - AVERAGE('raw data'!D$4:D$126))/STDEV('raw data'!D$4:D$126)</f>
        <v>-1.3045699137827087</v>
      </c>
      <c r="F38">
        <f>('raw data'!E36 - AVERAGE('raw data'!E$4:E$126))/STDEV('raw data'!E$4:E$126)</f>
        <v>-1.1667953786502678</v>
      </c>
      <c r="G38" t="s">
        <v>5</v>
      </c>
      <c r="H38" s="9">
        <f t="shared" si="7"/>
        <v>0</v>
      </c>
      <c r="I38">
        <f t="shared" si="7"/>
        <v>0</v>
      </c>
      <c r="J38">
        <f t="shared" si="7"/>
        <v>0</v>
      </c>
      <c r="L38" s="16">
        <f t="shared" ref="L38:L69" si="8">SUMPRODUCT($B38:$F38,$B$4:$F$4)</f>
        <v>-40.755846895561717</v>
      </c>
      <c r="M38" s="16">
        <f t="shared" ref="M38:M69" si="9">EXP(L38)</f>
        <v>1.9950812539932549E-18</v>
      </c>
      <c r="N38" s="2">
        <f t="shared" ref="N38:N69" si="10">1/(1+EXP(-SUMPRODUCT($B38:$F38,$B$4:$F$4)))</f>
        <v>1.9950812539932549E-18</v>
      </c>
      <c r="P38" s="16">
        <f t="shared" ref="P38:P69" si="11">H38 *LN(N38+0.0001) + (1-H38)*LN(1-N38+0.0001)</f>
        <v>9.9995000333297321E-5</v>
      </c>
      <c r="R38">
        <f t="shared" ref="R38:R69" si="12">IF(N38&gt;50%, 1, 0)</f>
        <v>0</v>
      </c>
      <c r="S38">
        <f t="shared" ref="S38:S69" si="13">IF(R38=H38, 1, 0)</f>
        <v>1</v>
      </c>
    </row>
    <row r="39" spans="2:19">
      <c r="B39" s="8">
        <v>1</v>
      </c>
      <c r="C39">
        <f>('raw data'!B37 - AVERAGE('raw data'!B$4:B$126))/STDEV('raw data'!B$4:B$126)</f>
        <v>-1.0056693288153973</v>
      </c>
      <c r="D39">
        <f>('raw data'!C37 - AVERAGE('raw data'!C$4:C$126))/STDEV('raw data'!C$4:C$126)</f>
        <v>-0.1467053121722815</v>
      </c>
      <c r="E39">
        <f>('raw data'!D37 - AVERAGE('raw data'!D$4:D$126))/STDEV('raw data'!D$4:D$126)</f>
        <v>-1.1933695677014384</v>
      </c>
      <c r="F39">
        <f>('raw data'!E37 - AVERAGE('raw data'!E$4:E$126))/STDEV('raw data'!E$4:E$126)</f>
        <v>-1.2993123053113786</v>
      </c>
      <c r="G39" t="s">
        <v>5</v>
      </c>
      <c r="H39" s="9">
        <f t="shared" si="7"/>
        <v>0</v>
      </c>
      <c r="I39">
        <f t="shared" si="7"/>
        <v>0</v>
      </c>
      <c r="J39">
        <f t="shared" si="7"/>
        <v>0</v>
      </c>
      <c r="L39" s="16">
        <f t="shared" si="8"/>
        <v>-40.635705263186964</v>
      </c>
      <c r="M39" s="16">
        <f t="shared" si="9"/>
        <v>2.2497664497235552E-18</v>
      </c>
      <c r="N39" s="2">
        <f t="shared" si="10"/>
        <v>2.2497664497235552E-18</v>
      </c>
      <c r="P39" s="16">
        <f t="shared" si="11"/>
        <v>9.9995000333297321E-5</v>
      </c>
      <c r="R39">
        <f t="shared" si="12"/>
        <v>0</v>
      </c>
      <c r="S39">
        <f t="shared" si="13"/>
        <v>1</v>
      </c>
    </row>
    <row r="40" spans="2:19">
      <c r="B40" s="8">
        <v>1</v>
      </c>
      <c r="C40">
        <f>('raw data'!B38 - AVERAGE('raw data'!B$4:B$126))/STDEV('raw data'!B$4:B$126)</f>
        <v>-1.3590902643705223</v>
      </c>
      <c r="D40">
        <f>('raw data'!C38 - AVERAGE('raw data'!C$4:C$126))/STDEV('raw data'!C$4:C$126)</f>
        <v>0.29341062434455323</v>
      </c>
      <c r="E40">
        <f>('raw data'!D38 - AVERAGE('raw data'!D$4:D$126))/STDEV('raw data'!D$4:D$126)</f>
        <v>-1.1933695677014384</v>
      </c>
      <c r="F40">
        <f>('raw data'!E38 - AVERAGE('raw data'!E$4:E$126))/STDEV('raw data'!E$4:E$126)</f>
        <v>-1.2993123053113786</v>
      </c>
      <c r="G40" t="s">
        <v>5</v>
      </c>
      <c r="H40" s="9">
        <f t="shared" si="7"/>
        <v>0</v>
      </c>
      <c r="I40">
        <f t="shared" si="7"/>
        <v>0</v>
      </c>
      <c r="J40">
        <f t="shared" si="7"/>
        <v>0</v>
      </c>
      <c r="L40" s="16">
        <f t="shared" si="8"/>
        <v>-40.613298419567769</v>
      </c>
      <c r="M40" s="16">
        <f t="shared" si="9"/>
        <v>2.3007456230302693E-18</v>
      </c>
      <c r="N40" s="2">
        <f t="shared" si="10"/>
        <v>2.3007456230302693E-18</v>
      </c>
      <c r="P40" s="16">
        <f t="shared" si="11"/>
        <v>9.9995000333297321E-5</v>
      </c>
      <c r="R40">
        <f t="shared" si="12"/>
        <v>0</v>
      </c>
      <c r="S40">
        <f t="shared" si="13"/>
        <v>1</v>
      </c>
    </row>
    <row r="41" spans="2:19">
      <c r="B41" s="8">
        <v>1</v>
      </c>
      <c r="C41">
        <f>('raw data'!B39 - AVERAGE('raw data'!B$4:B$126))/STDEV('raw data'!B$4:B$126)</f>
        <v>-1.2412832858521476</v>
      </c>
      <c r="D41">
        <f>('raw data'!C39 - AVERAGE('raw data'!C$4:C$126))/STDEV('raw data'!C$4:C$126)</f>
        <v>7.3352656086135865E-2</v>
      </c>
      <c r="E41">
        <f>('raw data'!D39 - AVERAGE('raw data'!D$4:D$126))/STDEV('raw data'!D$4:D$126)</f>
        <v>-1.1933695677014384</v>
      </c>
      <c r="F41">
        <f>('raw data'!E39 - AVERAGE('raw data'!E$4:E$126))/STDEV('raw data'!E$4:E$126)</f>
        <v>-1.2993123053113786</v>
      </c>
      <c r="G41" t="s">
        <v>5</v>
      </c>
      <c r="H41" s="9">
        <f t="shared" si="7"/>
        <v>0</v>
      </c>
      <c r="I41">
        <f t="shared" si="7"/>
        <v>0</v>
      </c>
      <c r="J41">
        <f t="shared" si="7"/>
        <v>0</v>
      </c>
      <c r="L41" s="16">
        <f t="shared" si="8"/>
        <v>-40.492834576279165</v>
      </c>
      <c r="M41" s="16">
        <f t="shared" si="9"/>
        <v>2.5952869735507328E-18</v>
      </c>
      <c r="N41" s="2">
        <f t="shared" si="10"/>
        <v>2.5952869735507328E-18</v>
      </c>
      <c r="P41" s="16">
        <f t="shared" si="11"/>
        <v>9.9995000333297321E-5</v>
      </c>
      <c r="R41">
        <f t="shared" si="12"/>
        <v>0</v>
      </c>
      <c r="S41">
        <f t="shared" si="13"/>
        <v>1</v>
      </c>
    </row>
    <row r="42" spans="2:19">
      <c r="B42" s="8">
        <v>1</v>
      </c>
      <c r="C42">
        <f>('raw data'!B40 - AVERAGE('raw data'!B$4:B$126))/STDEV('raw data'!B$4:B$126)</f>
        <v>-1.0056693288153973</v>
      </c>
      <c r="D42">
        <f>('raw data'!C40 - AVERAGE('raw data'!C$4:C$126))/STDEV('raw data'!C$4:C$126)</f>
        <v>0.73352656086138701</v>
      </c>
      <c r="E42">
        <f>('raw data'!D40 - AVERAGE('raw data'!D$4:D$126))/STDEV('raw data'!D$4:D$126)</f>
        <v>-1.1933695677014384</v>
      </c>
      <c r="F42">
        <f>('raw data'!E40 - AVERAGE('raw data'!E$4:E$126))/STDEV('raw data'!E$4:E$126)</f>
        <v>-1.034278451989157</v>
      </c>
      <c r="G42" t="s">
        <v>5</v>
      </c>
      <c r="H42" s="9">
        <f t="shared" si="7"/>
        <v>0</v>
      </c>
      <c r="I42">
        <f t="shared" si="7"/>
        <v>0</v>
      </c>
      <c r="J42">
        <f t="shared" si="7"/>
        <v>0</v>
      </c>
      <c r="L42" s="16">
        <f t="shared" si="8"/>
        <v>-40.044885350951716</v>
      </c>
      <c r="M42" s="16">
        <f t="shared" si="9"/>
        <v>4.0618816341628042E-18</v>
      </c>
      <c r="N42" s="2">
        <f t="shared" si="10"/>
        <v>4.0618816341628042E-18</v>
      </c>
      <c r="P42" s="16">
        <f t="shared" si="11"/>
        <v>9.9995000333297321E-5</v>
      </c>
      <c r="R42">
        <f t="shared" si="12"/>
        <v>0</v>
      </c>
      <c r="S42">
        <f t="shared" si="13"/>
        <v>1</v>
      </c>
    </row>
    <row r="43" spans="2:19">
      <c r="B43" s="8">
        <v>1</v>
      </c>
      <c r="C43">
        <f>('raw data'!B41 - AVERAGE('raw data'!B$4:B$126))/STDEV('raw data'!B$4:B$126)</f>
        <v>-0.88786235029702276</v>
      </c>
      <c r="D43">
        <f>('raw data'!C41 - AVERAGE('raw data'!C$4:C$126))/STDEV('raw data'!C$4:C$126)</f>
        <v>1.6137584338950555</v>
      </c>
      <c r="E43">
        <f>('raw data'!D41 - AVERAGE('raw data'!D$4:D$126))/STDEV('raw data'!D$4:D$126)</f>
        <v>-1.0265690485795329</v>
      </c>
      <c r="F43">
        <f>('raw data'!E41 - AVERAGE('raw data'!E$4:E$126))/STDEV('raw data'!E$4:E$126)</f>
        <v>-1.034278451989157</v>
      </c>
      <c r="G43" t="s">
        <v>5</v>
      </c>
      <c r="H43" s="9">
        <f t="shared" si="7"/>
        <v>0</v>
      </c>
      <c r="I43">
        <f t="shared" si="7"/>
        <v>0</v>
      </c>
      <c r="J43">
        <f t="shared" si="7"/>
        <v>0</v>
      </c>
      <c r="L43" s="16">
        <f t="shared" si="8"/>
        <v>-39.278687281305331</v>
      </c>
      <c r="M43" s="16">
        <f t="shared" si="9"/>
        <v>8.7394249524396484E-18</v>
      </c>
      <c r="N43" s="2">
        <f t="shared" si="10"/>
        <v>8.7394249524396484E-18</v>
      </c>
      <c r="P43" s="16">
        <f t="shared" si="11"/>
        <v>9.9995000333297321E-5</v>
      </c>
      <c r="R43">
        <f t="shared" si="12"/>
        <v>0</v>
      </c>
      <c r="S43">
        <f t="shared" si="13"/>
        <v>1</v>
      </c>
    </row>
    <row r="44" spans="2:19">
      <c r="B44" s="8">
        <v>1</v>
      </c>
      <c r="C44">
        <f>('raw data'!B42 - AVERAGE('raw data'!B$4:B$126))/STDEV('raw data'!B$4:B$126)</f>
        <v>-1.2412832858521476</v>
      </c>
      <c r="D44">
        <f>('raw data'!C42 - AVERAGE('raw data'!C$4:C$126))/STDEV('raw data'!C$4:C$126)</f>
        <v>0.73352656086138701</v>
      </c>
      <c r="E44">
        <f>('raw data'!D42 - AVERAGE('raw data'!D$4:D$126))/STDEV('raw data'!D$4:D$126)</f>
        <v>-1.0265690485795329</v>
      </c>
      <c r="F44">
        <f>('raw data'!E42 - AVERAGE('raw data'!E$4:E$126))/STDEV('raw data'!E$4:E$126)</f>
        <v>-1.2993123053113786</v>
      </c>
      <c r="G44" t="s">
        <v>5</v>
      </c>
      <c r="H44" s="9">
        <f t="shared" si="7"/>
        <v>0</v>
      </c>
      <c r="I44">
        <f t="shared" si="7"/>
        <v>0</v>
      </c>
      <c r="J44">
        <f t="shared" si="7"/>
        <v>0</v>
      </c>
      <c r="L44" s="16">
        <f t="shared" si="8"/>
        <v>-39.079503602951348</v>
      </c>
      <c r="M44" s="16">
        <f t="shared" si="9"/>
        <v>1.0665647587988933E-17</v>
      </c>
      <c r="N44" s="2">
        <f t="shared" si="10"/>
        <v>1.0665647587988931E-17</v>
      </c>
      <c r="P44" s="16">
        <f t="shared" si="11"/>
        <v>9.9995000333297321E-5</v>
      </c>
      <c r="R44">
        <f t="shared" si="12"/>
        <v>0</v>
      </c>
      <c r="S44">
        <f t="shared" si="13"/>
        <v>1</v>
      </c>
    </row>
    <row r="45" spans="2:19">
      <c r="B45" s="8">
        <v>1</v>
      </c>
      <c r="C45">
        <f>('raw data'!B43 - AVERAGE('raw data'!B$4:B$126))/STDEV('raw data'!B$4:B$126)</f>
        <v>-1.0056693288153973</v>
      </c>
      <c r="D45">
        <f>('raw data'!C43 - AVERAGE('raw data'!C$4:C$126))/STDEV('raw data'!C$4:C$126)</f>
        <v>0.95358452911980429</v>
      </c>
      <c r="E45">
        <f>('raw data'!D43 - AVERAGE('raw data'!D$4:D$126))/STDEV('raw data'!D$4:D$126)</f>
        <v>-1.1933695677014384</v>
      </c>
      <c r="F45">
        <f>('raw data'!E43 - AVERAGE('raw data'!E$4:E$126))/STDEV('raw data'!E$4:E$126)</f>
        <v>-0.76924459866693551</v>
      </c>
      <c r="G45" t="s">
        <v>5</v>
      </c>
      <c r="H45" s="9">
        <f t="shared" si="7"/>
        <v>0</v>
      </c>
      <c r="I45">
        <f t="shared" si="7"/>
        <v>0</v>
      </c>
      <c r="J45">
        <f t="shared" si="7"/>
        <v>0</v>
      </c>
      <c r="L45" s="16">
        <f t="shared" si="8"/>
        <v>-38.302670318261391</v>
      </c>
      <c r="M45" s="16">
        <f t="shared" si="9"/>
        <v>2.3193251567137566E-17</v>
      </c>
      <c r="N45" s="2">
        <f t="shared" si="10"/>
        <v>2.3193251567137566E-17</v>
      </c>
      <c r="P45" s="16">
        <f t="shared" si="11"/>
        <v>9.9995000333297321E-5</v>
      </c>
      <c r="R45">
        <f t="shared" si="12"/>
        <v>0</v>
      </c>
      <c r="S45">
        <f t="shared" si="13"/>
        <v>1</v>
      </c>
    </row>
    <row r="46" spans="2:19">
      <c r="B46" s="8">
        <v>1</v>
      </c>
      <c r="C46">
        <f>('raw data'!B44 - AVERAGE('raw data'!B$4:B$126))/STDEV('raw data'!B$4:B$126)</f>
        <v>-1.5947042214072724</v>
      </c>
      <c r="D46">
        <f>('raw data'!C44 - AVERAGE('raw data'!C$4:C$126))/STDEV('raw data'!C$4:C$126)</f>
        <v>-1.6871110899812021</v>
      </c>
      <c r="E46">
        <f>('raw data'!D44 - AVERAGE('raw data'!D$4:D$126))/STDEV('raw data'!D$4:D$126)</f>
        <v>-1.3601700868233437</v>
      </c>
      <c r="F46">
        <f>('raw data'!E44 - AVERAGE('raw data'!E$4:E$126))/STDEV('raw data'!E$4:E$126)</f>
        <v>-1.1667953786502678</v>
      </c>
      <c r="G46" t="s">
        <v>5</v>
      </c>
      <c r="H46" s="9">
        <f t="shared" ref="H46:J65" si="14">IF($G46=H$2, 1, 0)</f>
        <v>0</v>
      </c>
      <c r="I46">
        <f t="shared" si="14"/>
        <v>0</v>
      </c>
      <c r="J46">
        <f t="shared" si="14"/>
        <v>0</v>
      </c>
      <c r="L46" s="16">
        <f t="shared" si="8"/>
        <v>-38.134163388504945</v>
      </c>
      <c r="M46" s="16">
        <f t="shared" si="9"/>
        <v>2.7450058123579215E-17</v>
      </c>
      <c r="N46" s="2">
        <f t="shared" si="10"/>
        <v>2.7450058123579215E-17</v>
      </c>
      <c r="P46" s="16">
        <f t="shared" si="11"/>
        <v>9.9995000333297321E-5</v>
      </c>
      <c r="R46">
        <f t="shared" si="12"/>
        <v>0</v>
      </c>
      <c r="S46">
        <f t="shared" si="13"/>
        <v>1</v>
      </c>
    </row>
    <row r="47" spans="2:19">
      <c r="B47" s="8">
        <v>1</v>
      </c>
      <c r="C47">
        <f>('raw data'!B45 - AVERAGE('raw data'!B$4:B$126))/STDEV('raw data'!B$4:B$126)</f>
        <v>-0.88786235029702276</v>
      </c>
      <c r="D47">
        <f>('raw data'!C45 - AVERAGE('raw data'!C$4:C$126))/STDEV('raw data'!C$4:C$126)</f>
        <v>0.51346859260296962</v>
      </c>
      <c r="E47">
        <f>('raw data'!D45 - AVERAGE('raw data'!D$4:D$126))/STDEV('raw data'!D$4:D$126)</f>
        <v>-1.1377693946608034</v>
      </c>
      <c r="F47">
        <f>('raw data'!E45 - AVERAGE('raw data'!E$4:E$126))/STDEV('raw data'!E$4:E$126)</f>
        <v>-0.90176152532804621</v>
      </c>
      <c r="G47" t="s">
        <v>5</v>
      </c>
      <c r="H47" s="9">
        <f t="shared" si="14"/>
        <v>0</v>
      </c>
      <c r="I47">
        <f t="shared" si="14"/>
        <v>0</v>
      </c>
      <c r="J47">
        <f t="shared" si="14"/>
        <v>0</v>
      </c>
      <c r="L47" s="16">
        <f t="shared" si="8"/>
        <v>-38.006506106647805</v>
      </c>
      <c r="M47" s="16">
        <f t="shared" si="9"/>
        <v>3.1187755543103584E-17</v>
      </c>
      <c r="N47" s="2">
        <f t="shared" si="10"/>
        <v>3.1187755543103584E-17</v>
      </c>
      <c r="P47" s="16">
        <f t="shared" si="11"/>
        <v>9.9995000333297321E-5</v>
      </c>
      <c r="R47">
        <f t="shared" si="12"/>
        <v>0</v>
      </c>
      <c r="S47">
        <f t="shared" si="13"/>
        <v>1</v>
      </c>
    </row>
    <row r="48" spans="2:19">
      <c r="B48" s="8">
        <v>1</v>
      </c>
      <c r="C48">
        <f>('raw data'!B46 - AVERAGE('raw data'!B$4:B$126))/STDEV('raw data'!B$4:B$126)</f>
        <v>-0.88786235029702276</v>
      </c>
      <c r="D48">
        <f>('raw data'!C46 - AVERAGE('raw data'!C$4:C$126))/STDEV('raw data'!C$4:C$126)</f>
        <v>-1.2469951534643673</v>
      </c>
      <c r="E48">
        <f>('raw data'!D46 - AVERAGE('raw data'!D$4:D$126))/STDEV('raw data'!D$4:D$126)</f>
        <v>-0.41496714513254601</v>
      </c>
      <c r="F48">
        <f>('raw data'!E46 - AVERAGE('raw data'!E$4:E$126))/STDEV('raw data'!E$4:E$126)</f>
        <v>-0.10665996536138136</v>
      </c>
      <c r="G48" t="s">
        <v>6</v>
      </c>
      <c r="H48" s="9">
        <f t="shared" si="14"/>
        <v>0</v>
      </c>
      <c r="I48">
        <f t="shared" si="14"/>
        <v>1</v>
      </c>
      <c r="J48">
        <f t="shared" si="14"/>
        <v>0</v>
      </c>
      <c r="L48" s="16">
        <f t="shared" si="8"/>
        <v>-17.444265827182445</v>
      </c>
      <c r="M48" s="16">
        <f t="shared" si="9"/>
        <v>2.6549210469857841E-8</v>
      </c>
      <c r="N48" s="2">
        <f t="shared" si="10"/>
        <v>2.6549209764997282E-8</v>
      </c>
      <c r="P48" s="16">
        <f t="shared" si="11"/>
        <v>9.9968453777880901E-5</v>
      </c>
      <c r="R48">
        <f t="shared" si="12"/>
        <v>0</v>
      </c>
      <c r="S48">
        <f t="shared" si="13"/>
        <v>1</v>
      </c>
    </row>
    <row r="49" spans="2:19">
      <c r="B49" s="8">
        <v>1</v>
      </c>
      <c r="C49">
        <f>('raw data'!B47 - AVERAGE('raw data'!B$4:B$126))/STDEV('raw data'!B$4:B$126)</f>
        <v>-1.1234763073337719</v>
      </c>
      <c r="D49">
        <f>('raw data'!C47 - AVERAGE('raw data'!C$4:C$126))/STDEV('raw data'!C$4:C$126)</f>
        <v>-1.4670531217227847</v>
      </c>
      <c r="E49">
        <f>('raw data'!D47 - AVERAGE('raw data'!D$4:D$126))/STDEV('raw data'!D$4:D$126)</f>
        <v>-0.24816662601064063</v>
      </c>
      <c r="F49">
        <f>('raw data'!E47 - AVERAGE('raw data'!E$4:E$126))/STDEV('raw data'!E$4:E$126)</f>
        <v>-0.23917689202249229</v>
      </c>
      <c r="G49" t="s">
        <v>6</v>
      </c>
      <c r="H49" s="9">
        <f t="shared" si="14"/>
        <v>0</v>
      </c>
      <c r="I49">
        <f t="shared" si="14"/>
        <v>1</v>
      </c>
      <c r="J49">
        <f t="shared" si="14"/>
        <v>0</v>
      </c>
      <c r="L49" s="16">
        <f t="shared" si="8"/>
        <v>-15.032079002609393</v>
      </c>
      <c r="M49" s="16">
        <f t="shared" si="9"/>
        <v>2.9624500582632062E-7</v>
      </c>
      <c r="N49" s="2">
        <f t="shared" si="10"/>
        <v>2.9624491806524315E-7</v>
      </c>
      <c r="P49" s="16">
        <f t="shared" si="11"/>
        <v>9.9698784993025192E-5</v>
      </c>
      <c r="R49">
        <f t="shared" si="12"/>
        <v>0</v>
      </c>
      <c r="S49">
        <f t="shared" si="13"/>
        <v>1</v>
      </c>
    </row>
    <row r="50" spans="2:19">
      <c r="B50" s="8">
        <v>1</v>
      </c>
      <c r="C50">
        <f>('raw data'!B48 - AVERAGE('raw data'!B$4:B$126))/STDEV('raw data'!B$4:B$126)</f>
        <v>-1.0056693288153973</v>
      </c>
      <c r="D50">
        <f>('raw data'!C48 - AVERAGE('raw data'!C$4:C$126))/STDEV('raw data'!C$4:C$126)</f>
        <v>-1.6871110899812021</v>
      </c>
      <c r="E50">
        <f>('raw data'!D48 - AVERAGE('raw data'!D$4:D$126))/STDEV('raw data'!D$4:D$126)</f>
        <v>-0.24816662601064063</v>
      </c>
      <c r="F50">
        <f>('raw data'!E48 - AVERAGE('raw data'!E$4:E$126))/STDEV('raw data'!E$4:E$126)</f>
        <v>-0.23917689202249229</v>
      </c>
      <c r="G50" t="s">
        <v>6</v>
      </c>
      <c r="H50" s="9">
        <f t="shared" si="14"/>
        <v>0</v>
      </c>
      <c r="I50">
        <f t="shared" si="14"/>
        <v>1</v>
      </c>
      <c r="J50">
        <f t="shared" si="14"/>
        <v>0</v>
      </c>
      <c r="L50" s="16">
        <f t="shared" si="8"/>
        <v>-14.911615159320785</v>
      </c>
      <c r="M50" s="16">
        <f t="shared" si="9"/>
        <v>3.341702780631123E-7</v>
      </c>
      <c r="N50" s="2">
        <f t="shared" si="10"/>
        <v>3.3417016639337486E-7</v>
      </c>
      <c r="P50" s="16">
        <f t="shared" si="11"/>
        <v>9.9660863524721676E-5</v>
      </c>
      <c r="R50">
        <f t="shared" si="12"/>
        <v>0</v>
      </c>
      <c r="S50">
        <f t="shared" si="13"/>
        <v>1</v>
      </c>
    </row>
    <row r="51" spans="2:19">
      <c r="B51" s="8">
        <v>1</v>
      </c>
      <c r="C51">
        <f>('raw data'!B49 - AVERAGE('raw data'!B$4:B$126))/STDEV('raw data'!B$4:B$126)</f>
        <v>-0.29882745770514768</v>
      </c>
      <c r="D51">
        <f>('raw data'!C49 - AVERAGE('raw data'!C$4:C$126))/STDEV('raw data'!C$4:C$126)</f>
        <v>-0.36676328043069883</v>
      </c>
      <c r="E51">
        <f>('raw data'!D49 - AVERAGE('raw data'!D$4:D$126))/STDEV('raw data'!D$4:D$126)</f>
        <v>-8.1366106888734954E-2</v>
      </c>
      <c r="F51">
        <f>('raw data'!E49 - AVERAGE('raw data'!E$4:E$126))/STDEV('raw data'!E$4:E$126)</f>
        <v>0.15837388796084018</v>
      </c>
      <c r="G51" t="s">
        <v>6</v>
      </c>
      <c r="H51" s="9">
        <f t="shared" si="14"/>
        <v>0</v>
      </c>
      <c r="I51">
        <f t="shared" si="14"/>
        <v>1</v>
      </c>
      <c r="J51">
        <f t="shared" si="14"/>
        <v>0</v>
      </c>
      <c r="L51" s="16">
        <f t="shared" si="8"/>
        <v>-13.040666378363504</v>
      </c>
      <c r="M51" s="16">
        <f t="shared" si="9"/>
        <v>2.1702539310012359E-6</v>
      </c>
      <c r="N51" s="2">
        <f t="shared" si="10"/>
        <v>2.1702492210093327E-6</v>
      </c>
      <c r="P51" s="16">
        <f t="shared" si="11"/>
        <v>9.7824965760995051E-5</v>
      </c>
      <c r="R51">
        <f t="shared" si="12"/>
        <v>0</v>
      </c>
      <c r="S51">
        <f t="shared" si="13"/>
        <v>1</v>
      </c>
    </row>
    <row r="52" spans="2:19">
      <c r="B52" s="8">
        <v>1</v>
      </c>
      <c r="C52">
        <f>('raw data'!B50 - AVERAGE('raw data'!B$4:B$126))/STDEV('raw data'!B$4:B$126)</f>
        <v>-1.0056693288153973</v>
      </c>
      <c r="D52">
        <f>('raw data'!C50 - AVERAGE('raw data'!C$4:C$126))/STDEV('raw data'!C$4:C$126)</f>
        <v>-2.3472849947564534</v>
      </c>
      <c r="E52">
        <f>('raw data'!D50 - AVERAGE('raw data'!D$4:D$126))/STDEV('raw data'!D$4:D$126)</f>
        <v>-0.13696627992937019</v>
      </c>
      <c r="F52">
        <f>('raw data'!E50 - AVERAGE('raw data'!E$4:E$126))/STDEV('raw data'!E$4:E$126)</f>
        <v>-0.23917689202249229</v>
      </c>
      <c r="G52" t="s">
        <v>6</v>
      </c>
      <c r="H52" s="9">
        <f t="shared" si="14"/>
        <v>0</v>
      </c>
      <c r="I52">
        <f t="shared" si="14"/>
        <v>1</v>
      </c>
      <c r="J52">
        <f t="shared" si="14"/>
        <v>0</v>
      </c>
      <c r="L52" s="16">
        <f t="shared" si="8"/>
        <v>-12.050402643010463</v>
      </c>
      <c r="M52" s="16">
        <f t="shared" si="9"/>
        <v>5.8422027851128434E-6</v>
      </c>
      <c r="N52" s="2">
        <f t="shared" si="10"/>
        <v>5.842168653978862E-6</v>
      </c>
      <c r="P52" s="16">
        <f t="shared" si="11"/>
        <v>9.4153398775667901E-5</v>
      </c>
      <c r="R52">
        <f t="shared" si="12"/>
        <v>0</v>
      </c>
      <c r="S52">
        <f t="shared" si="13"/>
        <v>1</v>
      </c>
    </row>
    <row r="53" spans="2:19">
      <c r="B53" s="8">
        <v>1</v>
      </c>
      <c r="C53">
        <f>('raw data'!B51 - AVERAGE('raw data'!B$4:B$126))/STDEV('raw data'!B$4:B$126)</f>
        <v>-6.3213500668397454E-2</v>
      </c>
      <c r="D53">
        <f>('raw data'!C51 - AVERAGE('raw data'!C$4:C$126))/STDEV('raw data'!C$4:C$126)</f>
        <v>-0.80687921694753262</v>
      </c>
      <c r="E53">
        <f>('raw data'!D51 - AVERAGE('raw data'!D$4:D$126))/STDEV('raw data'!D$4:D$126)</f>
        <v>0.19663475831444063</v>
      </c>
      <c r="F53">
        <f>('raw data'!E51 - AVERAGE('raw data'!E$4:E$126))/STDEV('raw data'!E$4:E$126)</f>
        <v>-0.23917689202249229</v>
      </c>
      <c r="G53" t="s">
        <v>6</v>
      </c>
      <c r="H53" s="9">
        <f t="shared" si="14"/>
        <v>0</v>
      </c>
      <c r="I53">
        <f t="shared" si="14"/>
        <v>1</v>
      </c>
      <c r="J53">
        <f t="shared" si="14"/>
        <v>0</v>
      </c>
      <c r="L53" s="16">
        <f t="shared" si="8"/>
        <v>-11.714215311411179</v>
      </c>
      <c r="M53" s="16">
        <f t="shared" si="9"/>
        <v>8.1767539690004917E-6</v>
      </c>
      <c r="N53" s="2">
        <f t="shared" si="10"/>
        <v>8.1766871102417111E-6</v>
      </c>
      <c r="P53" s="16">
        <f t="shared" si="11"/>
        <v>9.181909738736229E-5</v>
      </c>
      <c r="R53">
        <f t="shared" si="12"/>
        <v>0</v>
      </c>
      <c r="S53">
        <f t="shared" si="13"/>
        <v>1</v>
      </c>
    </row>
    <row r="54" spans="2:19">
      <c r="B54" s="8">
        <v>1</v>
      </c>
      <c r="C54">
        <f>('raw data'!B52 - AVERAGE('raw data'!B$4:B$126))/STDEV('raw data'!B$4:B$126)</f>
        <v>0.17240045636835277</v>
      </c>
      <c r="D54">
        <f>('raw data'!C52 - AVERAGE('raw data'!C$4:C$126))/STDEV('raw data'!C$4:C$126)</f>
        <v>-1.9071690582396184</v>
      </c>
      <c r="E54">
        <f>('raw data'!D52 - AVERAGE('raw data'!D$4:D$126))/STDEV('raw data'!D$4:D$126)</f>
        <v>0.14103458527380566</v>
      </c>
      <c r="F54">
        <f>('raw data'!E52 - AVERAGE('raw data'!E$4:E$126))/STDEV('raw data'!E$4:E$126)</f>
        <v>-0.23917689202249229</v>
      </c>
      <c r="G54" t="s">
        <v>6</v>
      </c>
      <c r="H54" s="9">
        <f t="shared" si="14"/>
        <v>0</v>
      </c>
      <c r="I54">
        <f t="shared" si="14"/>
        <v>1</v>
      </c>
      <c r="J54">
        <f t="shared" si="14"/>
        <v>0</v>
      </c>
      <c r="L54" s="16">
        <f t="shared" si="8"/>
        <v>-11.176801202306523</v>
      </c>
      <c r="M54" s="16">
        <f t="shared" si="9"/>
        <v>1.3995129212097716E-5</v>
      </c>
      <c r="N54" s="2">
        <f t="shared" si="10"/>
        <v>1.3994933351197152E-5</v>
      </c>
      <c r="P54" s="16">
        <f t="shared" si="11"/>
        <v>8.600136842520654E-5</v>
      </c>
      <c r="R54">
        <f t="shared" si="12"/>
        <v>0</v>
      </c>
      <c r="S54">
        <f t="shared" si="13"/>
        <v>1</v>
      </c>
    </row>
    <row r="55" spans="2:19">
      <c r="B55" s="8">
        <v>1</v>
      </c>
      <c r="C55">
        <f>('raw data'!B53 - AVERAGE('raw data'!B$4:B$126))/STDEV('raw data'!B$4:B$126)</f>
        <v>-0.29882745770514768</v>
      </c>
      <c r="D55">
        <f>('raw data'!C53 - AVERAGE('raw data'!C$4:C$126))/STDEV('raw data'!C$4:C$126)</f>
        <v>-1.2469951534643673</v>
      </c>
      <c r="E55">
        <f>('raw data'!D53 - AVERAGE('raw data'!D$4:D$126))/STDEV('raw data'!D$4:D$126)</f>
        <v>8.5434412233170456E-2</v>
      </c>
      <c r="F55">
        <f>('raw data'!E53 - AVERAGE('raw data'!E$4:E$126))/STDEV('raw data'!E$4:E$126)</f>
        <v>-0.10665996536138136</v>
      </c>
      <c r="G55" t="s">
        <v>6</v>
      </c>
      <c r="H55" s="9">
        <f t="shared" si="14"/>
        <v>0</v>
      </c>
      <c r="I55">
        <f t="shared" si="14"/>
        <v>1</v>
      </c>
      <c r="J55">
        <f t="shared" si="14"/>
        <v>0</v>
      </c>
      <c r="L55" s="16">
        <f t="shared" si="8"/>
        <v>-11.066760196815883</v>
      </c>
      <c r="M55" s="16">
        <f t="shared" si="9"/>
        <v>1.5623096452303812E-5</v>
      </c>
      <c r="N55" s="2">
        <f t="shared" si="10"/>
        <v>1.5622852374974297E-5</v>
      </c>
      <c r="P55" s="16">
        <f t="shared" si="11"/>
        <v>8.4373588073810948E-5</v>
      </c>
      <c r="R55">
        <f t="shared" si="12"/>
        <v>0</v>
      </c>
      <c r="S55">
        <f t="shared" si="13"/>
        <v>1</v>
      </c>
    </row>
    <row r="56" spans="2:19">
      <c r="B56" s="8">
        <v>1</v>
      </c>
      <c r="C56">
        <f>('raw data'!B54 - AVERAGE('raw data'!B$4:B$126))/STDEV('raw data'!B$4:B$126)</f>
        <v>0.2902074348867274</v>
      </c>
      <c r="D56">
        <f>('raw data'!C54 - AVERAGE('raw data'!C$4:C$126))/STDEV('raw data'!C$4:C$126)</f>
        <v>-0.58682124868911623</v>
      </c>
      <c r="E56">
        <f>('raw data'!D54 - AVERAGE('raw data'!D$4:D$126))/STDEV('raw data'!D$4:D$126)</f>
        <v>0.14103458527380566</v>
      </c>
      <c r="F56">
        <f>('raw data'!E54 - AVERAGE('raw data'!E$4:E$126))/STDEV('raw data'!E$4:E$126)</f>
        <v>0.15837388796084018</v>
      </c>
      <c r="G56" t="s">
        <v>6</v>
      </c>
      <c r="H56" s="9">
        <f t="shared" si="14"/>
        <v>0</v>
      </c>
      <c r="I56">
        <f t="shared" si="14"/>
        <v>1</v>
      </c>
      <c r="J56">
        <f t="shared" si="14"/>
        <v>0</v>
      </c>
      <c r="L56" s="16">
        <f t="shared" si="8"/>
        <v>-10.55390586415005</v>
      </c>
      <c r="M56" s="16">
        <f t="shared" si="9"/>
        <v>2.6091372230910874E-5</v>
      </c>
      <c r="N56" s="2">
        <f t="shared" si="10"/>
        <v>2.6090691488967471E-5</v>
      </c>
      <c r="P56" s="16">
        <f t="shared" si="11"/>
        <v>7.3906577352773087E-5</v>
      </c>
      <c r="R56">
        <f t="shared" si="12"/>
        <v>0</v>
      </c>
      <c r="S56">
        <f t="shared" si="13"/>
        <v>1</v>
      </c>
    </row>
    <row r="57" spans="2:19">
      <c r="B57" s="8">
        <v>1</v>
      </c>
      <c r="C57">
        <f>('raw data'!B55 - AVERAGE('raw data'!B$4:B$126))/STDEV('raw data'!B$4:B$126)</f>
        <v>-6.3213500668397454E-2</v>
      </c>
      <c r="D57">
        <f>('raw data'!C55 - AVERAGE('raw data'!C$4:C$126))/STDEV('raw data'!C$4:C$126)</f>
        <v>-1.0269371852059499</v>
      </c>
      <c r="E57">
        <f>('raw data'!D55 - AVERAGE('raw data'!D$4:D$126))/STDEV('raw data'!D$4:D$126)</f>
        <v>0.14103458527380566</v>
      </c>
      <c r="F57">
        <f>('raw data'!E55 - AVERAGE('raw data'!E$4:E$126))/STDEV('raw data'!E$4:E$126)</f>
        <v>2.5856961299729253E-2</v>
      </c>
      <c r="G57" t="s">
        <v>6</v>
      </c>
      <c r="H57" s="9">
        <f t="shared" si="14"/>
        <v>0</v>
      </c>
      <c r="I57">
        <f t="shared" si="14"/>
        <v>1</v>
      </c>
      <c r="J57">
        <f t="shared" si="14"/>
        <v>0</v>
      </c>
      <c r="L57" s="16">
        <f t="shared" si="8"/>
        <v>-10.059312229678435</v>
      </c>
      <c r="M57" s="16">
        <f t="shared" si="9"/>
        <v>4.2785460130155119E-5</v>
      </c>
      <c r="N57" s="2">
        <f t="shared" si="10"/>
        <v>4.2783629612876097E-5</v>
      </c>
      <c r="P57" s="16">
        <f t="shared" si="11"/>
        <v>5.7214733593050291E-5</v>
      </c>
      <c r="R57">
        <f t="shared" si="12"/>
        <v>0</v>
      </c>
      <c r="S57">
        <f t="shared" si="13"/>
        <v>1</v>
      </c>
    </row>
    <row r="58" spans="2:19">
      <c r="B58" s="8">
        <v>1</v>
      </c>
      <c r="C58">
        <f>('raw data'!B56 - AVERAGE('raw data'!B$4:B$126))/STDEV('raw data'!B$4:B$126)</f>
        <v>-0.18102047918677205</v>
      </c>
      <c r="D58">
        <f>('raw data'!C56 - AVERAGE('raw data'!C$4:C$126))/STDEV('raw data'!C$4:C$126)</f>
        <v>-0.1467053121722815</v>
      </c>
      <c r="E58">
        <f>('raw data'!D56 - AVERAGE('raw data'!D$4:D$126))/STDEV('raw data'!D$4:D$126)</f>
        <v>0.25223493135507613</v>
      </c>
      <c r="F58">
        <f>('raw data'!E56 - AVERAGE('raw data'!E$4:E$126))/STDEV('raw data'!E$4:E$126)</f>
        <v>2.5856961299729253E-2</v>
      </c>
      <c r="G58" t="s">
        <v>6</v>
      </c>
      <c r="H58" s="9">
        <f t="shared" si="14"/>
        <v>0</v>
      </c>
      <c r="I58">
        <f t="shared" si="14"/>
        <v>1</v>
      </c>
      <c r="J58">
        <f t="shared" si="14"/>
        <v>0</v>
      </c>
      <c r="L58" s="16">
        <f t="shared" si="8"/>
        <v>-9.6213537975668544</v>
      </c>
      <c r="M58" s="16">
        <f t="shared" si="9"/>
        <v>6.6297803066931333E-5</v>
      </c>
      <c r="N58" s="2">
        <f t="shared" si="10"/>
        <v>6.6293407959625795E-5</v>
      </c>
      <c r="P58" s="16">
        <f t="shared" si="11"/>
        <v>3.3706023985974657E-5</v>
      </c>
      <c r="R58">
        <f t="shared" si="12"/>
        <v>0</v>
      </c>
      <c r="S58">
        <f t="shared" si="13"/>
        <v>1</v>
      </c>
    </row>
    <row r="59" spans="2:19">
      <c r="B59" s="8">
        <v>1</v>
      </c>
      <c r="C59">
        <f>('raw data'!B57 - AVERAGE('raw data'!B$4:B$126))/STDEV('raw data'!B$4:B$126)</f>
        <v>0.64362837044185328</v>
      </c>
      <c r="D59">
        <f>('raw data'!C57 - AVERAGE('raw data'!C$4:C$126))/STDEV('raw data'!C$4:C$126)</f>
        <v>-0.36676328043069883</v>
      </c>
      <c r="E59">
        <f>('raw data'!D57 - AVERAGE('raw data'!D$4:D$126))/STDEV('raw data'!D$4:D$126)</f>
        <v>0.3078351043957111</v>
      </c>
      <c r="F59">
        <f>('raw data'!E57 - AVERAGE('raw data'!E$4:E$126))/STDEV('raw data'!E$4:E$126)</f>
        <v>0.15837388796084018</v>
      </c>
      <c r="G59" t="s">
        <v>6</v>
      </c>
      <c r="H59" s="9">
        <f t="shared" si="14"/>
        <v>0</v>
      </c>
      <c r="I59">
        <f t="shared" si="14"/>
        <v>1</v>
      </c>
      <c r="J59">
        <f t="shared" si="14"/>
        <v>0</v>
      </c>
      <c r="L59" s="16">
        <f t="shared" si="8"/>
        <v>-9.1629817344414377</v>
      </c>
      <c r="M59" s="16">
        <f t="shared" si="9"/>
        <v>1.0484979723863509E-4</v>
      </c>
      <c r="N59" s="2">
        <f t="shared" si="10"/>
        <v>1.0483880491119742E-4</v>
      </c>
      <c r="P59" s="16">
        <f t="shared" si="11"/>
        <v>-4.8388166182545064E-6</v>
      </c>
      <c r="R59">
        <f t="shared" si="12"/>
        <v>0</v>
      </c>
      <c r="S59">
        <f t="shared" si="13"/>
        <v>1</v>
      </c>
    </row>
    <row r="60" spans="2:19">
      <c r="B60" s="8">
        <v>1</v>
      </c>
      <c r="C60">
        <f>('raw data'!B58 - AVERAGE('raw data'!B$4:B$126))/STDEV('raw data'!B$4:B$126)</f>
        <v>-0.29882745770514768</v>
      </c>
      <c r="D60">
        <f>('raw data'!C58 - AVERAGE('raw data'!C$4:C$126))/STDEV('raw data'!C$4:C$126)</f>
        <v>-0.1467053121722815</v>
      </c>
      <c r="E60">
        <f>('raw data'!D58 - AVERAGE('raw data'!D$4:D$126))/STDEV('raw data'!D$4:D$126)</f>
        <v>0.19663475831444063</v>
      </c>
      <c r="F60">
        <f>('raw data'!E58 - AVERAGE('raw data'!E$4:E$126))/STDEV('raw data'!E$4:E$126)</f>
        <v>0.15837388796084018</v>
      </c>
      <c r="G60" t="s">
        <v>6</v>
      </c>
      <c r="H60" s="9">
        <f t="shared" si="14"/>
        <v>0</v>
      </c>
      <c r="I60">
        <f t="shared" si="14"/>
        <v>1</v>
      </c>
      <c r="J60">
        <f t="shared" si="14"/>
        <v>0</v>
      </c>
      <c r="L60" s="16">
        <f t="shared" si="8"/>
        <v>-9.1499212622103983</v>
      </c>
      <c r="M60" s="16">
        <f t="shared" si="9"/>
        <v>1.0622816658820986E-4</v>
      </c>
      <c r="N60" s="2">
        <f t="shared" si="10"/>
        <v>1.0621688336342944E-4</v>
      </c>
      <c r="P60" s="16">
        <f t="shared" si="11"/>
        <v>-6.2169026883407547E-6</v>
      </c>
      <c r="R60">
        <f t="shared" si="12"/>
        <v>0</v>
      </c>
      <c r="S60">
        <f t="shared" si="13"/>
        <v>1</v>
      </c>
    </row>
    <row r="61" spans="2:19">
      <c r="B61" s="8">
        <v>1</v>
      </c>
      <c r="C61">
        <f>('raw data'!B59 - AVERAGE('raw data'!B$4:B$126))/STDEV('raw data'!B$4:B$126)</f>
        <v>0.99704930599697805</v>
      </c>
      <c r="D61">
        <f>('raw data'!C59 - AVERAGE('raw data'!C$4:C$126))/STDEV('raw data'!C$4:C$126)</f>
        <v>7.3352656086135865E-2</v>
      </c>
      <c r="E61">
        <f>('raw data'!D59 - AVERAGE('raw data'!D$4:D$126))/STDEV('raw data'!D$4:D$126)</f>
        <v>0.36343527743634657</v>
      </c>
      <c r="F61">
        <f>('raw data'!E59 - AVERAGE('raw data'!E$4:E$126))/STDEV('raw data'!E$4:E$126)</f>
        <v>0.29089081462195077</v>
      </c>
      <c r="G61" t="s">
        <v>6</v>
      </c>
      <c r="H61" s="9">
        <f t="shared" si="14"/>
        <v>0</v>
      </c>
      <c r="I61">
        <f t="shared" si="14"/>
        <v>1</v>
      </c>
      <c r="J61">
        <f t="shared" si="14"/>
        <v>0</v>
      </c>
      <c r="L61" s="16">
        <f t="shared" si="8"/>
        <v>-8.8026666709854258</v>
      </c>
      <c r="M61" s="16">
        <f t="shared" si="9"/>
        <v>1.5033165504305815E-4</v>
      </c>
      <c r="N61" s="2">
        <f t="shared" si="10"/>
        <v>1.5030905883347574E-4</v>
      </c>
      <c r="P61" s="16">
        <f t="shared" si="11"/>
        <v>-5.0310324376665832E-5</v>
      </c>
      <c r="R61">
        <f t="shared" si="12"/>
        <v>0</v>
      </c>
      <c r="S61">
        <f t="shared" si="13"/>
        <v>1</v>
      </c>
    </row>
    <row r="62" spans="2:19">
      <c r="B62" s="8">
        <v>1</v>
      </c>
      <c r="C62">
        <f>('raw data'!B60 - AVERAGE('raw data'!B$4:B$126))/STDEV('raw data'!B$4:B$126)</f>
        <v>-0.18102047918677205</v>
      </c>
      <c r="D62">
        <f>('raw data'!C60 - AVERAGE('raw data'!C$4:C$126))/STDEV('raw data'!C$4:C$126)</f>
        <v>-0.58682124868911623</v>
      </c>
      <c r="E62">
        <f>('raw data'!D60 - AVERAGE('raw data'!D$4:D$126))/STDEV('raw data'!D$4:D$126)</f>
        <v>0.19663475831444063</v>
      </c>
      <c r="F62">
        <f>('raw data'!E60 - AVERAGE('raw data'!E$4:E$126))/STDEV('raw data'!E$4:E$126)</f>
        <v>0.15837388796084018</v>
      </c>
      <c r="G62" t="s">
        <v>6</v>
      </c>
      <c r="H62" s="9">
        <f t="shared" si="14"/>
        <v>0</v>
      </c>
      <c r="I62">
        <f t="shared" si="14"/>
        <v>1</v>
      </c>
      <c r="J62">
        <f t="shared" si="14"/>
        <v>0</v>
      </c>
      <c r="L62" s="16">
        <f t="shared" si="8"/>
        <v>-8.6456590454367692</v>
      </c>
      <c r="M62" s="16">
        <f t="shared" si="9"/>
        <v>1.7588871827370868E-4</v>
      </c>
      <c r="N62" s="2">
        <f t="shared" si="10"/>
        <v>1.7585778687297714E-4</v>
      </c>
      <c r="P62" s="16">
        <f t="shared" si="11"/>
        <v>-7.5860664220452059E-5</v>
      </c>
      <c r="R62">
        <f t="shared" si="12"/>
        <v>0</v>
      </c>
      <c r="S62">
        <f t="shared" si="13"/>
        <v>1</v>
      </c>
    </row>
    <row r="63" spans="2:19">
      <c r="B63" s="8">
        <v>1</v>
      </c>
      <c r="C63">
        <f>('raw data'!B61 - AVERAGE('raw data'!B$4:B$126))/STDEV('raw data'!B$4:B$126)</f>
        <v>0.40801441340510303</v>
      </c>
      <c r="D63">
        <f>('raw data'!C61 - AVERAGE('raw data'!C$4:C$126))/STDEV('raw data'!C$4:C$126)</f>
        <v>-0.36676328043069883</v>
      </c>
      <c r="E63">
        <f>('raw data'!D61 - AVERAGE('raw data'!D$4:D$126))/STDEV('raw data'!D$4:D$126)</f>
        <v>0.3078351043957111</v>
      </c>
      <c r="F63">
        <f>('raw data'!E61 - AVERAGE('raw data'!E$4:E$126))/STDEV('raw data'!E$4:E$126)</f>
        <v>0.15837388796084018</v>
      </c>
      <c r="G63" t="s">
        <v>6</v>
      </c>
      <c r="H63" s="9">
        <f t="shared" si="14"/>
        <v>0</v>
      </c>
      <c r="I63">
        <f t="shared" si="14"/>
        <v>1</v>
      </c>
      <c r="J63">
        <f t="shared" si="14"/>
        <v>0</v>
      </c>
      <c r="L63" s="16">
        <f t="shared" si="8"/>
        <v>-8.6363126740486074</v>
      </c>
      <c r="M63" s="16">
        <f t="shared" si="9"/>
        <v>1.7754034589716807E-4</v>
      </c>
      <c r="N63" s="2">
        <f t="shared" si="10"/>
        <v>1.775088309179271E-4</v>
      </c>
      <c r="P63" s="16">
        <f t="shared" si="11"/>
        <v>-7.7511834882608126E-5</v>
      </c>
      <c r="R63">
        <f t="shared" si="12"/>
        <v>0</v>
      </c>
      <c r="S63">
        <f t="shared" si="13"/>
        <v>1</v>
      </c>
    </row>
    <row r="64" spans="2:19">
      <c r="B64" s="8">
        <v>1</v>
      </c>
      <c r="C64">
        <f>('raw data'!B62 - AVERAGE('raw data'!B$4:B$126))/STDEV('raw data'!B$4:B$126)</f>
        <v>-0.18102047918677205</v>
      </c>
      <c r="D64">
        <f>('raw data'!C62 - AVERAGE('raw data'!C$4:C$126))/STDEV('raw data'!C$4:C$126)</f>
        <v>-0.36676328043069883</v>
      </c>
      <c r="E64">
        <f>('raw data'!D62 - AVERAGE('raw data'!D$4:D$126))/STDEV('raw data'!D$4:D$126)</f>
        <v>0.25223493135507613</v>
      </c>
      <c r="F64">
        <f>('raw data'!E62 - AVERAGE('raw data'!E$4:E$126))/STDEV('raw data'!E$4:E$126)</f>
        <v>0.15837388796084018</v>
      </c>
      <c r="G64" t="s">
        <v>6</v>
      </c>
      <c r="H64" s="9">
        <f t="shared" si="14"/>
        <v>0</v>
      </c>
      <c r="I64">
        <f t="shared" si="14"/>
        <v>1</v>
      </c>
      <c r="J64">
        <f t="shared" si="14"/>
        <v>0</v>
      </c>
      <c r="L64" s="16">
        <f t="shared" si="8"/>
        <v>-8.1745487209941565</v>
      </c>
      <c r="M64" s="16">
        <f t="shared" si="9"/>
        <v>2.8173356996022419E-4</v>
      </c>
      <c r="N64" s="2">
        <f t="shared" si="10"/>
        <v>2.8165421851174851E-4</v>
      </c>
      <c r="P64" s="16">
        <f t="shared" si="11"/>
        <v>-1.8167071963770987E-4</v>
      </c>
      <c r="R64">
        <f t="shared" si="12"/>
        <v>0</v>
      </c>
      <c r="S64">
        <f t="shared" si="13"/>
        <v>1</v>
      </c>
    </row>
    <row r="65" spans="2:19">
      <c r="B65" s="8">
        <v>1</v>
      </c>
      <c r="C65">
        <f>('raw data'!B63 - AVERAGE('raw data'!B$4:B$126))/STDEV('raw data'!B$4:B$126)</f>
        <v>0.87924232747860243</v>
      </c>
      <c r="D65">
        <f>('raw data'!C63 - AVERAGE('raw data'!C$4:C$126))/STDEV('raw data'!C$4:C$126)</f>
        <v>-0.1467053121722815</v>
      </c>
      <c r="E65">
        <f>('raw data'!D63 - AVERAGE('raw data'!D$4:D$126))/STDEV('raw data'!D$4:D$126)</f>
        <v>0.36343527743634657</v>
      </c>
      <c r="F65">
        <f>('raw data'!E63 - AVERAGE('raw data'!E$4:E$126))/STDEV('raw data'!E$4:E$126)</f>
        <v>0.29089081462195077</v>
      </c>
      <c r="G65" t="s">
        <v>6</v>
      </c>
      <c r="H65" s="9">
        <f t="shared" si="14"/>
        <v>0</v>
      </c>
      <c r="I65">
        <f t="shared" si="14"/>
        <v>1</v>
      </c>
      <c r="J65">
        <f t="shared" si="14"/>
        <v>0</v>
      </c>
      <c r="L65" s="16">
        <f t="shared" si="8"/>
        <v>-8.1555337673039876</v>
      </c>
      <c r="M65" s="16">
        <f t="shared" si="9"/>
        <v>2.8714197810300005E-4</v>
      </c>
      <c r="N65" s="2">
        <f t="shared" si="10"/>
        <v>2.870595512556191E-4</v>
      </c>
      <c r="P65" s="16">
        <f t="shared" si="11"/>
        <v>-1.8707704907562324E-4</v>
      </c>
      <c r="R65">
        <f t="shared" si="12"/>
        <v>0</v>
      </c>
      <c r="S65">
        <f t="shared" si="13"/>
        <v>1</v>
      </c>
    </row>
    <row r="66" spans="2:19">
      <c r="B66" s="8">
        <v>1</v>
      </c>
      <c r="C66">
        <f>('raw data'!B64 - AVERAGE('raw data'!B$4:B$126))/STDEV('raw data'!B$4:B$126)</f>
        <v>-0.41663443622352225</v>
      </c>
      <c r="D66">
        <f>('raw data'!C64 - AVERAGE('raw data'!C$4:C$126))/STDEV('raw data'!C$4:C$126)</f>
        <v>-1.2469951534643673</v>
      </c>
      <c r="E66">
        <f>('raw data'!D64 - AVERAGE('raw data'!D$4:D$126))/STDEV('raw data'!D$4:D$126)</f>
        <v>0.14103458527380566</v>
      </c>
      <c r="F66">
        <f>('raw data'!E64 - AVERAGE('raw data'!E$4:E$126))/STDEV('raw data'!E$4:E$126)</f>
        <v>0.15837388796084018</v>
      </c>
      <c r="G66" t="s">
        <v>6</v>
      </c>
      <c r="H66" s="9">
        <f t="shared" ref="H66:J85" si="15">IF($G66=H$2, 1, 0)</f>
        <v>0</v>
      </c>
      <c r="I66">
        <f t="shared" si="15"/>
        <v>1</v>
      </c>
      <c r="J66">
        <f t="shared" si="15"/>
        <v>0</v>
      </c>
      <c r="L66" s="16">
        <f t="shared" si="8"/>
        <v>-7.8225035625164976</v>
      </c>
      <c r="M66" s="16">
        <f t="shared" si="9"/>
        <v>4.0061745541003578E-4</v>
      </c>
      <c r="N66" s="2">
        <f t="shared" si="10"/>
        <v>4.0045702533554476E-4</v>
      </c>
      <c r="P66" s="16">
        <f t="shared" si="11"/>
        <v>-3.0050217159081276E-4</v>
      </c>
      <c r="R66">
        <f t="shared" si="12"/>
        <v>0</v>
      </c>
      <c r="S66">
        <f t="shared" si="13"/>
        <v>1</v>
      </c>
    </row>
    <row r="67" spans="2:19">
      <c r="B67" s="8">
        <v>1</v>
      </c>
      <c r="C67">
        <f>('raw data'!B65 - AVERAGE('raw data'!B$4:B$126))/STDEV('raw data'!B$4:B$126)</f>
        <v>-0.77005537177864714</v>
      </c>
      <c r="D67">
        <f>('raw data'!C65 - AVERAGE('raw data'!C$4:C$126))/STDEV('raw data'!C$4:C$126)</f>
        <v>-0.80687921694753262</v>
      </c>
      <c r="E67">
        <f>('raw data'!D65 - AVERAGE('raw data'!D$4:D$126))/STDEV('raw data'!D$4:D$126)</f>
        <v>8.5434412233170456E-2</v>
      </c>
      <c r="F67">
        <f>('raw data'!E65 - AVERAGE('raw data'!E$4:E$126))/STDEV('raw data'!E$4:E$126)</f>
        <v>0.29089081462195077</v>
      </c>
      <c r="G67" t="s">
        <v>6</v>
      </c>
      <c r="H67" s="9">
        <f t="shared" si="15"/>
        <v>0</v>
      </c>
      <c r="I67">
        <f t="shared" si="15"/>
        <v>1</v>
      </c>
      <c r="J67">
        <f t="shared" si="15"/>
        <v>0</v>
      </c>
      <c r="L67" s="16">
        <f t="shared" si="8"/>
        <v>-7.5919987137372544</v>
      </c>
      <c r="M67" s="16">
        <f t="shared" si="9"/>
        <v>5.0447175102754413E-4</v>
      </c>
      <c r="N67" s="2">
        <f t="shared" si="10"/>
        <v>5.0421738759912342E-4</v>
      </c>
      <c r="P67" s="16">
        <f t="shared" si="11"/>
        <v>-4.0429910546925394E-4</v>
      </c>
      <c r="R67">
        <f t="shared" si="12"/>
        <v>0</v>
      </c>
      <c r="S67">
        <f t="shared" si="13"/>
        <v>1</v>
      </c>
    </row>
    <row r="68" spans="2:19">
      <c r="B68" s="8">
        <v>1</v>
      </c>
      <c r="C68">
        <f>('raw data'!B66 - AVERAGE('raw data'!B$4:B$126))/STDEV('raw data'!B$4:B$126)</f>
        <v>1.3504702415521028</v>
      </c>
      <c r="D68">
        <f>('raw data'!C66 - AVERAGE('raw data'!C$4:C$126))/STDEV('raw data'!C$4:C$126)</f>
        <v>0.29341062434455323</v>
      </c>
      <c r="E68">
        <f>('raw data'!D66 - AVERAGE('raw data'!D$4:D$126))/STDEV('raw data'!D$4:D$126)</f>
        <v>0.53023579655825193</v>
      </c>
      <c r="F68">
        <f>('raw data'!E66 - AVERAGE('raw data'!E$4:E$126))/STDEV('raw data'!E$4:E$126)</f>
        <v>0.29089081462195077</v>
      </c>
      <c r="G68" t="s">
        <v>6</v>
      </c>
      <c r="H68" s="9">
        <f t="shared" si="15"/>
        <v>0</v>
      </c>
      <c r="I68">
        <f t="shared" si="15"/>
        <v>1</v>
      </c>
      <c r="J68">
        <f t="shared" si="15"/>
        <v>0</v>
      </c>
      <c r="L68" s="16">
        <f t="shared" si="8"/>
        <v>-7.4117425412768121</v>
      </c>
      <c r="M68" s="16">
        <f t="shared" si="9"/>
        <v>6.0411707787217587E-4</v>
      </c>
      <c r="N68" s="2">
        <f t="shared" si="10"/>
        <v>6.0375234077231004E-4</v>
      </c>
      <c r="P68" s="16">
        <f t="shared" si="11"/>
        <v>-5.0387926661059985E-4</v>
      </c>
      <c r="R68">
        <f t="shared" si="12"/>
        <v>0</v>
      </c>
      <c r="S68">
        <f t="shared" si="13"/>
        <v>1</v>
      </c>
    </row>
    <row r="69" spans="2:19">
      <c r="B69" s="8">
        <v>1</v>
      </c>
      <c r="C69">
        <f>('raw data'!B67 - AVERAGE('raw data'!B$4:B$126))/STDEV('raw data'!B$4:B$126)</f>
        <v>-0.29882745770514768</v>
      </c>
      <c r="D69">
        <f>('raw data'!C67 - AVERAGE('raw data'!C$4:C$126))/STDEV('raw data'!C$4:C$126)</f>
        <v>-0.80687921694753262</v>
      </c>
      <c r="E69">
        <f>('raw data'!D67 - AVERAGE('raw data'!D$4:D$126))/STDEV('raw data'!D$4:D$126)</f>
        <v>0.25223493135507613</v>
      </c>
      <c r="F69">
        <f>('raw data'!E67 - AVERAGE('raw data'!E$4:E$126))/STDEV('raw data'!E$4:E$126)</f>
        <v>0.15837388796084018</v>
      </c>
      <c r="G69" t="s">
        <v>6</v>
      </c>
      <c r="H69" s="9">
        <f t="shared" si="15"/>
        <v>0</v>
      </c>
      <c r="I69">
        <f t="shared" si="15"/>
        <v>1</v>
      </c>
      <c r="J69">
        <f t="shared" si="15"/>
        <v>0</v>
      </c>
      <c r="L69" s="16">
        <f t="shared" si="8"/>
        <v>-7.1436174438276998</v>
      </c>
      <c r="M69" s="16">
        <f t="shared" si="9"/>
        <v>7.898895409766464E-4</v>
      </c>
      <c r="N69" s="2">
        <f t="shared" si="10"/>
        <v>7.892661079329428E-4</v>
      </c>
      <c r="P69" s="16">
        <f t="shared" si="11"/>
        <v>-6.8950376102715834E-4</v>
      </c>
      <c r="R69">
        <f t="shared" si="12"/>
        <v>0</v>
      </c>
      <c r="S69">
        <f t="shared" si="13"/>
        <v>1</v>
      </c>
    </row>
    <row r="70" spans="2:19">
      <c r="B70" s="8">
        <v>1</v>
      </c>
      <c r="C70">
        <f>('raw data'!B68 - AVERAGE('raw data'!B$4:B$126))/STDEV('raw data'!B$4:B$126)</f>
        <v>0.87924232747860243</v>
      </c>
      <c r="D70">
        <f>('raw data'!C68 - AVERAGE('raw data'!C$4:C$126))/STDEV('raw data'!C$4:C$126)</f>
        <v>-0.36676328043069883</v>
      </c>
      <c r="E70">
        <f>('raw data'!D68 - AVERAGE('raw data'!D$4:D$126))/STDEV('raw data'!D$4:D$126)</f>
        <v>0.47463562351761651</v>
      </c>
      <c r="F70">
        <f>('raw data'!E68 - AVERAGE('raw data'!E$4:E$126))/STDEV('raw data'!E$4:E$126)</f>
        <v>0.15837388796084018</v>
      </c>
      <c r="G70" t="s">
        <v>6</v>
      </c>
      <c r="H70" s="9">
        <f t="shared" si="15"/>
        <v>0</v>
      </c>
      <c r="I70">
        <f t="shared" si="15"/>
        <v>1</v>
      </c>
      <c r="J70">
        <f t="shared" si="15"/>
        <v>0</v>
      </c>
      <c r="L70" s="16">
        <f t="shared" ref="L70:L101" si="16">SUMPRODUCT($B70:$F70,$B$4:$F$4)</f>
        <v>-7.1249247010513868</v>
      </c>
      <c r="M70" s="16">
        <f t="shared" ref="M70:M101" si="17">EXP(L70)</f>
        <v>8.0479360795563792E-4</v>
      </c>
      <c r="N70" s="2">
        <f t="shared" ref="N70:N101" si="18">1/(1+EXP(-SUMPRODUCT($B70:$F70,$B$4:$F$4)))</f>
        <v>8.0414643604404922E-4</v>
      </c>
      <c r="P70" s="16">
        <f t="shared" ref="P70:P101" si="19">H70 *LN(N70+0.0001) + (1-H70)*LN(1-N70+0.0001)</f>
        <v>-7.0439446358444352E-4</v>
      </c>
      <c r="R70">
        <f t="shared" ref="R70:R101" si="20">IF(N70&gt;50%, 1, 0)</f>
        <v>0</v>
      </c>
      <c r="S70">
        <f t="shared" ref="S70:S101" si="21">IF(R70=H70, 1, 0)</f>
        <v>1</v>
      </c>
    </row>
    <row r="71" spans="2:19">
      <c r="B71" s="8">
        <v>1</v>
      </c>
      <c r="C71">
        <f>('raw data'!B69 - AVERAGE('raw data'!B$4:B$126))/STDEV('raw data'!B$4:B$126)</f>
        <v>-0.41663443622352225</v>
      </c>
      <c r="D71">
        <f>('raw data'!C69 - AVERAGE('raw data'!C$4:C$126))/STDEV('raw data'!C$4:C$126)</f>
        <v>-1.6871110899812021</v>
      </c>
      <c r="E71">
        <f>('raw data'!D69 - AVERAGE('raw data'!D$4:D$126))/STDEV('raw data'!D$4:D$126)</f>
        <v>0.14103458527380566</v>
      </c>
      <c r="F71">
        <f>('raw data'!E69 - AVERAGE('raw data'!E$4:E$126))/STDEV('raw data'!E$4:E$126)</f>
        <v>0.15837388796084018</v>
      </c>
      <c r="G71" t="s">
        <v>6</v>
      </c>
      <c r="H71" s="9">
        <f t="shared" si="15"/>
        <v>0</v>
      </c>
      <c r="I71">
        <f t="shared" si="15"/>
        <v>1</v>
      </c>
      <c r="J71">
        <f t="shared" si="15"/>
        <v>0</v>
      </c>
      <c r="L71" s="16">
        <f t="shared" si="16"/>
        <v>-7.0549068155464534</v>
      </c>
      <c r="M71" s="16">
        <f t="shared" si="17"/>
        <v>8.6316316672453849E-4</v>
      </c>
      <c r="N71" s="2">
        <f t="shared" si="18"/>
        <v>8.6241875861780724E-4</v>
      </c>
      <c r="P71" s="16">
        <f t="shared" si="19"/>
        <v>-7.6270954761095146E-4</v>
      </c>
      <c r="R71">
        <f t="shared" si="20"/>
        <v>0</v>
      </c>
      <c r="S71">
        <f t="shared" si="21"/>
        <v>1</v>
      </c>
    </row>
    <row r="72" spans="2:19">
      <c r="B72" s="8">
        <v>1</v>
      </c>
      <c r="C72">
        <f>('raw data'!B70 - AVERAGE('raw data'!B$4:B$126))/STDEV('raw data'!B$4:B$126)</f>
        <v>5.4593477849978193E-2</v>
      </c>
      <c r="D72">
        <f>('raw data'!C70 - AVERAGE('raw data'!C$4:C$126))/STDEV('raw data'!C$4:C$126)</f>
        <v>-0.1467053121722815</v>
      </c>
      <c r="E72">
        <f>('raw data'!D70 - AVERAGE('raw data'!D$4:D$126))/STDEV('raw data'!D$4:D$126)</f>
        <v>0.25223493135507613</v>
      </c>
      <c r="F72">
        <f>('raw data'!E70 - AVERAGE('raw data'!E$4:E$126))/STDEV('raw data'!E$4:E$126)</f>
        <v>0.42340774128306169</v>
      </c>
      <c r="G72" t="s">
        <v>6</v>
      </c>
      <c r="H72" s="9">
        <f t="shared" si="15"/>
        <v>0</v>
      </c>
      <c r="I72">
        <f t="shared" si="15"/>
        <v>1</v>
      </c>
      <c r="J72">
        <f t="shared" si="15"/>
        <v>0</v>
      </c>
      <c r="L72" s="16">
        <f t="shared" si="16"/>
        <v>-6.9590027486966664</v>
      </c>
      <c r="M72" s="16">
        <f t="shared" si="17"/>
        <v>9.5004353443683823E-4</v>
      </c>
      <c r="N72" s="2">
        <f t="shared" si="18"/>
        <v>9.491418083985055E-4</v>
      </c>
      <c r="P72" s="16">
        <f t="shared" si="19"/>
        <v>-8.4950253352293257E-4</v>
      </c>
      <c r="R72">
        <f t="shared" si="20"/>
        <v>0</v>
      </c>
      <c r="S72">
        <f t="shared" si="21"/>
        <v>1</v>
      </c>
    </row>
    <row r="73" spans="2:19">
      <c r="B73" s="8">
        <v>1</v>
      </c>
      <c r="C73">
        <f>('raw data'!B71 - AVERAGE('raw data'!B$4:B$126))/STDEV('raw data'!B$4:B$126)</f>
        <v>0.64362837044185328</v>
      </c>
      <c r="D73">
        <f>('raw data'!C71 - AVERAGE('raw data'!C$4:C$126))/STDEV('raw data'!C$4:C$126)</f>
        <v>0.29341062434455323</v>
      </c>
      <c r="E73">
        <f>('raw data'!D71 - AVERAGE('raw data'!D$4:D$126))/STDEV('raw data'!D$4:D$126)</f>
        <v>0.41903545047698154</v>
      </c>
      <c r="F73">
        <f>('raw data'!E71 - AVERAGE('raw data'!E$4:E$126))/STDEV('raw data'!E$4:E$126)</f>
        <v>0.42340774128306169</v>
      </c>
      <c r="G73" t="s">
        <v>6</v>
      </c>
      <c r="H73" s="9">
        <f t="shared" si="15"/>
        <v>0</v>
      </c>
      <c r="I73">
        <f t="shared" si="15"/>
        <v>1</v>
      </c>
      <c r="J73">
        <f t="shared" si="15"/>
        <v>0</v>
      </c>
      <c r="L73" s="16">
        <f t="shared" si="16"/>
        <v>-6.478546052865906</v>
      </c>
      <c r="M73" s="16">
        <f t="shared" si="17"/>
        <v>1.5360423809608651E-3</v>
      </c>
      <c r="N73" s="2">
        <f t="shared" si="18"/>
        <v>1.533686573385035E-3</v>
      </c>
      <c r="P73" s="16">
        <f t="shared" si="19"/>
        <v>-1.4347152853316347E-3</v>
      </c>
      <c r="R73">
        <f t="shared" si="20"/>
        <v>0</v>
      </c>
      <c r="S73">
        <f t="shared" si="21"/>
        <v>1</v>
      </c>
    </row>
    <row r="74" spans="2:19">
      <c r="B74" s="8">
        <v>1</v>
      </c>
      <c r="C74">
        <f>('raw data'!B72 - AVERAGE('raw data'!B$4:B$126))/STDEV('raw data'!B$4:B$126)</f>
        <v>-0.41663443622352225</v>
      </c>
      <c r="D74">
        <f>('raw data'!C72 - AVERAGE('raw data'!C$4:C$126))/STDEV('raw data'!C$4:C$126)</f>
        <v>-1.0269371852059499</v>
      </c>
      <c r="E74">
        <f>('raw data'!D72 - AVERAGE('raw data'!D$4:D$126))/STDEV('raw data'!D$4:D$126)</f>
        <v>0.36343527743634657</v>
      </c>
      <c r="F74">
        <f>('raw data'!E72 - AVERAGE('raw data'!E$4:E$126))/STDEV('raw data'!E$4:E$126)</f>
        <v>2.5856961299729253E-2</v>
      </c>
      <c r="G74" t="s">
        <v>6</v>
      </c>
      <c r="H74" s="9">
        <f t="shared" si="15"/>
        <v>0</v>
      </c>
      <c r="I74">
        <f t="shared" si="15"/>
        <v>1</v>
      </c>
      <c r="J74">
        <f t="shared" si="15"/>
        <v>0</v>
      </c>
      <c r="L74" s="16">
        <f t="shared" si="16"/>
        <v>-5.8496738473786838</v>
      </c>
      <c r="M74" s="16">
        <f t="shared" si="17"/>
        <v>2.8808385979398362E-3</v>
      </c>
      <c r="N74" s="2">
        <f t="shared" si="18"/>
        <v>2.8725632069781515E-3</v>
      </c>
      <c r="P74" s="16">
        <f t="shared" si="19"/>
        <v>-2.7764138794820212E-3</v>
      </c>
      <c r="R74">
        <f t="shared" si="20"/>
        <v>0</v>
      </c>
      <c r="S74">
        <f t="shared" si="21"/>
        <v>1</v>
      </c>
    </row>
    <row r="75" spans="2:19">
      <c r="B75" s="8">
        <v>1</v>
      </c>
      <c r="C75">
        <f>('raw data'!B73 - AVERAGE('raw data'!B$4:B$126))/STDEV('raw data'!B$4:B$126)</f>
        <v>0.52582139192347765</v>
      </c>
      <c r="D75">
        <f>('raw data'!C73 - AVERAGE('raw data'!C$4:C$126))/STDEV('raw data'!C$4:C$126)</f>
        <v>-1.6871110899812021</v>
      </c>
      <c r="E75">
        <f>('raw data'!D73 - AVERAGE('raw data'!D$4:D$126))/STDEV('raw data'!D$4:D$126)</f>
        <v>0.36343527743634657</v>
      </c>
      <c r="F75">
        <f>('raw data'!E73 - AVERAGE('raw data'!E$4:E$126))/STDEV('raw data'!E$4:E$126)</f>
        <v>0.15837388796084018</v>
      </c>
      <c r="G75" t="s">
        <v>6</v>
      </c>
      <c r="H75" s="9">
        <f t="shared" si="15"/>
        <v>0</v>
      </c>
      <c r="I75">
        <f t="shared" si="15"/>
        <v>1</v>
      </c>
      <c r="J75">
        <f t="shared" si="15"/>
        <v>0</v>
      </c>
      <c r="L75" s="16">
        <f t="shared" si="16"/>
        <v>-5.7419482654072578</v>
      </c>
      <c r="M75" s="16">
        <f t="shared" si="17"/>
        <v>3.2085111507326194E-3</v>
      </c>
      <c r="N75" s="2">
        <f t="shared" si="18"/>
        <v>3.1982495314481427E-3</v>
      </c>
      <c r="P75" s="16">
        <f t="shared" si="19"/>
        <v>-3.1030590431416574E-3</v>
      </c>
      <c r="R75">
        <f t="shared" si="20"/>
        <v>0</v>
      </c>
      <c r="S75">
        <f t="shared" si="21"/>
        <v>1</v>
      </c>
    </row>
    <row r="76" spans="2:19">
      <c r="B76" s="8">
        <v>1</v>
      </c>
      <c r="C76">
        <f>('raw data'!B74 - AVERAGE('raw data'!B$4:B$126))/STDEV('raw data'!B$4:B$126)</f>
        <v>0.2902074348867274</v>
      </c>
      <c r="D76">
        <f>('raw data'!C74 - AVERAGE('raw data'!C$4:C$126))/STDEV('raw data'!C$4:C$126)</f>
        <v>-0.58682124868911623</v>
      </c>
      <c r="E76">
        <f>('raw data'!D74 - AVERAGE('raw data'!D$4:D$126))/STDEV('raw data'!D$4:D$126)</f>
        <v>0.53023579655825193</v>
      </c>
      <c r="F76">
        <f>('raw data'!E74 - AVERAGE('raw data'!E$4:E$126))/STDEV('raw data'!E$4:E$126)</f>
        <v>2.5856961299729253E-2</v>
      </c>
      <c r="G76" t="s">
        <v>6</v>
      </c>
      <c r="H76" s="9">
        <f t="shared" si="15"/>
        <v>0</v>
      </c>
      <c r="I76">
        <f t="shared" si="15"/>
        <v>1</v>
      </c>
      <c r="J76">
        <f t="shared" si="15"/>
        <v>0</v>
      </c>
      <c r="L76" s="16">
        <f t="shared" si="16"/>
        <v>-5.6325516817443351</v>
      </c>
      <c r="M76" s="16">
        <f t="shared" si="17"/>
        <v>3.5794300980004985E-3</v>
      </c>
      <c r="N76" s="2">
        <f t="shared" si="18"/>
        <v>3.566663475407187E-3</v>
      </c>
      <c r="P76" s="16">
        <f t="shared" si="19"/>
        <v>-3.4726862766116745E-3</v>
      </c>
      <c r="R76">
        <f t="shared" si="20"/>
        <v>0</v>
      </c>
      <c r="S76">
        <f t="shared" si="21"/>
        <v>1</v>
      </c>
    </row>
    <row r="77" spans="2:19">
      <c r="B77" s="8">
        <v>1</v>
      </c>
      <c r="C77">
        <f>('raw data'!B75 - AVERAGE('raw data'!B$4:B$126))/STDEV('raw data'!B$4:B$126)</f>
        <v>-0.18102047918677205</v>
      </c>
      <c r="D77">
        <f>('raw data'!C75 - AVERAGE('raw data'!C$4:C$126))/STDEV('raw data'!C$4:C$126)</f>
        <v>-0.58682124868911623</v>
      </c>
      <c r="E77">
        <f>('raw data'!D75 - AVERAGE('raw data'!D$4:D$126))/STDEV('raw data'!D$4:D$126)</f>
        <v>0.41903545047698154</v>
      </c>
      <c r="F77">
        <f>('raw data'!E75 - AVERAGE('raw data'!E$4:E$126))/STDEV('raw data'!E$4:E$126)</f>
        <v>0.15837388796084018</v>
      </c>
      <c r="G77" t="s">
        <v>6</v>
      </c>
      <c r="H77" s="9">
        <f t="shared" si="15"/>
        <v>0</v>
      </c>
      <c r="I77">
        <f t="shared" si="15"/>
        <v>1</v>
      </c>
      <c r="J77">
        <f t="shared" si="15"/>
        <v>0</v>
      </c>
      <c r="L77" s="16">
        <f t="shared" si="16"/>
        <v>-5.2260242537262585</v>
      </c>
      <c r="M77" s="16">
        <f t="shared" si="17"/>
        <v>5.3748519274661845E-3</v>
      </c>
      <c r="N77" s="2">
        <f t="shared" si="18"/>
        <v>5.346117338385502E-3</v>
      </c>
      <c r="P77" s="16">
        <f t="shared" si="19"/>
        <v>-5.2599265295477171E-3</v>
      </c>
      <c r="R77">
        <f t="shared" si="20"/>
        <v>0</v>
      </c>
      <c r="S77">
        <f t="shared" si="21"/>
        <v>1</v>
      </c>
    </row>
    <row r="78" spans="2:19">
      <c r="B78" s="8">
        <v>1</v>
      </c>
      <c r="C78">
        <f>('raw data'!B76 - AVERAGE('raw data'!B$4:B$126))/STDEV('raw data'!B$4:B$126)</f>
        <v>0.99704930599697805</v>
      </c>
      <c r="D78">
        <f>('raw data'!C76 - AVERAGE('raw data'!C$4:C$126))/STDEV('raw data'!C$4:C$126)</f>
        <v>7.3352656086135865E-2</v>
      </c>
      <c r="E78">
        <f>('raw data'!D76 - AVERAGE('raw data'!D$4:D$126))/STDEV('raw data'!D$4:D$126)</f>
        <v>0.53023579655825193</v>
      </c>
      <c r="F78">
        <f>('raw data'!E76 - AVERAGE('raw data'!E$4:E$126))/STDEV('raw data'!E$4:E$126)</f>
        <v>0.42340774128306169</v>
      </c>
      <c r="G78" t="s">
        <v>6</v>
      </c>
      <c r="H78" s="9">
        <f t="shared" si="15"/>
        <v>0</v>
      </c>
      <c r="I78">
        <f t="shared" si="15"/>
        <v>1</v>
      </c>
      <c r="J78">
        <f t="shared" si="15"/>
        <v>0</v>
      </c>
      <c r="L78" s="16">
        <f t="shared" si="16"/>
        <v>-5.1749338741148732</v>
      </c>
      <c r="M78" s="16">
        <f t="shared" si="17"/>
        <v>5.6565909486695643E-3</v>
      </c>
      <c r="N78" s="2">
        <f t="shared" si="18"/>
        <v>5.6247739035186076E-3</v>
      </c>
      <c r="P78" s="16">
        <f t="shared" si="19"/>
        <v>-5.5400919119351849E-3</v>
      </c>
      <c r="R78">
        <f t="shared" si="20"/>
        <v>0</v>
      </c>
      <c r="S78">
        <f t="shared" si="21"/>
        <v>1</v>
      </c>
    </row>
    <row r="79" spans="2:19">
      <c r="B79" s="8">
        <v>1</v>
      </c>
      <c r="C79">
        <f>('raw data'!B77 - AVERAGE('raw data'!B$4:B$126))/STDEV('raw data'!B$4:B$126)</f>
        <v>0.2902074348867274</v>
      </c>
      <c r="D79">
        <f>('raw data'!C77 - AVERAGE('raw data'!C$4:C$126))/STDEV('raw data'!C$4:C$126)</f>
        <v>-0.1467053121722815</v>
      </c>
      <c r="E79">
        <f>('raw data'!D77 - AVERAGE('raw data'!D$4:D$126))/STDEV('raw data'!D$4:D$126)</f>
        <v>0.47463562351761651</v>
      </c>
      <c r="F79">
        <f>('raw data'!E77 - AVERAGE('raw data'!E$4:E$126))/STDEV('raw data'!E$4:E$126)</f>
        <v>0.29089081462195077</v>
      </c>
      <c r="G79" t="s">
        <v>6</v>
      </c>
      <c r="H79" s="9">
        <f t="shared" si="15"/>
        <v>0</v>
      </c>
      <c r="I79">
        <f t="shared" si="15"/>
        <v>1</v>
      </c>
      <c r="J79">
        <f t="shared" si="15"/>
        <v>0</v>
      </c>
      <c r="L79" s="16">
        <f t="shared" si="16"/>
        <v>-5.1290437204666652</v>
      </c>
      <c r="M79" s="16">
        <f t="shared" si="17"/>
        <v>5.9222210654932533E-3</v>
      </c>
      <c r="N79" s="2">
        <f t="shared" si="18"/>
        <v>5.8873548485889058E-3</v>
      </c>
      <c r="P79" s="16">
        <f t="shared" si="19"/>
        <v>-5.8041664812958672E-3</v>
      </c>
      <c r="R79">
        <f t="shared" si="20"/>
        <v>0</v>
      </c>
      <c r="S79">
        <f t="shared" si="21"/>
        <v>1</v>
      </c>
    </row>
    <row r="80" spans="2:19">
      <c r="B80" s="8">
        <v>1</v>
      </c>
      <c r="C80">
        <f>('raw data'!B78 - AVERAGE('raw data'!B$4:B$126))/STDEV('raw data'!B$4:B$126)</f>
        <v>0.7614353489602278</v>
      </c>
      <c r="D80">
        <f>('raw data'!C78 - AVERAGE('raw data'!C$4:C$126))/STDEV('raw data'!C$4:C$126)</f>
        <v>-0.58682124868911623</v>
      </c>
      <c r="E80">
        <f>('raw data'!D78 - AVERAGE('raw data'!D$4:D$126))/STDEV('raw data'!D$4:D$126)</f>
        <v>0.47463562351761651</v>
      </c>
      <c r="F80">
        <f>('raw data'!E78 - AVERAGE('raw data'!E$4:E$126))/STDEV('raw data'!E$4:E$126)</f>
        <v>0.42340774128306169</v>
      </c>
      <c r="G80" t="s">
        <v>6</v>
      </c>
      <c r="H80" s="9">
        <f t="shared" si="15"/>
        <v>0</v>
      </c>
      <c r="I80">
        <f t="shared" si="15"/>
        <v>1</v>
      </c>
      <c r="J80">
        <f t="shared" si="15"/>
        <v>0</v>
      </c>
      <c r="L80" s="16">
        <f t="shared" si="16"/>
        <v>-4.3517783911946069</v>
      </c>
      <c r="M80" s="16">
        <f t="shared" si="17"/>
        <v>1.2883879616570969E-2</v>
      </c>
      <c r="N80" s="2">
        <f t="shared" si="18"/>
        <v>1.2719996710233146E-2</v>
      </c>
      <c r="P80" s="16">
        <f t="shared" si="19"/>
        <v>-1.2700305246417919E-2</v>
      </c>
      <c r="R80">
        <f t="shared" si="20"/>
        <v>0</v>
      </c>
      <c r="S80">
        <f t="shared" si="21"/>
        <v>1</v>
      </c>
    </row>
    <row r="81" spans="2:19">
      <c r="B81" s="8">
        <v>1</v>
      </c>
      <c r="C81">
        <f>('raw data'!B79 - AVERAGE('raw data'!B$4:B$126))/STDEV('raw data'!B$4:B$126)</f>
        <v>1.2326632630337284</v>
      </c>
      <c r="D81">
        <f>('raw data'!C79 - AVERAGE('raw data'!C$4:C$126))/STDEV('raw data'!C$4:C$126)</f>
        <v>7.3352656086135865E-2</v>
      </c>
      <c r="E81">
        <f>('raw data'!D79 - AVERAGE('raw data'!D$4:D$126))/STDEV('raw data'!D$4:D$126)</f>
        <v>0.64143614263952242</v>
      </c>
      <c r="F81">
        <f>('raw data'!E79 - AVERAGE('raw data'!E$4:E$126))/STDEV('raw data'!E$4:E$126)</f>
        <v>0.42340774128306169</v>
      </c>
      <c r="G81" t="s">
        <v>6</v>
      </c>
      <c r="H81" s="9">
        <f t="shared" si="15"/>
        <v>0</v>
      </c>
      <c r="I81">
        <f t="shared" si="15"/>
        <v>1</v>
      </c>
      <c r="J81">
        <f t="shared" si="15"/>
        <v>0</v>
      </c>
      <c r="L81" s="16">
        <f t="shared" si="16"/>
        <v>-3.9917855386524481</v>
      </c>
      <c r="M81" s="16">
        <f t="shared" si="17"/>
        <v>1.8466711637570975E-2</v>
      </c>
      <c r="N81" s="2">
        <f t="shared" si="18"/>
        <v>1.8131875520878579E-2</v>
      </c>
      <c r="P81" s="16">
        <f t="shared" si="19"/>
        <v>-1.8196430951730493E-2</v>
      </c>
      <c r="R81">
        <f t="shared" si="20"/>
        <v>0</v>
      </c>
      <c r="S81">
        <f t="shared" si="21"/>
        <v>1</v>
      </c>
    </row>
    <row r="82" spans="2:19">
      <c r="B82" s="8">
        <v>1</v>
      </c>
      <c r="C82">
        <f>('raw data'!B80 - AVERAGE('raw data'!B$4:B$126))/STDEV('raw data'!B$4:B$126)</f>
        <v>0.2902074348867274</v>
      </c>
      <c r="D82">
        <f>('raw data'!C80 - AVERAGE('raw data'!C$4:C$126))/STDEV('raw data'!C$4:C$126)</f>
        <v>-0.36676328043069883</v>
      </c>
      <c r="E82">
        <f>('raw data'!D80 - AVERAGE('raw data'!D$4:D$126))/STDEV('raw data'!D$4:D$126)</f>
        <v>0.53023579655825193</v>
      </c>
      <c r="F82">
        <f>('raw data'!E80 - AVERAGE('raw data'!E$4:E$126))/STDEV('raw data'!E$4:E$126)</f>
        <v>0.29089081462195077</v>
      </c>
      <c r="G82" t="s">
        <v>6</v>
      </c>
      <c r="H82" s="9">
        <f t="shared" si="15"/>
        <v>0</v>
      </c>
      <c r="I82">
        <f t="shared" si="15"/>
        <v>1</v>
      </c>
      <c r="J82">
        <f t="shared" si="15"/>
        <v>0</v>
      </c>
      <c r="L82" s="16">
        <f t="shared" si="16"/>
        <v>-3.8903366490540114</v>
      </c>
      <c r="M82" s="16">
        <f t="shared" si="17"/>
        <v>2.0438464289967016E-2</v>
      </c>
      <c r="N82" s="2">
        <f t="shared" si="18"/>
        <v>2.0029100239952573E-2</v>
      </c>
      <c r="P82" s="16">
        <f t="shared" si="19"/>
        <v>-2.0130363240489311E-2</v>
      </c>
      <c r="R82">
        <f t="shared" si="20"/>
        <v>0</v>
      </c>
      <c r="S82">
        <f t="shared" si="21"/>
        <v>1</v>
      </c>
    </row>
    <row r="83" spans="2:19">
      <c r="B83" s="8">
        <v>1</v>
      </c>
      <c r="C83">
        <f>('raw data'!B81 - AVERAGE('raw data'!B$4:B$126))/STDEV('raw data'!B$4:B$126)</f>
        <v>0.52582139192347765</v>
      </c>
      <c r="D83">
        <f>('raw data'!C81 - AVERAGE('raw data'!C$4:C$126))/STDEV('raw data'!C$4:C$126)</f>
        <v>0.51346859260296962</v>
      </c>
      <c r="E83">
        <f>('raw data'!D81 - AVERAGE('raw data'!D$4:D$126))/STDEV('raw data'!D$4:D$126)</f>
        <v>0.53023579655825193</v>
      </c>
      <c r="F83">
        <f>('raw data'!E81 - AVERAGE('raw data'!E$4:E$126))/STDEV('raw data'!E$4:E$126)</f>
        <v>0.55592466794417261</v>
      </c>
      <c r="G83" t="s">
        <v>6</v>
      </c>
      <c r="H83" s="9">
        <f t="shared" si="15"/>
        <v>0</v>
      </c>
      <c r="I83">
        <f t="shared" si="15"/>
        <v>1</v>
      </c>
      <c r="J83">
        <f t="shared" si="15"/>
        <v>0</v>
      </c>
      <c r="L83" s="16">
        <f t="shared" si="16"/>
        <v>-3.8261857972115854</v>
      </c>
      <c r="M83" s="16">
        <f t="shared" si="17"/>
        <v>2.1792578624582507E-2</v>
      </c>
      <c r="N83" s="2">
        <f t="shared" si="18"/>
        <v>2.1327791060997064E-2</v>
      </c>
      <c r="P83" s="16">
        <f t="shared" si="19"/>
        <v>-2.1456340809145789E-2</v>
      </c>
      <c r="R83">
        <f t="shared" si="20"/>
        <v>0</v>
      </c>
      <c r="S83">
        <f t="shared" si="21"/>
        <v>1</v>
      </c>
    </row>
    <row r="84" spans="2:19">
      <c r="B84" s="8">
        <v>1</v>
      </c>
      <c r="C84">
        <f>('raw data'!B82 - AVERAGE('raw data'!B$4:B$126))/STDEV('raw data'!B$4:B$126)</f>
        <v>-0.29882745770514768</v>
      </c>
      <c r="D84">
        <f>('raw data'!C82 - AVERAGE('raw data'!C$4:C$126))/STDEV('raw data'!C$4:C$126)</f>
        <v>-0.1467053121722815</v>
      </c>
      <c r="E84">
        <f>('raw data'!D82 - AVERAGE('raw data'!D$4:D$126))/STDEV('raw data'!D$4:D$126)</f>
        <v>0.41903545047698154</v>
      </c>
      <c r="F84">
        <f>('raw data'!E82 - AVERAGE('raw data'!E$4:E$126))/STDEV('raw data'!E$4:E$126)</f>
        <v>0.42340774128306169</v>
      </c>
      <c r="G84" t="s">
        <v>6</v>
      </c>
      <c r="H84" s="9">
        <f t="shared" si="15"/>
        <v>0</v>
      </c>
      <c r="I84">
        <f t="shared" si="15"/>
        <v>1</v>
      </c>
      <c r="J84">
        <f t="shared" si="15"/>
        <v>0</v>
      </c>
      <c r="L84" s="16">
        <f t="shared" si="16"/>
        <v>-3.6042730643245431</v>
      </c>
      <c r="M84" s="16">
        <f t="shared" si="17"/>
        <v>2.7207215521758556E-2</v>
      </c>
      <c r="N84" s="2">
        <f t="shared" si="18"/>
        <v>2.6486589181462232E-2</v>
      </c>
      <c r="P84" s="16">
        <f t="shared" si="19"/>
        <v>-2.6740962939288789E-2</v>
      </c>
      <c r="R84">
        <f t="shared" si="20"/>
        <v>0</v>
      </c>
      <c r="S84">
        <f t="shared" si="21"/>
        <v>1</v>
      </c>
    </row>
    <row r="85" spans="2:19">
      <c r="B85" s="8">
        <v>1</v>
      </c>
      <c r="C85">
        <f>('raw data'!B83 - AVERAGE('raw data'!B$4:B$126))/STDEV('raw data'!B$4:B$126)</f>
        <v>0.40801441340510303</v>
      </c>
      <c r="D85">
        <f>('raw data'!C83 - AVERAGE('raw data'!C$4:C$126))/STDEV('raw data'!C$4:C$126)</f>
        <v>-1.9071690582396184</v>
      </c>
      <c r="E85">
        <f>('raw data'!D83 - AVERAGE('raw data'!D$4:D$126))/STDEV('raw data'!D$4:D$126)</f>
        <v>0.41903545047698154</v>
      </c>
      <c r="F85">
        <f>('raw data'!E83 - AVERAGE('raw data'!E$4:E$126))/STDEV('raw data'!E$4:E$126)</f>
        <v>0.42340774128306169</v>
      </c>
      <c r="G85" t="s">
        <v>6</v>
      </c>
      <c r="H85" s="9">
        <f t="shared" si="15"/>
        <v>0</v>
      </c>
      <c r="I85">
        <f t="shared" si="15"/>
        <v>1</v>
      </c>
      <c r="J85">
        <f t="shared" si="15"/>
        <v>0</v>
      </c>
      <c r="L85" s="16">
        <f t="shared" si="16"/>
        <v>-2.1138932576228573</v>
      </c>
      <c r="M85" s="16">
        <f t="shared" si="17"/>
        <v>0.12076687343463682</v>
      </c>
      <c r="N85" s="2">
        <f t="shared" si="18"/>
        <v>0.1077537856419165</v>
      </c>
      <c r="P85" s="16">
        <f t="shared" si="19"/>
        <v>-0.11390108901770053</v>
      </c>
      <c r="R85">
        <f t="shared" si="20"/>
        <v>0</v>
      </c>
      <c r="S85">
        <f t="shared" si="21"/>
        <v>1</v>
      </c>
    </row>
    <row r="86" spans="2:19">
      <c r="B86" s="8">
        <v>1</v>
      </c>
      <c r="C86">
        <f>('raw data'!B84 - AVERAGE('raw data'!B$4:B$126))/STDEV('raw data'!B$4:B$126)</f>
        <v>0.52582139192347765</v>
      </c>
      <c r="D86">
        <f>('raw data'!C84 - AVERAGE('raw data'!C$4:C$126))/STDEV('raw data'!C$4:C$126)</f>
        <v>-1.2469951534643673</v>
      </c>
      <c r="E86">
        <f>('raw data'!D84 - AVERAGE('raw data'!D$4:D$126))/STDEV('raw data'!D$4:D$126)</f>
        <v>0.64143614263952242</v>
      </c>
      <c r="F86">
        <f>('raw data'!E84 - AVERAGE('raw data'!E$4:E$126))/STDEV('raw data'!E$4:E$126)</f>
        <v>0.42340774128306169</v>
      </c>
      <c r="G86" t="s">
        <v>6</v>
      </c>
      <c r="H86" s="9">
        <f t="shared" ref="H86:J105" si="22">IF($G86=H$2, 1, 0)</f>
        <v>0</v>
      </c>
      <c r="I86">
        <f t="shared" si="22"/>
        <v>1</v>
      </c>
      <c r="J86">
        <f t="shared" si="22"/>
        <v>0</v>
      </c>
      <c r="L86" s="16">
        <f t="shared" si="16"/>
        <v>-0.10898811656382623</v>
      </c>
      <c r="M86" s="16">
        <f t="shared" si="17"/>
        <v>0.89674107380023349</v>
      </c>
      <c r="N86" s="2">
        <f t="shared" si="18"/>
        <v>0.47277990980791029</v>
      </c>
      <c r="P86" s="16">
        <f t="shared" si="19"/>
        <v>-0.63994753305375374</v>
      </c>
      <c r="R86">
        <f t="shared" si="20"/>
        <v>0</v>
      </c>
      <c r="S86">
        <f t="shared" si="21"/>
        <v>1</v>
      </c>
    </row>
    <row r="87" spans="2:19">
      <c r="B87" s="8">
        <v>1</v>
      </c>
      <c r="C87">
        <f>('raw data'!B85 - AVERAGE('raw data'!B$4:B$126))/STDEV('raw data'!B$4:B$126)</f>
        <v>0.52582139192347765</v>
      </c>
      <c r="D87">
        <f>('raw data'!C85 - AVERAGE('raw data'!C$4:C$126))/STDEV('raw data'!C$4:C$126)</f>
        <v>-0.58682124868911623</v>
      </c>
      <c r="E87">
        <f>('raw data'!D85 - AVERAGE('raw data'!D$4:D$126))/STDEV('raw data'!D$4:D$126)</f>
        <v>0.75263648872079236</v>
      </c>
      <c r="F87">
        <f>('raw data'!E85 - AVERAGE('raw data'!E$4:E$126))/STDEV('raw data'!E$4:E$126)</f>
        <v>0.42340774128306169</v>
      </c>
      <c r="G87" t="s">
        <v>7</v>
      </c>
      <c r="H87" s="9">
        <f t="shared" si="22"/>
        <v>1</v>
      </c>
      <c r="I87">
        <f t="shared" si="22"/>
        <v>0</v>
      </c>
      <c r="J87">
        <f t="shared" si="22"/>
        <v>1</v>
      </c>
      <c r="L87" s="16">
        <f t="shared" si="16"/>
        <v>0.44943415883635485</v>
      </c>
      <c r="M87" s="16">
        <f t="shared" si="17"/>
        <v>1.5674250209189595</v>
      </c>
      <c r="N87" s="2">
        <f t="shared" si="18"/>
        <v>0.61050469172335575</v>
      </c>
      <c r="P87" s="16">
        <f t="shared" si="19"/>
        <v>-0.49330551491894437</v>
      </c>
      <c r="R87">
        <f t="shared" si="20"/>
        <v>1</v>
      </c>
      <c r="S87">
        <f t="shared" si="21"/>
        <v>1</v>
      </c>
    </row>
    <row r="88" spans="2:19">
      <c r="B88" s="8">
        <v>1</v>
      </c>
      <c r="C88">
        <f>('raw data'!B86 - AVERAGE('raw data'!B$4:B$126))/STDEV('raw data'!B$4:B$126)</f>
        <v>5.4593477849978193E-2</v>
      </c>
      <c r="D88">
        <f>('raw data'!C86 - AVERAGE('raw data'!C$4:C$126))/STDEV('raw data'!C$4:C$126)</f>
        <v>0.29341062434455323</v>
      </c>
      <c r="E88">
        <f>('raw data'!D86 - AVERAGE('raw data'!D$4:D$126))/STDEV('raw data'!D$4:D$126)</f>
        <v>0.58583596959888695</v>
      </c>
      <c r="F88">
        <f>('raw data'!E86 - AVERAGE('raw data'!E$4:E$126))/STDEV('raw data'!E$4:E$126)</f>
        <v>0.82095852126639413</v>
      </c>
      <c r="G88" t="s">
        <v>6</v>
      </c>
      <c r="H88" s="9">
        <f t="shared" si="22"/>
        <v>0</v>
      </c>
      <c r="I88">
        <f t="shared" si="22"/>
        <v>1</v>
      </c>
      <c r="J88">
        <f t="shared" si="22"/>
        <v>0</v>
      </c>
      <c r="L88" s="16">
        <f t="shared" si="16"/>
        <v>0.59187280116206242</v>
      </c>
      <c r="M88" s="16">
        <f t="shared" si="17"/>
        <v>1.8073700926146685</v>
      </c>
      <c r="N88" s="2">
        <f t="shared" si="18"/>
        <v>0.64379473777586571</v>
      </c>
      <c r="P88" s="16">
        <f t="shared" si="19"/>
        <v>-1.0319674373967975</v>
      </c>
      <c r="R88">
        <f t="shared" si="20"/>
        <v>1</v>
      </c>
      <c r="S88">
        <f t="shared" si="21"/>
        <v>0</v>
      </c>
    </row>
    <row r="89" spans="2:19">
      <c r="B89" s="8">
        <v>1</v>
      </c>
      <c r="C89">
        <f>('raw data'!B87 - AVERAGE('raw data'!B$4:B$126))/STDEV('raw data'!B$4:B$126)</f>
        <v>0.17240045636835277</v>
      </c>
      <c r="D89">
        <f>('raw data'!C87 - AVERAGE('raw data'!C$4:C$126))/STDEV('raw data'!C$4:C$126)</f>
        <v>-0.1467053121722815</v>
      </c>
      <c r="E89">
        <f>('raw data'!D87 - AVERAGE('raw data'!D$4:D$126))/STDEV('raw data'!D$4:D$126)</f>
        <v>0.58583596959888695</v>
      </c>
      <c r="F89">
        <f>('raw data'!E87 - AVERAGE('raw data'!E$4:E$126))/STDEV('raw data'!E$4:E$126)</f>
        <v>0.82095852126639413</v>
      </c>
      <c r="G89" t="s">
        <v>7</v>
      </c>
      <c r="H89" s="9">
        <f t="shared" si="22"/>
        <v>1</v>
      </c>
      <c r="I89">
        <f t="shared" si="22"/>
        <v>0</v>
      </c>
      <c r="J89">
        <f t="shared" si="22"/>
        <v>1</v>
      </c>
      <c r="L89" s="16">
        <f t="shared" si="16"/>
        <v>1.0961350179356932</v>
      </c>
      <c r="M89" s="16">
        <f t="shared" si="17"/>
        <v>2.9925773855115341</v>
      </c>
      <c r="N89" s="2">
        <f t="shared" si="18"/>
        <v>0.74953522413144691</v>
      </c>
      <c r="P89" s="16">
        <f t="shared" si="19"/>
        <v>-0.28816855859171353</v>
      </c>
      <c r="R89">
        <f t="shared" si="20"/>
        <v>1</v>
      </c>
      <c r="S89">
        <f t="shared" si="21"/>
        <v>1</v>
      </c>
    </row>
    <row r="90" spans="2:19">
      <c r="B90" s="8">
        <v>1</v>
      </c>
      <c r="C90">
        <f>('raw data'!B88 - AVERAGE('raw data'!B$4:B$126))/STDEV('raw data'!B$4:B$126)</f>
        <v>0.40801441340510303</v>
      </c>
      <c r="D90">
        <f>('raw data'!C88 - AVERAGE('raw data'!C$4:C$126))/STDEV('raw data'!C$4:C$126)</f>
        <v>-0.58682124868911623</v>
      </c>
      <c r="E90">
        <f>('raw data'!D88 - AVERAGE('raw data'!D$4:D$126))/STDEV('raw data'!D$4:D$126)</f>
        <v>0.58583596959888695</v>
      </c>
      <c r="F90">
        <f>('raw data'!E88 - AVERAGE('raw data'!E$4:E$126))/STDEV('raw data'!E$4:E$126)</f>
        <v>0.82095852126639413</v>
      </c>
      <c r="G90" t="s">
        <v>7</v>
      </c>
      <c r="H90" s="9">
        <f t="shared" si="22"/>
        <v>1</v>
      </c>
      <c r="I90">
        <f t="shared" si="22"/>
        <v>0</v>
      </c>
      <c r="J90">
        <f t="shared" si="22"/>
        <v>1</v>
      </c>
      <c r="L90" s="16">
        <f t="shared" si="16"/>
        <v>1.3370627045129071</v>
      </c>
      <c r="M90" s="16">
        <f t="shared" si="17"/>
        <v>3.8078423047843581</v>
      </c>
      <c r="N90" s="2">
        <f t="shared" si="18"/>
        <v>0.79200648927172912</v>
      </c>
      <c r="P90" s="16">
        <f t="shared" si="19"/>
        <v>-0.23305944005495621</v>
      </c>
      <c r="R90">
        <f t="shared" si="20"/>
        <v>1</v>
      </c>
      <c r="S90">
        <f t="shared" si="21"/>
        <v>1</v>
      </c>
    </row>
    <row r="91" spans="2:19">
      <c r="B91" s="8">
        <v>1</v>
      </c>
      <c r="C91">
        <f>('raw data'!B89 - AVERAGE('raw data'!B$4:B$126))/STDEV('raw data'!B$4:B$126)</f>
        <v>0.2902074348867274</v>
      </c>
      <c r="D91">
        <f>('raw data'!C89 - AVERAGE('raw data'!C$4:C$126))/STDEV('raw data'!C$4:C$126)</f>
        <v>-0.1467053121722815</v>
      </c>
      <c r="E91">
        <f>('raw data'!D89 - AVERAGE('raw data'!D$4:D$126))/STDEV('raw data'!D$4:D$126)</f>
        <v>0.64143614263952242</v>
      </c>
      <c r="F91">
        <f>('raw data'!E89 - AVERAGE('raw data'!E$4:E$126))/STDEV('raw data'!E$4:E$126)</f>
        <v>0.82095852126639413</v>
      </c>
      <c r="G91" t="s">
        <v>7</v>
      </c>
      <c r="H91" s="9">
        <f t="shared" si="22"/>
        <v>1</v>
      </c>
      <c r="I91">
        <f t="shared" si="22"/>
        <v>0</v>
      </c>
      <c r="J91">
        <f t="shared" si="22"/>
        <v>1</v>
      </c>
      <c r="L91" s="16">
        <f t="shared" si="16"/>
        <v>1.687709185666912</v>
      </c>
      <c r="M91" s="16">
        <f t="shared" si="17"/>
        <v>5.4070798904591078</v>
      </c>
      <c r="N91" s="2">
        <f t="shared" si="18"/>
        <v>0.8439226578883281</v>
      </c>
      <c r="P91" s="16">
        <f t="shared" si="19"/>
        <v>-0.16957593890727174</v>
      </c>
      <c r="R91">
        <f t="shared" si="20"/>
        <v>1</v>
      </c>
      <c r="S91">
        <f t="shared" si="21"/>
        <v>1</v>
      </c>
    </row>
    <row r="92" spans="2:19">
      <c r="B92" s="8">
        <v>1</v>
      </c>
      <c r="C92">
        <f>('raw data'!B90 - AVERAGE('raw data'!B$4:B$126))/STDEV('raw data'!B$4:B$126)</f>
        <v>-1.1234763073337719</v>
      </c>
      <c r="D92">
        <f>('raw data'!C90 - AVERAGE('raw data'!C$4:C$126))/STDEV('raw data'!C$4:C$126)</f>
        <v>-1.2469951534643673</v>
      </c>
      <c r="E92">
        <f>('raw data'!D90 - AVERAGE('raw data'!D$4:D$126))/STDEV('raw data'!D$4:D$126)</f>
        <v>0.41903545047698154</v>
      </c>
      <c r="F92">
        <f>('raw data'!E90 - AVERAGE('raw data'!E$4:E$126))/STDEV('raw data'!E$4:E$126)</f>
        <v>0.6884415946052832</v>
      </c>
      <c r="G92" t="s">
        <v>7</v>
      </c>
      <c r="H92" s="9">
        <f t="shared" si="22"/>
        <v>1</v>
      </c>
      <c r="I92">
        <f t="shared" si="22"/>
        <v>0</v>
      </c>
      <c r="J92">
        <f t="shared" si="22"/>
        <v>1</v>
      </c>
      <c r="L92" s="16">
        <f t="shared" si="16"/>
        <v>2.2840739206508118</v>
      </c>
      <c r="M92" s="16">
        <f t="shared" si="17"/>
        <v>9.8165910709804223</v>
      </c>
      <c r="N92" s="2">
        <f t="shared" si="18"/>
        <v>0.90754943092164431</v>
      </c>
      <c r="P92" s="16">
        <f t="shared" si="19"/>
        <v>-9.6897064225847943E-2</v>
      </c>
      <c r="R92">
        <f t="shared" si="20"/>
        <v>1</v>
      </c>
      <c r="S92">
        <f t="shared" si="21"/>
        <v>1</v>
      </c>
    </row>
    <row r="93" spans="2:19">
      <c r="B93" s="8">
        <v>1</v>
      </c>
      <c r="C93">
        <f>('raw data'!B91 - AVERAGE('raw data'!B$4:B$126))/STDEV('raw data'!B$4:B$126)</f>
        <v>0.52582139192347765</v>
      </c>
      <c r="D93">
        <f>('raw data'!C91 - AVERAGE('raw data'!C$4:C$126))/STDEV('raw data'!C$4:C$126)</f>
        <v>-0.80687921694753262</v>
      </c>
      <c r="E93">
        <f>('raw data'!D91 - AVERAGE('raw data'!D$4:D$126))/STDEV('raw data'!D$4:D$126)</f>
        <v>0.64143614263952242</v>
      </c>
      <c r="F93">
        <f>('raw data'!E91 - AVERAGE('raw data'!E$4:E$126))/STDEV('raw data'!E$4:E$126)</f>
        <v>0.82095852126639413</v>
      </c>
      <c r="G93" t="s">
        <v>7</v>
      </c>
      <c r="H93" s="9">
        <f t="shared" si="22"/>
        <v>1</v>
      </c>
      <c r="I93">
        <f t="shared" si="22"/>
        <v>0</v>
      </c>
      <c r="J93">
        <f t="shared" si="22"/>
        <v>1</v>
      </c>
      <c r="L93" s="16">
        <f t="shared" si="16"/>
        <v>2.312435245729147</v>
      </c>
      <c r="M93" s="16">
        <f t="shared" si="17"/>
        <v>10.098988251685894</v>
      </c>
      <c r="N93" s="2">
        <f t="shared" si="18"/>
        <v>0.90990169758508355</v>
      </c>
      <c r="P93" s="16">
        <f t="shared" si="19"/>
        <v>-9.4308813994867555E-2</v>
      </c>
      <c r="R93">
        <f t="shared" si="20"/>
        <v>1</v>
      </c>
      <c r="S93">
        <f t="shared" si="21"/>
        <v>1</v>
      </c>
    </row>
    <row r="94" spans="2:19">
      <c r="B94" s="8">
        <v>1</v>
      </c>
      <c r="C94">
        <f>('raw data'!B92 - AVERAGE('raw data'!B$4:B$126))/STDEV('raw data'!B$4:B$126)</f>
        <v>0.17240045636835277</v>
      </c>
      <c r="D94">
        <f>('raw data'!C92 - AVERAGE('raw data'!C$4:C$126))/STDEV('raw data'!C$4:C$126)</f>
        <v>-1.9071690582396184</v>
      </c>
      <c r="E94">
        <f>('raw data'!D92 - AVERAGE('raw data'!D$4:D$126))/STDEV('raw data'!D$4:D$126)</f>
        <v>0.69703631568015734</v>
      </c>
      <c r="F94">
        <f>('raw data'!E92 - AVERAGE('raw data'!E$4:E$126))/STDEV('raw data'!E$4:E$126)</f>
        <v>0.42340774128306169</v>
      </c>
      <c r="G94" t="s">
        <v>7</v>
      </c>
      <c r="H94" s="9">
        <f t="shared" si="22"/>
        <v>1</v>
      </c>
      <c r="I94">
        <f t="shared" si="22"/>
        <v>0</v>
      </c>
      <c r="J94">
        <f t="shared" si="22"/>
        <v>1</v>
      </c>
      <c r="L94" s="16">
        <f t="shared" si="16"/>
        <v>2.6873192924081044</v>
      </c>
      <c r="M94" s="16">
        <f t="shared" si="17"/>
        <v>14.692237490028885</v>
      </c>
      <c r="N94" s="2">
        <f t="shared" si="18"/>
        <v>0.93627422471553745</v>
      </c>
      <c r="P94" s="16">
        <f t="shared" si="19"/>
        <v>-6.5740069678082616E-2</v>
      </c>
      <c r="R94">
        <f t="shared" si="20"/>
        <v>1</v>
      </c>
      <c r="S94">
        <f t="shared" si="21"/>
        <v>1</v>
      </c>
    </row>
    <row r="95" spans="2:19">
      <c r="B95" s="8">
        <v>1</v>
      </c>
      <c r="C95">
        <f>('raw data'!B93 - AVERAGE('raw data'!B$4:B$126))/STDEV('raw data'!B$4:B$126)</f>
        <v>0.7614353489602278</v>
      </c>
      <c r="D95">
        <f>('raw data'!C93 - AVERAGE('raw data'!C$4:C$126))/STDEV('raw data'!C$4:C$126)</f>
        <v>0.29341062434455323</v>
      </c>
      <c r="E95">
        <f>('raw data'!D93 - AVERAGE('raw data'!D$4:D$126))/STDEV('raw data'!D$4:D$126)</f>
        <v>0.75263648872079236</v>
      </c>
      <c r="F95">
        <f>('raw data'!E93 - AVERAGE('raw data'!E$4:E$126))/STDEV('raw data'!E$4:E$126)</f>
        <v>1.0859923745886157</v>
      </c>
      <c r="G95" t="s">
        <v>7</v>
      </c>
      <c r="H95" s="9">
        <f t="shared" si="22"/>
        <v>1</v>
      </c>
      <c r="I95">
        <f t="shared" si="22"/>
        <v>0</v>
      </c>
      <c r="J95">
        <f t="shared" si="22"/>
        <v>1</v>
      </c>
      <c r="L95" s="16">
        <f t="shared" si="16"/>
        <v>3.7026051199418006</v>
      </c>
      <c r="M95" s="16">
        <f t="shared" si="17"/>
        <v>40.552811809357792</v>
      </c>
      <c r="N95" s="2">
        <f t="shared" si="18"/>
        <v>0.97593423991165873</v>
      </c>
      <c r="P95" s="16">
        <f t="shared" si="19"/>
        <v>-2.4257611307699704E-2</v>
      </c>
      <c r="R95">
        <f t="shared" si="20"/>
        <v>1</v>
      </c>
      <c r="S95">
        <f t="shared" si="21"/>
        <v>1</v>
      </c>
    </row>
    <row r="96" spans="2:19">
      <c r="B96" s="8">
        <v>1</v>
      </c>
      <c r="C96">
        <f>('raw data'!B94 - AVERAGE('raw data'!B$4:B$126))/STDEV('raw data'!B$4:B$126)</f>
        <v>1.5860841985888532</v>
      </c>
      <c r="D96">
        <f>('raw data'!C94 - AVERAGE('raw data'!C$4:C$126))/STDEV('raw data'!C$4:C$126)</f>
        <v>-0.1467053121722815</v>
      </c>
      <c r="E96">
        <f>('raw data'!D94 - AVERAGE('raw data'!D$4:D$126))/STDEV('raw data'!D$4:D$126)</f>
        <v>1.1418377000052387</v>
      </c>
      <c r="F96">
        <f>('raw data'!E94 - AVERAGE('raw data'!E$4:E$126))/STDEV('raw data'!E$4:E$126)</f>
        <v>0.55592466794417261</v>
      </c>
      <c r="G96" t="s">
        <v>7</v>
      </c>
      <c r="H96" s="9">
        <f t="shared" si="22"/>
        <v>1</v>
      </c>
      <c r="I96">
        <f t="shared" si="22"/>
        <v>0</v>
      </c>
      <c r="J96">
        <f t="shared" si="22"/>
        <v>1</v>
      </c>
      <c r="L96" s="16">
        <f t="shared" si="16"/>
        <v>4.3591942286796366</v>
      </c>
      <c r="M96" s="16">
        <f t="shared" si="17"/>
        <v>78.194102466634078</v>
      </c>
      <c r="N96" s="2">
        <f t="shared" si="18"/>
        <v>0.98737279710416159</v>
      </c>
      <c r="P96" s="16">
        <f t="shared" si="19"/>
        <v>-1.2606329822584269E-2</v>
      </c>
      <c r="R96">
        <f t="shared" si="20"/>
        <v>1</v>
      </c>
      <c r="S96">
        <f t="shared" si="21"/>
        <v>1</v>
      </c>
    </row>
    <row r="97" spans="2:19">
      <c r="B97" s="8">
        <v>1</v>
      </c>
      <c r="C97">
        <f>('raw data'!B95 - AVERAGE('raw data'!B$4:B$126))/STDEV('raw data'!B$4:B$126)</f>
        <v>0.2902074348867274</v>
      </c>
      <c r="D97">
        <f>('raw data'!C95 - AVERAGE('raw data'!C$4:C$126))/STDEV('raw data'!C$4:C$126)</f>
        <v>-1.0269371852059499</v>
      </c>
      <c r="E97">
        <f>('raw data'!D95 - AVERAGE('raw data'!D$4:D$126))/STDEV('raw data'!D$4:D$126)</f>
        <v>1.0306373539239682</v>
      </c>
      <c r="F97">
        <f>('raw data'!E95 - AVERAGE('raw data'!E$4:E$126))/STDEV('raw data'!E$4:E$126)</f>
        <v>0.29089081462195077</v>
      </c>
      <c r="G97" t="s">
        <v>7</v>
      </c>
      <c r="H97" s="9">
        <f t="shared" si="22"/>
        <v>1</v>
      </c>
      <c r="I97">
        <f t="shared" si="22"/>
        <v>0</v>
      </c>
      <c r="J97">
        <f t="shared" si="22"/>
        <v>1</v>
      </c>
      <c r="L97" s="16">
        <f t="shared" si="16"/>
        <v>4.9552367527496877</v>
      </c>
      <c r="M97" s="16">
        <f t="shared" si="17"/>
        <v>141.91620144685623</v>
      </c>
      <c r="N97" s="2">
        <f t="shared" si="18"/>
        <v>0.99300289267503494</v>
      </c>
      <c r="P97" s="16">
        <f t="shared" si="19"/>
        <v>-6.9210023038964929E-3</v>
      </c>
      <c r="R97">
        <f t="shared" si="20"/>
        <v>1</v>
      </c>
      <c r="S97">
        <f t="shared" si="21"/>
        <v>1</v>
      </c>
    </row>
    <row r="98" spans="2:19">
      <c r="B98" s="8">
        <v>1</v>
      </c>
      <c r="C98">
        <f>('raw data'!B96 - AVERAGE('raw data'!B$4:B$126))/STDEV('raw data'!B$4:B$126)</f>
        <v>0.64362837044185328</v>
      </c>
      <c r="D98">
        <f>('raw data'!C96 - AVERAGE('raw data'!C$4:C$126))/STDEV('raw data'!C$4:C$126)</f>
        <v>7.3352656086135865E-2</v>
      </c>
      <c r="E98">
        <f>('raw data'!D96 - AVERAGE('raw data'!D$4:D$126))/STDEV('raw data'!D$4:D$126)</f>
        <v>0.97503718088333324</v>
      </c>
      <c r="F98">
        <f>('raw data'!E96 - AVERAGE('raw data'!E$4:E$126))/STDEV('raw data'!E$4:E$126)</f>
        <v>0.82095852126639413</v>
      </c>
      <c r="G98" t="s">
        <v>7</v>
      </c>
      <c r="H98" s="9">
        <f t="shared" si="22"/>
        <v>1</v>
      </c>
      <c r="I98">
        <f t="shared" si="22"/>
        <v>0</v>
      </c>
      <c r="J98">
        <f t="shared" si="22"/>
        <v>1</v>
      </c>
      <c r="L98" s="16">
        <f t="shared" si="16"/>
        <v>5.643359409158399</v>
      </c>
      <c r="M98" s="16">
        <f t="shared" si="17"/>
        <v>282.40985693152157</v>
      </c>
      <c r="N98" s="2">
        <f t="shared" si="18"/>
        <v>0.99647154121304404</v>
      </c>
      <c r="P98" s="16">
        <f t="shared" si="19"/>
        <v>-3.434349419497234E-3</v>
      </c>
      <c r="R98">
        <f t="shared" si="20"/>
        <v>1</v>
      </c>
      <c r="S98">
        <f t="shared" si="21"/>
        <v>1</v>
      </c>
    </row>
    <row r="99" spans="2:19">
      <c r="B99" s="8">
        <v>1</v>
      </c>
      <c r="C99">
        <f>('raw data'!B97 - AVERAGE('raw data'!B$4:B$126))/STDEV('raw data'!B$4:B$126)</f>
        <v>0.7614353489602278</v>
      </c>
      <c r="D99">
        <f>('raw data'!C97 - AVERAGE('raw data'!C$4:C$126))/STDEV('raw data'!C$4:C$126)</f>
        <v>-0.1467053121722815</v>
      </c>
      <c r="E99">
        <f>('raw data'!D97 - AVERAGE('raw data'!D$4:D$126))/STDEV('raw data'!D$4:D$126)</f>
        <v>0.97503718088333324</v>
      </c>
      <c r="F99">
        <f>('raw data'!E97 - AVERAGE('raw data'!E$4:E$126))/STDEV('raw data'!E$4:E$126)</f>
        <v>0.82095852126639413</v>
      </c>
      <c r="G99" t="s">
        <v>7</v>
      </c>
      <c r="H99" s="9">
        <f t="shared" si="22"/>
        <v>1</v>
      </c>
      <c r="I99">
        <f t="shared" si="22"/>
        <v>0</v>
      </c>
      <c r="J99">
        <f t="shared" si="22"/>
        <v>1</v>
      </c>
      <c r="L99" s="16">
        <f t="shared" si="16"/>
        <v>5.7638232524470085</v>
      </c>
      <c r="M99" s="16">
        <f t="shared" si="17"/>
        <v>318.56395403302929</v>
      </c>
      <c r="N99" s="2">
        <f t="shared" si="18"/>
        <v>0.99687073592819353</v>
      </c>
      <c r="P99" s="16">
        <f t="shared" si="19"/>
        <v>-3.0338615792719205E-3</v>
      </c>
      <c r="R99">
        <f t="shared" si="20"/>
        <v>1</v>
      </c>
      <c r="S99">
        <f t="shared" si="21"/>
        <v>1</v>
      </c>
    </row>
    <row r="100" spans="2:19">
      <c r="B100" s="8">
        <v>1</v>
      </c>
      <c r="C100">
        <f>('raw data'!B98 - AVERAGE('raw data'!B$4:B$126))/STDEV('raw data'!B$4:B$126)</f>
        <v>-0.29882745770514768</v>
      </c>
      <c r="D100">
        <f>('raw data'!C98 - AVERAGE('raw data'!C$4:C$126))/STDEV('raw data'!C$4:C$126)</f>
        <v>-0.58682124868911623</v>
      </c>
      <c r="E100">
        <f>('raw data'!D98 - AVERAGE('raw data'!D$4:D$126))/STDEV('raw data'!D$4:D$126)</f>
        <v>0.64143614263952242</v>
      </c>
      <c r="F100">
        <f>('raw data'!E98 - AVERAGE('raw data'!E$4:E$126))/STDEV('raw data'!E$4:E$126)</f>
        <v>1.0859923745886157</v>
      </c>
      <c r="G100" t="s">
        <v>7</v>
      </c>
      <c r="H100" s="9">
        <f t="shared" si="22"/>
        <v>1</v>
      </c>
      <c r="I100">
        <f t="shared" si="22"/>
        <v>0</v>
      </c>
      <c r="J100">
        <f t="shared" si="22"/>
        <v>1</v>
      </c>
      <c r="L100" s="16">
        <f t="shared" si="16"/>
        <v>5.8979919897943738</v>
      </c>
      <c r="M100" s="16">
        <f t="shared" si="17"/>
        <v>364.30520434677538</v>
      </c>
      <c r="N100" s="2">
        <f t="shared" si="18"/>
        <v>0.99726256295256421</v>
      </c>
      <c r="P100" s="16">
        <f t="shared" si="19"/>
        <v>-2.6409212120502945E-3</v>
      </c>
      <c r="R100">
        <f t="shared" si="20"/>
        <v>1</v>
      </c>
      <c r="S100">
        <f t="shared" si="21"/>
        <v>1</v>
      </c>
    </row>
    <row r="101" spans="2:19">
      <c r="B101" s="8">
        <v>1</v>
      </c>
      <c r="C101">
        <f>('raw data'!B99 - AVERAGE('raw data'!B$4:B$126))/STDEV('raw data'!B$4:B$126)</f>
        <v>-6.3213500668397454E-2</v>
      </c>
      <c r="D101">
        <f>('raw data'!C99 - AVERAGE('raw data'!C$4:C$126))/STDEV('raw data'!C$4:C$126)</f>
        <v>-0.80687921694753262</v>
      </c>
      <c r="E101">
        <f>('raw data'!D99 - AVERAGE('raw data'!D$4:D$126))/STDEV('raw data'!D$4:D$126)</f>
        <v>0.75263648872079236</v>
      </c>
      <c r="F101">
        <f>('raw data'!E99 - AVERAGE('raw data'!E$4:E$126))/STDEV('raw data'!E$4:E$126)</f>
        <v>0.95347544792750472</v>
      </c>
      <c r="G101" t="s">
        <v>7</v>
      </c>
      <c r="H101" s="9">
        <f t="shared" si="22"/>
        <v>1</v>
      </c>
      <c r="I101">
        <f t="shared" si="22"/>
        <v>0</v>
      </c>
      <c r="J101">
        <f t="shared" si="22"/>
        <v>1</v>
      </c>
      <c r="L101" s="16">
        <f t="shared" si="16"/>
        <v>6.401931995654139</v>
      </c>
      <c r="M101" s="16">
        <f t="shared" si="17"/>
        <v>603.00892381898427</v>
      </c>
      <c r="N101" s="2">
        <f t="shared" si="18"/>
        <v>0.99834439532171604</v>
      </c>
      <c r="P101" s="16">
        <f t="shared" si="19"/>
        <v>-1.556815887512987E-3</v>
      </c>
      <c r="R101">
        <f t="shared" si="20"/>
        <v>1</v>
      </c>
      <c r="S101">
        <f t="shared" si="21"/>
        <v>1</v>
      </c>
    </row>
    <row r="102" spans="2:19">
      <c r="B102" s="8">
        <v>1</v>
      </c>
      <c r="C102">
        <f>('raw data'!B100 - AVERAGE('raw data'!B$4:B$126))/STDEV('raw data'!B$4:B$126)</f>
        <v>0.64362837044185328</v>
      </c>
      <c r="D102">
        <f>('raw data'!C100 - AVERAGE('raw data'!C$4:C$126))/STDEV('raw data'!C$4:C$126)</f>
        <v>-0.80687921694753262</v>
      </c>
      <c r="E102">
        <f>('raw data'!D100 - AVERAGE('raw data'!D$4:D$126))/STDEV('raw data'!D$4:D$126)</f>
        <v>0.86383683480206275</v>
      </c>
      <c r="F102">
        <f>('raw data'!E100 - AVERAGE('raw data'!E$4:E$126))/STDEV('raw data'!E$4:E$126)</f>
        <v>0.95347544792750472</v>
      </c>
      <c r="G102" t="s">
        <v>7</v>
      </c>
      <c r="H102" s="9">
        <f t="shared" si="22"/>
        <v>1</v>
      </c>
      <c r="I102">
        <f t="shared" si="22"/>
        <v>0</v>
      </c>
      <c r="J102">
        <f t="shared" si="22"/>
        <v>1</v>
      </c>
      <c r="L102" s="16">
        <f t="shared" ref="L102:L128" si="23">SUMPRODUCT($B102:$F102,$B$4:$F$4)</f>
        <v>6.5317422103309033</v>
      </c>
      <c r="M102" s="16">
        <f t="shared" ref="M102:M133" si="24">EXP(L102)</f>
        <v>686.59336013450627</v>
      </c>
      <c r="N102" s="2">
        <f t="shared" ref="N102:N128" si="25">1/(1+EXP(-SUMPRODUCT($B102:$F102,$B$4:$F$4)))</f>
        <v>0.99854565204090351</v>
      </c>
      <c r="P102" s="16">
        <f t="shared" ref="P102:P128" si="26">H102 *LN(N102+0.0001) + (1-H102)*LN(1-N102+0.0001)</f>
        <v>-1.3552659172103995E-3</v>
      </c>
      <c r="R102">
        <f t="shared" ref="R102:R128" si="27">IF(N102&gt;50%, 1, 0)</f>
        <v>1</v>
      </c>
      <c r="S102">
        <f t="shared" ref="S102:S133" si="28">IF(R102=H102, 1, 0)</f>
        <v>1</v>
      </c>
    </row>
    <row r="103" spans="2:19">
      <c r="B103" s="8">
        <v>1</v>
      </c>
      <c r="C103">
        <f>('raw data'!B101 - AVERAGE('raw data'!B$4:B$126))/STDEV('raw data'!B$4:B$126)</f>
        <v>1.2326632630337284</v>
      </c>
      <c r="D103">
        <f>('raw data'!C101 - AVERAGE('raw data'!C$4:C$126))/STDEV('raw data'!C$4:C$126)</f>
        <v>7.3352656086135865E-2</v>
      </c>
      <c r="E103">
        <f>('raw data'!D101 - AVERAGE('raw data'!D$4:D$126))/STDEV('raw data'!D$4:D$126)</f>
        <v>0.91943700784269822</v>
      </c>
      <c r="F103">
        <f>('raw data'!E101 - AVERAGE('raw data'!E$4:E$126))/STDEV('raw data'!E$4:E$126)</f>
        <v>1.2185093012497266</v>
      </c>
      <c r="G103" t="s">
        <v>7</v>
      </c>
      <c r="H103" s="9">
        <f t="shared" si="22"/>
        <v>1</v>
      </c>
      <c r="I103">
        <f t="shared" si="22"/>
        <v>0</v>
      </c>
      <c r="J103">
        <f t="shared" si="22"/>
        <v>1</v>
      </c>
      <c r="L103" s="16">
        <f t="shared" si="23"/>
        <v>6.66079816951172</v>
      </c>
      <c r="M103" s="16">
        <f t="shared" si="24"/>
        <v>781.17419778790327</v>
      </c>
      <c r="N103" s="2">
        <f t="shared" si="25"/>
        <v>0.99872151241650764</v>
      </c>
      <c r="P103" s="16">
        <f t="shared" si="26"/>
        <v>-1.1791825460414061E-3</v>
      </c>
      <c r="R103">
        <f t="shared" si="27"/>
        <v>1</v>
      </c>
      <c r="S103">
        <f t="shared" si="28"/>
        <v>1</v>
      </c>
    </row>
    <row r="104" spans="2:19">
      <c r="B104" s="8">
        <v>1</v>
      </c>
      <c r="C104">
        <f>('raw data'!B102 - AVERAGE('raw data'!B$4:B$126))/STDEV('raw data'!B$4:B$126)</f>
        <v>1.5860841985888532</v>
      </c>
      <c r="D104">
        <f>('raw data'!C102 - AVERAGE('raw data'!C$4:C$126))/STDEV('raw data'!C$4:C$126)</f>
        <v>0.29341062434455323</v>
      </c>
      <c r="E104">
        <f>('raw data'!D102 - AVERAGE('raw data'!D$4:D$126))/STDEV('raw data'!D$4:D$126)</f>
        <v>1.2530380460865091</v>
      </c>
      <c r="F104">
        <f>('raw data'!E102 - AVERAGE('raw data'!E$4:E$126))/STDEV('raw data'!E$4:E$126)</f>
        <v>0.82095852126639413</v>
      </c>
      <c r="G104" t="s">
        <v>7</v>
      </c>
      <c r="H104" s="9">
        <f t="shared" si="22"/>
        <v>1</v>
      </c>
      <c r="I104">
        <f t="shared" si="22"/>
        <v>0</v>
      </c>
      <c r="J104">
        <f t="shared" si="22"/>
        <v>1</v>
      </c>
      <c r="L104" s="16">
        <f t="shared" si="23"/>
        <v>7.4274282837401957</v>
      </c>
      <c r="M104" s="16">
        <f t="shared" si="24"/>
        <v>1681.4777245769703</v>
      </c>
      <c r="N104" s="2">
        <f t="shared" si="25"/>
        <v>0.99940563849054742</v>
      </c>
      <c r="P104" s="16">
        <f t="shared" si="26"/>
        <v>-4.9448374639142251E-4</v>
      </c>
      <c r="R104">
        <f t="shared" si="27"/>
        <v>1</v>
      </c>
      <c r="S104">
        <f t="shared" si="28"/>
        <v>1</v>
      </c>
    </row>
    <row r="105" spans="2:19">
      <c r="B105" s="8">
        <v>1</v>
      </c>
      <c r="C105">
        <f>('raw data'!B103 - AVERAGE('raw data'!B$4:B$126))/STDEV('raw data'!B$4:B$126)</f>
        <v>0.52582139192347765</v>
      </c>
      <c r="D105">
        <f>('raw data'!C103 - AVERAGE('raw data'!C$4:C$126))/STDEV('raw data'!C$4:C$126)</f>
        <v>-0.36676328043069883</v>
      </c>
      <c r="E105">
        <f>('raw data'!D103 - AVERAGE('raw data'!D$4:D$126))/STDEV('raw data'!D$4:D$126)</f>
        <v>1.0306373539239682</v>
      </c>
      <c r="F105">
        <f>('raw data'!E103 - AVERAGE('raw data'!E$4:E$126))/STDEV('raw data'!E$4:E$126)</f>
        <v>0.82095852126639413</v>
      </c>
      <c r="G105" t="s">
        <v>7</v>
      </c>
      <c r="H105" s="9">
        <f t="shared" si="22"/>
        <v>1</v>
      </c>
      <c r="I105">
        <f t="shared" si="22"/>
        <v>0</v>
      </c>
      <c r="J105">
        <f t="shared" si="22"/>
        <v>1</v>
      </c>
      <c r="L105" s="16">
        <f t="shared" si="23"/>
        <v>7.5291993842524834</v>
      </c>
      <c r="M105" s="16">
        <f t="shared" si="24"/>
        <v>1861.6144689036375</v>
      </c>
      <c r="N105" s="2">
        <f t="shared" si="25"/>
        <v>0.99946312024485207</v>
      </c>
      <c r="P105" s="16">
        <f t="shared" si="26"/>
        <v>-4.3697521491214573E-4</v>
      </c>
      <c r="R105">
        <f t="shared" si="27"/>
        <v>1</v>
      </c>
      <c r="S105">
        <f t="shared" si="28"/>
        <v>1</v>
      </c>
    </row>
    <row r="106" spans="2:19">
      <c r="B106" s="8">
        <v>1</v>
      </c>
      <c r="C106">
        <f>('raw data'!B104 - AVERAGE('raw data'!B$4:B$126))/STDEV('raw data'!B$4:B$126)</f>
        <v>-0.18102047918677205</v>
      </c>
      <c r="D106">
        <f>('raw data'!C104 - AVERAGE('raw data'!C$4:C$126))/STDEV('raw data'!C$4:C$126)</f>
        <v>-1.2469951534643673</v>
      </c>
      <c r="E106">
        <f>('raw data'!D104 - AVERAGE('raw data'!D$4:D$126))/STDEV('raw data'!D$4:D$126)</f>
        <v>0.69703631568015734</v>
      </c>
      <c r="F106">
        <f>('raw data'!E104 - AVERAGE('raw data'!E$4:E$126))/STDEV('raw data'!E$4:E$126)</f>
        <v>1.0859923745886157</v>
      </c>
      <c r="G106" t="s">
        <v>7</v>
      </c>
      <c r="H106" s="9">
        <f t="shared" ref="H106:J128" si="29">IF($G106=H$2, 1, 0)</f>
        <v>1</v>
      </c>
      <c r="I106">
        <f t="shared" si="29"/>
        <v>0</v>
      </c>
      <c r="J106">
        <f t="shared" si="29"/>
        <v>1</v>
      </c>
      <c r="L106" s="16">
        <f t="shared" si="23"/>
        <v>7.6409612779806455</v>
      </c>
      <c r="M106" s="16">
        <f t="shared" si="24"/>
        <v>2081.7439897148006</v>
      </c>
      <c r="N106" s="2">
        <f t="shared" si="25"/>
        <v>0.99951986417680794</v>
      </c>
      <c r="P106" s="16">
        <f t="shared" si="26"/>
        <v>-3.8020809312961913E-4</v>
      </c>
      <c r="R106">
        <f t="shared" si="27"/>
        <v>1</v>
      </c>
      <c r="S106">
        <f t="shared" si="28"/>
        <v>1</v>
      </c>
    </row>
    <row r="107" spans="2:19">
      <c r="B107" s="8">
        <v>1</v>
      </c>
      <c r="C107">
        <f>('raw data'!B105 - AVERAGE('raw data'!B$4:B$126))/STDEV('raw data'!B$4:B$126)</f>
        <v>1.1148562845153527</v>
      </c>
      <c r="D107">
        <f>('raw data'!C105 - AVERAGE('raw data'!C$4:C$126))/STDEV('raw data'!C$4:C$126)</f>
        <v>-0.1467053121722815</v>
      </c>
      <c r="E107">
        <f>('raw data'!D105 - AVERAGE('raw data'!D$4:D$126))/STDEV('raw data'!D$4:D$126)</f>
        <v>0.97503718088333324</v>
      </c>
      <c r="F107">
        <f>('raw data'!E105 - AVERAGE('raw data'!E$4:E$126))/STDEV('raw data'!E$4:E$126)</f>
        <v>1.2185093012497266</v>
      </c>
      <c r="G107" t="s">
        <v>7</v>
      </c>
      <c r="H107" s="9">
        <f t="shared" si="29"/>
        <v>1</v>
      </c>
      <c r="I107">
        <f t="shared" si="29"/>
        <v>0</v>
      </c>
      <c r="J107">
        <f t="shared" si="29"/>
        <v>1</v>
      </c>
      <c r="L107" s="16">
        <f t="shared" si="23"/>
        <v>8.1628397711207814</v>
      </c>
      <c r="M107" s="16">
        <f t="shared" si="24"/>
        <v>3508.1347716302935</v>
      </c>
      <c r="N107" s="2">
        <f t="shared" si="25"/>
        <v>0.99971502946877833</v>
      </c>
      <c r="P107" s="16">
        <f t="shared" si="26"/>
        <v>-1.8498764038022043E-4</v>
      </c>
      <c r="R107">
        <f t="shared" si="27"/>
        <v>1</v>
      </c>
      <c r="S107">
        <f t="shared" si="28"/>
        <v>1</v>
      </c>
    </row>
    <row r="108" spans="2:19">
      <c r="B108" s="8">
        <v>1</v>
      </c>
      <c r="C108">
        <f>('raw data'!B106 - AVERAGE('raw data'!B$4:B$126))/STDEV('raw data'!B$4:B$126)</f>
        <v>2.4107330482174785</v>
      </c>
      <c r="D108">
        <f>('raw data'!C106 - AVERAGE('raw data'!C$4:C$126))/STDEV('raw data'!C$4:C$126)</f>
        <v>1.6137584338950555</v>
      </c>
      <c r="E108">
        <f>('raw data'!D106 - AVERAGE('raw data'!D$4:D$126))/STDEV('raw data'!D$4:D$126)</f>
        <v>1.4754387382490499</v>
      </c>
      <c r="F108">
        <f>('raw data'!E106 - AVERAGE('raw data'!E$4:E$126))/STDEV('raw data'!E$4:E$126)</f>
        <v>1.0859923745886157</v>
      </c>
      <c r="G108" t="s">
        <v>7</v>
      </c>
      <c r="H108" s="9">
        <f t="shared" si="29"/>
        <v>1</v>
      </c>
      <c r="I108">
        <f t="shared" si="29"/>
        <v>0</v>
      </c>
      <c r="J108">
        <f t="shared" si="29"/>
        <v>1</v>
      </c>
      <c r="L108" s="16">
        <f t="shared" si="23"/>
        <v>8.8269445293410165</v>
      </c>
      <c r="M108" s="16">
        <f t="shared" si="24"/>
        <v>6815.4306208130538</v>
      </c>
      <c r="N108" s="2">
        <f t="shared" si="25"/>
        <v>0.99985329565345438</v>
      </c>
      <c r="P108" s="16">
        <f t="shared" si="26"/>
        <v>-4.6705437227587029E-5</v>
      </c>
      <c r="R108">
        <f t="shared" si="27"/>
        <v>1</v>
      </c>
      <c r="S108">
        <f t="shared" si="28"/>
        <v>1</v>
      </c>
    </row>
    <row r="109" spans="2:19">
      <c r="B109" s="8">
        <v>1</v>
      </c>
      <c r="C109">
        <f>('raw data'!B107 - AVERAGE('raw data'!B$4:B$126))/STDEV('raw data'!B$4:B$126)</f>
        <v>0.64362837044185328</v>
      </c>
      <c r="D109">
        <f>('raw data'!C107 - AVERAGE('raw data'!C$4:C$126))/STDEV('raw data'!C$4:C$126)</f>
        <v>0.29341062434455323</v>
      </c>
      <c r="E109">
        <f>('raw data'!D107 - AVERAGE('raw data'!D$4:D$126))/STDEV('raw data'!D$4:D$126)</f>
        <v>0.86383683480206275</v>
      </c>
      <c r="F109">
        <f>('raw data'!E107 - AVERAGE('raw data'!E$4:E$126))/STDEV('raw data'!E$4:E$126)</f>
        <v>1.4835431545719477</v>
      </c>
      <c r="G109" t="s">
        <v>7</v>
      </c>
      <c r="H109" s="9">
        <f t="shared" si="29"/>
        <v>1</v>
      </c>
      <c r="I109">
        <f t="shared" si="29"/>
        <v>0</v>
      </c>
      <c r="J109">
        <f t="shared" si="29"/>
        <v>1</v>
      </c>
      <c r="L109" s="16">
        <f t="shared" si="23"/>
        <v>8.8647771552564816</v>
      </c>
      <c r="M109" s="16">
        <f t="shared" si="24"/>
        <v>7078.2158423078627</v>
      </c>
      <c r="N109" s="2">
        <f t="shared" si="25"/>
        <v>0.9998587414168072</v>
      </c>
      <c r="P109" s="16">
        <f t="shared" si="26"/>
        <v>-4.1259434351571189E-5</v>
      </c>
      <c r="R109">
        <f t="shared" si="27"/>
        <v>1</v>
      </c>
      <c r="S109">
        <f t="shared" si="28"/>
        <v>1</v>
      </c>
    </row>
    <row r="110" spans="2:19">
      <c r="B110" s="8">
        <v>1</v>
      </c>
      <c r="C110">
        <f>('raw data'!B108 - AVERAGE('raw data'!B$4:B$126))/STDEV('raw data'!B$4:B$126)</f>
        <v>0.99704930599697805</v>
      </c>
      <c r="D110">
        <f>('raw data'!C108 - AVERAGE('raw data'!C$4:C$126))/STDEV('raw data'!C$4:C$126)</f>
        <v>0.51346859260296962</v>
      </c>
      <c r="E110">
        <f>('raw data'!D108 - AVERAGE('raw data'!D$4:D$126))/STDEV('raw data'!D$4:D$126)</f>
        <v>1.0862375269646036</v>
      </c>
      <c r="F110">
        <f>('raw data'!E108 - AVERAGE('raw data'!E$4:E$126))/STDEV('raw data'!E$4:E$126)</f>
        <v>1.2185093012497266</v>
      </c>
      <c r="G110" t="s">
        <v>7</v>
      </c>
      <c r="H110" s="9">
        <f t="shared" si="29"/>
        <v>1</v>
      </c>
      <c r="I110">
        <f t="shared" si="29"/>
        <v>0</v>
      </c>
      <c r="J110">
        <f t="shared" si="29"/>
        <v>1</v>
      </c>
      <c r="L110" s="16">
        <f t="shared" si="23"/>
        <v>8.9845965767173865</v>
      </c>
      <c r="M110" s="16">
        <f t="shared" si="24"/>
        <v>7979.2250700915611</v>
      </c>
      <c r="N110" s="2">
        <f t="shared" si="25"/>
        <v>0.99987469025106235</v>
      </c>
      <c r="P110" s="16">
        <f t="shared" si="26"/>
        <v>-2.5310069234763105E-5</v>
      </c>
      <c r="R110">
        <f t="shared" si="27"/>
        <v>1</v>
      </c>
      <c r="S110">
        <f t="shared" si="28"/>
        <v>1</v>
      </c>
    </row>
    <row r="111" spans="2:19">
      <c r="B111" s="8">
        <v>1</v>
      </c>
      <c r="C111">
        <f>('raw data'!B109 - AVERAGE('raw data'!B$4:B$126))/STDEV('raw data'!B$4:B$126)</f>
        <v>0.99704930599697805</v>
      </c>
      <c r="D111">
        <f>('raw data'!C109 - AVERAGE('raw data'!C$4:C$126))/STDEV('raw data'!C$4:C$126)</f>
        <v>-1.2469951534643673</v>
      </c>
      <c r="E111">
        <f>('raw data'!D109 - AVERAGE('raw data'!D$4:D$126))/STDEV('raw data'!D$4:D$126)</f>
        <v>1.1418377000052387</v>
      </c>
      <c r="F111">
        <f>('raw data'!E109 - AVERAGE('raw data'!E$4:E$126))/STDEV('raw data'!E$4:E$126)</f>
        <v>0.82095852126639413</v>
      </c>
      <c r="G111" t="s">
        <v>7</v>
      </c>
      <c r="H111" s="9">
        <f t="shared" si="29"/>
        <v>1</v>
      </c>
      <c r="I111">
        <f t="shared" si="29"/>
        <v>0</v>
      </c>
      <c r="J111">
        <f t="shared" si="29"/>
        <v>1</v>
      </c>
      <c r="L111" s="16">
        <f t="shared" si="23"/>
        <v>9.7208721532621674</v>
      </c>
      <c r="M111" s="16">
        <f t="shared" si="24"/>
        <v>16661.770011457786</v>
      </c>
      <c r="N111" s="2">
        <f t="shared" si="25"/>
        <v>0.99993998596876077</v>
      </c>
      <c r="P111" s="16">
        <f t="shared" si="26"/>
        <v>3.9985169343219824E-5</v>
      </c>
      <c r="R111">
        <f t="shared" si="27"/>
        <v>1</v>
      </c>
      <c r="S111">
        <f t="shared" si="28"/>
        <v>1</v>
      </c>
    </row>
    <row r="112" spans="2:19">
      <c r="B112" s="8">
        <v>1</v>
      </c>
      <c r="C112">
        <f>('raw data'!B110 - AVERAGE('raw data'!B$4:B$126))/STDEV('raw data'!B$4:B$126)</f>
        <v>1.8216981556256033</v>
      </c>
      <c r="D112">
        <f>('raw data'!C110 - AVERAGE('raw data'!C$4:C$126))/STDEV('raw data'!C$4:C$126)</f>
        <v>-0.58682124868911623</v>
      </c>
      <c r="E112">
        <f>('raw data'!D110 - AVERAGE('raw data'!D$4:D$126))/STDEV('raw data'!D$4:D$126)</f>
        <v>1.308638219127144</v>
      </c>
      <c r="F112">
        <f>('raw data'!E110 - AVERAGE('raw data'!E$4:E$126))/STDEV('raw data'!E$4:E$126)</f>
        <v>0.95347544792750472</v>
      </c>
      <c r="G112" t="s">
        <v>7</v>
      </c>
      <c r="H112" s="9">
        <f t="shared" si="29"/>
        <v>1</v>
      </c>
      <c r="I112">
        <f t="shared" si="29"/>
        <v>0</v>
      </c>
      <c r="J112">
        <f t="shared" si="29"/>
        <v>1</v>
      </c>
      <c r="L112" s="16">
        <f t="shared" si="23"/>
        <v>10.353868118302749</v>
      </c>
      <c r="M112" s="16">
        <f t="shared" si="24"/>
        <v>31378.182900066276</v>
      </c>
      <c r="N112" s="2">
        <f t="shared" si="25"/>
        <v>0.99996813173870125</v>
      </c>
      <c r="P112" s="16">
        <f t="shared" si="26"/>
        <v>6.8129417839744519E-5</v>
      </c>
      <c r="R112">
        <f t="shared" si="27"/>
        <v>1</v>
      </c>
      <c r="S112">
        <f t="shared" si="28"/>
        <v>1</v>
      </c>
    </row>
    <row r="113" spans="2:19">
      <c r="B113" s="8">
        <v>1</v>
      </c>
      <c r="C113">
        <f>('raw data'!B111 - AVERAGE('raw data'!B$4:B$126))/STDEV('raw data'!B$4:B$126)</f>
        <v>1.4682772200704775</v>
      </c>
      <c r="D113">
        <f>('raw data'!C111 - AVERAGE('raw data'!C$4:C$126))/STDEV('raw data'!C$4:C$126)</f>
        <v>-0.1467053121722815</v>
      </c>
      <c r="E113">
        <f>('raw data'!D111 - AVERAGE('raw data'!D$4:D$126))/STDEV('raw data'!D$4:D$126)</f>
        <v>1.1974378730458741</v>
      </c>
      <c r="F113">
        <f>('raw data'!E111 - AVERAGE('raw data'!E$4:E$126))/STDEV('raw data'!E$4:E$126)</f>
        <v>1.2185093012497266</v>
      </c>
      <c r="G113" t="s">
        <v>7</v>
      </c>
      <c r="H113" s="9">
        <f t="shared" si="29"/>
        <v>1</v>
      </c>
      <c r="I113">
        <f t="shared" si="29"/>
        <v>0</v>
      </c>
      <c r="J113">
        <f t="shared" si="29"/>
        <v>1</v>
      </c>
      <c r="L113" s="16">
        <f t="shared" si="23"/>
        <v>10.792470972242047</v>
      </c>
      <c r="M113" s="16">
        <f t="shared" si="24"/>
        <v>48653.108086425535</v>
      </c>
      <c r="N113" s="2">
        <f t="shared" si="25"/>
        <v>0.99997944675096662</v>
      </c>
      <c r="P113" s="16">
        <f t="shared" si="26"/>
        <v>7.9443595240626013E-5</v>
      </c>
      <c r="R113">
        <f t="shared" si="27"/>
        <v>1</v>
      </c>
      <c r="S113">
        <f t="shared" si="28"/>
        <v>1</v>
      </c>
    </row>
    <row r="114" spans="2:19">
      <c r="B114" s="8">
        <v>1</v>
      </c>
      <c r="C114">
        <f>('raw data'!B112 - AVERAGE('raw data'!B$4:B$126))/STDEV('raw data'!B$4:B$126)</f>
        <v>0.64362837044185328</v>
      </c>
      <c r="D114">
        <f>('raw data'!C112 - AVERAGE('raw data'!C$4:C$126))/STDEV('raw data'!C$4:C$126)</f>
        <v>-0.58682124868911623</v>
      </c>
      <c r="E114">
        <f>('raw data'!D112 - AVERAGE('raw data'!D$4:D$126))/STDEV('raw data'!D$4:D$126)</f>
        <v>1.0306373539239682</v>
      </c>
      <c r="F114">
        <f>('raw data'!E112 - AVERAGE('raw data'!E$4:E$126))/STDEV('raw data'!E$4:E$126)</f>
        <v>1.2185093012497266</v>
      </c>
      <c r="G114" t="s">
        <v>7</v>
      </c>
      <c r="H114" s="9">
        <f t="shared" si="29"/>
        <v>1</v>
      </c>
      <c r="I114">
        <f t="shared" si="29"/>
        <v>0</v>
      </c>
      <c r="J114">
        <f t="shared" si="29"/>
        <v>1</v>
      </c>
      <c r="L114" s="16">
        <f t="shared" si="23"/>
        <v>10.838683336804108</v>
      </c>
      <c r="M114" s="16">
        <f t="shared" si="24"/>
        <v>50954.244217672713</v>
      </c>
      <c r="N114" s="2">
        <f t="shared" si="25"/>
        <v>0.99998037493460479</v>
      </c>
      <c r="P114" s="16">
        <f t="shared" si="26"/>
        <v>8.0371704712787345E-5</v>
      </c>
      <c r="R114">
        <f t="shared" si="27"/>
        <v>1</v>
      </c>
      <c r="S114">
        <f t="shared" si="28"/>
        <v>1</v>
      </c>
    </row>
    <row r="115" spans="2:19">
      <c r="B115" s="8">
        <v>1</v>
      </c>
      <c r="C115">
        <f>('raw data'!B113 - AVERAGE('raw data'!B$4:B$126))/STDEV('raw data'!B$4:B$126)</f>
        <v>1.7038911771072278</v>
      </c>
      <c r="D115">
        <f>('raw data'!C113 - AVERAGE('raw data'!C$4:C$126))/STDEV('raw data'!C$4:C$126)</f>
        <v>-0.36676328043069883</v>
      </c>
      <c r="E115">
        <f>('raw data'!D113 - AVERAGE('raw data'!D$4:D$126))/STDEV('raw data'!D$4:D$126)</f>
        <v>1.4198385652084144</v>
      </c>
      <c r="F115">
        <f>('raw data'!E113 - AVERAGE('raw data'!E$4:E$126))/STDEV('raw data'!E$4:E$126)</f>
        <v>0.82095852126639413</v>
      </c>
      <c r="G115" t="s">
        <v>7</v>
      </c>
      <c r="H115" s="9">
        <f t="shared" si="29"/>
        <v>1</v>
      </c>
      <c r="I115">
        <f t="shared" si="29"/>
        <v>0</v>
      </c>
      <c r="J115">
        <f t="shared" si="29"/>
        <v>1</v>
      </c>
      <c r="L115" s="16">
        <f t="shared" si="23"/>
        <v>10.880214967781722</v>
      </c>
      <c r="M115" s="16">
        <f t="shared" si="24"/>
        <v>53115.016708261137</v>
      </c>
      <c r="N115" s="2">
        <f t="shared" si="25"/>
        <v>0.99998117328704272</v>
      </c>
      <c r="P115" s="16">
        <f t="shared" si="26"/>
        <v>8.1169992669723732E-5</v>
      </c>
      <c r="R115">
        <f t="shared" si="27"/>
        <v>1</v>
      </c>
      <c r="S115">
        <f t="shared" si="28"/>
        <v>1</v>
      </c>
    </row>
    <row r="116" spans="2:19">
      <c r="B116" s="8">
        <v>1</v>
      </c>
      <c r="C116">
        <f>('raw data'!B114 - AVERAGE('raw data'!B$4:B$126))/STDEV('raw data'!B$4:B$126)</f>
        <v>1.2326632630337284</v>
      </c>
      <c r="D116">
        <f>('raw data'!C114 - AVERAGE('raw data'!C$4:C$126))/STDEV('raw data'!C$4:C$126)</f>
        <v>0.29341062434455323</v>
      </c>
      <c r="E116">
        <f>('raw data'!D114 - AVERAGE('raw data'!D$4:D$126))/STDEV('raw data'!D$4:D$126)</f>
        <v>1.0862375269646036</v>
      </c>
      <c r="F116">
        <f>('raw data'!E114 - AVERAGE('raw data'!E$4:E$126))/STDEV('raw data'!E$4:E$126)</f>
        <v>1.4835431545719477</v>
      </c>
      <c r="G116" t="s">
        <v>7</v>
      </c>
      <c r="H116" s="9">
        <f t="shared" si="29"/>
        <v>1</v>
      </c>
      <c r="I116">
        <f t="shared" si="29"/>
        <v>0</v>
      </c>
      <c r="J116">
        <f t="shared" si="29"/>
        <v>1</v>
      </c>
      <c r="L116" s="16">
        <f t="shared" si="23"/>
        <v>10.967739295984918</v>
      </c>
      <c r="M116" s="16">
        <f t="shared" si="24"/>
        <v>57973.384483111462</v>
      </c>
      <c r="N116" s="2">
        <f t="shared" si="25"/>
        <v>0.99998275100272449</v>
      </c>
      <c r="P116" s="16">
        <f t="shared" si="26"/>
        <v>8.2747579049238137E-5</v>
      </c>
      <c r="R116">
        <f t="shared" si="27"/>
        <v>1</v>
      </c>
      <c r="S116">
        <f t="shared" si="28"/>
        <v>1</v>
      </c>
    </row>
    <row r="117" spans="2:19">
      <c r="B117" s="8">
        <v>1</v>
      </c>
      <c r="C117">
        <f>('raw data'!B115 - AVERAGE('raw data'!B$4:B$126))/STDEV('raw data'!B$4:B$126)</f>
        <v>-6.3213500668397454E-2</v>
      </c>
      <c r="D117">
        <f>('raw data'!C115 - AVERAGE('raw data'!C$4:C$126))/STDEV('raw data'!C$4:C$126)</f>
        <v>-0.58682124868911623</v>
      </c>
      <c r="E117">
        <f>('raw data'!D115 - AVERAGE('raw data'!D$4:D$126))/STDEV('raw data'!D$4:D$126)</f>
        <v>0.75263648872079236</v>
      </c>
      <c r="F117">
        <f>('raw data'!E115 - AVERAGE('raw data'!E$4:E$126))/STDEV('raw data'!E$4:E$126)</f>
        <v>1.6160600812330588</v>
      </c>
      <c r="G117" t="s">
        <v>7</v>
      </c>
      <c r="H117" s="9">
        <f t="shared" si="29"/>
        <v>1</v>
      </c>
      <c r="I117">
        <f t="shared" si="29"/>
        <v>0</v>
      </c>
      <c r="J117">
        <f t="shared" si="29"/>
        <v>1</v>
      </c>
      <c r="L117" s="16">
        <f t="shared" si="23"/>
        <v>11.333167137607481</v>
      </c>
      <c r="M117" s="16">
        <f t="shared" si="24"/>
        <v>83547.209776030242</v>
      </c>
      <c r="N117" s="2">
        <f t="shared" si="25"/>
        <v>0.999988030862628</v>
      </c>
      <c r="P117" s="16">
        <f t="shared" si="26"/>
        <v>8.8026988139090667E-5</v>
      </c>
      <c r="R117">
        <f t="shared" si="27"/>
        <v>1</v>
      </c>
      <c r="S117">
        <f t="shared" si="28"/>
        <v>1</v>
      </c>
    </row>
    <row r="118" spans="2:19">
      <c r="B118" s="8">
        <v>1</v>
      </c>
      <c r="C118">
        <f>('raw data'!B116 - AVERAGE('raw data'!B$4:B$126))/STDEV('raw data'!B$4:B$126)</f>
        <v>0.64362837044185328</v>
      </c>
      <c r="D118">
        <f>('raw data'!C116 - AVERAGE('raw data'!C$4:C$126))/STDEV('raw data'!C$4:C$126)</f>
        <v>-0.58682124868911623</v>
      </c>
      <c r="E118">
        <f>('raw data'!D116 - AVERAGE('raw data'!D$4:D$126))/STDEV('raw data'!D$4:D$126)</f>
        <v>1.0306373539239682</v>
      </c>
      <c r="F118">
        <f>('raw data'!E116 - AVERAGE('raw data'!E$4:E$126))/STDEV('raw data'!E$4:E$126)</f>
        <v>1.3510262279108376</v>
      </c>
      <c r="G118" t="s">
        <v>7</v>
      </c>
      <c r="H118" s="9">
        <f t="shared" si="29"/>
        <v>1</v>
      </c>
      <c r="I118">
        <f t="shared" si="29"/>
        <v>0</v>
      </c>
      <c r="J118">
        <f t="shared" si="29"/>
        <v>1</v>
      </c>
      <c r="L118" s="16">
        <f t="shared" si="23"/>
        <v>11.901690039891783</v>
      </c>
      <c r="M118" s="16">
        <f t="shared" si="24"/>
        <v>147515.72214449977</v>
      </c>
      <c r="N118" s="2">
        <f t="shared" si="25"/>
        <v>0.99999322110750932</v>
      </c>
      <c r="P118" s="16">
        <f t="shared" si="26"/>
        <v>9.3216762691885854E-5</v>
      </c>
      <c r="R118">
        <f t="shared" si="27"/>
        <v>1</v>
      </c>
      <c r="S118">
        <f t="shared" si="28"/>
        <v>1</v>
      </c>
    </row>
    <row r="119" spans="2:19">
      <c r="B119" s="8">
        <v>1</v>
      </c>
      <c r="C119">
        <f>('raw data'!B117 - AVERAGE('raw data'!B$4:B$126))/STDEV('raw data'!B$4:B$126)</f>
        <v>0.52582139192347765</v>
      </c>
      <c r="D119">
        <f>('raw data'!C117 - AVERAGE('raw data'!C$4:C$126))/STDEV('raw data'!C$4:C$126)</f>
        <v>0.73352656086138701</v>
      </c>
      <c r="E119">
        <f>('raw data'!D117 - AVERAGE('raw data'!D$4:D$126))/STDEV('raw data'!D$4:D$126)</f>
        <v>1.0306373539239682</v>
      </c>
      <c r="F119">
        <f>('raw data'!E117 - AVERAGE('raw data'!E$4:E$126))/STDEV('raw data'!E$4:E$126)</f>
        <v>1.6160600812330588</v>
      </c>
      <c r="G119" t="s">
        <v>7</v>
      </c>
      <c r="H119" s="9">
        <f t="shared" si="29"/>
        <v>1</v>
      </c>
      <c r="I119">
        <f t="shared" si="29"/>
        <v>0</v>
      </c>
      <c r="J119">
        <f t="shared" si="29"/>
        <v>1</v>
      </c>
      <c r="L119" s="16">
        <f t="shared" si="23"/>
        <v>11.988247735353406</v>
      </c>
      <c r="M119" s="16">
        <f t="shared" si="24"/>
        <v>160853.24963490624</v>
      </c>
      <c r="N119" s="2">
        <f t="shared" si="25"/>
        <v>0.99999378319191268</v>
      </c>
      <c r="P119" s="16">
        <f t="shared" si="26"/>
        <v>9.3778794544165415E-5</v>
      </c>
      <c r="R119">
        <f t="shared" si="27"/>
        <v>1</v>
      </c>
      <c r="S119">
        <f t="shared" si="28"/>
        <v>1</v>
      </c>
    </row>
    <row r="120" spans="2:19">
      <c r="B120" s="8">
        <v>1</v>
      </c>
      <c r="C120">
        <f>('raw data'!B118 - AVERAGE('raw data'!B$4:B$126))/STDEV('raw data'!B$4:B$126)</f>
        <v>0.99704930599697805</v>
      </c>
      <c r="D120">
        <f>('raw data'!C118 - AVERAGE('raw data'!C$4:C$126))/STDEV('raw data'!C$4:C$126)</f>
        <v>7.3352656086135865E-2</v>
      </c>
      <c r="E120">
        <f>('raw data'!D118 - AVERAGE('raw data'!D$4:D$126))/STDEV('raw data'!D$4:D$126)</f>
        <v>1.0306373539239682</v>
      </c>
      <c r="F120">
        <f>('raw data'!E118 - AVERAGE('raw data'!E$4:E$126))/STDEV('raw data'!E$4:E$126)</f>
        <v>1.6160600812330588</v>
      </c>
      <c r="G120" t="s">
        <v>7</v>
      </c>
      <c r="H120" s="9">
        <f t="shared" si="29"/>
        <v>1</v>
      </c>
      <c r="I120">
        <f t="shared" si="29"/>
        <v>0</v>
      </c>
      <c r="J120">
        <f t="shared" si="29"/>
        <v>1</v>
      </c>
      <c r="L120" s="16">
        <f t="shared" si="23"/>
        <v>12.086304735022813</v>
      </c>
      <c r="M120" s="16">
        <f t="shared" si="24"/>
        <v>177425.26110407902</v>
      </c>
      <c r="N120" s="2">
        <f t="shared" si="25"/>
        <v>0.99999436385575746</v>
      </c>
      <c r="P120" s="16">
        <f t="shared" si="26"/>
        <v>9.4359403768994404E-5</v>
      </c>
      <c r="R120">
        <f t="shared" si="27"/>
        <v>1</v>
      </c>
      <c r="S120">
        <f t="shared" si="28"/>
        <v>1</v>
      </c>
    </row>
    <row r="121" spans="2:19">
      <c r="B121" s="8">
        <v>1</v>
      </c>
      <c r="C121">
        <f>('raw data'!B119 - AVERAGE('raw data'!B$4:B$126))/STDEV('raw data'!B$4:B$126)</f>
        <v>0.7614353489602278</v>
      </c>
      <c r="D121">
        <f>('raw data'!C119 - AVERAGE('raw data'!C$4:C$126))/STDEV('raw data'!C$4:C$126)</f>
        <v>-0.1467053121722815</v>
      </c>
      <c r="E121">
        <f>('raw data'!D119 - AVERAGE('raw data'!D$4:D$126))/STDEV('raw data'!D$4:D$126)</f>
        <v>1.1418377000052387</v>
      </c>
      <c r="F121">
        <f>('raw data'!E119 - AVERAGE('raw data'!E$4:E$126))/STDEV('raw data'!E$4:E$126)</f>
        <v>1.3510262279108376</v>
      </c>
      <c r="G121" t="s">
        <v>7</v>
      </c>
      <c r="H121" s="9">
        <f t="shared" si="29"/>
        <v>1</v>
      </c>
      <c r="I121">
        <f t="shared" si="29"/>
        <v>0</v>
      </c>
      <c r="J121">
        <f t="shared" si="29"/>
        <v>1</v>
      </c>
      <c r="L121" s="16">
        <f t="shared" si="23"/>
        <v>12.58057615858058</v>
      </c>
      <c r="M121" s="16">
        <f t="shared" si="24"/>
        <v>290853.84193331504</v>
      </c>
      <c r="N121" s="2">
        <f t="shared" si="25"/>
        <v>0.99999656185885255</v>
      </c>
      <c r="P121" s="16">
        <f t="shared" si="26"/>
        <v>9.6557197056456849E-5</v>
      </c>
      <c r="R121">
        <f t="shared" si="27"/>
        <v>1</v>
      </c>
      <c r="S121">
        <f t="shared" si="28"/>
        <v>1</v>
      </c>
    </row>
    <row r="122" spans="2:19">
      <c r="B122" s="8">
        <v>1</v>
      </c>
      <c r="C122">
        <f>('raw data'!B120 - AVERAGE('raw data'!B$4:B$126))/STDEV('raw data'!B$4:B$126)</f>
        <v>2.1751190911807283</v>
      </c>
      <c r="D122">
        <f>('raw data'!C120 - AVERAGE('raw data'!C$4:C$126))/STDEV('raw data'!C$4:C$126)</f>
        <v>-0.1467053121722815</v>
      </c>
      <c r="E122">
        <f>('raw data'!D120 - AVERAGE('raw data'!D$4:D$126))/STDEV('raw data'!D$4:D$126)</f>
        <v>1.308638219127144</v>
      </c>
      <c r="F122">
        <f>('raw data'!E120 - AVERAGE('raw data'!E$4:E$126))/STDEV('raw data'!E$4:E$126)</f>
        <v>1.4835431545719477</v>
      </c>
      <c r="G122" t="s">
        <v>7</v>
      </c>
      <c r="H122" s="9">
        <f t="shared" si="29"/>
        <v>1</v>
      </c>
      <c r="I122">
        <f t="shared" si="29"/>
        <v>0</v>
      </c>
      <c r="J122">
        <f t="shared" si="29"/>
        <v>1</v>
      </c>
      <c r="L122" s="16">
        <f t="shared" si="23"/>
        <v>13.048294593094147</v>
      </c>
      <c r="M122" s="16">
        <f t="shared" si="24"/>
        <v>464303.90899814683</v>
      </c>
      <c r="N122" s="2">
        <f t="shared" si="25"/>
        <v>0.99999784624288779</v>
      </c>
      <c r="P122" s="16">
        <f t="shared" si="26"/>
        <v>9.7841456256387747E-5</v>
      </c>
      <c r="R122">
        <f t="shared" si="27"/>
        <v>1</v>
      </c>
      <c r="S122">
        <f t="shared" si="28"/>
        <v>1</v>
      </c>
    </row>
    <row r="123" spans="2:19">
      <c r="B123" s="8">
        <v>1</v>
      </c>
      <c r="C123">
        <f>('raw data'!B121 - AVERAGE('raw data'!B$4:B$126))/STDEV('raw data'!B$4:B$126)</f>
        <v>2.1751190911807283</v>
      </c>
      <c r="D123">
        <f>('raw data'!C121 - AVERAGE('raw data'!C$4:C$126))/STDEV('raw data'!C$4:C$126)</f>
        <v>1.6137584338950555</v>
      </c>
      <c r="E123">
        <f>('raw data'!D121 - AVERAGE('raw data'!D$4:D$126))/STDEV('raw data'!D$4:D$126)</f>
        <v>1.6422392573709554</v>
      </c>
      <c r="F123">
        <f>('raw data'!E121 - AVERAGE('raw data'!E$4:E$126))/STDEV('raw data'!E$4:E$126)</f>
        <v>1.3510262279108376</v>
      </c>
      <c r="G123" t="s">
        <v>7</v>
      </c>
      <c r="H123" s="9">
        <f t="shared" si="29"/>
        <v>1</v>
      </c>
      <c r="I123">
        <f t="shared" si="29"/>
        <v>0</v>
      </c>
      <c r="J123">
        <f t="shared" si="29"/>
        <v>1</v>
      </c>
      <c r="L123" s="16">
        <f t="shared" si="23"/>
        <v>14.044353089692075</v>
      </c>
      <c r="M123" s="16">
        <f t="shared" si="24"/>
        <v>1257144.0631192629</v>
      </c>
      <c r="N123" s="2">
        <f t="shared" si="25"/>
        <v>0.99999920454685032</v>
      </c>
      <c r="P123" s="16">
        <f t="shared" si="26"/>
        <v>9.9199626404777478E-5</v>
      </c>
      <c r="R123">
        <f t="shared" si="27"/>
        <v>1</v>
      </c>
      <c r="S123">
        <f t="shared" si="28"/>
        <v>1</v>
      </c>
    </row>
    <row r="124" spans="2:19">
      <c r="B124" s="8">
        <v>1</v>
      </c>
      <c r="C124">
        <f>('raw data'!B122 - AVERAGE('raw data'!B$4:B$126))/STDEV('raw data'!B$4:B$126)</f>
        <v>1.5860841985888532</v>
      </c>
      <c r="D124">
        <f>('raw data'!C122 - AVERAGE('raw data'!C$4:C$126))/STDEV('raw data'!C$4:C$126)</f>
        <v>1.1736424973782218</v>
      </c>
      <c r="E124">
        <f>('raw data'!D122 - AVERAGE('raw data'!D$4:D$126))/STDEV('raw data'!D$4:D$126)</f>
        <v>1.308638219127144</v>
      </c>
      <c r="F124">
        <f>('raw data'!E122 - AVERAGE('raw data'!E$4:E$126))/STDEV('raw data'!E$4:E$126)</f>
        <v>1.7485770078941696</v>
      </c>
      <c r="G124" t="s">
        <v>7</v>
      </c>
      <c r="H124" s="9">
        <f t="shared" si="29"/>
        <v>1</v>
      </c>
      <c r="I124">
        <f t="shared" si="29"/>
        <v>0</v>
      </c>
      <c r="J124">
        <f t="shared" si="29"/>
        <v>1</v>
      </c>
      <c r="L124" s="16">
        <f t="shared" si="23"/>
        <v>14.188190409341434</v>
      </c>
      <c r="M124" s="16">
        <f t="shared" si="24"/>
        <v>1451619.531438984</v>
      </c>
      <c r="N124" s="2">
        <f t="shared" si="25"/>
        <v>0.99999931111473117</v>
      </c>
      <c r="P124" s="16">
        <f t="shared" si="26"/>
        <v>9.9306183708872768E-5</v>
      </c>
      <c r="R124">
        <f t="shared" si="27"/>
        <v>1</v>
      </c>
      <c r="S124">
        <f t="shared" si="28"/>
        <v>1</v>
      </c>
    </row>
    <row r="125" spans="2:19">
      <c r="B125" s="8">
        <v>1</v>
      </c>
      <c r="C125">
        <f>('raw data'!B123 - AVERAGE('raw data'!B$4:B$126))/STDEV('raw data'!B$4:B$126)</f>
        <v>2.0573121126623524</v>
      </c>
      <c r="D125">
        <f>('raw data'!C123 - AVERAGE('raw data'!C$4:C$126))/STDEV('raw data'!C$4:C$126)</f>
        <v>-0.1467053121722815</v>
      </c>
      <c r="E125">
        <f>('raw data'!D123 - AVERAGE('raw data'!D$4:D$126))/STDEV('raw data'!D$4:D$126)</f>
        <v>1.58663908433032</v>
      </c>
      <c r="F125">
        <f>('raw data'!E123 - AVERAGE('raw data'!E$4:E$126))/STDEV('raw data'!E$4:E$126)</f>
        <v>1.2185093012497266</v>
      </c>
      <c r="G125" t="s">
        <v>7</v>
      </c>
      <c r="H125" s="9">
        <f t="shared" si="29"/>
        <v>1</v>
      </c>
      <c r="I125">
        <f t="shared" si="29"/>
        <v>0</v>
      </c>
      <c r="J125">
        <f t="shared" si="29"/>
        <v>1</v>
      </c>
      <c r="L125" s="16">
        <f t="shared" si="23"/>
        <v>15.460159206753357</v>
      </c>
      <c r="M125" s="16">
        <f t="shared" si="24"/>
        <v>5179189.8725982839</v>
      </c>
      <c r="N125" s="2">
        <f t="shared" si="25"/>
        <v>0.9999998069196474</v>
      </c>
      <c r="P125" s="16">
        <f t="shared" si="26"/>
        <v>9.9801939268170554E-5</v>
      </c>
      <c r="R125">
        <f t="shared" si="27"/>
        <v>1</v>
      </c>
      <c r="S125">
        <f t="shared" si="28"/>
        <v>1</v>
      </c>
    </row>
    <row r="126" spans="2:19">
      <c r="B126" s="8">
        <v>1</v>
      </c>
      <c r="C126">
        <f>('raw data'!B124 - AVERAGE('raw data'!B$4:B$126))/STDEV('raw data'!B$4:B$126)</f>
        <v>2.1751190911807283</v>
      </c>
      <c r="D126">
        <f>('raw data'!C124 - AVERAGE('raw data'!C$4:C$126))/STDEV('raw data'!C$4:C$126)</f>
        <v>-0.58682124868911623</v>
      </c>
      <c r="E126">
        <f>('raw data'!D124 - AVERAGE('raw data'!D$4:D$126))/STDEV('raw data'!D$4:D$126)</f>
        <v>1.6422392573709554</v>
      </c>
      <c r="F126">
        <f>('raw data'!E124 - AVERAGE('raw data'!E$4:E$126))/STDEV('raw data'!E$4:E$126)</f>
        <v>1.0859923745886157</v>
      </c>
      <c r="G126" t="s">
        <v>7</v>
      </c>
      <c r="H126" s="9">
        <f t="shared" si="29"/>
        <v>1</v>
      </c>
      <c r="I126">
        <f t="shared" si="29"/>
        <v>0</v>
      </c>
      <c r="J126">
        <f t="shared" si="29"/>
        <v>1</v>
      </c>
      <c r="L126" s="16">
        <f t="shared" si="23"/>
        <v>15.756323418366946</v>
      </c>
      <c r="M126" s="16">
        <f t="shared" si="24"/>
        <v>6964409.7633460378</v>
      </c>
      <c r="N126" s="2">
        <f t="shared" si="25"/>
        <v>0.99999985641283473</v>
      </c>
      <c r="P126" s="16">
        <f t="shared" si="26"/>
        <v>9.9851427515002691E-5</v>
      </c>
      <c r="R126">
        <f t="shared" si="27"/>
        <v>1</v>
      </c>
      <c r="S126">
        <f t="shared" si="28"/>
        <v>1</v>
      </c>
    </row>
    <row r="127" spans="2:19">
      <c r="B127" s="8">
        <v>1</v>
      </c>
      <c r="C127">
        <f>('raw data'!B125 - AVERAGE('raw data'!B$4:B$126))/STDEV('raw data'!B$4:B$126)</f>
        <v>0.52582139192347765</v>
      </c>
      <c r="D127">
        <f>('raw data'!C125 - AVERAGE('raw data'!C$4:C$126))/STDEV('raw data'!C$4:C$126)</f>
        <v>0.51346859260296962</v>
      </c>
      <c r="E127">
        <f>('raw data'!D125 - AVERAGE('raw data'!D$4:D$126))/STDEV('raw data'!D$4:D$126)</f>
        <v>1.2530380460865091</v>
      </c>
      <c r="F127">
        <f>('raw data'!E125 - AVERAGE('raw data'!E$4:E$126))/STDEV('raw data'!E$4:E$126)</f>
        <v>1.7485770078941696</v>
      </c>
      <c r="G127" t="s">
        <v>7</v>
      </c>
      <c r="H127" s="9">
        <f t="shared" si="29"/>
        <v>1</v>
      </c>
      <c r="I127">
        <f t="shared" si="29"/>
        <v>0</v>
      </c>
      <c r="J127">
        <f t="shared" si="29"/>
        <v>1</v>
      </c>
      <c r="L127" s="16">
        <f t="shared" si="23"/>
        <v>16.854687603636613</v>
      </c>
      <c r="M127" s="16">
        <f t="shared" si="24"/>
        <v>20888046.251838081</v>
      </c>
      <c r="N127" s="2">
        <f t="shared" si="25"/>
        <v>0.99999995212573067</v>
      </c>
      <c r="P127" s="16">
        <f t="shared" si="26"/>
        <v>9.9947130849884202E-5</v>
      </c>
      <c r="R127">
        <f t="shared" si="27"/>
        <v>1</v>
      </c>
      <c r="S127">
        <f t="shared" si="28"/>
        <v>1</v>
      </c>
    </row>
    <row r="128" spans="2:19">
      <c r="B128" s="8">
        <v>1</v>
      </c>
      <c r="C128">
        <f>('raw data'!B126 - AVERAGE('raw data'!B$4:B$126))/STDEV('raw data'!B$4:B$126)</f>
        <v>2.1751190911807283</v>
      </c>
      <c r="D128">
        <f>('raw data'!C126 - AVERAGE('raw data'!C$4:C$126))/STDEV('raw data'!C$4:C$126)</f>
        <v>-1.0269371852059499</v>
      </c>
      <c r="E128">
        <f>('raw data'!D126 - AVERAGE('raw data'!D$4:D$126))/STDEV('raw data'!D$4:D$126)</f>
        <v>1.7534396034522257</v>
      </c>
      <c r="F128">
        <f>('raw data'!E126 - AVERAGE('raw data'!E$4:E$126))/STDEV('raw data'!E$4:E$126)</f>
        <v>1.4835431545719477</v>
      </c>
      <c r="G128" t="s">
        <v>7</v>
      </c>
      <c r="H128" s="9">
        <f t="shared" si="29"/>
        <v>1</v>
      </c>
      <c r="I128">
        <f t="shared" si="29"/>
        <v>0</v>
      </c>
      <c r="J128">
        <f t="shared" si="29"/>
        <v>1</v>
      </c>
      <c r="L128" s="16">
        <f t="shared" si="23"/>
        <v>21.422757670455255</v>
      </c>
      <c r="M128" s="16">
        <f t="shared" si="24"/>
        <v>2012729645.7879128</v>
      </c>
      <c r="N128" s="2">
        <f t="shared" si="25"/>
        <v>0.99999999950316232</v>
      </c>
      <c r="P128" s="16">
        <f t="shared" si="26"/>
        <v>9.9994503545293887E-5</v>
      </c>
      <c r="R128">
        <f t="shared" si="27"/>
        <v>1</v>
      </c>
      <c r="S128">
        <f t="shared" si="28"/>
        <v>1</v>
      </c>
    </row>
    <row r="129" spans="1:19">
      <c r="L129" s="16"/>
      <c r="M129" s="16"/>
      <c r="P129" s="16"/>
    </row>
    <row r="130" spans="1:19">
      <c r="L130" s="16"/>
      <c r="M130" s="16"/>
      <c r="P130" s="16"/>
    </row>
    <row r="131" spans="1:19">
      <c r="L131" s="16"/>
      <c r="M131" s="16"/>
      <c r="P131" s="16"/>
    </row>
    <row r="132" spans="1:19">
      <c r="L132" s="16"/>
      <c r="M132" s="16"/>
      <c r="P132" s="16"/>
    </row>
    <row r="133" spans="1:19">
      <c r="A133" s="1" t="s">
        <v>13</v>
      </c>
      <c r="B133" s="11">
        <v>1</v>
      </c>
      <c r="C133">
        <f>('raw data'!B131 - AVERAGE('raw data'!B$131:B$157))/STDEV('raw data'!B$131:B$157)</f>
        <v>-0.53644000461266417</v>
      </c>
      <c r="D133">
        <f>('raw data'!C131 - AVERAGE('raw data'!C$131:C$157))/STDEV('raw data'!C$131:C$157)</f>
        <v>2.3036413099751925</v>
      </c>
      <c r="E133">
        <f>('raw data'!D131 - AVERAGE('raw data'!D$131:D$157))/STDEV('raw data'!D$131:D$157)</f>
        <v>-1.2971069042672403</v>
      </c>
      <c r="F133">
        <f>('raw data'!E131 - AVERAGE('raw data'!E$131:E$157))/STDEV('raw data'!E$131:E$157)</f>
        <v>-1.0875431980383607</v>
      </c>
      <c r="G133" s="3" t="s">
        <v>5</v>
      </c>
      <c r="H133" s="12">
        <f t="shared" ref="H133:J159" si="30">IF($G133=H$2, 1, 0)</f>
        <v>0</v>
      </c>
      <c r="I133" s="3">
        <f t="shared" si="30"/>
        <v>0</v>
      </c>
      <c r="J133" s="3">
        <f t="shared" si="30"/>
        <v>0</v>
      </c>
      <c r="K133" s="3"/>
      <c r="L133" s="17">
        <f t="shared" ref="L133:L159" si="31">SUMPRODUCT($B133:$F133,$B$4:$F$4)</f>
        <v>-45.854497583394313</v>
      </c>
      <c r="M133" s="17"/>
      <c r="N133" s="4">
        <f t="shared" ref="N133:N159" si="32">1/(1+EXP(-SUMPRODUCT($B133:$F133,$B$4:$F$4)))</f>
        <v>1.2179928225894024E-20</v>
      </c>
      <c r="O133" s="3"/>
      <c r="P133" s="17">
        <f t="shared" ref="P133:P159" si="33">H133 *LN(N133+0.0001) + (1-H133)*LN(1-N133+0.0001)</f>
        <v>9.9995000333297321E-5</v>
      </c>
      <c r="Q133" s="3"/>
      <c r="R133" s="3">
        <f t="shared" ref="R133:R159" si="34">IF(N133&gt;50%, 1, 0)</f>
        <v>0</v>
      </c>
      <c r="S133" s="5">
        <f t="shared" ref="S133:S159" si="35">IF(R133=H133, 1, 0)</f>
        <v>1</v>
      </c>
    </row>
    <row r="134" spans="1:19">
      <c r="B134" s="11">
        <v>1</v>
      </c>
      <c r="C134">
        <f>('raw data'!B132 - AVERAGE('raw data'!B$131:B$157))/STDEV('raw data'!B$131:B$157)</f>
        <v>-1.6193469298120617</v>
      </c>
      <c r="D134">
        <f>('raw data'!C132 - AVERAGE('raw data'!C$131:C$157))/STDEV('raw data'!C$131:C$157)</f>
        <v>0.97461747729719617</v>
      </c>
      <c r="E134">
        <f>('raw data'!D132 - AVERAGE('raw data'!D$131:D$157))/STDEV('raw data'!D$131:D$157)</f>
        <v>-1.4811098101265159</v>
      </c>
      <c r="F134">
        <f>('raw data'!E132 - AVERAGE('raw data'!E$131:E$157))/STDEV('raw data'!E$131:E$157)</f>
        <v>-1.2109199473956538</v>
      </c>
      <c r="G134" s="3" t="s">
        <v>5</v>
      </c>
      <c r="H134" s="12">
        <f t="shared" si="30"/>
        <v>0</v>
      </c>
      <c r="I134" s="3">
        <f t="shared" si="30"/>
        <v>0</v>
      </c>
      <c r="J134" s="3">
        <f t="shared" si="30"/>
        <v>0</v>
      </c>
      <c r="K134" s="3"/>
      <c r="L134" s="17">
        <f t="shared" si="31"/>
        <v>-44.934865762279273</v>
      </c>
      <c r="M134" s="17"/>
      <c r="N134" s="4">
        <f t="shared" si="32"/>
        <v>3.0551726275851541E-20</v>
      </c>
      <c r="O134" s="3"/>
      <c r="P134" s="17">
        <f t="shared" si="33"/>
        <v>9.9995000333297321E-5</v>
      </c>
      <c r="Q134" s="3"/>
      <c r="R134" s="3">
        <f t="shared" si="34"/>
        <v>0</v>
      </c>
      <c r="S134" s="5">
        <f t="shared" si="35"/>
        <v>1</v>
      </c>
    </row>
    <row r="135" spans="1:19">
      <c r="B135" s="11">
        <v>1</v>
      </c>
      <c r="C135">
        <f>('raw data'!B133 - AVERAGE('raw data'!B$131:B$157))/STDEV('raw data'!B$131:B$157)</f>
        <v>-1.077893467212363</v>
      </c>
      <c r="D135">
        <f>('raw data'!C133 - AVERAGE('raw data'!C$131:C$157))/STDEV('raw data'!C$131:C$157)</f>
        <v>0.97461747729719617</v>
      </c>
      <c r="E135">
        <f>('raw data'!D133 - AVERAGE('raw data'!D$131:D$157))/STDEV('raw data'!D$131:D$157)</f>
        <v>-1.419775508173424</v>
      </c>
      <c r="F135">
        <f>('raw data'!E133 - AVERAGE('raw data'!E$131:E$157))/STDEV('raw data'!E$131:E$157)</f>
        <v>-1.334296696752947</v>
      </c>
      <c r="G135" s="3" t="s">
        <v>5</v>
      </c>
      <c r="H135" s="12">
        <f t="shared" si="30"/>
        <v>0</v>
      </c>
      <c r="I135" s="3">
        <f t="shared" si="30"/>
        <v>0</v>
      </c>
      <c r="J135" s="3">
        <f t="shared" si="30"/>
        <v>0</v>
      </c>
      <c r="K135" s="3"/>
      <c r="L135" s="17">
        <f t="shared" si="31"/>
        <v>-46.191789936166344</v>
      </c>
      <c r="M135" s="17"/>
      <c r="N135" s="4">
        <f t="shared" si="32"/>
        <v>8.6928166892661798E-21</v>
      </c>
      <c r="O135" s="3"/>
      <c r="P135" s="17">
        <f t="shared" si="33"/>
        <v>9.9995000333297321E-5</v>
      </c>
      <c r="Q135" s="3"/>
      <c r="R135" s="3">
        <f t="shared" si="34"/>
        <v>0</v>
      </c>
      <c r="S135" s="5">
        <f t="shared" si="35"/>
        <v>1</v>
      </c>
    </row>
    <row r="136" spans="1:19">
      <c r="B136" s="11">
        <v>1</v>
      </c>
      <c r="C136">
        <f>('raw data'!B134 - AVERAGE('raw data'!B$131:B$157))/STDEV('raw data'!B$131:B$157)</f>
        <v>-1.89007366111191</v>
      </c>
      <c r="D136">
        <f>('raw data'!C134 - AVERAGE('raw data'!C$131:C$157))/STDEV('raw data'!C$131:C$157)</f>
        <v>-0.35440635538080012</v>
      </c>
      <c r="E136">
        <f>('raw data'!D134 - AVERAGE('raw data'!D$131:D$157))/STDEV('raw data'!D$131:D$157)</f>
        <v>-1.4811098101265159</v>
      </c>
      <c r="F136">
        <f>('raw data'!E134 - AVERAGE('raw data'!E$131:E$157))/STDEV('raw data'!E$131:E$157)</f>
        <v>-1.334296696752947</v>
      </c>
      <c r="G136" s="3" t="s">
        <v>5</v>
      </c>
      <c r="H136" s="12">
        <f t="shared" si="30"/>
        <v>0</v>
      </c>
      <c r="I136" s="3">
        <f t="shared" si="30"/>
        <v>0</v>
      </c>
      <c r="J136" s="3">
        <f t="shared" si="30"/>
        <v>0</v>
      </c>
      <c r="K136" s="3"/>
      <c r="L136" s="17">
        <f t="shared" si="31"/>
        <v>-43.001474276283659</v>
      </c>
      <c r="M136" s="17"/>
      <c r="N136" s="4">
        <f t="shared" si="32"/>
        <v>2.1120150475450225E-19</v>
      </c>
      <c r="O136" s="3"/>
      <c r="P136" s="17">
        <f t="shared" si="33"/>
        <v>9.9995000333297321E-5</v>
      </c>
      <c r="Q136" s="3"/>
      <c r="R136" s="3">
        <f t="shared" si="34"/>
        <v>0</v>
      </c>
      <c r="S136" s="5">
        <f t="shared" si="35"/>
        <v>1</v>
      </c>
    </row>
    <row r="137" spans="1:19">
      <c r="B137" s="11">
        <v>1</v>
      </c>
      <c r="C137">
        <f>('raw data'!B135 - AVERAGE('raw data'!B$131:B$157))/STDEV('raw data'!B$131:B$157)</f>
        <v>-1.213256832862287</v>
      </c>
      <c r="D137">
        <f>('raw data'!C135 - AVERAGE('raw data'!C$131:C$157))/STDEV('raw data'!C$131:C$157)</f>
        <v>0.17720317769039887</v>
      </c>
      <c r="E137">
        <f>('raw data'!D135 - AVERAGE('raw data'!D$131:D$157))/STDEV('raw data'!D$131:D$157)</f>
        <v>-1.419775508173424</v>
      </c>
      <c r="F137">
        <f>('raw data'!E135 - AVERAGE('raw data'!E$131:E$157))/STDEV('raw data'!E$131:E$157)</f>
        <v>-1.4576734461102401</v>
      </c>
      <c r="G137" s="3" t="s">
        <v>5</v>
      </c>
      <c r="H137" s="12">
        <f t="shared" si="30"/>
        <v>0</v>
      </c>
      <c r="I137" s="3">
        <f t="shared" si="30"/>
        <v>0</v>
      </c>
      <c r="J137" s="3">
        <f t="shared" si="30"/>
        <v>0</v>
      </c>
      <c r="K137" s="3"/>
      <c r="L137" s="17">
        <f t="shared" si="31"/>
        <v>-45.488145623175186</v>
      </c>
      <c r="M137" s="17"/>
      <c r="N137" s="4">
        <f t="shared" si="32"/>
        <v>1.7569093894553757E-20</v>
      </c>
      <c r="O137" s="3"/>
      <c r="P137" s="17">
        <f t="shared" si="33"/>
        <v>9.9995000333297321E-5</v>
      </c>
      <c r="Q137" s="3"/>
      <c r="R137" s="3">
        <f t="shared" si="34"/>
        <v>0</v>
      </c>
      <c r="S137" s="5">
        <f t="shared" si="35"/>
        <v>1</v>
      </c>
    </row>
    <row r="138" spans="1:19">
      <c r="B138" s="11">
        <v>1</v>
      </c>
      <c r="C138">
        <f>('raw data'!B136 - AVERAGE('raw data'!B$131:B$157))/STDEV('raw data'!B$131:B$157)</f>
        <v>-0.53644000461266417</v>
      </c>
      <c r="D138">
        <f>('raw data'!C136 - AVERAGE('raw data'!C$131:C$157))/STDEV('raw data'!C$131:C$157)</f>
        <v>1.7720317769039946</v>
      </c>
      <c r="E138">
        <f>('raw data'!D136 - AVERAGE('raw data'!D$131:D$157))/STDEV('raw data'!D$131:D$157)</f>
        <v>-1.419775508173424</v>
      </c>
      <c r="F138">
        <f>('raw data'!E136 - AVERAGE('raw data'!E$131:E$157))/STDEV('raw data'!E$131:E$157)</f>
        <v>-1.334296696752947</v>
      </c>
      <c r="G138" s="3" t="s">
        <v>5</v>
      </c>
      <c r="H138" s="12">
        <f t="shared" si="30"/>
        <v>0</v>
      </c>
      <c r="I138" s="3">
        <f t="shared" si="30"/>
        <v>0</v>
      </c>
      <c r="J138" s="3">
        <f t="shared" si="30"/>
        <v>0</v>
      </c>
      <c r="K138" s="3"/>
      <c r="L138" s="17">
        <f t="shared" si="31"/>
        <v>-48.792856721781497</v>
      </c>
      <c r="M138" s="17"/>
      <c r="N138" s="4">
        <f t="shared" si="32"/>
        <v>6.4495820101993033E-22</v>
      </c>
      <c r="O138" s="3"/>
      <c r="P138" s="17">
        <f t="shared" si="33"/>
        <v>9.9995000333297321E-5</v>
      </c>
      <c r="Q138" s="3"/>
      <c r="R138" s="3">
        <f t="shared" si="34"/>
        <v>0</v>
      </c>
      <c r="S138" s="5">
        <f t="shared" si="35"/>
        <v>1</v>
      </c>
    </row>
    <row r="139" spans="1:19">
      <c r="B139" s="11">
        <v>1</v>
      </c>
      <c r="C139">
        <f>('raw data'!B137 - AVERAGE('raw data'!B$131:B$157))/STDEV('raw data'!B$131:B$157)</f>
        <v>-1.3486201985122124</v>
      </c>
      <c r="D139">
        <f>('raw data'!C137 - AVERAGE('raw data'!C$131:C$157))/STDEV('raw data'!C$131:C$157)</f>
        <v>0.97461747729719617</v>
      </c>
      <c r="E139">
        <f>('raw data'!D137 - AVERAGE('raw data'!D$131:D$157))/STDEV('raw data'!D$131:D$157)</f>
        <v>-1.3584412062203322</v>
      </c>
      <c r="F139">
        <f>('raw data'!E137 - AVERAGE('raw data'!E$131:E$157))/STDEV('raw data'!E$131:E$157)</f>
        <v>-1.334296696752947</v>
      </c>
      <c r="G139" s="3" t="s">
        <v>5</v>
      </c>
      <c r="H139" s="12">
        <f t="shared" si="30"/>
        <v>0</v>
      </c>
      <c r="I139" s="3">
        <f t="shared" si="30"/>
        <v>0</v>
      </c>
      <c r="J139" s="3">
        <f t="shared" si="30"/>
        <v>0</v>
      </c>
      <c r="K139" s="3"/>
      <c r="L139" s="17">
        <f t="shared" si="31"/>
        <v>-44.643556406099265</v>
      </c>
      <c r="M139" s="17"/>
      <c r="N139" s="4">
        <f t="shared" si="32"/>
        <v>4.0883663048088165E-20</v>
      </c>
      <c r="O139" s="3"/>
      <c r="P139" s="17">
        <f t="shared" si="33"/>
        <v>9.9995000333297321E-5</v>
      </c>
      <c r="Q139" s="3"/>
      <c r="R139" s="3">
        <f t="shared" si="34"/>
        <v>0</v>
      </c>
      <c r="S139" s="5">
        <f t="shared" si="35"/>
        <v>1</v>
      </c>
    </row>
    <row r="140" spans="1:19">
      <c r="B140" s="11">
        <v>1</v>
      </c>
      <c r="C140">
        <f>('raw data'!B138 - AVERAGE('raw data'!B$131:B$157))/STDEV('raw data'!B$131:B$157)</f>
        <v>-1.3486201985122124</v>
      </c>
      <c r="D140">
        <f>('raw data'!C138 - AVERAGE('raw data'!C$131:C$157))/STDEV('raw data'!C$131:C$157)</f>
        <v>-8.8601588845200613E-2</v>
      </c>
      <c r="E140">
        <f>('raw data'!D138 - AVERAGE('raw data'!D$131:D$157))/STDEV('raw data'!D$131:D$157)</f>
        <v>-1.4811098101265159</v>
      </c>
      <c r="F140">
        <f>('raw data'!E138 - AVERAGE('raw data'!E$131:E$157))/STDEV('raw data'!E$131:E$157)</f>
        <v>-1.4576734461102401</v>
      </c>
      <c r="G140" s="3" t="s">
        <v>5</v>
      </c>
      <c r="H140" s="12">
        <f t="shared" si="30"/>
        <v>0</v>
      </c>
      <c r="I140" s="3">
        <f t="shared" si="30"/>
        <v>0</v>
      </c>
      <c r="J140" s="3">
        <f t="shared" si="30"/>
        <v>0</v>
      </c>
      <c r="K140" s="3"/>
      <c r="L140" s="17">
        <f t="shared" si="31"/>
        <v>-45.665059540631567</v>
      </c>
      <c r="M140" s="17"/>
      <c r="N140" s="4">
        <f t="shared" si="32"/>
        <v>1.472029880346867E-20</v>
      </c>
      <c r="O140" s="3"/>
      <c r="P140" s="17">
        <f t="shared" si="33"/>
        <v>9.9995000333297321E-5</v>
      </c>
      <c r="Q140" s="3"/>
      <c r="R140" s="3">
        <f t="shared" si="34"/>
        <v>0</v>
      </c>
      <c r="S140" s="5">
        <f t="shared" si="35"/>
        <v>1</v>
      </c>
    </row>
    <row r="141" spans="1:19">
      <c r="B141" s="11">
        <v>1</v>
      </c>
      <c r="C141">
        <f>('raw data'!B139 - AVERAGE('raw data'!B$131:B$157))/STDEV('raw data'!B$131:B$157)</f>
        <v>1.3586471144862793</v>
      </c>
      <c r="D141">
        <f>('raw data'!C139 - AVERAGE('raw data'!C$131:C$157))/STDEV('raw data'!C$131:C$157)</f>
        <v>-0.6202111219163996</v>
      </c>
      <c r="E141">
        <f>('raw data'!D139 - AVERAGE('raw data'!D$131:D$157))/STDEV('raw data'!D$131:D$157)</f>
        <v>0.60425645627860869</v>
      </c>
      <c r="F141">
        <f>('raw data'!E139 - AVERAGE('raw data'!E$131:E$157))/STDEV('raw data'!E$131:E$157)</f>
        <v>0.14622429553456978</v>
      </c>
      <c r="G141" s="3" t="s">
        <v>6</v>
      </c>
      <c r="H141" s="12">
        <f t="shared" si="30"/>
        <v>0</v>
      </c>
      <c r="I141" s="3">
        <f t="shared" si="30"/>
        <v>1</v>
      </c>
      <c r="J141" s="3">
        <f t="shared" si="30"/>
        <v>0</v>
      </c>
      <c r="K141" s="3"/>
      <c r="L141" s="17">
        <f t="shared" si="31"/>
        <v>-5.8589167379882845</v>
      </c>
      <c r="M141" s="17"/>
      <c r="N141" s="4">
        <f t="shared" si="32"/>
        <v>2.8462099662784576E-3</v>
      </c>
      <c r="O141" s="3"/>
      <c r="P141" s="17">
        <f t="shared" si="33"/>
        <v>-2.7499877187874694E-3</v>
      </c>
      <c r="Q141" s="3"/>
      <c r="R141" s="3">
        <f t="shared" si="34"/>
        <v>0</v>
      </c>
      <c r="S141" s="5">
        <f t="shared" si="35"/>
        <v>1</v>
      </c>
    </row>
    <row r="142" spans="1:19">
      <c r="B142" s="11">
        <v>1</v>
      </c>
      <c r="C142">
        <f>('raw data'!B140 - AVERAGE('raw data'!B$131:B$157))/STDEV('raw data'!B$131:B$157)</f>
        <v>1.223283748836355</v>
      </c>
      <c r="D142">
        <f>('raw data'!C140 - AVERAGE('raw data'!C$131:C$157))/STDEV('raw data'!C$131:C$157)</f>
        <v>-8.8601588845200613E-2</v>
      </c>
      <c r="E142">
        <f>('raw data'!D140 - AVERAGE('raw data'!D$131:D$157))/STDEV('raw data'!D$131:D$157)</f>
        <v>0.72692506018479264</v>
      </c>
      <c r="F142">
        <f>('raw data'!E140 - AVERAGE('raw data'!E$131:E$157))/STDEV('raw data'!E$131:E$157)</f>
        <v>0.51635454360644906</v>
      </c>
      <c r="G142" s="3" t="s">
        <v>6</v>
      </c>
      <c r="H142" s="12">
        <f t="shared" si="30"/>
        <v>0</v>
      </c>
      <c r="I142" s="3">
        <f t="shared" si="30"/>
        <v>1</v>
      </c>
      <c r="J142" s="3">
        <f t="shared" si="30"/>
        <v>0</v>
      </c>
      <c r="K142" s="3"/>
      <c r="L142" s="17">
        <f t="shared" si="31"/>
        <v>-1.6282919478638842</v>
      </c>
      <c r="M142" s="17"/>
      <c r="N142" s="4">
        <f t="shared" si="32"/>
        <v>0.16406448161491788</v>
      </c>
      <c r="O142" s="3"/>
      <c r="P142" s="17">
        <f t="shared" si="33"/>
        <v>-0.179084180693387</v>
      </c>
      <c r="Q142" s="3"/>
      <c r="R142" s="3">
        <f t="shared" si="34"/>
        <v>0</v>
      </c>
      <c r="S142" s="5">
        <f t="shared" si="35"/>
        <v>1</v>
      </c>
    </row>
    <row r="143" spans="1:19">
      <c r="B143" s="11">
        <v>1</v>
      </c>
      <c r="C143">
        <f>('raw data'!B141 - AVERAGE('raw data'!B$131:B$157))/STDEV('raw data'!B$131:B$157)</f>
        <v>0.27574018928688282</v>
      </c>
      <c r="D143">
        <f>('raw data'!C141 - AVERAGE('raw data'!C$131:C$157))/STDEV('raw data'!C$131:C$157)</f>
        <v>-0.35440635538080012</v>
      </c>
      <c r="E143">
        <f>('raw data'!D141 - AVERAGE('raw data'!D$131:D$157))/STDEV('raw data'!D$131:D$157)</f>
        <v>0.4202535504193331</v>
      </c>
      <c r="F143">
        <f>('raw data'!E141 - AVERAGE('raw data'!E$131:E$157))/STDEV('raw data'!E$131:E$157)</f>
        <v>0.26960104489186298</v>
      </c>
      <c r="G143" s="3" t="s">
        <v>6</v>
      </c>
      <c r="H143" s="12">
        <f t="shared" si="30"/>
        <v>0</v>
      </c>
      <c r="I143" s="3">
        <f t="shared" si="30"/>
        <v>1</v>
      </c>
      <c r="J143" s="3">
        <f t="shared" si="30"/>
        <v>0</v>
      </c>
      <c r="K143" s="3"/>
      <c r="L143" s="17">
        <f t="shared" si="31"/>
        <v>-5.741416721968795</v>
      </c>
      <c r="M143" s="17"/>
      <c r="N143" s="4">
        <f t="shared" si="32"/>
        <v>3.1999445505162686E-3</v>
      </c>
      <c r="O143" s="3"/>
      <c r="P143" s="17">
        <f t="shared" si="33"/>
        <v>-3.1047593315687064E-3</v>
      </c>
      <c r="Q143" s="3"/>
      <c r="R143" s="3">
        <f t="shared" si="34"/>
        <v>0</v>
      </c>
      <c r="S143" s="5">
        <f t="shared" si="35"/>
        <v>1</v>
      </c>
    </row>
    <row r="144" spans="1:19">
      <c r="B144" s="11">
        <v>1</v>
      </c>
      <c r="C144">
        <f>('raw data'!B142 - AVERAGE('raw data'!B$131:B$157))/STDEV('raw data'!B$131:B$157)</f>
        <v>-0.13034990766289067</v>
      </c>
      <c r="D144">
        <f>('raw data'!C142 - AVERAGE('raw data'!C$131:C$157))/STDEV('raw data'!C$131:C$157)</f>
        <v>-1.1518206549875973</v>
      </c>
      <c r="E144">
        <f>('raw data'!D142 - AVERAGE('raw data'!D$131:D$157))/STDEV('raw data'!D$131:D$157)</f>
        <v>-0.19308946911158595</v>
      </c>
      <c r="F144">
        <f>('raw data'!E142 - AVERAGE('raw data'!E$131:E$157))/STDEV('raw data'!E$131:E$157)</f>
        <v>-0.34728270189460242</v>
      </c>
      <c r="G144" s="3" t="s">
        <v>6</v>
      </c>
      <c r="H144" s="12">
        <f t="shared" si="30"/>
        <v>0</v>
      </c>
      <c r="I144" s="3">
        <f t="shared" si="30"/>
        <v>1</v>
      </c>
      <c r="J144" s="3">
        <f t="shared" si="30"/>
        <v>0</v>
      </c>
      <c r="K144" s="3"/>
      <c r="L144" s="17">
        <f t="shared" si="31"/>
        <v>-17.822131645069181</v>
      </c>
      <c r="M144" s="17"/>
      <c r="N144" s="4">
        <f t="shared" si="32"/>
        <v>1.8194769700398145E-8</v>
      </c>
      <c r="O144" s="3"/>
      <c r="P144" s="17">
        <f t="shared" si="33"/>
        <v>9.9976807382735978E-5</v>
      </c>
      <c r="Q144" s="3"/>
      <c r="R144" s="3">
        <f t="shared" si="34"/>
        <v>0</v>
      </c>
      <c r="S144" s="5">
        <f t="shared" si="35"/>
        <v>1</v>
      </c>
    </row>
    <row r="145" spans="2:19">
      <c r="B145" s="11">
        <v>1</v>
      </c>
      <c r="C145">
        <f>('raw data'!B143 - AVERAGE('raw data'!B$131:B$157))/STDEV('raw data'!B$131:B$157)</f>
        <v>-0.40107663896274004</v>
      </c>
      <c r="D145">
        <f>('raw data'!C143 - AVERAGE('raw data'!C$131:C$157))/STDEV('raw data'!C$131:C$157)</f>
        <v>-1.6834301880587965</v>
      </c>
      <c r="E145">
        <f>('raw data'!D143 - AVERAGE('raw data'!D$131:D$157))/STDEV('raw data'!D$131:D$157)</f>
        <v>-9.086563252310333E-3</v>
      </c>
      <c r="F145">
        <f>('raw data'!E143 - AVERAGE('raw data'!E$131:E$157))/STDEV('raw data'!E$131:E$157)</f>
        <v>-0.22390595253730922</v>
      </c>
      <c r="G145" s="3" t="s">
        <v>6</v>
      </c>
      <c r="H145" s="12">
        <f t="shared" si="30"/>
        <v>0</v>
      </c>
      <c r="I145" s="3">
        <f t="shared" si="30"/>
        <v>1</v>
      </c>
      <c r="J145" s="3">
        <f t="shared" si="30"/>
        <v>0</v>
      </c>
      <c r="K145" s="3"/>
      <c r="L145" s="17">
        <f t="shared" si="31"/>
        <v>-12.470888692786607</v>
      </c>
      <c r="M145" s="17"/>
      <c r="N145" s="4">
        <f t="shared" si="32"/>
        <v>3.8367207425005779E-6</v>
      </c>
      <c r="O145" s="3"/>
      <c r="P145" s="17">
        <f t="shared" si="33"/>
        <v>9.6158655865803165E-5</v>
      </c>
      <c r="Q145" s="3"/>
      <c r="R145" s="3">
        <f t="shared" si="34"/>
        <v>0</v>
      </c>
      <c r="S145" s="5">
        <f t="shared" si="35"/>
        <v>1</v>
      </c>
    </row>
    <row r="146" spans="2:19">
      <c r="B146" s="11">
        <v>1</v>
      </c>
      <c r="C146">
        <f>('raw data'!B144 - AVERAGE('raw data'!B$131:B$157))/STDEV('raw data'!B$131:B$157)</f>
        <v>-0.40107663896274004</v>
      </c>
      <c r="D146">
        <f>('raw data'!C144 - AVERAGE('raw data'!C$131:C$157))/STDEV('raw data'!C$131:C$157)</f>
        <v>-1.6834301880587965</v>
      </c>
      <c r="E146">
        <f>('raw data'!D144 - AVERAGE('raw data'!D$131:D$157))/STDEV('raw data'!D$131:D$157)</f>
        <v>-7.0420865205402014E-2</v>
      </c>
      <c r="F146">
        <f>('raw data'!E144 - AVERAGE('raw data'!E$131:E$157))/STDEV('raw data'!E$131:E$157)</f>
        <v>-0.34728270189460242</v>
      </c>
      <c r="G146" s="3" t="s">
        <v>6</v>
      </c>
      <c r="H146" s="12">
        <f t="shared" si="30"/>
        <v>0</v>
      </c>
      <c r="I146" s="3">
        <f t="shared" si="30"/>
        <v>1</v>
      </c>
      <c r="J146" s="3">
        <f t="shared" si="30"/>
        <v>0</v>
      </c>
      <c r="K146" s="3"/>
      <c r="L146" s="17">
        <f t="shared" si="31"/>
        <v>-14.403652643260731</v>
      </c>
      <c r="M146" s="17"/>
      <c r="N146" s="4">
        <f t="shared" si="32"/>
        <v>5.5535782644418441E-7</v>
      </c>
      <c r="O146" s="3"/>
      <c r="P146" s="17">
        <f t="shared" si="33"/>
        <v>9.9439697882953745E-5</v>
      </c>
      <c r="Q146" s="3"/>
      <c r="R146" s="3">
        <f t="shared" si="34"/>
        <v>0</v>
      </c>
      <c r="S146" s="5">
        <f t="shared" si="35"/>
        <v>1</v>
      </c>
    </row>
    <row r="147" spans="2:19">
      <c r="B147" s="11">
        <v>1</v>
      </c>
      <c r="C147">
        <f>('raw data'!B145 - AVERAGE('raw data'!B$131:B$157))/STDEV('raw data'!B$131:B$157)</f>
        <v>5.0134579870334244E-3</v>
      </c>
      <c r="D147">
        <f>('raw data'!C145 - AVERAGE('raw data'!C$131:C$157))/STDEV('raw data'!C$131:C$157)</f>
        <v>-0.88601588845199797</v>
      </c>
      <c r="E147">
        <f>('raw data'!D145 - AVERAGE('raw data'!D$131:D$157))/STDEV('raw data'!D$131:D$157)</f>
        <v>5.2247738700781622E-2</v>
      </c>
      <c r="F147">
        <f>('raw data'!E145 - AVERAGE('raw data'!E$131:E$157))/STDEV('raw data'!E$131:E$157)</f>
        <v>-0.10052920318001632</v>
      </c>
      <c r="G147" s="3" t="s">
        <v>6</v>
      </c>
      <c r="H147" s="12">
        <f t="shared" si="30"/>
        <v>0</v>
      </c>
      <c r="I147" s="3">
        <f t="shared" si="30"/>
        <v>1</v>
      </c>
      <c r="J147" s="3">
        <f t="shared" si="30"/>
        <v>0</v>
      </c>
      <c r="K147" s="3"/>
      <c r="L147" s="17">
        <f t="shared" si="31"/>
        <v>-12.836613117484244</v>
      </c>
      <c r="M147" s="17"/>
      <c r="N147" s="4">
        <f t="shared" si="32"/>
        <v>2.6615130555751543E-6</v>
      </c>
      <c r="O147" s="3"/>
      <c r="P147" s="17">
        <f t="shared" si="33"/>
        <v>9.7333749861364623E-5</v>
      </c>
      <c r="Q147" s="3"/>
      <c r="R147" s="3">
        <f t="shared" si="34"/>
        <v>0</v>
      </c>
      <c r="S147" s="5">
        <f t="shared" si="35"/>
        <v>1</v>
      </c>
    </row>
    <row r="148" spans="2:19">
      <c r="B148" s="11">
        <v>1</v>
      </c>
      <c r="C148">
        <f>('raw data'!B146 - AVERAGE('raw data'!B$131:B$157))/STDEV('raw data'!B$131:B$157)</f>
        <v>0.27574018928688282</v>
      </c>
      <c r="D148">
        <f>('raw data'!C146 - AVERAGE('raw data'!C$131:C$157))/STDEV('raw data'!C$131:C$157)</f>
        <v>-0.88601588845199797</v>
      </c>
      <c r="E148">
        <f>('raw data'!D146 - AVERAGE('raw data'!D$131:D$157))/STDEV('raw data'!D$131:D$157)</f>
        <v>0.78825936213788428</v>
      </c>
      <c r="F148">
        <f>('raw data'!E146 - AVERAGE('raw data'!E$131:E$157))/STDEV('raw data'!E$131:E$157)</f>
        <v>0.39297779424915613</v>
      </c>
      <c r="G148" s="3" t="s">
        <v>6</v>
      </c>
      <c r="H148" s="12">
        <f t="shared" si="30"/>
        <v>0</v>
      </c>
      <c r="I148" s="3">
        <f t="shared" si="30"/>
        <v>1</v>
      </c>
      <c r="J148" s="3">
        <f t="shared" si="30"/>
        <v>0</v>
      </c>
      <c r="K148" s="3"/>
      <c r="L148" s="17">
        <f t="shared" si="31"/>
        <v>1.8338995369679068</v>
      </c>
      <c r="M148" s="17"/>
      <c r="N148" s="4">
        <f t="shared" si="32"/>
        <v>0.86222561763382044</v>
      </c>
      <c r="O148" s="3"/>
      <c r="P148" s="17">
        <f t="shared" si="33"/>
        <v>-1.9814122810835664</v>
      </c>
      <c r="Q148" s="3"/>
      <c r="R148" s="3">
        <f t="shared" si="34"/>
        <v>1</v>
      </c>
      <c r="S148" s="5">
        <f t="shared" si="35"/>
        <v>0</v>
      </c>
    </row>
    <row r="149" spans="2:19">
      <c r="B149" s="11">
        <v>1</v>
      </c>
      <c r="C149">
        <f>('raw data'!B147 - AVERAGE('raw data'!B$131:B$157))/STDEV('raw data'!B$131:B$157)</f>
        <v>-0.53644000461266417</v>
      </c>
      <c r="D149">
        <f>('raw data'!C147 - AVERAGE('raw data'!C$131:C$157))/STDEV('raw data'!C$131:C$157)</f>
        <v>-8.8601588845200613E-2</v>
      </c>
      <c r="E149">
        <f>('raw data'!D147 - AVERAGE('raw data'!D$131:D$157))/STDEV('raw data'!D$131:D$157)</f>
        <v>0.4202535504193331</v>
      </c>
      <c r="F149">
        <f>('raw data'!E147 - AVERAGE('raw data'!E$131:E$157))/STDEV('raw data'!E$131:E$157)</f>
        <v>0.26960104489186298</v>
      </c>
      <c r="G149" s="3" t="s">
        <v>6</v>
      </c>
      <c r="H149" s="12">
        <f t="shared" si="30"/>
        <v>0</v>
      </c>
      <c r="I149" s="3">
        <f t="shared" si="30"/>
        <v>1</v>
      </c>
      <c r="J149" s="3">
        <f t="shared" si="30"/>
        <v>0</v>
      </c>
      <c r="K149" s="3"/>
      <c r="L149" s="17">
        <f t="shared" si="31"/>
        <v>-4.389530640588994</v>
      </c>
      <c r="M149" s="17"/>
      <c r="N149" s="4">
        <f t="shared" si="32"/>
        <v>1.2254514723825292E-2</v>
      </c>
      <c r="O149" s="3"/>
      <c r="P149" s="17">
        <f t="shared" si="33"/>
        <v>-1.2228984885558519E-2</v>
      </c>
      <c r="Q149" s="3"/>
      <c r="R149" s="3">
        <f t="shared" si="34"/>
        <v>0</v>
      </c>
      <c r="S149" s="5">
        <f t="shared" si="35"/>
        <v>1</v>
      </c>
    </row>
    <row r="150" spans="2:19">
      <c r="B150" s="11">
        <v>1</v>
      </c>
      <c r="C150">
        <f>('raw data'!B148 - AVERAGE('raw data'!B$131:B$157))/STDEV('raw data'!B$131:B$157)</f>
        <v>0.27574018928688282</v>
      </c>
      <c r="D150">
        <f>('raw data'!C148 - AVERAGE('raw data'!C$131:C$157))/STDEV('raw data'!C$131:C$157)</f>
        <v>0.97461747729719617</v>
      </c>
      <c r="E150">
        <f>('raw data'!D148 - AVERAGE('raw data'!D$131:D$157))/STDEV('raw data'!D$131:D$157)</f>
        <v>0.4202535504193331</v>
      </c>
      <c r="F150">
        <f>('raw data'!E148 - AVERAGE('raw data'!E$131:E$157))/STDEV('raw data'!E$131:E$157)</f>
        <v>0.39297779424915613</v>
      </c>
      <c r="G150" s="3" t="s">
        <v>6</v>
      </c>
      <c r="H150" s="12">
        <f t="shared" si="30"/>
        <v>0</v>
      </c>
      <c r="I150" s="3">
        <f t="shared" si="30"/>
        <v>1</v>
      </c>
      <c r="J150" s="3">
        <f t="shared" si="30"/>
        <v>0</v>
      </c>
      <c r="K150" s="3"/>
      <c r="L150" s="17">
        <f t="shared" si="31"/>
        <v>-7.0696513870776254</v>
      </c>
      <c r="M150" s="17"/>
      <c r="N150" s="4">
        <f t="shared" si="32"/>
        <v>8.4980677729943276E-4</v>
      </c>
      <c r="O150" s="3"/>
      <c r="P150" s="17">
        <f t="shared" si="33"/>
        <v>-7.5008802299646085E-4</v>
      </c>
      <c r="Q150" s="3"/>
      <c r="R150" s="3">
        <f t="shared" si="34"/>
        <v>0</v>
      </c>
      <c r="S150" s="5">
        <f t="shared" si="35"/>
        <v>1</v>
      </c>
    </row>
    <row r="151" spans="2:19">
      <c r="B151" s="11">
        <v>1</v>
      </c>
      <c r="C151">
        <f>('raw data'!B149 - AVERAGE('raw data'!B$131:B$157))/STDEV('raw data'!B$131:B$157)</f>
        <v>1.4940104801362044</v>
      </c>
      <c r="D151">
        <f>('raw data'!C149 - AVERAGE('raw data'!C$131:C$157))/STDEV('raw data'!C$131:C$157)</f>
        <v>0.17720317769039887</v>
      </c>
      <c r="E151">
        <f>('raw data'!D149 - AVERAGE('raw data'!D$131:D$157))/STDEV('raw data'!D$131:D$157)</f>
        <v>0.78825936213788428</v>
      </c>
      <c r="F151">
        <f>('raw data'!E149 - AVERAGE('raw data'!E$131:E$157))/STDEV('raw data'!E$131:E$157)</f>
        <v>1.2566150397502074</v>
      </c>
      <c r="G151" s="3" t="s">
        <v>7</v>
      </c>
      <c r="H151" s="12">
        <f t="shared" si="30"/>
        <v>1</v>
      </c>
      <c r="I151" s="3">
        <f t="shared" si="30"/>
        <v>0</v>
      </c>
      <c r="J151" s="3">
        <f t="shared" si="30"/>
        <v>1</v>
      </c>
      <c r="K151" s="3"/>
      <c r="L151" s="17">
        <f t="shared" si="31"/>
        <v>4.1841670069120216</v>
      </c>
      <c r="M151" s="17"/>
      <c r="N151" s="4">
        <f t="shared" si="32"/>
        <v>0.98499372770903515</v>
      </c>
      <c r="O151" s="3"/>
      <c r="P151" s="17">
        <f t="shared" si="33"/>
        <v>-1.5018487302447859E-2</v>
      </c>
      <c r="Q151" s="3"/>
      <c r="R151" s="3">
        <f t="shared" si="34"/>
        <v>1</v>
      </c>
      <c r="S151" s="5">
        <f t="shared" si="35"/>
        <v>1</v>
      </c>
    </row>
    <row r="152" spans="2:19">
      <c r="B152" s="11">
        <v>1</v>
      </c>
      <c r="C152">
        <f>('raw data'!B150 - AVERAGE('raw data'!B$131:B$157))/STDEV('raw data'!B$131:B$157)</f>
        <v>5.0134579870334244E-3</v>
      </c>
      <c r="D152">
        <f>('raw data'!C150 - AVERAGE('raw data'!C$131:C$157))/STDEV('raw data'!C$131:C$157)</f>
        <v>-0.88601588845199797</v>
      </c>
      <c r="E152">
        <f>('raw data'!D150 - AVERAGE('raw data'!D$131:D$157))/STDEV('raw data'!D$131:D$157)</f>
        <v>0.78825936213788428</v>
      </c>
      <c r="F152">
        <f>('raw data'!E150 - AVERAGE('raw data'!E$131:E$157))/STDEV('raw data'!E$131:E$157)</f>
        <v>0.76310804232103513</v>
      </c>
      <c r="G152" s="3" t="s">
        <v>7</v>
      </c>
      <c r="H152" s="12">
        <f t="shared" si="30"/>
        <v>1</v>
      </c>
      <c r="I152" s="3">
        <f t="shared" si="30"/>
        <v>0</v>
      </c>
      <c r="J152" s="3">
        <f t="shared" si="30"/>
        <v>1</v>
      </c>
      <c r="K152" s="3"/>
      <c r="L152" s="17">
        <f t="shared" si="31"/>
        <v>5.4081180817361432</v>
      </c>
      <c r="M152" s="17"/>
      <c r="N152" s="4">
        <f t="shared" si="32"/>
        <v>0.99553991805375286</v>
      </c>
      <c r="O152" s="3"/>
      <c r="P152" s="17">
        <f t="shared" si="33"/>
        <v>-4.3696148230435794E-3</v>
      </c>
      <c r="Q152" s="3"/>
      <c r="R152" s="3">
        <f t="shared" si="34"/>
        <v>1</v>
      </c>
      <c r="S152" s="5">
        <f t="shared" si="35"/>
        <v>1</v>
      </c>
    </row>
    <row r="153" spans="2:19">
      <c r="B153" s="11">
        <v>1</v>
      </c>
      <c r="C153">
        <f>('raw data'!B151 - AVERAGE('raw data'!B$131:B$157))/STDEV('raw data'!B$131:B$157)</f>
        <v>1.3586471144862793</v>
      </c>
      <c r="D153">
        <f>('raw data'!C151 - AVERAGE('raw data'!C$131:C$157))/STDEV('raw data'!C$131:C$157)</f>
        <v>0.44300794422599837</v>
      </c>
      <c r="E153">
        <f>('raw data'!D151 - AVERAGE('raw data'!D$131:D$157))/STDEV('raw data'!D$131:D$157)</f>
        <v>1.27893377776262</v>
      </c>
      <c r="F153">
        <f>('raw data'!E151 - AVERAGE('raw data'!E$131:E$157))/STDEV('raw data'!E$131:E$157)</f>
        <v>1.2566150397502074</v>
      </c>
      <c r="G153" s="3" t="s">
        <v>7</v>
      </c>
      <c r="H153" s="12">
        <f t="shared" si="30"/>
        <v>1</v>
      </c>
      <c r="I153" s="3">
        <f t="shared" si="30"/>
        <v>0</v>
      </c>
      <c r="J153" s="3">
        <f t="shared" si="30"/>
        <v>1</v>
      </c>
      <c r="K153" s="3"/>
      <c r="L153" s="17">
        <f t="shared" si="31"/>
        <v>11.567774709517325</v>
      </c>
      <c r="M153" s="17"/>
      <c r="N153" s="4">
        <f t="shared" si="32"/>
        <v>0.99999053381114444</v>
      </c>
      <c r="O153" s="3"/>
      <c r="P153" s="17">
        <f t="shared" si="33"/>
        <v>9.0529713206396773E-5</v>
      </c>
      <c r="Q153" s="3"/>
      <c r="R153" s="3">
        <f t="shared" si="34"/>
        <v>1</v>
      </c>
      <c r="S153" s="5">
        <f t="shared" si="35"/>
        <v>1</v>
      </c>
    </row>
    <row r="154" spans="2:19">
      <c r="B154" s="11">
        <v>1</v>
      </c>
      <c r="C154">
        <f>('raw data'!B152 - AVERAGE('raw data'!B$131:B$157))/STDEV('raw data'!B$131:B$157)</f>
        <v>1.223283748836355</v>
      </c>
      <c r="D154">
        <f>('raw data'!C152 - AVERAGE('raw data'!C$131:C$157))/STDEV('raw data'!C$131:C$157)</f>
        <v>0.70881271076159669</v>
      </c>
      <c r="E154">
        <f>('raw data'!D152 - AVERAGE('raw data'!D$131:D$157))/STDEV('raw data'!D$131:D$157)</f>
        <v>1.156265173856436</v>
      </c>
      <c r="F154">
        <f>('raw data'!E152 - AVERAGE('raw data'!E$131:E$157))/STDEV('raw data'!E$131:E$157)</f>
        <v>1.5033685384647937</v>
      </c>
      <c r="G154" s="3" t="s">
        <v>7</v>
      </c>
      <c r="H154" s="12">
        <f t="shared" si="30"/>
        <v>1</v>
      </c>
      <c r="I154" s="3">
        <f t="shared" si="30"/>
        <v>0</v>
      </c>
      <c r="J154" s="3">
        <f t="shared" si="30"/>
        <v>1</v>
      </c>
      <c r="K154" s="3"/>
      <c r="L154" s="17">
        <f t="shared" si="31"/>
        <v>11.499989802907214</v>
      </c>
      <c r="M154" s="17"/>
      <c r="N154" s="4">
        <f t="shared" si="32"/>
        <v>0.99998986990572314</v>
      </c>
      <c r="O154" s="3"/>
      <c r="P154" s="17">
        <f t="shared" si="33"/>
        <v>8.986586766519293E-5</v>
      </c>
      <c r="Q154" s="3"/>
      <c r="R154" s="3">
        <f t="shared" si="34"/>
        <v>1</v>
      </c>
      <c r="S154" s="5">
        <f t="shared" si="35"/>
        <v>1</v>
      </c>
    </row>
    <row r="155" spans="2:19">
      <c r="B155" s="11">
        <v>1</v>
      </c>
      <c r="C155">
        <f>('raw data'!B153 - AVERAGE('raw data'!B$131:B$157))/STDEV('raw data'!B$131:B$157)</f>
        <v>1.223283748836355</v>
      </c>
      <c r="D155">
        <f>('raw data'!C153 - AVERAGE('raw data'!C$131:C$157))/STDEV('raw data'!C$131:C$157)</f>
        <v>-8.8601588845200613E-2</v>
      </c>
      <c r="E155">
        <f>('raw data'!D153 - AVERAGE('raw data'!D$131:D$157))/STDEV('raw data'!D$131:D$157)</f>
        <v>0.84959366409097659</v>
      </c>
      <c r="F155">
        <f>('raw data'!E153 - AVERAGE('raw data'!E$131:E$157))/STDEV('raw data'!E$131:E$157)</f>
        <v>1.2566150397502074</v>
      </c>
      <c r="G155" s="3" t="s">
        <v>7</v>
      </c>
      <c r="H155" s="12">
        <f t="shared" si="30"/>
        <v>1</v>
      </c>
      <c r="I155" s="3">
        <f t="shared" si="30"/>
        <v>0</v>
      </c>
      <c r="J155" s="3">
        <f t="shared" si="30"/>
        <v>1</v>
      </c>
      <c r="K155" s="3"/>
      <c r="L155" s="17">
        <f t="shared" si="31"/>
        <v>6.1959849182596454</v>
      </c>
      <c r="M155" s="17"/>
      <c r="N155" s="4">
        <f t="shared" si="32"/>
        <v>0.9979665480061124</v>
      </c>
      <c r="O155" s="3"/>
      <c r="P155" s="17">
        <f t="shared" si="33"/>
        <v>-1.9353235249266411E-3</v>
      </c>
      <c r="Q155" s="3"/>
      <c r="R155" s="3">
        <f t="shared" si="34"/>
        <v>1</v>
      </c>
      <c r="S155" s="5">
        <f t="shared" si="35"/>
        <v>1</v>
      </c>
    </row>
    <row r="156" spans="2:19">
      <c r="B156" s="11">
        <v>1</v>
      </c>
      <c r="C156">
        <f>('raw data'!B154 - AVERAGE('raw data'!B$131:B$157))/STDEV('raw data'!B$131:B$157)</f>
        <v>0.68183028623665631</v>
      </c>
      <c r="D156">
        <f>('raw data'!C154 - AVERAGE('raw data'!C$131:C$157))/STDEV('raw data'!C$131:C$157)</f>
        <v>-1.4176254215231969</v>
      </c>
      <c r="E156">
        <f>('raw data'!D154 - AVERAGE('raw data'!D$131:D$157))/STDEV('raw data'!D$131:D$157)</f>
        <v>0.72692506018479264</v>
      </c>
      <c r="F156">
        <f>('raw data'!E154 - AVERAGE('raw data'!E$131:E$157))/STDEV('raw data'!E$131:E$157)</f>
        <v>0.76310804232103513</v>
      </c>
      <c r="G156" s="3" t="s">
        <v>7</v>
      </c>
      <c r="H156" s="12">
        <f t="shared" si="30"/>
        <v>1</v>
      </c>
      <c r="I156" s="3">
        <f t="shared" si="30"/>
        <v>0</v>
      </c>
      <c r="J156" s="3">
        <f t="shared" si="30"/>
        <v>1</v>
      </c>
      <c r="K156" s="3"/>
      <c r="L156" s="17">
        <f t="shared" si="31"/>
        <v>3.8793180828999638</v>
      </c>
      <c r="M156" s="17"/>
      <c r="N156" s="4">
        <f t="shared" si="32"/>
        <v>0.97975348041324584</v>
      </c>
      <c r="O156" s="3"/>
      <c r="P156" s="17">
        <f t="shared" si="33"/>
        <v>-2.0352228277623317E-2</v>
      </c>
      <c r="Q156" s="3"/>
      <c r="R156" s="3">
        <f t="shared" si="34"/>
        <v>1</v>
      </c>
      <c r="S156" s="5">
        <f t="shared" si="35"/>
        <v>1</v>
      </c>
    </row>
    <row r="157" spans="2:19">
      <c r="B157" s="11">
        <v>1</v>
      </c>
      <c r="C157">
        <f>('raw data'!B155 - AVERAGE('raw data'!B$131:B$157))/STDEV('raw data'!B$131:B$157)</f>
        <v>0.95255701753650568</v>
      </c>
      <c r="D157">
        <f>('raw data'!C155 - AVERAGE('raw data'!C$131:C$157))/STDEV('raw data'!C$131:C$157)</f>
        <v>-8.8601588845200613E-2</v>
      </c>
      <c r="E157">
        <f>('raw data'!D155 - AVERAGE('raw data'!D$131:D$157))/STDEV('raw data'!D$131:D$157)</f>
        <v>0.84959366409097659</v>
      </c>
      <c r="F157">
        <f>('raw data'!E155 - AVERAGE('raw data'!E$131:E$157))/STDEV('raw data'!E$131:E$157)</f>
        <v>0.88648479167832839</v>
      </c>
      <c r="G157" s="3" t="s">
        <v>7</v>
      </c>
      <c r="H157" s="12">
        <f t="shared" si="30"/>
        <v>1</v>
      </c>
      <c r="I157" s="3">
        <f t="shared" si="30"/>
        <v>0</v>
      </c>
      <c r="J157" s="3">
        <f t="shared" si="30"/>
        <v>1</v>
      </c>
      <c r="K157" s="3"/>
      <c r="L157" s="17">
        <f t="shared" si="31"/>
        <v>3.832080015264963</v>
      </c>
      <c r="M157" s="17"/>
      <c r="N157" s="4">
        <f t="shared" si="32"/>
        <v>0.97879489196673153</v>
      </c>
      <c r="O157" s="3"/>
      <c r="P157" s="17">
        <f t="shared" si="33"/>
        <v>-2.1331004864303688E-2</v>
      </c>
      <c r="Q157" s="3"/>
      <c r="R157" s="3">
        <f t="shared" si="34"/>
        <v>1</v>
      </c>
      <c r="S157" s="5">
        <f t="shared" si="35"/>
        <v>1</v>
      </c>
    </row>
    <row r="158" spans="2:19">
      <c r="B158" s="11">
        <v>1</v>
      </c>
      <c r="C158">
        <f>('raw data'!B156 - AVERAGE('raw data'!B$131:B$157))/STDEV('raw data'!B$131:B$157)</f>
        <v>0.54646692058673219</v>
      </c>
      <c r="D158">
        <f>('raw data'!C156 - AVERAGE('raw data'!C$131:C$157))/STDEV('raw data'!C$131:C$157)</f>
        <v>0.97461747729719617</v>
      </c>
      <c r="E158">
        <f>('raw data'!D156 - AVERAGE('raw data'!D$131:D$157))/STDEV('raw data'!D$131:D$157)</f>
        <v>0.97226226799716042</v>
      </c>
      <c r="F158">
        <f>('raw data'!E156 - AVERAGE('raw data'!E$131:E$157))/STDEV('raw data'!E$131:E$157)</f>
        <v>1.2566150397502074</v>
      </c>
      <c r="G158" s="3" t="s">
        <v>7</v>
      </c>
      <c r="H158" s="12">
        <f t="shared" si="30"/>
        <v>1</v>
      </c>
      <c r="I158" s="3">
        <f t="shared" si="30"/>
        <v>0</v>
      </c>
      <c r="J158" s="3">
        <f t="shared" si="30"/>
        <v>1</v>
      </c>
      <c r="K158" s="3"/>
      <c r="L158" s="17">
        <f t="shared" si="31"/>
        <v>7.740692863715072</v>
      </c>
      <c r="M158" s="17"/>
      <c r="N158" s="4">
        <f t="shared" si="32"/>
        <v>0.99956541870883253</v>
      </c>
      <c r="O158" s="3"/>
      <c r="P158" s="17">
        <f t="shared" si="33"/>
        <v>-3.3463727597567362E-4</v>
      </c>
      <c r="Q158" s="3"/>
      <c r="R158" s="3">
        <f t="shared" si="34"/>
        <v>1</v>
      </c>
      <c r="S158" s="5">
        <f t="shared" si="35"/>
        <v>1</v>
      </c>
    </row>
    <row r="159" spans="2:19">
      <c r="B159" s="11">
        <v>1</v>
      </c>
      <c r="C159">
        <f>('raw data'!B157 - AVERAGE('raw data'!B$131:B$157))/STDEV('raw data'!B$131:B$157)</f>
        <v>0.14037682363695872</v>
      </c>
      <c r="D159">
        <f>('raw data'!C157 - AVERAGE('raw data'!C$131:C$157))/STDEV('raw data'!C$131:C$157)</f>
        <v>-8.8601588845200613E-2</v>
      </c>
      <c r="E159">
        <f>('raw data'!D157 - AVERAGE('raw data'!D$131:D$157))/STDEV('raw data'!D$131:D$157)</f>
        <v>0.78825936213788428</v>
      </c>
      <c r="F159">
        <f>('raw data'!E157 - AVERAGE('raw data'!E$131:E$157))/STDEV('raw data'!E$131:E$157)</f>
        <v>0.6397312929637422</v>
      </c>
      <c r="G159" s="3" t="s">
        <v>7</v>
      </c>
      <c r="H159" s="12">
        <f t="shared" si="30"/>
        <v>1</v>
      </c>
      <c r="I159" s="3">
        <f t="shared" si="30"/>
        <v>0</v>
      </c>
      <c r="J159" s="3">
        <f t="shared" si="30"/>
        <v>1</v>
      </c>
      <c r="K159" s="3"/>
      <c r="L159" s="17">
        <f t="shared" si="31"/>
        <v>2.7250992861573433</v>
      </c>
      <c r="M159" s="17"/>
      <c r="N159" s="4">
        <f t="shared" si="32"/>
        <v>0.93849154986427852</v>
      </c>
      <c r="O159" s="3"/>
      <c r="P159" s="17">
        <f t="shared" si="33"/>
        <v>-6.3374878577029281E-2</v>
      </c>
      <c r="Q159" s="3"/>
      <c r="R159" s="3">
        <f t="shared" si="34"/>
        <v>1</v>
      </c>
      <c r="S159" s="5">
        <f t="shared" si="35"/>
        <v>1</v>
      </c>
    </row>
  </sheetData>
  <autoFilter ref="B5:S128">
    <sortState ref="B6:S128">
      <sortCondition ref="M5:M128"/>
    </sortState>
  </autoFilter>
  <conditionalFormatting sqref="S133:S159 S6:S128">
    <cfRule type="cellIs" dxfId="0" priority="4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57"/>
  <sheetViews>
    <sheetView topLeftCell="A121" workbookViewId="0">
      <selection activeCell="C32" sqref="C32"/>
    </sheetView>
  </sheetViews>
  <sheetFormatPr defaultRowHeight="15"/>
  <cols>
    <col min="2" max="2" width="12.42578125" bestFit="1" customWidth="1"/>
    <col min="3" max="3" width="11.85546875" bestFit="1" customWidth="1"/>
    <col min="4" max="4" width="12.28515625" bestFit="1" customWidth="1"/>
    <col min="5" max="5" width="11.7109375" bestFit="1" customWidth="1"/>
    <col min="6" max="6" width="9.85546875" bestFit="1" customWidth="1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1"/>
      <c r="C3" s="1"/>
      <c r="D3" s="1"/>
      <c r="E3" s="1"/>
      <c r="F3" s="1"/>
    </row>
    <row r="4" spans="2:6">
      <c r="B4">
        <v>5.8</v>
      </c>
      <c r="C4">
        <v>4</v>
      </c>
      <c r="D4">
        <v>1.2</v>
      </c>
      <c r="E4">
        <v>0.2</v>
      </c>
      <c r="F4" t="s">
        <v>5</v>
      </c>
    </row>
    <row r="5" spans="2:6">
      <c r="B5">
        <v>5.5</v>
      </c>
      <c r="C5">
        <v>4.2</v>
      </c>
      <c r="D5">
        <v>1.4</v>
      </c>
      <c r="E5">
        <v>0.2</v>
      </c>
      <c r="F5" t="s">
        <v>5</v>
      </c>
    </row>
    <row r="6" spans="2:6">
      <c r="B6">
        <v>4.3</v>
      </c>
      <c r="C6">
        <v>4</v>
      </c>
      <c r="D6">
        <v>1.1000000000000001</v>
      </c>
      <c r="E6">
        <v>0.1</v>
      </c>
      <c r="F6" t="s">
        <v>5</v>
      </c>
    </row>
    <row r="7" spans="2:6">
      <c r="B7">
        <v>5.2</v>
      </c>
      <c r="C7">
        <v>4.0999999999999996</v>
      </c>
      <c r="D7">
        <v>1.5</v>
      </c>
      <c r="E7">
        <v>0.1</v>
      </c>
      <c r="F7" t="s">
        <v>5</v>
      </c>
    </row>
    <row r="8" spans="2:6">
      <c r="B8">
        <v>4.5999999999999996</v>
      </c>
      <c r="C8">
        <v>3.6</v>
      </c>
      <c r="D8">
        <v>1</v>
      </c>
      <c r="E8">
        <v>0.2</v>
      </c>
      <c r="F8" t="s">
        <v>5</v>
      </c>
    </row>
    <row r="9" spans="2:6">
      <c r="B9">
        <v>5.7</v>
      </c>
      <c r="C9">
        <v>4.4000000000000004</v>
      </c>
      <c r="D9">
        <v>1.5</v>
      </c>
      <c r="E9">
        <v>0.4</v>
      </c>
      <c r="F9" t="s">
        <v>5</v>
      </c>
    </row>
    <row r="10" spans="2:6">
      <c r="B10">
        <v>5.5</v>
      </c>
      <c r="C10">
        <v>3.5</v>
      </c>
      <c r="D10">
        <v>1.3</v>
      </c>
      <c r="E10">
        <v>0.2</v>
      </c>
      <c r="F10" t="s">
        <v>5</v>
      </c>
    </row>
    <row r="11" spans="2:6">
      <c r="B11">
        <v>5.4</v>
      </c>
      <c r="C11">
        <v>3.9</v>
      </c>
      <c r="D11">
        <v>1.3</v>
      </c>
      <c r="E11">
        <v>0.4</v>
      </c>
      <c r="F11" t="s">
        <v>5</v>
      </c>
    </row>
    <row r="12" spans="2:6">
      <c r="B12">
        <v>5.3</v>
      </c>
      <c r="C12">
        <v>3.7</v>
      </c>
      <c r="D12">
        <v>1.5</v>
      </c>
      <c r="E12">
        <v>0.2</v>
      </c>
      <c r="F12" t="s">
        <v>5</v>
      </c>
    </row>
    <row r="13" spans="2:6">
      <c r="B13">
        <v>5</v>
      </c>
      <c r="C13">
        <v>3.2</v>
      </c>
      <c r="D13">
        <v>1.2</v>
      </c>
      <c r="E13">
        <v>0.2</v>
      </c>
      <c r="F13" t="s">
        <v>5</v>
      </c>
    </row>
    <row r="14" spans="2:6">
      <c r="B14">
        <v>5</v>
      </c>
      <c r="C14">
        <v>3.6</v>
      </c>
      <c r="D14">
        <v>1.4</v>
      </c>
      <c r="E14">
        <v>0.2</v>
      </c>
      <c r="F14" t="s">
        <v>5</v>
      </c>
    </row>
    <row r="15" spans="2:6">
      <c r="B15">
        <v>5.0999999999999996</v>
      </c>
      <c r="C15">
        <v>3.5</v>
      </c>
      <c r="D15">
        <v>1.4</v>
      </c>
      <c r="E15">
        <v>0.2</v>
      </c>
      <c r="F15" t="s">
        <v>5</v>
      </c>
    </row>
    <row r="16" spans="2:6">
      <c r="B16">
        <v>5.2</v>
      </c>
      <c r="C16">
        <v>3.4</v>
      </c>
      <c r="D16">
        <v>1.4</v>
      </c>
      <c r="E16">
        <v>0.2</v>
      </c>
      <c r="F16" t="s">
        <v>5</v>
      </c>
    </row>
    <row r="17" spans="2:6">
      <c r="B17">
        <v>5</v>
      </c>
      <c r="C17">
        <v>3.5</v>
      </c>
      <c r="D17">
        <v>1.3</v>
      </c>
      <c r="E17">
        <v>0.3</v>
      </c>
      <c r="F17" t="s">
        <v>5</v>
      </c>
    </row>
    <row r="18" spans="2:6">
      <c r="B18">
        <v>5.0999999999999996</v>
      </c>
      <c r="C18">
        <v>3.8</v>
      </c>
      <c r="D18">
        <v>1.6</v>
      </c>
      <c r="E18">
        <v>0.2</v>
      </c>
      <c r="F18" t="s">
        <v>5</v>
      </c>
    </row>
    <row r="19" spans="2:6">
      <c r="B19">
        <v>5.2</v>
      </c>
      <c r="C19">
        <v>3.5</v>
      </c>
      <c r="D19">
        <v>1.5</v>
      </c>
      <c r="E19">
        <v>0.2</v>
      </c>
      <c r="F19" t="s">
        <v>5</v>
      </c>
    </row>
    <row r="20" spans="2:6">
      <c r="B20">
        <v>5.0999999999999996</v>
      </c>
      <c r="C20">
        <v>3.8</v>
      </c>
      <c r="D20">
        <v>1.5</v>
      </c>
      <c r="E20">
        <v>0.3</v>
      </c>
      <c r="F20" t="s">
        <v>5</v>
      </c>
    </row>
    <row r="21" spans="2:6">
      <c r="B21">
        <v>5.7</v>
      </c>
      <c r="C21">
        <v>3.8</v>
      </c>
      <c r="D21">
        <v>1.7</v>
      </c>
      <c r="E21">
        <v>0.3</v>
      </c>
      <c r="F21" t="s">
        <v>5</v>
      </c>
    </row>
    <row r="22" spans="2:6">
      <c r="B22">
        <v>5</v>
      </c>
      <c r="C22">
        <v>3.3</v>
      </c>
      <c r="D22">
        <v>1.4</v>
      </c>
      <c r="E22">
        <v>0.2</v>
      </c>
      <c r="F22" t="s">
        <v>5</v>
      </c>
    </row>
    <row r="23" spans="2:6">
      <c r="B23">
        <v>5.0999999999999996</v>
      </c>
      <c r="C23">
        <v>3.5</v>
      </c>
      <c r="D23">
        <v>1.4</v>
      </c>
      <c r="E23">
        <v>0.3</v>
      </c>
      <c r="F23" t="s">
        <v>5</v>
      </c>
    </row>
    <row r="24" spans="2:6">
      <c r="B24">
        <v>5.0999999999999996</v>
      </c>
      <c r="C24">
        <v>3.4</v>
      </c>
      <c r="D24">
        <v>1.5</v>
      </c>
      <c r="E24">
        <v>0.2</v>
      </c>
      <c r="F24" t="s">
        <v>5</v>
      </c>
    </row>
    <row r="25" spans="2:6">
      <c r="B25">
        <v>4.7</v>
      </c>
      <c r="C25">
        <v>3.2</v>
      </c>
      <c r="D25">
        <v>1.3</v>
      </c>
      <c r="E25">
        <v>0.2</v>
      </c>
      <c r="F25" t="s">
        <v>5</v>
      </c>
    </row>
    <row r="26" spans="2:6">
      <c r="B26">
        <v>4.9000000000000004</v>
      </c>
      <c r="C26">
        <v>3.1</v>
      </c>
      <c r="D26">
        <v>1.5</v>
      </c>
      <c r="E26">
        <v>0.1</v>
      </c>
      <c r="F26" t="s">
        <v>5</v>
      </c>
    </row>
    <row r="27" spans="2:6">
      <c r="B27">
        <v>4.9000000000000004</v>
      </c>
      <c r="C27">
        <v>3.1</v>
      </c>
      <c r="D27">
        <v>1.5</v>
      </c>
      <c r="E27">
        <v>0.1</v>
      </c>
      <c r="F27" t="s">
        <v>5</v>
      </c>
    </row>
    <row r="28" spans="2:6">
      <c r="B28">
        <v>4.4000000000000004</v>
      </c>
      <c r="C28">
        <v>3.2</v>
      </c>
      <c r="D28">
        <v>1.3</v>
      </c>
      <c r="E28">
        <v>0.2</v>
      </c>
      <c r="F28" t="s">
        <v>5</v>
      </c>
    </row>
    <row r="29" spans="2:6">
      <c r="B29">
        <v>5.4</v>
      </c>
      <c r="C29">
        <v>3.4</v>
      </c>
      <c r="D29">
        <v>1.7</v>
      </c>
      <c r="E29">
        <v>0.2</v>
      </c>
      <c r="F29" t="s">
        <v>5</v>
      </c>
    </row>
    <row r="30" spans="2:6">
      <c r="B30">
        <v>5.0999999999999996</v>
      </c>
      <c r="C30">
        <v>3.7</v>
      </c>
      <c r="D30">
        <v>1.5</v>
      </c>
      <c r="E30">
        <v>0.4</v>
      </c>
      <c r="F30" t="s">
        <v>5</v>
      </c>
    </row>
    <row r="31" spans="2:6">
      <c r="B31">
        <v>4.9000000000000004</v>
      </c>
      <c r="C31">
        <v>3</v>
      </c>
      <c r="D31">
        <v>1.4</v>
      </c>
      <c r="E31">
        <v>0.2</v>
      </c>
      <c r="F31" t="s">
        <v>5</v>
      </c>
    </row>
    <row r="32" spans="2:6">
      <c r="B32">
        <v>4.5999999999999996</v>
      </c>
      <c r="C32">
        <v>3.2</v>
      </c>
      <c r="D32">
        <v>1.4</v>
      </c>
      <c r="E32">
        <v>0.2</v>
      </c>
      <c r="F32" t="s">
        <v>5</v>
      </c>
    </row>
    <row r="33" spans="2:6">
      <c r="B33">
        <v>5.4</v>
      </c>
      <c r="C33">
        <v>3.4</v>
      </c>
      <c r="D33">
        <v>1.5</v>
      </c>
      <c r="E33">
        <v>0.4</v>
      </c>
      <c r="F33" t="s">
        <v>5</v>
      </c>
    </row>
    <row r="34" spans="2:6">
      <c r="B34">
        <v>4.4000000000000004</v>
      </c>
      <c r="C34">
        <v>3</v>
      </c>
      <c r="D34">
        <v>1.3</v>
      </c>
      <c r="E34">
        <v>0.2</v>
      </c>
      <c r="F34" t="s">
        <v>5</v>
      </c>
    </row>
    <row r="35" spans="2:6">
      <c r="B35">
        <v>4.5999999999999996</v>
      </c>
      <c r="C35">
        <v>3.1</v>
      </c>
      <c r="D35">
        <v>1.5</v>
      </c>
      <c r="E35">
        <v>0.2</v>
      </c>
      <c r="F35" t="s">
        <v>5</v>
      </c>
    </row>
    <row r="36" spans="2:6">
      <c r="B36">
        <v>4.8</v>
      </c>
      <c r="C36">
        <v>3</v>
      </c>
      <c r="D36">
        <v>1.4</v>
      </c>
      <c r="E36">
        <v>0.3</v>
      </c>
      <c r="F36" t="s">
        <v>5</v>
      </c>
    </row>
    <row r="37" spans="2:6">
      <c r="B37">
        <v>5</v>
      </c>
      <c r="C37">
        <v>3</v>
      </c>
      <c r="D37">
        <v>1.6</v>
      </c>
      <c r="E37">
        <v>0.2</v>
      </c>
      <c r="F37" t="s">
        <v>5</v>
      </c>
    </row>
    <row r="38" spans="2:6">
      <c r="B38">
        <v>4.7</v>
      </c>
      <c r="C38">
        <v>3.2</v>
      </c>
      <c r="D38">
        <v>1.6</v>
      </c>
      <c r="E38">
        <v>0.2</v>
      </c>
      <c r="F38" t="s">
        <v>5</v>
      </c>
    </row>
    <row r="39" spans="2:6">
      <c r="B39">
        <v>4.8</v>
      </c>
      <c r="C39">
        <v>3.1</v>
      </c>
      <c r="D39">
        <v>1.6</v>
      </c>
      <c r="E39">
        <v>0.2</v>
      </c>
      <c r="F39" t="s">
        <v>5</v>
      </c>
    </row>
    <row r="40" spans="2:6">
      <c r="B40">
        <v>5</v>
      </c>
      <c r="C40">
        <v>3.4</v>
      </c>
      <c r="D40">
        <v>1.6</v>
      </c>
      <c r="E40">
        <v>0.4</v>
      </c>
      <c r="F40" t="s">
        <v>5</v>
      </c>
    </row>
    <row r="41" spans="2:6">
      <c r="B41">
        <v>5.0999999999999996</v>
      </c>
      <c r="C41">
        <v>3.8</v>
      </c>
      <c r="D41">
        <v>1.9</v>
      </c>
      <c r="E41">
        <v>0.4</v>
      </c>
      <c r="F41" t="s">
        <v>5</v>
      </c>
    </row>
    <row r="42" spans="2:6">
      <c r="B42">
        <v>4.8</v>
      </c>
      <c r="C42">
        <v>3.4</v>
      </c>
      <c r="D42">
        <v>1.9</v>
      </c>
      <c r="E42">
        <v>0.2</v>
      </c>
      <c r="F42" t="s">
        <v>5</v>
      </c>
    </row>
    <row r="43" spans="2:6">
      <c r="B43">
        <v>5</v>
      </c>
      <c r="C43">
        <v>3.5</v>
      </c>
      <c r="D43">
        <v>1.6</v>
      </c>
      <c r="E43">
        <v>0.6</v>
      </c>
      <c r="F43" t="s">
        <v>5</v>
      </c>
    </row>
    <row r="44" spans="2:6">
      <c r="B44">
        <v>4.5</v>
      </c>
      <c r="C44">
        <v>2.2999999999999998</v>
      </c>
      <c r="D44">
        <v>1.3</v>
      </c>
      <c r="E44">
        <v>0.3</v>
      </c>
      <c r="F44" t="s">
        <v>5</v>
      </c>
    </row>
    <row r="45" spans="2:6">
      <c r="B45">
        <v>5.0999999999999996</v>
      </c>
      <c r="C45">
        <v>3.3</v>
      </c>
      <c r="D45">
        <v>1.7</v>
      </c>
      <c r="E45">
        <v>0.5</v>
      </c>
      <c r="F45" t="s">
        <v>5</v>
      </c>
    </row>
    <row r="46" spans="2:6">
      <c r="B46">
        <v>5.0999999999999996</v>
      </c>
      <c r="C46">
        <v>2.5</v>
      </c>
      <c r="D46">
        <v>3</v>
      </c>
      <c r="E46">
        <v>1.1000000000000001</v>
      </c>
      <c r="F46" t="s">
        <v>6</v>
      </c>
    </row>
    <row r="47" spans="2:6">
      <c r="B47">
        <v>4.9000000000000004</v>
      </c>
      <c r="C47">
        <v>2.4</v>
      </c>
      <c r="D47">
        <v>3.3</v>
      </c>
      <c r="E47">
        <v>1</v>
      </c>
      <c r="F47" t="s">
        <v>6</v>
      </c>
    </row>
    <row r="48" spans="2:6">
      <c r="B48">
        <v>5</v>
      </c>
      <c r="C48">
        <v>2.2999999999999998</v>
      </c>
      <c r="D48">
        <v>3.3</v>
      </c>
      <c r="E48">
        <v>1</v>
      </c>
      <c r="F48" t="s">
        <v>6</v>
      </c>
    </row>
    <row r="49" spans="2:6">
      <c r="B49">
        <v>5.6</v>
      </c>
      <c r="C49">
        <v>2.9</v>
      </c>
      <c r="D49">
        <v>3.6</v>
      </c>
      <c r="E49">
        <v>1.3</v>
      </c>
      <c r="F49" t="s">
        <v>6</v>
      </c>
    </row>
    <row r="50" spans="2:6">
      <c r="B50">
        <v>5</v>
      </c>
      <c r="C50">
        <v>2</v>
      </c>
      <c r="D50">
        <v>3.5</v>
      </c>
      <c r="E50">
        <v>1</v>
      </c>
      <c r="F50" t="s">
        <v>6</v>
      </c>
    </row>
    <row r="51" spans="2:6">
      <c r="B51">
        <v>5.8</v>
      </c>
      <c r="C51">
        <v>2.7</v>
      </c>
      <c r="D51">
        <v>4.0999999999999996</v>
      </c>
      <c r="E51">
        <v>1</v>
      </c>
      <c r="F51" t="s">
        <v>6</v>
      </c>
    </row>
    <row r="52" spans="2:6">
      <c r="B52">
        <v>6</v>
      </c>
      <c r="C52">
        <v>2.2000000000000002</v>
      </c>
      <c r="D52">
        <v>4</v>
      </c>
      <c r="E52">
        <v>1</v>
      </c>
      <c r="F52" t="s">
        <v>6</v>
      </c>
    </row>
    <row r="53" spans="2:6">
      <c r="B53">
        <v>5.6</v>
      </c>
      <c r="C53">
        <v>2.5</v>
      </c>
      <c r="D53">
        <v>3.9</v>
      </c>
      <c r="E53">
        <v>1.1000000000000001</v>
      </c>
      <c r="F53" t="s">
        <v>6</v>
      </c>
    </row>
    <row r="54" spans="2:6">
      <c r="B54">
        <v>6.1</v>
      </c>
      <c r="C54">
        <v>2.8</v>
      </c>
      <c r="D54">
        <v>4</v>
      </c>
      <c r="E54">
        <v>1.3</v>
      </c>
      <c r="F54" t="s">
        <v>6</v>
      </c>
    </row>
    <row r="55" spans="2:6">
      <c r="B55">
        <v>5.8</v>
      </c>
      <c r="C55">
        <v>2.6</v>
      </c>
      <c r="D55">
        <v>4</v>
      </c>
      <c r="E55">
        <v>1.2</v>
      </c>
      <c r="F55" t="s">
        <v>6</v>
      </c>
    </row>
    <row r="56" spans="2:6">
      <c r="B56">
        <v>5.7</v>
      </c>
      <c r="C56">
        <v>3</v>
      </c>
      <c r="D56">
        <v>4.2</v>
      </c>
      <c r="E56">
        <v>1.2</v>
      </c>
      <c r="F56" t="s">
        <v>6</v>
      </c>
    </row>
    <row r="57" spans="2:6">
      <c r="B57">
        <v>6.4</v>
      </c>
      <c r="C57">
        <v>2.9</v>
      </c>
      <c r="D57">
        <v>4.3</v>
      </c>
      <c r="E57">
        <v>1.3</v>
      </c>
      <c r="F57" t="s">
        <v>6</v>
      </c>
    </row>
    <row r="58" spans="2:6">
      <c r="B58">
        <v>5.6</v>
      </c>
      <c r="C58">
        <v>3</v>
      </c>
      <c r="D58">
        <v>4.0999999999999996</v>
      </c>
      <c r="E58">
        <v>1.3</v>
      </c>
      <c r="F58" t="s">
        <v>6</v>
      </c>
    </row>
    <row r="59" spans="2:6">
      <c r="B59">
        <v>6.7</v>
      </c>
      <c r="C59">
        <v>3.1</v>
      </c>
      <c r="D59">
        <v>4.4000000000000004</v>
      </c>
      <c r="E59">
        <v>1.4</v>
      </c>
      <c r="F59" t="s">
        <v>6</v>
      </c>
    </row>
    <row r="60" spans="2:6">
      <c r="B60">
        <v>5.7</v>
      </c>
      <c r="C60">
        <v>2.8</v>
      </c>
      <c r="D60">
        <v>4.0999999999999996</v>
      </c>
      <c r="E60">
        <v>1.3</v>
      </c>
      <c r="F60" t="s">
        <v>6</v>
      </c>
    </row>
    <row r="61" spans="2:6">
      <c r="B61">
        <v>6.2</v>
      </c>
      <c r="C61">
        <v>2.9</v>
      </c>
      <c r="D61">
        <v>4.3</v>
      </c>
      <c r="E61">
        <v>1.3</v>
      </c>
      <c r="F61" t="s">
        <v>6</v>
      </c>
    </row>
    <row r="62" spans="2:6">
      <c r="B62">
        <v>5.7</v>
      </c>
      <c r="C62">
        <v>2.9</v>
      </c>
      <c r="D62">
        <v>4.2</v>
      </c>
      <c r="E62">
        <v>1.3</v>
      </c>
      <c r="F62" t="s">
        <v>6</v>
      </c>
    </row>
    <row r="63" spans="2:6">
      <c r="B63">
        <v>6.6</v>
      </c>
      <c r="C63">
        <v>3</v>
      </c>
      <c r="D63">
        <v>4.4000000000000004</v>
      </c>
      <c r="E63">
        <v>1.4</v>
      </c>
      <c r="F63" t="s">
        <v>6</v>
      </c>
    </row>
    <row r="64" spans="2:6">
      <c r="B64">
        <v>5.5</v>
      </c>
      <c r="C64">
        <v>2.5</v>
      </c>
      <c r="D64">
        <v>4</v>
      </c>
      <c r="E64">
        <v>1.3</v>
      </c>
      <c r="F64" t="s">
        <v>6</v>
      </c>
    </row>
    <row r="65" spans="2:6">
      <c r="B65">
        <v>5.2</v>
      </c>
      <c r="C65">
        <v>2.7</v>
      </c>
      <c r="D65">
        <v>3.9</v>
      </c>
      <c r="E65">
        <v>1.4</v>
      </c>
      <c r="F65" t="s">
        <v>6</v>
      </c>
    </row>
    <row r="66" spans="2:6">
      <c r="B66">
        <v>7</v>
      </c>
      <c r="C66">
        <v>3.2</v>
      </c>
      <c r="D66">
        <v>4.7</v>
      </c>
      <c r="E66">
        <v>1.4</v>
      </c>
      <c r="F66" t="s">
        <v>6</v>
      </c>
    </row>
    <row r="67" spans="2:6">
      <c r="B67">
        <v>5.6</v>
      </c>
      <c r="C67">
        <v>2.7</v>
      </c>
      <c r="D67">
        <v>4.2</v>
      </c>
      <c r="E67">
        <v>1.3</v>
      </c>
      <c r="F67" t="s">
        <v>6</v>
      </c>
    </row>
    <row r="68" spans="2:6">
      <c r="B68">
        <v>6.6</v>
      </c>
      <c r="C68">
        <v>2.9</v>
      </c>
      <c r="D68">
        <v>4.5999999999999996</v>
      </c>
      <c r="E68">
        <v>1.3</v>
      </c>
      <c r="F68" t="s">
        <v>6</v>
      </c>
    </row>
    <row r="69" spans="2:6">
      <c r="B69">
        <v>5.5</v>
      </c>
      <c r="C69">
        <v>2.2999999999999998</v>
      </c>
      <c r="D69">
        <v>4</v>
      </c>
      <c r="E69">
        <v>1.3</v>
      </c>
      <c r="F69" t="s">
        <v>6</v>
      </c>
    </row>
    <row r="70" spans="2:6">
      <c r="B70">
        <v>5.9</v>
      </c>
      <c r="C70">
        <v>3</v>
      </c>
      <c r="D70">
        <v>4.2</v>
      </c>
      <c r="E70">
        <v>1.5</v>
      </c>
      <c r="F70" t="s">
        <v>6</v>
      </c>
    </row>
    <row r="71" spans="2:6">
      <c r="B71">
        <v>6.4</v>
      </c>
      <c r="C71">
        <v>3.2</v>
      </c>
      <c r="D71">
        <v>4.5</v>
      </c>
      <c r="E71">
        <v>1.5</v>
      </c>
      <c r="F71" t="s">
        <v>6</v>
      </c>
    </row>
    <row r="72" spans="2:6">
      <c r="B72">
        <v>5.5</v>
      </c>
      <c r="C72">
        <v>2.6</v>
      </c>
      <c r="D72">
        <v>4.4000000000000004</v>
      </c>
      <c r="E72">
        <v>1.2</v>
      </c>
      <c r="F72" t="s">
        <v>6</v>
      </c>
    </row>
    <row r="73" spans="2:6">
      <c r="B73">
        <v>6.3</v>
      </c>
      <c r="C73">
        <v>2.2999999999999998</v>
      </c>
      <c r="D73">
        <v>4.4000000000000004</v>
      </c>
      <c r="E73">
        <v>1.3</v>
      </c>
      <c r="F73" t="s">
        <v>6</v>
      </c>
    </row>
    <row r="74" spans="2:6">
      <c r="B74">
        <v>6.1</v>
      </c>
      <c r="C74">
        <v>2.8</v>
      </c>
      <c r="D74">
        <v>4.7</v>
      </c>
      <c r="E74">
        <v>1.2</v>
      </c>
      <c r="F74" t="s">
        <v>6</v>
      </c>
    </row>
    <row r="75" spans="2:6">
      <c r="B75">
        <v>5.7</v>
      </c>
      <c r="C75">
        <v>2.8</v>
      </c>
      <c r="D75">
        <v>4.5</v>
      </c>
      <c r="E75">
        <v>1.3</v>
      </c>
      <c r="F75" t="s">
        <v>6</v>
      </c>
    </row>
    <row r="76" spans="2:6">
      <c r="B76">
        <v>6.7</v>
      </c>
      <c r="C76">
        <v>3.1</v>
      </c>
      <c r="D76">
        <v>4.7</v>
      </c>
      <c r="E76">
        <v>1.5</v>
      </c>
      <c r="F76" t="s">
        <v>6</v>
      </c>
    </row>
    <row r="77" spans="2:6">
      <c r="B77">
        <v>6.1</v>
      </c>
      <c r="C77">
        <v>3</v>
      </c>
      <c r="D77">
        <v>4.5999999999999996</v>
      </c>
      <c r="E77">
        <v>1.4</v>
      </c>
      <c r="F77" t="s">
        <v>6</v>
      </c>
    </row>
    <row r="78" spans="2:6">
      <c r="B78">
        <v>6.5</v>
      </c>
      <c r="C78">
        <v>2.8</v>
      </c>
      <c r="D78">
        <v>4.5999999999999996</v>
      </c>
      <c r="E78">
        <v>1.5</v>
      </c>
      <c r="F78" t="s">
        <v>6</v>
      </c>
    </row>
    <row r="79" spans="2:6">
      <c r="B79">
        <v>6.9</v>
      </c>
      <c r="C79">
        <v>3.1</v>
      </c>
      <c r="D79">
        <v>4.9000000000000004</v>
      </c>
      <c r="E79">
        <v>1.5</v>
      </c>
      <c r="F79" t="s">
        <v>6</v>
      </c>
    </row>
    <row r="80" spans="2:6">
      <c r="B80">
        <v>6.1</v>
      </c>
      <c r="C80">
        <v>2.9</v>
      </c>
      <c r="D80">
        <v>4.7</v>
      </c>
      <c r="E80">
        <v>1.4</v>
      </c>
      <c r="F80" t="s">
        <v>6</v>
      </c>
    </row>
    <row r="81" spans="2:6">
      <c r="B81">
        <v>6.3</v>
      </c>
      <c r="C81">
        <v>3.3</v>
      </c>
      <c r="D81">
        <v>4.7</v>
      </c>
      <c r="E81">
        <v>1.6</v>
      </c>
      <c r="F81" t="s">
        <v>6</v>
      </c>
    </row>
    <row r="82" spans="2:6">
      <c r="B82">
        <v>5.6</v>
      </c>
      <c r="C82">
        <v>3</v>
      </c>
      <c r="D82">
        <v>4.5</v>
      </c>
      <c r="E82">
        <v>1.5</v>
      </c>
      <c r="F82" t="s">
        <v>6</v>
      </c>
    </row>
    <row r="83" spans="2:6">
      <c r="B83">
        <v>6.2</v>
      </c>
      <c r="C83">
        <v>2.2000000000000002</v>
      </c>
      <c r="D83">
        <v>4.5</v>
      </c>
      <c r="E83">
        <v>1.5</v>
      </c>
      <c r="F83" t="s">
        <v>6</v>
      </c>
    </row>
    <row r="84" spans="2:6">
      <c r="B84">
        <v>6.3</v>
      </c>
      <c r="C84">
        <v>2.5</v>
      </c>
      <c r="D84">
        <v>4.9000000000000004</v>
      </c>
      <c r="E84">
        <v>1.5</v>
      </c>
      <c r="F84" t="s">
        <v>6</v>
      </c>
    </row>
    <row r="85" spans="2:6">
      <c r="B85">
        <v>6.3</v>
      </c>
      <c r="C85">
        <v>2.8</v>
      </c>
      <c r="D85">
        <v>5.0999999999999996</v>
      </c>
      <c r="E85">
        <v>1.5</v>
      </c>
      <c r="F85" t="s">
        <v>7</v>
      </c>
    </row>
    <row r="86" spans="2:6">
      <c r="B86">
        <v>5.9</v>
      </c>
      <c r="C86">
        <v>3.2</v>
      </c>
      <c r="D86">
        <v>4.8</v>
      </c>
      <c r="E86">
        <v>1.8</v>
      </c>
      <c r="F86" t="s">
        <v>6</v>
      </c>
    </row>
    <row r="87" spans="2:6">
      <c r="B87">
        <v>6</v>
      </c>
      <c r="C87">
        <v>3</v>
      </c>
      <c r="D87">
        <v>4.8</v>
      </c>
      <c r="E87">
        <v>1.8</v>
      </c>
      <c r="F87" t="s">
        <v>7</v>
      </c>
    </row>
    <row r="88" spans="2:6">
      <c r="B88">
        <v>6.2</v>
      </c>
      <c r="C88">
        <v>2.8</v>
      </c>
      <c r="D88">
        <v>4.8</v>
      </c>
      <c r="E88">
        <v>1.8</v>
      </c>
      <c r="F88" t="s">
        <v>7</v>
      </c>
    </row>
    <row r="89" spans="2:6">
      <c r="B89">
        <v>6.1</v>
      </c>
      <c r="C89">
        <v>3</v>
      </c>
      <c r="D89">
        <v>4.9000000000000004</v>
      </c>
      <c r="E89">
        <v>1.8</v>
      </c>
      <c r="F89" t="s">
        <v>7</v>
      </c>
    </row>
    <row r="90" spans="2:6">
      <c r="B90">
        <v>4.9000000000000004</v>
      </c>
      <c r="C90">
        <v>2.5</v>
      </c>
      <c r="D90">
        <v>4.5</v>
      </c>
      <c r="E90">
        <v>1.7</v>
      </c>
      <c r="F90" t="s">
        <v>7</v>
      </c>
    </row>
    <row r="91" spans="2:6">
      <c r="B91">
        <v>6.3</v>
      </c>
      <c r="C91">
        <v>2.7</v>
      </c>
      <c r="D91">
        <v>4.9000000000000004</v>
      </c>
      <c r="E91">
        <v>1.8</v>
      </c>
      <c r="F91" t="s">
        <v>7</v>
      </c>
    </row>
    <row r="92" spans="2:6">
      <c r="B92">
        <v>6</v>
      </c>
      <c r="C92">
        <v>2.2000000000000002</v>
      </c>
      <c r="D92">
        <v>5</v>
      </c>
      <c r="E92">
        <v>1.5</v>
      </c>
      <c r="F92" t="s">
        <v>7</v>
      </c>
    </row>
    <row r="93" spans="2:6">
      <c r="B93">
        <v>6.5</v>
      </c>
      <c r="C93">
        <v>3.2</v>
      </c>
      <c r="D93">
        <v>5.0999999999999996</v>
      </c>
      <c r="E93">
        <v>2</v>
      </c>
      <c r="F93" t="s">
        <v>7</v>
      </c>
    </row>
    <row r="94" spans="2:6">
      <c r="B94">
        <v>7.2</v>
      </c>
      <c r="C94">
        <v>3</v>
      </c>
      <c r="D94">
        <v>5.8</v>
      </c>
      <c r="E94">
        <v>1.6</v>
      </c>
      <c r="F94" t="s">
        <v>7</v>
      </c>
    </row>
    <row r="95" spans="2:6">
      <c r="B95">
        <v>6.1</v>
      </c>
      <c r="C95">
        <v>2.6</v>
      </c>
      <c r="D95">
        <v>5.6</v>
      </c>
      <c r="E95">
        <v>1.4</v>
      </c>
      <c r="F95" t="s">
        <v>7</v>
      </c>
    </row>
    <row r="96" spans="2:6">
      <c r="B96">
        <v>6.4</v>
      </c>
      <c r="C96">
        <v>3.1</v>
      </c>
      <c r="D96">
        <v>5.5</v>
      </c>
      <c r="E96">
        <v>1.8</v>
      </c>
      <c r="F96" t="s">
        <v>7</v>
      </c>
    </row>
    <row r="97" spans="2:6">
      <c r="B97">
        <v>6.5</v>
      </c>
      <c r="C97">
        <v>3</v>
      </c>
      <c r="D97">
        <v>5.5</v>
      </c>
      <c r="E97">
        <v>1.8</v>
      </c>
      <c r="F97" t="s">
        <v>7</v>
      </c>
    </row>
    <row r="98" spans="2:6">
      <c r="B98">
        <v>5.6</v>
      </c>
      <c r="C98">
        <v>2.8</v>
      </c>
      <c r="D98">
        <v>4.9000000000000004</v>
      </c>
      <c r="E98">
        <v>2</v>
      </c>
      <c r="F98" t="s">
        <v>7</v>
      </c>
    </row>
    <row r="99" spans="2:6">
      <c r="B99">
        <v>5.8</v>
      </c>
      <c r="C99">
        <v>2.7</v>
      </c>
      <c r="D99">
        <v>5.0999999999999996</v>
      </c>
      <c r="E99">
        <v>1.9</v>
      </c>
      <c r="F99" t="s">
        <v>7</v>
      </c>
    </row>
    <row r="100" spans="2:6">
      <c r="B100">
        <v>6.4</v>
      </c>
      <c r="C100">
        <v>2.7</v>
      </c>
      <c r="D100">
        <v>5.3</v>
      </c>
      <c r="E100">
        <v>1.9</v>
      </c>
      <c r="F100" t="s">
        <v>7</v>
      </c>
    </row>
    <row r="101" spans="2:6">
      <c r="B101">
        <v>6.9</v>
      </c>
      <c r="C101">
        <v>3.1</v>
      </c>
      <c r="D101">
        <v>5.4</v>
      </c>
      <c r="E101">
        <v>2.1</v>
      </c>
      <c r="F101" t="s">
        <v>7</v>
      </c>
    </row>
    <row r="102" spans="2:6">
      <c r="B102">
        <v>7.2</v>
      </c>
      <c r="C102">
        <v>3.2</v>
      </c>
      <c r="D102">
        <v>6</v>
      </c>
      <c r="E102">
        <v>1.8</v>
      </c>
      <c r="F102" t="s">
        <v>7</v>
      </c>
    </row>
    <row r="103" spans="2:6">
      <c r="B103">
        <v>6.3</v>
      </c>
      <c r="C103">
        <v>2.9</v>
      </c>
      <c r="D103">
        <v>5.6</v>
      </c>
      <c r="E103">
        <v>1.8</v>
      </c>
      <c r="F103" t="s">
        <v>7</v>
      </c>
    </row>
    <row r="104" spans="2:6">
      <c r="B104">
        <v>5.7</v>
      </c>
      <c r="C104">
        <v>2.5</v>
      </c>
      <c r="D104">
        <v>5</v>
      </c>
      <c r="E104">
        <v>2</v>
      </c>
      <c r="F104" t="s">
        <v>7</v>
      </c>
    </row>
    <row r="105" spans="2:6">
      <c r="B105">
        <v>6.8</v>
      </c>
      <c r="C105">
        <v>3</v>
      </c>
      <c r="D105">
        <v>5.5</v>
      </c>
      <c r="E105">
        <v>2.1</v>
      </c>
      <c r="F105" t="s">
        <v>7</v>
      </c>
    </row>
    <row r="106" spans="2:6">
      <c r="B106">
        <v>7.9</v>
      </c>
      <c r="C106">
        <v>3.8</v>
      </c>
      <c r="D106">
        <v>6.4</v>
      </c>
      <c r="E106">
        <v>2</v>
      </c>
      <c r="F106" t="s">
        <v>7</v>
      </c>
    </row>
    <row r="107" spans="2:6">
      <c r="B107">
        <v>6.4</v>
      </c>
      <c r="C107">
        <v>3.2</v>
      </c>
      <c r="D107">
        <v>5.3</v>
      </c>
      <c r="E107">
        <v>2.2999999999999998</v>
      </c>
      <c r="F107" t="s">
        <v>7</v>
      </c>
    </row>
    <row r="108" spans="2:6">
      <c r="B108">
        <v>6.7</v>
      </c>
      <c r="C108">
        <v>3.3</v>
      </c>
      <c r="D108">
        <v>5.7</v>
      </c>
      <c r="E108">
        <v>2.1</v>
      </c>
      <c r="F108" t="s">
        <v>7</v>
      </c>
    </row>
    <row r="109" spans="2:6">
      <c r="B109">
        <v>6.7</v>
      </c>
      <c r="C109">
        <v>2.5</v>
      </c>
      <c r="D109">
        <v>5.8</v>
      </c>
      <c r="E109">
        <v>1.8</v>
      </c>
      <c r="F109" t="s">
        <v>7</v>
      </c>
    </row>
    <row r="110" spans="2:6">
      <c r="B110">
        <v>7.4</v>
      </c>
      <c r="C110">
        <v>2.8</v>
      </c>
      <c r="D110">
        <v>6.1</v>
      </c>
      <c r="E110">
        <v>1.9</v>
      </c>
      <c r="F110" t="s">
        <v>7</v>
      </c>
    </row>
    <row r="111" spans="2:6">
      <c r="B111">
        <v>7.1</v>
      </c>
      <c r="C111">
        <v>3</v>
      </c>
      <c r="D111">
        <v>5.9</v>
      </c>
      <c r="E111">
        <v>2.1</v>
      </c>
      <c r="F111" t="s">
        <v>7</v>
      </c>
    </row>
    <row r="112" spans="2:6">
      <c r="B112">
        <v>6.4</v>
      </c>
      <c r="C112">
        <v>2.8</v>
      </c>
      <c r="D112">
        <v>5.6</v>
      </c>
      <c r="E112">
        <v>2.1</v>
      </c>
      <c r="F112" t="s">
        <v>7</v>
      </c>
    </row>
    <row r="113" spans="2:6">
      <c r="B113">
        <v>7.3</v>
      </c>
      <c r="C113">
        <v>2.9</v>
      </c>
      <c r="D113">
        <v>6.3</v>
      </c>
      <c r="E113">
        <v>1.8</v>
      </c>
      <c r="F113" t="s">
        <v>7</v>
      </c>
    </row>
    <row r="114" spans="2:6">
      <c r="B114">
        <v>6.9</v>
      </c>
      <c r="C114">
        <v>3.2</v>
      </c>
      <c r="D114">
        <v>5.7</v>
      </c>
      <c r="E114">
        <v>2.2999999999999998</v>
      </c>
      <c r="F114" t="s">
        <v>7</v>
      </c>
    </row>
    <row r="115" spans="2:6">
      <c r="B115">
        <v>5.8</v>
      </c>
      <c r="C115">
        <v>2.8</v>
      </c>
      <c r="D115">
        <v>5.0999999999999996</v>
      </c>
      <c r="E115">
        <v>2.4</v>
      </c>
      <c r="F115" t="s">
        <v>7</v>
      </c>
    </row>
    <row r="116" spans="2:6">
      <c r="B116">
        <v>6.4</v>
      </c>
      <c r="C116">
        <v>2.8</v>
      </c>
      <c r="D116">
        <v>5.6</v>
      </c>
      <c r="E116">
        <v>2.2000000000000002</v>
      </c>
      <c r="F116" t="s">
        <v>7</v>
      </c>
    </row>
    <row r="117" spans="2:6">
      <c r="B117">
        <v>6.3</v>
      </c>
      <c r="C117">
        <v>3.4</v>
      </c>
      <c r="D117">
        <v>5.6</v>
      </c>
      <c r="E117">
        <v>2.4</v>
      </c>
      <c r="F117" t="s">
        <v>7</v>
      </c>
    </row>
    <row r="118" spans="2:6">
      <c r="B118">
        <v>6.7</v>
      </c>
      <c r="C118">
        <v>3.1</v>
      </c>
      <c r="D118">
        <v>5.6</v>
      </c>
      <c r="E118">
        <v>2.4</v>
      </c>
      <c r="F118" t="s">
        <v>7</v>
      </c>
    </row>
    <row r="119" spans="2:6">
      <c r="B119">
        <v>6.5</v>
      </c>
      <c r="C119">
        <v>3</v>
      </c>
      <c r="D119">
        <v>5.8</v>
      </c>
      <c r="E119">
        <v>2.2000000000000002</v>
      </c>
      <c r="F119" t="s">
        <v>7</v>
      </c>
    </row>
    <row r="120" spans="2:6">
      <c r="B120">
        <v>7.7</v>
      </c>
      <c r="C120">
        <v>3</v>
      </c>
      <c r="D120">
        <v>6.1</v>
      </c>
      <c r="E120">
        <v>2.2999999999999998</v>
      </c>
      <c r="F120" t="s">
        <v>7</v>
      </c>
    </row>
    <row r="121" spans="2:6">
      <c r="B121">
        <v>7.7</v>
      </c>
      <c r="C121">
        <v>3.8</v>
      </c>
      <c r="D121">
        <v>6.7</v>
      </c>
      <c r="E121">
        <v>2.2000000000000002</v>
      </c>
      <c r="F121" t="s">
        <v>7</v>
      </c>
    </row>
    <row r="122" spans="2:6">
      <c r="B122">
        <v>7.2</v>
      </c>
      <c r="C122">
        <v>3.6</v>
      </c>
      <c r="D122">
        <v>6.1</v>
      </c>
      <c r="E122">
        <v>2.5</v>
      </c>
      <c r="F122" t="s">
        <v>7</v>
      </c>
    </row>
    <row r="123" spans="2:6">
      <c r="B123">
        <v>7.6</v>
      </c>
      <c r="C123">
        <v>3</v>
      </c>
      <c r="D123">
        <v>6.6</v>
      </c>
      <c r="E123">
        <v>2.1</v>
      </c>
      <c r="F123" t="s">
        <v>7</v>
      </c>
    </row>
    <row r="124" spans="2:6">
      <c r="B124">
        <v>7.7</v>
      </c>
      <c r="C124">
        <v>2.8</v>
      </c>
      <c r="D124">
        <v>6.7</v>
      </c>
      <c r="E124">
        <v>2</v>
      </c>
      <c r="F124" t="s">
        <v>7</v>
      </c>
    </row>
    <row r="125" spans="2:6">
      <c r="B125">
        <v>6.3</v>
      </c>
      <c r="C125">
        <v>3.3</v>
      </c>
      <c r="D125">
        <v>6</v>
      </c>
      <c r="E125">
        <v>2.5</v>
      </c>
      <c r="F125" t="s">
        <v>7</v>
      </c>
    </row>
    <row r="126" spans="2:6">
      <c r="B126">
        <v>7.7</v>
      </c>
      <c r="C126">
        <v>2.6</v>
      </c>
      <c r="D126">
        <v>6.9</v>
      </c>
      <c r="E126">
        <v>2.2999999999999998</v>
      </c>
      <c r="F126" t="s">
        <v>7</v>
      </c>
    </row>
    <row r="131" spans="2:6">
      <c r="B131" s="3">
        <v>5.4</v>
      </c>
      <c r="C131" s="3">
        <v>3.9</v>
      </c>
      <c r="D131" s="3">
        <v>1.7</v>
      </c>
      <c r="E131" s="3">
        <v>0.4</v>
      </c>
      <c r="F131" s="3" t="s">
        <v>5</v>
      </c>
    </row>
    <row r="132" spans="2:6">
      <c r="B132" s="3">
        <v>4.5999999999999996</v>
      </c>
      <c r="C132" s="3">
        <v>3.4</v>
      </c>
      <c r="D132" s="3">
        <v>1.4</v>
      </c>
      <c r="E132" s="3">
        <v>0.3</v>
      </c>
      <c r="F132" s="3" t="s">
        <v>5</v>
      </c>
    </row>
    <row r="133" spans="2:6">
      <c r="B133" s="3">
        <v>5</v>
      </c>
      <c r="C133" s="3">
        <v>3.4</v>
      </c>
      <c r="D133" s="3">
        <v>1.5</v>
      </c>
      <c r="E133" s="3">
        <v>0.2</v>
      </c>
      <c r="F133" s="3" t="s">
        <v>5</v>
      </c>
    </row>
    <row r="134" spans="2:6">
      <c r="B134" s="3">
        <v>4.4000000000000004</v>
      </c>
      <c r="C134" s="3">
        <v>2.9</v>
      </c>
      <c r="D134" s="3">
        <v>1.4</v>
      </c>
      <c r="E134" s="3">
        <v>0.2</v>
      </c>
      <c r="F134" s="3" t="s">
        <v>5</v>
      </c>
    </row>
    <row r="135" spans="2:6">
      <c r="B135" s="3">
        <v>4.9000000000000004</v>
      </c>
      <c r="C135" s="3">
        <v>3.1</v>
      </c>
      <c r="D135" s="3">
        <v>1.5</v>
      </c>
      <c r="E135" s="3">
        <v>0.1</v>
      </c>
      <c r="F135" s="3" t="s">
        <v>5</v>
      </c>
    </row>
    <row r="136" spans="2:6">
      <c r="B136" s="3">
        <v>5.4</v>
      </c>
      <c r="C136" s="3">
        <v>3.7</v>
      </c>
      <c r="D136" s="3">
        <v>1.5</v>
      </c>
      <c r="E136" s="3">
        <v>0.2</v>
      </c>
      <c r="F136" s="3" t="s">
        <v>5</v>
      </c>
    </row>
    <row r="137" spans="2:6">
      <c r="B137" s="3">
        <v>4.8</v>
      </c>
      <c r="C137" s="3">
        <v>3.4</v>
      </c>
      <c r="D137" s="3">
        <v>1.6</v>
      </c>
      <c r="E137" s="3">
        <v>0.2</v>
      </c>
      <c r="F137" s="3" t="s">
        <v>5</v>
      </c>
    </row>
    <row r="138" spans="2:6">
      <c r="B138" s="3">
        <v>4.8</v>
      </c>
      <c r="C138" s="3">
        <v>3</v>
      </c>
      <c r="D138" s="3">
        <v>1.4</v>
      </c>
      <c r="E138" s="3">
        <v>0.1</v>
      </c>
      <c r="F138" s="3" t="s">
        <v>5</v>
      </c>
    </row>
    <row r="139" spans="2:6">
      <c r="B139" s="3">
        <v>6.8</v>
      </c>
      <c r="C139" s="3">
        <v>2.8</v>
      </c>
      <c r="D139" s="3">
        <v>4.8</v>
      </c>
      <c r="E139" s="3">
        <v>1.4</v>
      </c>
      <c r="F139" s="3" t="s">
        <v>6</v>
      </c>
    </row>
    <row r="140" spans="2:6">
      <c r="B140" s="3">
        <v>6.7</v>
      </c>
      <c r="C140" s="3">
        <v>3</v>
      </c>
      <c r="D140" s="3">
        <v>5</v>
      </c>
      <c r="E140" s="3">
        <v>1.7</v>
      </c>
      <c r="F140" s="3" t="s">
        <v>6</v>
      </c>
    </row>
    <row r="141" spans="2:6">
      <c r="B141" s="3">
        <v>6</v>
      </c>
      <c r="C141" s="3">
        <v>2.9</v>
      </c>
      <c r="D141" s="3">
        <v>4.5</v>
      </c>
      <c r="E141" s="3">
        <v>1.5</v>
      </c>
      <c r="F141" s="3" t="s">
        <v>6</v>
      </c>
    </row>
    <row r="142" spans="2:6">
      <c r="B142" s="3">
        <v>5.7</v>
      </c>
      <c r="C142" s="3">
        <v>2.6</v>
      </c>
      <c r="D142" s="3">
        <v>3.5</v>
      </c>
      <c r="E142" s="3">
        <v>1</v>
      </c>
      <c r="F142" s="3" t="s">
        <v>6</v>
      </c>
    </row>
    <row r="143" spans="2:6">
      <c r="B143" s="3">
        <v>5.5</v>
      </c>
      <c r="C143" s="3">
        <v>2.4</v>
      </c>
      <c r="D143" s="3">
        <v>3.8</v>
      </c>
      <c r="E143" s="3">
        <v>1.1000000000000001</v>
      </c>
      <c r="F143" s="3" t="s">
        <v>6</v>
      </c>
    </row>
    <row r="144" spans="2:6">
      <c r="B144" s="3">
        <v>5.5</v>
      </c>
      <c r="C144" s="3">
        <v>2.4</v>
      </c>
      <c r="D144" s="3">
        <v>3.7</v>
      </c>
      <c r="E144" s="3">
        <v>1</v>
      </c>
      <c r="F144" s="3" t="s">
        <v>6</v>
      </c>
    </row>
    <row r="145" spans="2:6">
      <c r="B145" s="3">
        <v>5.8</v>
      </c>
      <c r="C145" s="3">
        <v>2.7</v>
      </c>
      <c r="D145" s="3">
        <v>3.9</v>
      </c>
      <c r="E145" s="3">
        <v>1.2</v>
      </c>
      <c r="F145" s="3" t="s">
        <v>6</v>
      </c>
    </row>
    <row r="146" spans="2:6">
      <c r="B146" s="3">
        <v>6</v>
      </c>
      <c r="C146" s="3">
        <v>2.7</v>
      </c>
      <c r="D146" s="3">
        <v>5.0999999999999996</v>
      </c>
      <c r="E146" s="3">
        <v>1.6</v>
      </c>
      <c r="F146" s="3" t="s">
        <v>6</v>
      </c>
    </row>
    <row r="147" spans="2:6">
      <c r="B147" s="3">
        <v>5.4</v>
      </c>
      <c r="C147" s="3">
        <v>3</v>
      </c>
      <c r="D147" s="3">
        <v>4.5</v>
      </c>
      <c r="E147" s="3">
        <v>1.5</v>
      </c>
      <c r="F147" s="3" t="s">
        <v>6</v>
      </c>
    </row>
    <row r="148" spans="2:6">
      <c r="B148" s="3">
        <v>6</v>
      </c>
      <c r="C148" s="3">
        <v>3.4</v>
      </c>
      <c r="D148" s="3">
        <v>4.5</v>
      </c>
      <c r="E148" s="3">
        <v>1.6</v>
      </c>
      <c r="F148" s="3" t="s">
        <v>6</v>
      </c>
    </row>
    <row r="149" spans="2:6">
      <c r="B149" s="3">
        <v>6.9</v>
      </c>
      <c r="C149" s="3">
        <v>3.1</v>
      </c>
      <c r="D149" s="3">
        <v>5.0999999999999996</v>
      </c>
      <c r="E149" s="3">
        <v>2.2999999999999998</v>
      </c>
      <c r="F149" s="3" t="s">
        <v>7</v>
      </c>
    </row>
    <row r="150" spans="2:6">
      <c r="B150" s="3">
        <v>5.8</v>
      </c>
      <c r="C150" s="3">
        <v>2.7</v>
      </c>
      <c r="D150" s="3">
        <v>5.0999999999999996</v>
      </c>
      <c r="E150" s="3">
        <v>1.9</v>
      </c>
      <c r="F150" s="3" t="s">
        <v>7</v>
      </c>
    </row>
    <row r="151" spans="2:6">
      <c r="B151" s="3">
        <v>6.8</v>
      </c>
      <c r="C151" s="3">
        <v>3.2</v>
      </c>
      <c r="D151" s="3">
        <v>5.9</v>
      </c>
      <c r="E151" s="3">
        <v>2.2999999999999998</v>
      </c>
      <c r="F151" s="3" t="s">
        <v>7</v>
      </c>
    </row>
    <row r="152" spans="2:6">
      <c r="B152" s="3">
        <v>6.7</v>
      </c>
      <c r="C152" s="3">
        <v>3.3</v>
      </c>
      <c r="D152" s="3">
        <v>5.7</v>
      </c>
      <c r="E152" s="3">
        <v>2.5</v>
      </c>
      <c r="F152" s="3" t="s">
        <v>7</v>
      </c>
    </row>
    <row r="153" spans="2:6">
      <c r="B153" s="3">
        <v>6.7</v>
      </c>
      <c r="C153" s="3">
        <v>3</v>
      </c>
      <c r="D153" s="3">
        <v>5.2</v>
      </c>
      <c r="E153" s="3">
        <v>2.2999999999999998</v>
      </c>
      <c r="F153" s="3" t="s">
        <v>7</v>
      </c>
    </row>
    <row r="154" spans="2:6">
      <c r="B154" s="3">
        <v>6.3</v>
      </c>
      <c r="C154" s="3">
        <v>2.5</v>
      </c>
      <c r="D154" s="3">
        <v>5</v>
      </c>
      <c r="E154" s="3">
        <v>1.9</v>
      </c>
      <c r="F154" s="3" t="s">
        <v>7</v>
      </c>
    </row>
    <row r="155" spans="2:6">
      <c r="B155" s="3">
        <v>6.5</v>
      </c>
      <c r="C155" s="3">
        <v>3</v>
      </c>
      <c r="D155" s="3">
        <v>5.2</v>
      </c>
      <c r="E155" s="3">
        <v>2</v>
      </c>
      <c r="F155" s="3" t="s">
        <v>7</v>
      </c>
    </row>
    <row r="156" spans="2:6">
      <c r="B156" s="3">
        <v>6.2</v>
      </c>
      <c r="C156" s="3">
        <v>3.4</v>
      </c>
      <c r="D156" s="3">
        <v>5.4</v>
      </c>
      <c r="E156" s="3">
        <v>2.2999999999999998</v>
      </c>
      <c r="F156" s="3" t="s">
        <v>7</v>
      </c>
    </row>
    <row r="157" spans="2:6">
      <c r="B157" s="3">
        <v>5.9</v>
      </c>
      <c r="C157" s="3">
        <v>3</v>
      </c>
      <c r="D157" s="3">
        <v>5.0999999999999996</v>
      </c>
      <c r="E157" s="3">
        <v>1.8</v>
      </c>
      <c r="F157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iris - gradient descent</vt:lpstr>
      <vt:lpstr>raw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Gris</dc:creator>
  <cp:lastModifiedBy>Alexandru Gris</cp:lastModifiedBy>
  <dcterms:created xsi:type="dcterms:W3CDTF">2018-08-24T15:53:33Z</dcterms:created>
  <dcterms:modified xsi:type="dcterms:W3CDTF">2018-08-26T09:34:35Z</dcterms:modified>
</cp:coreProperties>
</file>