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PEEP Valve\"/>
    </mc:Choice>
  </mc:AlternateContent>
  <xr:revisionPtr revIDLastSave="0" documentId="13_ncr:1_{9D237B8E-5FCE-4E2C-BFF5-6123B17E937A}" xr6:coauthVersionLast="44" xr6:coauthVersionMax="44" xr10:uidLastSave="{00000000-0000-0000-0000-000000000000}"/>
  <bookViews>
    <workbookView xWindow="57480" yWindow="26415" windowWidth="29040" windowHeight="15840" xr2:uid="{1E082AC2-2AA6-4763-BDCF-E881290CF809}"/>
  </bookViews>
  <sheets>
    <sheet name="Calculation" sheetId="1" r:id="rId1"/>
    <sheet name="Mater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D10" i="2"/>
  <c r="E6" i="2" s="1"/>
  <c r="E5" i="2" l="1"/>
  <c r="E8" i="2"/>
  <c r="E7" i="2"/>
  <c r="E10" i="2" l="1"/>
  <c r="D11" i="1" s="1"/>
</calcChain>
</file>

<file path=xl/sharedStrings.xml><?xml version="1.0" encoding="utf-8"?>
<sst xmlns="http://schemas.openxmlformats.org/spreadsheetml/2006/main" count="45" uniqueCount="40">
  <si>
    <t>Value</t>
  </si>
  <si>
    <t>1c</t>
  </si>
  <si>
    <t>2c</t>
  </si>
  <si>
    <t>5c</t>
  </si>
  <si>
    <t>10c</t>
  </si>
  <si>
    <t>20c</t>
  </si>
  <si>
    <t>50c</t>
  </si>
  <si>
    <t>USD</t>
  </si>
  <si>
    <t>EUR</t>
  </si>
  <si>
    <t>Currency</t>
  </si>
  <si>
    <t>1¢</t>
  </si>
  <si>
    <t>5¢</t>
  </si>
  <si>
    <t>10¢</t>
  </si>
  <si>
    <t>25¢</t>
  </si>
  <si>
    <t>mm</t>
  </si>
  <si>
    <t>1 inch = 25,4 mm</t>
  </si>
  <si>
    <t>Bore dia.</t>
  </si>
  <si>
    <t>Cord dia.</t>
  </si>
  <si>
    <t>Your O-ring:</t>
  </si>
  <si>
    <t>Positive End Expiratory Pressure:</t>
  </si>
  <si>
    <t>mm H20</t>
  </si>
  <si>
    <t>Cylinder material:</t>
  </si>
  <si>
    <t>ABS</t>
  </si>
  <si>
    <t>Material</t>
  </si>
  <si>
    <t>Density</t>
  </si>
  <si>
    <t>g/cm3</t>
  </si>
  <si>
    <t>Resin</t>
  </si>
  <si>
    <t>MJF</t>
  </si>
  <si>
    <t>SLS</t>
  </si>
  <si>
    <t>Table 1 - materials density</t>
  </si>
  <si>
    <t>Choosen material:</t>
  </si>
  <si>
    <t>g</t>
  </si>
  <si>
    <t>Coin total weight:</t>
  </si>
  <si>
    <t>Mass (g)</t>
  </si>
  <si>
    <t>Perfect O-ring:</t>
  </si>
  <si>
    <t>1EUR</t>
  </si>
  <si>
    <t>Empty for no o-ring</t>
  </si>
  <si>
    <t>Use set of coins to do this!</t>
  </si>
  <si>
    <t>Choose material from list</t>
  </si>
  <si>
    <t>Sample coin weights.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</si>
</sst>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2" fontId="0" fillId="0" borderId="0" xfId="0" applyNumberFormat="1"/>
    <xf numFmtId="0" fontId="7" fillId="0" borderId="0" xfId="0" applyFont="1" applyAlignment="1"/>
    <xf numFmtId="0" fontId="0" fillId="2" borderId="0" xfId="0" applyFill="1"/>
    <xf numFmtId="0" fontId="6" fillId="2" borderId="0" xfId="0" applyFont="1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/>
    <xf numFmtId="2" fontId="3" fillId="2" borderId="1" xfId="0" applyNumberFormat="1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16236</xdr:colOff>
      <xdr:row>9</xdr:row>
      <xdr:rowOff>17236</xdr:rowOff>
    </xdr:from>
    <xdr:to>
      <xdr:col>4</xdr:col>
      <xdr:colOff>133033</xdr:colOff>
      <xdr:row>9</xdr:row>
      <xdr:rowOff>169794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4A749E0A-47FA-4EEB-9CC2-FA6C318B59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453" t="-4712"/>
        <a:stretch/>
      </xdr:blipFill>
      <xdr:spPr>
        <a:xfrm>
          <a:off x="2459891" y="1672615"/>
          <a:ext cx="120607" cy="162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2F35-5972-4D04-ADCD-4D82CFA8A1D3}">
  <dimension ref="A1:Q26"/>
  <sheetViews>
    <sheetView tabSelected="1" zoomScale="145" zoomScaleNormal="145" workbookViewId="0">
      <selection activeCell="M6" sqref="M6"/>
    </sheetView>
  </sheetViews>
  <sheetFormatPr defaultRowHeight="14.4" x14ac:dyDescent="0.3"/>
  <cols>
    <col min="4" max="5" width="8.88671875" customWidth="1"/>
  </cols>
  <sheetData>
    <row r="1" spans="1:17" x14ac:dyDescent="0.3">
      <c r="A1" s="10"/>
      <c r="B1" s="10"/>
      <c r="C1" s="10"/>
      <c r="D1" s="10"/>
      <c r="E1" s="10"/>
      <c r="F1" s="10"/>
      <c r="G1" s="10"/>
      <c r="H1" s="10"/>
      <c r="I1" s="10"/>
    </row>
    <row r="2" spans="1:17" x14ac:dyDescent="0.3">
      <c r="A2" s="10"/>
      <c r="B2" s="11" t="s">
        <v>19</v>
      </c>
      <c r="C2" s="11"/>
      <c r="D2" s="11"/>
      <c r="E2" s="11"/>
      <c r="F2" s="24">
        <v>2.8650000000000002</v>
      </c>
      <c r="G2" s="10" t="s">
        <v>20</v>
      </c>
      <c r="H2" s="10"/>
      <c r="I2" s="10"/>
    </row>
    <row r="3" spans="1:17" x14ac:dyDescent="0.3">
      <c r="A3" s="10"/>
      <c r="B3" s="10"/>
      <c r="C3" s="10"/>
      <c r="D3" s="10"/>
      <c r="E3" s="10"/>
      <c r="F3" s="10"/>
      <c r="G3" s="10"/>
      <c r="H3" s="10"/>
      <c r="I3" s="10"/>
    </row>
    <row r="4" spans="1:17" x14ac:dyDescent="0.3">
      <c r="A4" s="10"/>
      <c r="B4" s="10"/>
      <c r="C4" s="10"/>
      <c r="D4" s="13" t="s">
        <v>16</v>
      </c>
      <c r="E4" s="13" t="s">
        <v>17</v>
      </c>
      <c r="F4" s="10"/>
      <c r="G4" s="10"/>
      <c r="H4" s="10"/>
      <c r="I4" s="10"/>
    </row>
    <row r="5" spans="1:17" x14ac:dyDescent="0.3">
      <c r="A5" s="10"/>
      <c r="B5" s="14" t="s">
        <v>34</v>
      </c>
      <c r="C5" s="14"/>
      <c r="D5" s="12">
        <v>38</v>
      </c>
      <c r="E5" s="12">
        <v>3.5</v>
      </c>
      <c r="F5" s="10" t="s">
        <v>14</v>
      </c>
      <c r="G5" s="15" t="s">
        <v>15</v>
      </c>
      <c r="H5" s="15"/>
      <c r="I5" s="10"/>
    </row>
    <row r="6" spans="1:17" x14ac:dyDescent="0.3">
      <c r="A6" s="10"/>
      <c r="B6" s="14" t="s">
        <v>18</v>
      </c>
      <c r="C6" s="14"/>
      <c r="D6" s="25"/>
      <c r="E6" s="25"/>
      <c r="F6" s="10" t="s">
        <v>14</v>
      </c>
      <c r="G6" s="15" t="s">
        <v>36</v>
      </c>
      <c r="H6" s="15"/>
      <c r="I6" s="16"/>
      <c r="J6" s="9"/>
      <c r="K6" s="2"/>
      <c r="L6" s="2"/>
      <c r="M6" s="2"/>
      <c r="N6" s="2"/>
      <c r="O6" s="2"/>
      <c r="P6" s="2"/>
      <c r="Q6" s="2"/>
    </row>
    <row r="7" spans="1:17" x14ac:dyDescent="0.3">
      <c r="A7" s="10"/>
      <c r="B7" s="17"/>
      <c r="C7" s="17"/>
      <c r="D7" s="18"/>
      <c r="E7" s="18"/>
      <c r="F7" s="18"/>
      <c r="G7" s="18"/>
      <c r="H7" s="10"/>
      <c r="I7" s="10"/>
    </row>
    <row r="8" spans="1:17" x14ac:dyDescent="0.3">
      <c r="A8" s="10"/>
      <c r="B8" s="19" t="str">
        <f>IF(D6="",IF(E6="","WARNING, pressure will drop under the limit due to the leak!","Bore diameter missing!"),IF(E6="","Cord diameter missing!",IF(D6+2*E6&gt;(D5+2*E5),"O-ring too big!",IF(D6+E6*1.5&lt;(D5+E5),"O-ring too small!","O-ring OK."))))</f>
        <v>WARNING, pressure will drop under the limit due to the leak!</v>
      </c>
      <c r="C8" s="19"/>
      <c r="D8" s="19"/>
      <c r="E8" s="19"/>
      <c r="F8" s="19"/>
      <c r="G8" s="19"/>
      <c r="H8" s="20"/>
      <c r="I8" s="20"/>
    </row>
    <row r="9" spans="1:17" x14ac:dyDescent="0.3">
      <c r="A9" s="10"/>
      <c r="B9" s="17"/>
      <c r="C9" s="17"/>
      <c r="D9" s="10"/>
      <c r="E9" s="10"/>
      <c r="F9" s="10"/>
      <c r="G9" s="10"/>
      <c r="H9" s="10"/>
      <c r="I9" s="10"/>
      <c r="L9" s="8"/>
    </row>
    <row r="10" spans="1:17" x14ac:dyDescent="0.3">
      <c r="A10" s="10"/>
      <c r="B10" s="17" t="s">
        <v>21</v>
      </c>
      <c r="C10" s="17"/>
      <c r="D10" s="24" t="s">
        <v>28</v>
      </c>
      <c r="E10" s="10"/>
      <c r="F10" s="15" t="s">
        <v>38</v>
      </c>
      <c r="G10" s="15"/>
      <c r="H10" s="15"/>
      <c r="I10" s="10"/>
    </row>
    <row r="11" spans="1:17" x14ac:dyDescent="0.3">
      <c r="A11" s="10"/>
      <c r="B11" s="14" t="s">
        <v>32</v>
      </c>
      <c r="C11" s="14"/>
      <c r="D11" s="21">
        <f>(PI()*(IF(B8="O-ring OK.",D6+E6,IF(B8="WARNING, pressure will drop under the limit due to the leak!","45","")))^2/4)*(F2*9.80664/1000000)/9.80664*1000-(Materials!E10*4798.88/1000000*1000)</f>
        <v>-2.3503802792781414E-3</v>
      </c>
      <c r="E11" s="10" t="s">
        <v>31</v>
      </c>
      <c r="F11" s="15" t="s">
        <v>37</v>
      </c>
      <c r="G11" s="15"/>
      <c r="H11" s="15"/>
      <c r="I11" s="10"/>
    </row>
    <row r="12" spans="1:17" x14ac:dyDescent="0.3">
      <c r="A12" s="10"/>
      <c r="B12" s="10"/>
      <c r="C12" s="10"/>
      <c r="D12" s="10"/>
      <c r="E12" s="10"/>
      <c r="F12" s="10"/>
      <c r="G12" s="10"/>
      <c r="H12" s="10"/>
      <c r="I12" s="10"/>
    </row>
    <row r="13" spans="1:17" x14ac:dyDescent="0.3">
      <c r="A13" s="10"/>
      <c r="B13" s="10"/>
      <c r="C13" s="10"/>
      <c r="D13" s="10"/>
      <c r="E13" s="10"/>
      <c r="F13" s="10"/>
      <c r="G13" s="10"/>
      <c r="H13" s="10"/>
      <c r="I13" s="10"/>
    </row>
    <row r="14" spans="1:17" x14ac:dyDescent="0.3">
      <c r="A14" s="10"/>
      <c r="B14" s="13" t="s">
        <v>9</v>
      </c>
      <c r="C14" s="22" t="s">
        <v>0</v>
      </c>
      <c r="D14" s="22" t="s">
        <v>33</v>
      </c>
      <c r="E14" s="22"/>
      <c r="F14" s="22"/>
      <c r="G14" s="23"/>
      <c r="H14" s="23"/>
      <c r="I14" s="10"/>
    </row>
    <row r="15" spans="1:17" x14ac:dyDescent="0.3">
      <c r="A15" s="10"/>
      <c r="B15" s="26" t="s">
        <v>8</v>
      </c>
      <c r="C15" s="27" t="s">
        <v>1</v>
      </c>
      <c r="D15" s="27">
        <v>2.2999999999999998</v>
      </c>
      <c r="E15" s="22"/>
      <c r="F15" s="15" t="s">
        <v>39</v>
      </c>
      <c r="G15" s="15"/>
      <c r="H15" s="15"/>
      <c r="I15" s="10"/>
    </row>
    <row r="16" spans="1:17" x14ac:dyDescent="0.3">
      <c r="A16" s="10"/>
      <c r="B16" s="26"/>
      <c r="C16" s="27" t="s">
        <v>2</v>
      </c>
      <c r="D16" s="27">
        <v>3.06</v>
      </c>
      <c r="E16" s="22"/>
      <c r="F16" s="22"/>
      <c r="G16" s="23"/>
      <c r="H16" s="23"/>
      <c r="I16" s="10"/>
    </row>
    <row r="17" spans="1:9" x14ac:dyDescent="0.3">
      <c r="A17" s="10"/>
      <c r="B17" s="26"/>
      <c r="C17" s="27" t="s">
        <v>3</v>
      </c>
      <c r="D17" s="27">
        <v>3.92</v>
      </c>
      <c r="E17" s="22"/>
      <c r="F17" s="22"/>
      <c r="G17" s="23"/>
      <c r="H17" s="23"/>
      <c r="I17" s="10"/>
    </row>
    <row r="18" spans="1:9" x14ac:dyDescent="0.3">
      <c r="A18" s="10"/>
      <c r="B18" s="26"/>
      <c r="C18" s="27" t="s">
        <v>4</v>
      </c>
      <c r="D18" s="27">
        <v>4.0999999999999996</v>
      </c>
      <c r="E18" s="22"/>
      <c r="F18" s="22"/>
      <c r="G18" s="23"/>
      <c r="H18" s="23"/>
      <c r="I18" s="10"/>
    </row>
    <row r="19" spans="1:9" x14ac:dyDescent="0.3">
      <c r="A19" s="10"/>
      <c r="B19" s="26"/>
      <c r="C19" s="27" t="s">
        <v>5</v>
      </c>
      <c r="D19" s="27">
        <v>5.74</v>
      </c>
      <c r="E19" s="22"/>
      <c r="F19" s="22"/>
      <c r="G19" s="23"/>
      <c r="H19" s="23"/>
      <c r="I19" s="10"/>
    </row>
    <row r="20" spans="1:9" x14ac:dyDescent="0.3">
      <c r="A20" s="10"/>
      <c r="B20" s="26"/>
      <c r="C20" s="27" t="s">
        <v>6</v>
      </c>
      <c r="D20" s="27">
        <v>7.8</v>
      </c>
      <c r="E20" s="22"/>
      <c r="F20" s="22"/>
      <c r="G20" s="23"/>
      <c r="H20" s="23"/>
      <c r="I20" s="10"/>
    </row>
    <row r="21" spans="1:9" x14ac:dyDescent="0.3">
      <c r="A21" s="10"/>
      <c r="B21" s="26"/>
      <c r="C21" s="27" t="s">
        <v>35</v>
      </c>
      <c r="D21" s="27">
        <v>7.5</v>
      </c>
      <c r="E21" s="22"/>
      <c r="F21" s="22"/>
      <c r="G21" s="23"/>
      <c r="H21" s="23"/>
      <c r="I21" s="10"/>
    </row>
    <row r="22" spans="1:9" x14ac:dyDescent="0.3">
      <c r="A22" s="10"/>
      <c r="B22" s="26" t="s">
        <v>7</v>
      </c>
      <c r="C22" s="28" t="s">
        <v>10</v>
      </c>
      <c r="D22" s="27">
        <v>2.5</v>
      </c>
      <c r="E22" s="22"/>
      <c r="F22" s="22"/>
      <c r="G22" s="10"/>
      <c r="H22" s="10"/>
      <c r="I22" s="10"/>
    </row>
    <row r="23" spans="1:9" x14ac:dyDescent="0.3">
      <c r="A23" s="10"/>
      <c r="B23" s="26"/>
      <c r="C23" s="29" t="s">
        <v>11</v>
      </c>
      <c r="D23" s="27">
        <v>5</v>
      </c>
      <c r="E23" s="22"/>
      <c r="F23" s="22"/>
      <c r="G23" s="10"/>
      <c r="H23" s="10"/>
      <c r="I23" s="10"/>
    </row>
    <row r="24" spans="1:9" x14ac:dyDescent="0.3">
      <c r="A24" s="10"/>
      <c r="B24" s="26"/>
      <c r="C24" s="29" t="s">
        <v>12</v>
      </c>
      <c r="D24" s="27">
        <v>2.2679999999999998</v>
      </c>
      <c r="E24" s="22"/>
      <c r="F24" s="22"/>
      <c r="G24" s="10"/>
      <c r="H24" s="10"/>
      <c r="I24" s="10"/>
    </row>
    <row r="25" spans="1:9" x14ac:dyDescent="0.3">
      <c r="A25" s="10"/>
      <c r="B25" s="26"/>
      <c r="C25" s="29" t="s">
        <v>13</v>
      </c>
      <c r="D25" s="27">
        <v>5.67</v>
      </c>
      <c r="E25" s="22"/>
      <c r="F25" s="22"/>
      <c r="G25" s="10"/>
      <c r="H25" s="10"/>
      <c r="I25" s="10"/>
    </row>
    <row r="26" spans="1:9" x14ac:dyDescent="0.3">
      <c r="A26" s="10"/>
      <c r="B26" s="10"/>
      <c r="C26" s="10"/>
      <c r="D26" s="10"/>
      <c r="E26" s="10"/>
      <c r="F26" s="10"/>
      <c r="G26" s="10"/>
      <c r="H26" s="10"/>
      <c r="I26" s="10"/>
    </row>
  </sheetData>
  <mergeCells count="12">
    <mergeCell ref="G5:H5"/>
    <mergeCell ref="B8:G8"/>
    <mergeCell ref="F11:H11"/>
    <mergeCell ref="F10:H10"/>
    <mergeCell ref="B2:E2"/>
    <mergeCell ref="B5:C5"/>
    <mergeCell ref="B6:C6"/>
    <mergeCell ref="B15:B21"/>
    <mergeCell ref="B22:B25"/>
    <mergeCell ref="B11:C11"/>
    <mergeCell ref="F15:H15"/>
    <mergeCell ref="G6:H6"/>
  </mergeCells>
  <pageMargins left="0.7" right="0.7" top="0.75" bottom="0.75" header="0.3" footer="0.3"/>
  <pageSetup paperSize="9" orientation="portrait" horizontalDpi="4294967295" verticalDpi="4294967295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479408-6B94-45BD-A8E0-5C3A5B10F874}">
          <x14:formula1>
            <xm:f>Materials!$B$5:$B$8</xm:f>
          </x14:formula1>
          <xm:sqref>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26B2-D08F-4C5B-8D1C-B34802EAC4E6}">
  <dimension ref="B2:E10"/>
  <sheetViews>
    <sheetView workbookViewId="0">
      <selection activeCell="H26" sqref="H26"/>
    </sheetView>
  </sheetViews>
  <sheetFormatPr defaultRowHeight="14.4" x14ac:dyDescent="0.3"/>
  <sheetData>
    <row r="2" spans="2:5" x14ac:dyDescent="0.3">
      <c r="B2" t="s">
        <v>29</v>
      </c>
    </row>
    <row r="4" spans="2:5" x14ac:dyDescent="0.3">
      <c r="B4" s="1" t="s">
        <v>23</v>
      </c>
      <c r="C4" s="1" t="s">
        <v>24</v>
      </c>
      <c r="D4" s="1"/>
    </row>
    <row r="5" spans="2:5" x14ac:dyDescent="0.3">
      <c r="B5" s="3" t="s">
        <v>22</v>
      </c>
      <c r="C5" s="3">
        <v>1.05</v>
      </c>
      <c r="D5" s="1" t="s">
        <v>25</v>
      </c>
      <c r="E5" s="5" t="str">
        <f>IF(B5=D$10,C5,"")</f>
        <v/>
      </c>
    </row>
    <row r="6" spans="2:5" x14ac:dyDescent="0.3">
      <c r="B6" s="3" t="s">
        <v>26</v>
      </c>
      <c r="C6" s="3">
        <v>1.2</v>
      </c>
      <c r="D6" s="1" t="s">
        <v>25</v>
      </c>
      <c r="E6" s="6" t="str">
        <f t="shared" ref="E6:E8" si="0">IF(B6=D$10,C6,"")</f>
        <v/>
      </c>
    </row>
    <row r="7" spans="2:5" x14ac:dyDescent="0.3">
      <c r="B7" s="3" t="s">
        <v>27</v>
      </c>
      <c r="C7" s="3">
        <v>1.01</v>
      </c>
      <c r="D7" s="1" t="s">
        <v>25</v>
      </c>
      <c r="E7" s="6" t="str">
        <f t="shared" si="0"/>
        <v/>
      </c>
    </row>
    <row r="8" spans="2:5" x14ac:dyDescent="0.3">
      <c r="B8" s="3" t="s">
        <v>28</v>
      </c>
      <c r="C8" s="3">
        <v>0.95</v>
      </c>
      <c r="D8" s="1" t="s">
        <v>25</v>
      </c>
      <c r="E8" s="7">
        <f t="shared" si="0"/>
        <v>0.95</v>
      </c>
    </row>
    <row r="9" spans="2:5" x14ac:dyDescent="0.3">
      <c r="E9" s="1"/>
    </row>
    <row r="10" spans="2:5" x14ac:dyDescent="0.3">
      <c r="B10" s="4" t="s">
        <v>30</v>
      </c>
      <c r="C10" s="4"/>
      <c r="D10" s="3" t="str">
        <f>Calculation!D10</f>
        <v>SLS</v>
      </c>
      <c r="E10" s="3">
        <f>MAX(E5:E8)</f>
        <v>0.95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Calculation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Kober</dc:creator>
  <cp:lastModifiedBy>Filip Kober</cp:lastModifiedBy>
  <dcterms:created xsi:type="dcterms:W3CDTF">2020-03-19T14:52:57Z</dcterms:created>
  <dcterms:modified xsi:type="dcterms:W3CDTF">2020-03-20T02:01:55Z</dcterms:modified>
</cp:coreProperties>
</file>