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<sst xmlns="http://schemas.openxmlformats.org/spreadsheetml/2006/main" count="462" uniqueCount="263">
  <si>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</si>
  <si>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</si>
  <si>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</si>
  <si>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</si>
  <si>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</si>
  <si>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</si>
  <si>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</si>
  <si>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</si>
  <si>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</si>
  <si>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</si>
  <si>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</si>
  <si>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</si>
  <si>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</si>
  <si>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</si>
  <si>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</si>
  <si>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</si>
  <si>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</si>
  <si>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</si>
  <si>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</si>
  <si>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</si>
  <si>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</si>
  <si>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</si>
  <si>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</si>
  <si>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</si>
  <si>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</si>
  <si>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</si>
  <si>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</si>
  <si>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</si>
  <si>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</si>
  <si>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</si>
  <si>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</si>
  <si>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</si>
  <si>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</si>
  <si>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</si>
  <si>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</si>
  <si>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</si>
  <si>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</si>
  <si>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</si>
  <si>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</si>
  <si>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</si>
  <si>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</si>
  <si>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</si>
  <si>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</si>
  <si>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</si>
  <si>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</si>
  <si>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</si>
  <si>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</si>
  <si>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</si>
  <si>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</si>
  <si>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</si>
  <si>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</si>
  <si>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</si>
  <si>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</si>
  <si>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</si>
  <si>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</si>
  <si>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</si>
  <si>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</si>
  <si>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</si>
  <si>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</si>
  <si>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</si>
  <si>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</si>
  <si>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</si>
  <si>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</si>
  <si>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</si>
  <si>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</si>
  <si>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</si>
  <si>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</si>
  <si>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</si>
  <si>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</si>
  <si>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</si>
  <si>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</si>
  <si>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</si>
  <si>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</si>
  <si>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</si>
  <si>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</si>
  <si>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</si>
  <si>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</si>
  <si>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</si>
  <si>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</si>
  <si>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</si>
  <si>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</si>
  <si>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</si>
  <si>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</si>
  <si>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</si>
  <si>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</si>
  <si>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</si>
  <si>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</si>
  <si>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</si>
  <si>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</si>
  <si>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</si>
  <si>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</si>
  <si>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</si>
  <si>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</si>
  <si>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</si>
  <si>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</si>
  <si>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</si>
  <si>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</si>
  <si>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</si>
  <si>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</si>
  <si>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</si>
  <si>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</si>
  <si>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</si>
  <si>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</si>
  <si>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</si>
  <si>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</si>
  <si>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</si>
  <si>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</si>
  <si>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</si>
  <si>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</si>
  <si>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</si>
  <si>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</si>
  <si>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rcbx</t>
  </si>
  <si>
    <t xml:space="preserve">X component of camera offset of body</t>
  </si>
  <si>
    <t xml:space="preserve">rcby</t>
  </si>
  <si>
    <t xml:space="preserve">Y component of camera offset of body</t>
  </si>
  <si>
    <t xml:space="preserve">rcbz</t>
  </si>
  <si>
    <t xml:space="preserve">Z component of camera offset of body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</si>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</sst>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0</v>
      </c>
      <c r="C6" s="7" t="s">
        <v>6</v>
      </c>
      <c r="D6" s="7" t="s">
        <v>15</v>
      </c>
      <c r="E6" s="8" t="n">
        <f aca="false">B6</f>
        <v>0</v>
      </c>
    </row>
    <row r="7" customFormat="false" ht="13.8" hidden="false" customHeight="false" outlineLevel="0" collapsed="false">
      <c r="A7" s="5" t="s">
        <v>16</v>
      </c>
      <c r="B7" s="6" t="n">
        <v>1</v>
      </c>
      <c r="C7" s="7" t="s">
        <v>6</v>
      </c>
      <c r="D7" s="7" t="s">
        <v>17</v>
      </c>
      <c r="E7" s="8" t="n">
        <f aca="false">B7</f>
        <v>1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235</v>
      </c>
      <c r="B2" s="53" t="n">
        <v>0.01</v>
      </c>
      <c r="C2" s="28" t="s">
        <v>55</v>
      </c>
      <c r="D2" s="28" t="s">
        <v>118</v>
      </c>
      <c r="E2" s="30" t="n">
        <f aca="false">B2</f>
        <v>0.01</v>
      </c>
      <c r="F2" s="7"/>
    </row>
    <row r="3" customFormat="false" ht="13.8" hidden="false" customHeight="false" outlineLevel="0" collapsed="false">
      <c r="A3" s="5" t="s">
        <v>236</v>
      </c>
      <c r="B3" s="7" t="n">
        <v>0.02</v>
      </c>
      <c r="C3" s="7" t="s">
        <v>55</v>
      </c>
      <c r="D3" s="7" t="s">
        <v>120</v>
      </c>
      <c r="E3" s="30" t="n">
        <f aca="false">B3</f>
        <v>0.02</v>
      </c>
      <c r="F3" s="7"/>
    </row>
    <row r="4" customFormat="false" ht="13.8" hidden="false" customHeight="false" outlineLevel="0" collapsed="false">
      <c r="A4" s="5" t="s">
        <v>237</v>
      </c>
      <c r="B4" s="26" t="n">
        <v>0.03</v>
      </c>
      <c r="C4" s="26" t="s">
        <v>55</v>
      </c>
      <c r="D4" s="26" t="s">
        <v>122</v>
      </c>
      <c r="E4" s="33" t="n">
        <f aca="false">B4</f>
        <v>0.03</v>
      </c>
      <c r="F4" s="7"/>
    </row>
    <row r="5" customFormat="false" ht="13.8" hidden="false" customHeight="false" outlineLevel="0" collapsed="false">
      <c r="A5" s="5" t="s">
        <v>238</v>
      </c>
      <c r="B5" s="53" t="n">
        <v>1</v>
      </c>
      <c r="C5" s="7" t="s">
        <v>239</v>
      </c>
      <c r="D5" s="28" t="s">
        <v>118</v>
      </c>
      <c r="E5" s="30" t="n">
        <f aca="false">B5</f>
        <v>1</v>
      </c>
      <c r="F5" s="7"/>
    </row>
    <row r="6" customFormat="false" ht="13.8" hidden="false" customHeight="false" outlineLevel="0" collapsed="false">
      <c r="A6" s="5" t="s">
        <v>240</v>
      </c>
      <c r="B6" s="7" t="n">
        <v>2</v>
      </c>
      <c r="C6" s="7" t="s">
        <v>239</v>
      </c>
      <c r="D6" s="7" t="s">
        <v>120</v>
      </c>
      <c r="E6" s="30" t="n">
        <f aca="false">B6</f>
        <v>2</v>
      </c>
      <c r="F6" s="7"/>
    </row>
    <row r="7" customFormat="false" ht="13.8" hidden="false" customHeight="false" outlineLevel="0" collapsed="false">
      <c r="A7" s="5" t="s">
        <v>241</v>
      </c>
      <c r="B7" s="26" t="n">
        <v>3</v>
      </c>
      <c r="C7" s="7" t="s">
        <v>239</v>
      </c>
      <c r="D7" s="7" t="s">
        <v>122</v>
      </c>
      <c r="E7" s="30" t="n">
        <f aca="false">B7</f>
        <v>3</v>
      </c>
      <c r="F7" s="7"/>
    </row>
    <row r="8" customFormat="false" ht="13.8" hidden="false" customHeight="false" outlineLevel="0" collapsed="false">
      <c r="A8" s="5" t="s">
        <v>242</v>
      </c>
      <c r="B8" s="0" t="n">
        <v>0</v>
      </c>
      <c r="C8" s="13" t="s">
        <v>68</v>
      </c>
      <c r="D8" s="13" t="s">
        <v>128</v>
      </c>
      <c r="E8" s="14" t="n">
        <f aca="false">RADIANS(B11)</f>
        <v>0.00174532925199433</v>
      </c>
      <c r="F8" s="7"/>
    </row>
    <row r="9" customFormat="false" ht="13.8" hidden="false" customHeight="false" outlineLevel="0" collapsed="false">
      <c r="A9" s="5" t="s">
        <v>243</v>
      </c>
      <c r="B9" s="0" t="n">
        <v>0</v>
      </c>
      <c r="C9" s="7" t="s">
        <v>68</v>
      </c>
      <c r="D9" s="7" t="s">
        <v>130</v>
      </c>
      <c r="E9" s="16" t="n">
        <f aca="false">RADIANS(B12)</f>
        <v>0.00349065850398866</v>
      </c>
      <c r="F9" s="7"/>
    </row>
    <row r="10" customFormat="false" ht="13.8" hidden="false" customHeight="false" outlineLevel="0" collapsed="false">
      <c r="A10" s="5" t="s">
        <v>244</v>
      </c>
      <c r="B10" s="0" t="n">
        <v>0</v>
      </c>
      <c r="C10" s="26" t="s">
        <v>68</v>
      </c>
      <c r="D10" s="26" t="s">
        <v>132</v>
      </c>
      <c r="E10" s="27" t="n">
        <f aca="false">RADIANS(B13)</f>
        <v>0.00523598775598299</v>
      </c>
      <c r="F10" s="7"/>
    </row>
    <row r="11" customFormat="false" ht="13.8" hidden="false" customHeight="false" outlineLevel="0" collapsed="false">
      <c r="A11" s="5" t="s">
        <v>245</v>
      </c>
      <c r="B11" s="13" t="n">
        <v>0.1</v>
      </c>
      <c r="C11" s="7" t="s">
        <v>134</v>
      </c>
      <c r="D11" s="7" t="s">
        <v>135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246</v>
      </c>
      <c r="B12" s="7" t="n">
        <v>0.2</v>
      </c>
      <c r="C12" s="7" t="s">
        <v>134</v>
      </c>
      <c r="D12" s="7" t="s">
        <v>137</v>
      </c>
      <c r="E12" s="38" t="n">
        <f aca="false">B12</f>
        <v>0.2</v>
      </c>
      <c r="F12" s="7"/>
    </row>
    <row r="13" customFormat="false" ht="13.8" hidden="false" customHeight="false" outlineLevel="0" collapsed="false">
      <c r="A13" s="5" t="s">
        <v>247</v>
      </c>
      <c r="B13" s="26" t="n">
        <v>0.3</v>
      </c>
      <c r="C13" s="26" t="s">
        <v>134</v>
      </c>
      <c r="D13" s="26" t="s">
        <v>139</v>
      </c>
      <c r="E13" s="39" t="n">
        <f aca="false">B13</f>
        <v>0.3</v>
      </c>
      <c r="F13" s="7"/>
    </row>
    <row r="14" customFormat="false" ht="13.8" hidden="false" customHeight="false" outlineLevel="0" collapsed="false">
      <c r="A14" s="5" t="s">
        <v>248</v>
      </c>
      <c r="B14" s="53" t="n">
        <v>0.01</v>
      </c>
      <c r="C14" s="13" t="s">
        <v>55</v>
      </c>
      <c r="D14" s="28" t="s">
        <v>141</v>
      </c>
      <c r="E14" s="40" t="n">
        <f aca="false">B14</f>
        <v>0.01</v>
      </c>
      <c r="F14" s="7"/>
    </row>
    <row r="15" customFormat="false" ht="13.8" hidden="false" customHeight="false" outlineLevel="0" collapsed="false">
      <c r="A15" s="5" t="s">
        <v>249</v>
      </c>
      <c r="B15" s="7" t="n">
        <v>0.02</v>
      </c>
      <c r="C15" s="7" t="s">
        <v>55</v>
      </c>
      <c r="D15" s="7" t="s">
        <v>143</v>
      </c>
      <c r="E15" s="41" t="n">
        <f aca="false">B15</f>
        <v>0.02</v>
      </c>
      <c r="F15" s="7"/>
    </row>
    <row r="16" customFormat="false" ht="13.8" hidden="false" customHeight="false" outlineLevel="0" collapsed="false">
      <c r="A16" s="5" t="s">
        <v>250</v>
      </c>
      <c r="B16" s="26" t="n">
        <v>0.03</v>
      </c>
      <c r="C16" s="26" t="s">
        <v>55</v>
      </c>
      <c r="D16" s="26" t="s">
        <v>145</v>
      </c>
      <c r="E16" s="42" t="n">
        <f aca="false">B16</f>
        <v>0.03</v>
      </c>
      <c r="F16" s="7"/>
    </row>
    <row r="17" customFormat="false" ht="13.8" hidden="false" customHeight="false" outlineLevel="0" collapsed="false">
      <c r="A17" s="5" t="s">
        <v>251</v>
      </c>
      <c r="B17" s="53" t="n">
        <v>0.01</v>
      </c>
      <c r="C17" s="13" t="s">
        <v>55</v>
      </c>
      <c r="D17" s="28" t="s">
        <v>147</v>
      </c>
      <c r="E17" s="40" t="n">
        <f aca="false">B17</f>
        <v>0.01</v>
      </c>
      <c r="F17" s="7"/>
    </row>
    <row r="18" customFormat="false" ht="13.8" hidden="false" customHeight="false" outlineLevel="0" collapsed="false">
      <c r="A18" s="5" t="s">
        <v>252</v>
      </c>
      <c r="B18" s="7" t="n">
        <v>0.02</v>
      </c>
      <c r="C18" s="7" t="s">
        <v>55</v>
      </c>
      <c r="D18" s="7" t="s">
        <v>149</v>
      </c>
      <c r="E18" s="41" t="n">
        <f aca="false">B18</f>
        <v>0.02</v>
      </c>
      <c r="F18" s="7"/>
    </row>
    <row r="19" customFormat="false" ht="13.8" hidden="false" customHeight="false" outlineLevel="0" collapsed="false">
      <c r="A19" s="5" t="s">
        <v>253</v>
      </c>
      <c r="B19" s="26" t="n">
        <v>0.03</v>
      </c>
      <c r="C19" s="26" t="s">
        <v>55</v>
      </c>
      <c r="D19" s="26" t="s">
        <v>151</v>
      </c>
      <c r="E19" s="42" t="n">
        <f aca="false">B19</f>
        <v>0.03</v>
      </c>
      <c r="F19" s="26"/>
    </row>
    <row r="20" customFormat="false" ht="13.8" hidden="false" customHeight="false" outlineLevel="0" collapsed="false">
      <c r="A20" s="5" t="s">
        <v>254</v>
      </c>
      <c r="B20" s="53" t="n">
        <v>0.01</v>
      </c>
      <c r="C20" s="13" t="s">
        <v>55</v>
      </c>
      <c r="D20" s="28" t="s">
        <v>153</v>
      </c>
      <c r="E20" s="40" t="n">
        <f aca="false">B20</f>
        <v>0.01</v>
      </c>
    </row>
    <row r="21" customFormat="false" ht="13.8" hidden="false" customHeight="false" outlineLevel="0" collapsed="false">
      <c r="A21" s="5" t="s">
        <v>255</v>
      </c>
      <c r="B21" s="7" t="n">
        <v>0.02</v>
      </c>
      <c r="C21" s="7" t="s">
        <v>55</v>
      </c>
      <c r="D21" s="7" t="s">
        <v>155</v>
      </c>
      <c r="E21" s="41" t="n">
        <f aca="false">B21</f>
        <v>0.02</v>
      </c>
    </row>
    <row r="22" customFormat="false" ht="13.8" hidden="false" customHeight="false" outlineLevel="0" collapsed="false">
      <c r="A22" s="5" t="s">
        <v>256</v>
      </c>
      <c r="B22" s="26" t="n">
        <v>0.03</v>
      </c>
      <c r="C22" s="26" t="s">
        <v>55</v>
      </c>
      <c r="D22" s="26" t="s">
        <v>157</v>
      </c>
      <c r="E22" s="42" t="n">
        <f aca="false">B22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257</v>
      </c>
      <c r="B1" s="0" t="n">
        <v>60</v>
      </c>
    </row>
    <row r="2" customFormat="false" ht="15" hidden="false" customHeight="false" outlineLevel="0" collapsed="false">
      <c r="A2" s="0" t="s">
        <v>258</v>
      </c>
      <c r="B2" s="0" t="n">
        <v>60</v>
      </c>
    </row>
    <row r="3" customFormat="false" ht="15" hidden="false" customHeight="false" outlineLevel="0" collapsed="false">
      <c r="A3" s="0" t="s">
        <v>259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260</v>
      </c>
      <c r="B4" s="0" t="n">
        <v>9.81</v>
      </c>
    </row>
    <row r="5" customFormat="false" ht="15" hidden="false" customHeight="false" outlineLevel="0" collapsed="false">
      <c r="A5" s="0" t="s">
        <v>261</v>
      </c>
      <c r="B5" s="0" t="n">
        <v>24</v>
      </c>
    </row>
    <row r="6" customFormat="false" ht="15" hidden="false" customHeight="false" outlineLevel="0" collapsed="false">
      <c r="A6" s="0" t="s">
        <v>262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1" activeCellId="0" sqref="B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3.8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3.8" hidden="false" customHeight="false" outlineLevel="0" collapsed="false">
      <c r="A4" s="5" t="s">
        <v>27</v>
      </c>
      <c r="B4" s="15" t="n">
        <v>2000</v>
      </c>
      <c r="C4" s="7" t="s">
        <v>23</v>
      </c>
      <c r="D4" s="7" t="s">
        <v>28</v>
      </c>
      <c r="E4" s="16" t="n">
        <f aca="false">B4</f>
        <v>2000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24696.6283738446</v>
      </c>
      <c r="C5" s="7" t="s">
        <v>23</v>
      </c>
      <c r="D5" s="7" t="s">
        <v>30</v>
      </c>
      <c r="E5" s="16" t="n">
        <f aca="false">B5</f>
        <v>24696.6283738446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f aca="false">12*6</f>
        <v>72</v>
      </c>
      <c r="C8" s="7" t="s">
        <v>6</v>
      </c>
      <c r="D8" s="7" t="s">
        <v>36</v>
      </c>
      <c r="E8" s="16" t="n">
        <f aca="false">B8</f>
        <v>72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3.8" hidden="false" customHeight="false" outlineLevel="0" collapsed="false">
      <c r="A11" s="5" t="s">
        <v>42</v>
      </c>
      <c r="B11" s="15" t="n">
        <v>1737.4</v>
      </c>
      <c r="C11" s="7" t="s">
        <v>43</v>
      </c>
      <c r="D11" s="7" t="s">
        <v>44</v>
      </c>
      <c r="E11" s="16" t="n">
        <f aca="false">B11*1000</f>
        <v>1737400</v>
      </c>
    </row>
    <row r="12" customFormat="false" ht="13.8" hidden="false" customHeight="false" outlineLevel="0" collapsed="false">
      <c r="A12" s="5" t="s">
        <v>45</v>
      </c>
      <c r="B12" s="15" t="n">
        <v>3250</v>
      </c>
      <c r="C12" s="7" t="s">
        <v>43</v>
      </c>
      <c r="D12" s="7" t="s">
        <v>46</v>
      </c>
      <c r="E12" s="16" t="n">
        <f aca="false">B12*1000</f>
        <v>3250000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12348.3141869223</v>
      </c>
      <c r="C19" s="17" t="s">
        <v>23</v>
      </c>
      <c r="D19" s="7" t="s">
        <v>62</v>
      </c>
      <c r="E19" s="16" t="n">
        <f aca="false">B19</f>
        <v>12348.3141869223</v>
      </c>
    </row>
    <row r="20" customFormat="false" ht="15" hidden="false" customHeight="false" outlineLevel="0" collapsed="false">
      <c r="A20" s="5" t="s">
        <v>63</v>
      </c>
      <c r="B20" s="18" t="n">
        <f aca="false">$B$5/10</f>
        <v>2469.66283738446</v>
      </c>
      <c r="C20" s="17" t="s">
        <v>23</v>
      </c>
      <c r="D20" s="7" t="s">
        <v>64</v>
      </c>
      <c r="E20" s="16" t="n">
        <f aca="false">B20</f>
        <v>2469.66283738446</v>
      </c>
    </row>
    <row r="21" customFormat="false" ht="13.8" hidden="false" customHeight="false" outlineLevel="0" collapsed="false">
      <c r="A21" s="5" t="s">
        <v>65</v>
      </c>
      <c r="B21" s="18" t="n">
        <f aca="false">$B$5/10</f>
        <v>2469.66283738446</v>
      </c>
      <c r="C21" s="17" t="s">
        <v>23</v>
      </c>
      <c r="D21" s="7" t="s">
        <v>66</v>
      </c>
      <c r="E21" s="16" t="n">
        <f aca="false">B21</f>
        <v>2469.66283738446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0.5</v>
      </c>
      <c r="C40" s="7" t="s">
        <v>55</v>
      </c>
      <c r="D40" s="7" t="s">
        <v>108</v>
      </c>
      <c r="E40" s="16" t="n">
        <f aca="false">B40</f>
        <v>0.5</v>
      </c>
    </row>
    <row r="41" customFormat="false" ht="13.8" hidden="false" customHeight="false" outlineLevel="0" collapsed="false">
      <c r="A41" s="5" t="s">
        <v>109</v>
      </c>
      <c r="B41" s="15" t="n">
        <v>1</v>
      </c>
      <c r="C41" s="7" t="s">
        <v>55</v>
      </c>
      <c r="D41" s="7" t="s">
        <v>110</v>
      </c>
      <c r="E41" s="16" t="n">
        <f aca="false">B41</f>
        <v>1</v>
      </c>
    </row>
    <row r="42" customFormat="false" ht="13.8" hidden="false" customHeight="false" outlineLevel="0" collapsed="false">
      <c r="A42" s="0" t="s">
        <v>111</v>
      </c>
      <c r="B42" s="0" t="n">
        <v>0</v>
      </c>
      <c r="C42" s="7" t="s">
        <v>55</v>
      </c>
      <c r="D42" s="0" t="s">
        <v>112</v>
      </c>
      <c r="E42" s="0" t="n">
        <f aca="false">B42</f>
        <v>0</v>
      </c>
    </row>
    <row r="43" customFormat="false" ht="13.8" hidden="false" customHeight="false" outlineLevel="0" collapsed="false">
      <c r="A43" s="0" t="s">
        <v>113</v>
      </c>
      <c r="B43" s="9" t="n">
        <v>0</v>
      </c>
      <c r="C43" s="7" t="s">
        <v>55</v>
      </c>
      <c r="D43" s="0" t="s">
        <v>114</v>
      </c>
      <c r="E43" s="0" t="n">
        <f aca="false">B43</f>
        <v>0</v>
      </c>
    </row>
    <row r="44" customFormat="false" ht="13.8" hidden="false" customHeight="false" outlineLevel="0" collapsed="false">
      <c r="A44" s="0" t="s">
        <v>115</v>
      </c>
      <c r="B44" s="9" t="n">
        <v>0</v>
      </c>
      <c r="C44" s="7" t="s">
        <v>55</v>
      </c>
      <c r="D44" s="0" t="s">
        <v>116</v>
      </c>
      <c r="E44" s="0" t="n">
        <f aca="false">B44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5.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117</v>
      </c>
      <c r="B2" s="29" t="n">
        <v>1737</v>
      </c>
      <c r="C2" s="28" t="s">
        <v>43</v>
      </c>
      <c r="D2" s="28" t="s">
        <v>118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119</v>
      </c>
      <c r="B3" s="31" t="n">
        <v>0</v>
      </c>
      <c r="C3" s="7" t="s">
        <v>43</v>
      </c>
      <c r="D3" s="7" t="s">
        <v>120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121</v>
      </c>
      <c r="B4" s="32" t="n">
        <v>0</v>
      </c>
      <c r="C4" s="26" t="s">
        <v>43</v>
      </c>
      <c r="D4" s="26" t="s">
        <v>122</v>
      </c>
      <c r="E4" s="33" t="n">
        <f aca="false">B4*1000</f>
        <v>0</v>
      </c>
    </row>
    <row r="5" customFormat="false" ht="13.8" hidden="false" customHeight="false" outlineLevel="0" collapsed="false">
      <c r="A5" s="7" t="s">
        <v>123</v>
      </c>
      <c r="B5" s="31" t="n">
        <v>0</v>
      </c>
      <c r="C5" s="7" t="s">
        <v>124</v>
      </c>
      <c r="D5" s="28" t="s">
        <v>118</v>
      </c>
      <c r="E5" s="30" t="n">
        <f aca="false">B5*1000</f>
        <v>0</v>
      </c>
    </row>
    <row r="6" customFormat="false" ht="13.8" hidden="false" customHeight="false" outlineLevel="0" collapsed="false">
      <c r="A6" s="7" t="s">
        <v>125</v>
      </c>
      <c r="B6" s="31" t="n">
        <v>0</v>
      </c>
      <c r="C6" s="7" t="s">
        <v>124</v>
      </c>
      <c r="D6" s="7" t="s">
        <v>120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126</v>
      </c>
      <c r="B7" s="31" t="n">
        <v>0</v>
      </c>
      <c r="C7" s="7" t="s">
        <v>124</v>
      </c>
      <c r="D7" s="7" t="s">
        <v>122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127</v>
      </c>
      <c r="B8" s="34" t="n">
        <v>1</v>
      </c>
      <c r="C8" s="13" t="s">
        <v>68</v>
      </c>
      <c r="D8" s="13" t="s">
        <v>128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129</v>
      </c>
      <c r="B9" s="35" t="n">
        <v>1</v>
      </c>
      <c r="C9" s="7" t="s">
        <v>68</v>
      </c>
      <c r="D9" s="7" t="s">
        <v>130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131</v>
      </c>
      <c r="B10" s="35" t="n">
        <v>1</v>
      </c>
      <c r="C10" s="26" t="s">
        <v>68</v>
      </c>
      <c r="D10" s="26" t="s">
        <v>132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133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138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140</v>
      </c>
      <c r="B14" s="29" t="n">
        <v>1737</v>
      </c>
      <c r="C14" s="13" t="s">
        <v>43</v>
      </c>
      <c r="D14" s="28" t="s">
        <v>141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142</v>
      </c>
      <c r="B15" s="31" t="n">
        <v>0.001</v>
      </c>
      <c r="C15" s="7" t="s">
        <v>43</v>
      </c>
      <c r="D15" s="7" t="s">
        <v>143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144</v>
      </c>
      <c r="B16" s="32" t="n">
        <v>0</v>
      </c>
      <c r="C16" s="26" t="s">
        <v>43</v>
      </c>
      <c r="D16" s="26" t="s">
        <v>145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146</v>
      </c>
      <c r="B17" s="29" t="n">
        <v>1737</v>
      </c>
      <c r="C17" s="13" t="s">
        <v>43</v>
      </c>
      <c r="D17" s="28" t="s">
        <v>147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148</v>
      </c>
      <c r="B18" s="31" t="n">
        <v>0</v>
      </c>
      <c r="C18" s="7" t="s">
        <v>43</v>
      </c>
      <c r="D18" s="7" t="s">
        <v>149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150</v>
      </c>
      <c r="B19" s="32" t="n">
        <v>0.001</v>
      </c>
      <c r="C19" s="26" t="s">
        <v>43</v>
      </c>
      <c r="D19" s="26" t="s">
        <v>151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152</v>
      </c>
      <c r="B20" s="29" t="n">
        <v>1737</v>
      </c>
      <c r="C20" s="13" t="s">
        <v>43</v>
      </c>
      <c r="D20" s="28" t="s">
        <v>153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154</v>
      </c>
      <c r="B21" s="31" t="n">
        <v>0.001</v>
      </c>
      <c r="C21" s="7" t="s">
        <v>43</v>
      </c>
      <c r="D21" s="7" t="s">
        <v>155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156</v>
      </c>
      <c r="B22" s="32" t="n">
        <v>0.001</v>
      </c>
      <c r="C22" s="26" t="s">
        <v>43</v>
      </c>
      <c r="D22" s="26" t="s">
        <v>157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158</v>
      </c>
      <c r="B23" s="7" t="n">
        <v>1</v>
      </c>
      <c r="C23" s="7" t="s">
        <v>6</v>
      </c>
      <c r="D23" s="13" t="s">
        <v>159</v>
      </c>
      <c r="E23" s="41" t="n">
        <f aca="false">B23</f>
        <v>1</v>
      </c>
    </row>
    <row r="24" customFormat="false" ht="13.8" hidden="false" customHeight="false" outlineLevel="0" collapsed="false">
      <c r="A24" s="7" t="s">
        <v>160</v>
      </c>
      <c r="B24" s="7" t="n">
        <v>0</v>
      </c>
      <c r="C24" s="7" t="s">
        <v>6</v>
      </c>
      <c r="D24" s="13" t="s">
        <v>159</v>
      </c>
      <c r="E24" s="8" t="n">
        <f aca="false">B24/3</f>
        <v>0</v>
      </c>
    </row>
    <row r="25" customFormat="false" ht="13.8" hidden="false" customHeight="false" outlineLevel="0" collapsed="false">
      <c r="A25" s="7" t="s">
        <v>161</v>
      </c>
      <c r="B25" s="7" t="n">
        <v>0</v>
      </c>
      <c r="C25" s="7" t="s">
        <v>6</v>
      </c>
      <c r="D25" s="13" t="s">
        <v>159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162</v>
      </c>
      <c r="B26" s="7" t="n">
        <v>0</v>
      </c>
      <c r="C26" s="7" t="s">
        <v>6</v>
      </c>
      <c r="D26" s="13" t="s">
        <v>159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175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176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177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178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176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178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179</v>
      </c>
      <c r="B2" s="17" t="n">
        <f aca="false">0.00000016*3</f>
        <v>4.8E-007</v>
      </c>
      <c r="C2" s="7" t="s">
        <v>180</v>
      </c>
      <c r="D2" s="7" t="s">
        <v>181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182</v>
      </c>
      <c r="B3" s="18" t="n">
        <v>5</v>
      </c>
      <c r="C3" s="17" t="s">
        <v>183</v>
      </c>
      <c r="D3" s="7" t="s">
        <v>184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185</v>
      </c>
      <c r="B4" s="48" t="n">
        <v>0.05</v>
      </c>
      <c r="C4" s="26" t="s">
        <v>186</v>
      </c>
      <c r="D4" s="26" t="s">
        <v>187</v>
      </c>
      <c r="E4" s="27" t="n">
        <f aca="false">RADIANS(B4)/SQRT(hr2sec)/3</f>
        <v>4.84813681109536E-006</v>
      </c>
    </row>
    <row r="5" customFormat="false" ht="15" hidden="false" customHeight="false" outlineLevel="0" collapsed="false">
      <c r="A5" s="5" t="s">
        <v>188</v>
      </c>
      <c r="B5" s="18" t="n">
        <v>20</v>
      </c>
      <c r="C5" s="7" t="s">
        <v>189</v>
      </c>
      <c r="D5" s="7" t="s">
        <v>190</v>
      </c>
      <c r="E5" s="16" t="n">
        <f aca="false">RADIANS(B5)/3600/3</f>
        <v>3.23209120739691E-005</v>
      </c>
    </row>
    <row r="6" customFormat="false" ht="15" hidden="false" customHeight="false" outlineLevel="0" collapsed="false">
      <c r="A6" s="5" t="s">
        <v>191</v>
      </c>
      <c r="B6" s="18" t="n">
        <v>20</v>
      </c>
      <c r="C6" s="7" t="s">
        <v>189</v>
      </c>
      <c r="D6" s="7" t="s">
        <v>192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193</v>
      </c>
      <c r="B7" s="18" t="n">
        <v>1.5</v>
      </c>
      <c r="C7" s="7" t="s">
        <v>194</v>
      </c>
      <c r="D7" s="7" t="s">
        <v>195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196</v>
      </c>
      <c r="B8" s="18" t="n">
        <v>1.5</v>
      </c>
      <c r="C8" s="7" t="s">
        <v>194</v>
      </c>
      <c r="D8" s="7" t="s">
        <v>195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197</v>
      </c>
      <c r="B9" s="18" t="n">
        <v>9</v>
      </c>
      <c r="C9" s="7" t="s">
        <v>194</v>
      </c>
      <c r="D9" s="7" t="s">
        <v>195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198</v>
      </c>
      <c r="B10" s="34" t="n">
        <v>3</v>
      </c>
      <c r="C10" s="13" t="s">
        <v>199</v>
      </c>
      <c r="D10" s="13" t="s">
        <v>200</v>
      </c>
      <c r="E10" s="14" t="n">
        <f aca="false">B10/3</f>
        <v>1</v>
      </c>
    </row>
    <row r="11" customFormat="false" ht="15" hidden="false" customHeight="false" outlineLevel="0" collapsed="false">
      <c r="A11" s="24" t="s">
        <v>201</v>
      </c>
      <c r="B11" s="49" t="n">
        <v>3</v>
      </c>
      <c r="C11" s="26" t="s">
        <v>199</v>
      </c>
      <c r="D11" s="26" t="s">
        <v>202</v>
      </c>
      <c r="E11" s="27" t="n">
        <f aca="false">B11/3</f>
        <v>1</v>
      </c>
    </row>
    <row r="12" customFormat="false" ht="15" hidden="false" customHeight="false" outlineLevel="0" collapsed="false">
      <c r="A12" s="5" t="s">
        <v>203</v>
      </c>
      <c r="B12" s="43" t="n">
        <v>10</v>
      </c>
      <c r="C12" s="7" t="s">
        <v>55</v>
      </c>
      <c r="D12" s="7" t="s">
        <v>204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205</v>
      </c>
      <c r="B13" s="43" t="n">
        <v>100</v>
      </c>
      <c r="C13" s="7" t="s">
        <v>55</v>
      </c>
      <c r="D13" s="7" t="s">
        <v>206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207</v>
      </c>
      <c r="B14" s="43" t="n">
        <v>10</v>
      </c>
      <c r="C14" s="7" t="s">
        <v>55</v>
      </c>
      <c r="D14" s="7" t="s">
        <v>208</v>
      </c>
      <c r="E14" s="1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209</v>
      </c>
      <c r="B2" s="13" t="n">
        <v>4000</v>
      </c>
      <c r="C2" s="13" t="s">
        <v>55</v>
      </c>
      <c r="D2" s="13" t="s">
        <v>210</v>
      </c>
      <c r="E2" s="14" t="n">
        <f aca="false">B2/3</f>
        <v>1333.33333333333</v>
      </c>
    </row>
    <row r="3" customFormat="false" ht="15" hidden="false" customHeight="false" outlineLevel="0" collapsed="false">
      <c r="A3" s="5" t="s">
        <v>211</v>
      </c>
      <c r="B3" s="7" t="n">
        <v>4000</v>
      </c>
      <c r="C3" s="7" t="s">
        <v>55</v>
      </c>
      <c r="D3" s="7" t="s">
        <v>210</v>
      </c>
      <c r="E3" s="16" t="n">
        <f aca="false">B3/3</f>
        <v>1333.33333333333</v>
      </c>
    </row>
    <row r="4" customFormat="false" ht="15" hidden="false" customHeight="false" outlineLevel="0" collapsed="false">
      <c r="A4" s="5" t="s">
        <v>212</v>
      </c>
      <c r="B4" s="7" t="n">
        <v>4000</v>
      </c>
      <c r="C4" s="7" t="s">
        <v>55</v>
      </c>
      <c r="D4" s="7" t="s">
        <v>210</v>
      </c>
      <c r="E4" s="16" t="n">
        <f aca="false">B4/3</f>
        <v>1333.33333333333</v>
      </c>
    </row>
    <row r="5" customFormat="false" ht="15" hidden="false" customHeight="false" outlineLevel="0" collapsed="false">
      <c r="A5" s="5" t="s">
        <v>213</v>
      </c>
      <c r="B5" s="7" t="n">
        <v>3</v>
      </c>
      <c r="C5" s="7" t="s">
        <v>214</v>
      </c>
      <c r="D5" s="7" t="s">
        <v>215</v>
      </c>
      <c r="E5" s="16" t="n">
        <f aca="false">B5/3</f>
        <v>1</v>
      </c>
    </row>
    <row r="6" customFormat="false" ht="15" hidden="false" customHeight="false" outlineLevel="0" collapsed="false">
      <c r="A6" s="5" t="s">
        <v>216</v>
      </c>
      <c r="B6" s="7" t="n">
        <v>3</v>
      </c>
      <c r="C6" s="7" t="s">
        <v>214</v>
      </c>
      <c r="D6" s="7" t="s">
        <v>215</v>
      </c>
      <c r="E6" s="16" t="n">
        <f aca="false">B6/3</f>
        <v>1</v>
      </c>
    </row>
    <row r="7" customFormat="false" ht="15" hidden="false" customHeight="false" outlineLevel="0" collapsed="false">
      <c r="A7" s="5" t="s">
        <v>217</v>
      </c>
      <c r="B7" s="7" t="n">
        <v>3</v>
      </c>
      <c r="C7" s="7" t="s">
        <v>214</v>
      </c>
      <c r="D7" s="7" t="s">
        <v>215</v>
      </c>
      <c r="E7" s="16" t="n">
        <f aca="false">B7/3</f>
        <v>1</v>
      </c>
    </row>
    <row r="8" customFormat="false" ht="15" hidden="false" customHeight="false" outlineLevel="0" collapsed="false">
      <c r="A8" s="5" t="s">
        <v>218</v>
      </c>
      <c r="B8" s="7" t="n">
        <v>0.0005</v>
      </c>
      <c r="C8" s="7" t="s">
        <v>219</v>
      </c>
      <c r="D8" s="7" t="s">
        <v>220</v>
      </c>
      <c r="E8" s="16" t="n">
        <f aca="false">B8/3</f>
        <v>0.000166666666666667</v>
      </c>
    </row>
    <row r="9" customFormat="false" ht="15" hidden="false" customHeight="false" outlineLevel="0" collapsed="false">
      <c r="A9" s="5" t="s">
        <v>221</v>
      </c>
      <c r="B9" s="7" t="n">
        <v>0.0005</v>
      </c>
      <c r="C9" s="7" t="s">
        <v>219</v>
      </c>
      <c r="D9" s="7" t="s">
        <v>220</v>
      </c>
      <c r="E9" s="16" t="n">
        <f aca="false">B9/3</f>
        <v>0.000166666666666667</v>
      </c>
    </row>
    <row r="10" customFormat="false" ht="15" hidden="false" customHeight="false" outlineLevel="0" collapsed="false">
      <c r="A10" s="5" t="s">
        <v>222</v>
      </c>
      <c r="B10" s="7" t="n">
        <v>0.0005</v>
      </c>
      <c r="C10" s="7" t="s">
        <v>219</v>
      </c>
      <c r="D10" s="7" t="s">
        <v>220</v>
      </c>
      <c r="E10" s="16" t="n">
        <f aca="false">B10/3</f>
        <v>0.000166666666666667</v>
      </c>
    </row>
    <row r="11" customFormat="false" ht="15" hidden="false" customHeight="false" outlineLevel="0" collapsed="false">
      <c r="A11" s="5" t="s">
        <v>223</v>
      </c>
      <c r="B11" s="7" t="n">
        <f aca="false">truthStateParams!$B$5</f>
        <v>20</v>
      </c>
      <c r="C11" s="7" t="s">
        <v>194</v>
      </c>
      <c r="D11" s="7" t="s">
        <v>224</v>
      </c>
      <c r="E11" s="16" t="n">
        <f aca="false">RADIANS(B11)/3600/3</f>
        <v>3.23209120739691E-005</v>
      </c>
    </row>
    <row r="12" customFormat="false" ht="15" hidden="false" customHeight="false" outlineLevel="0" collapsed="false">
      <c r="A12" s="5" t="s">
        <v>225</v>
      </c>
      <c r="B12" s="7" t="n">
        <f aca="false">truthStateParams!$B$5</f>
        <v>20</v>
      </c>
      <c r="C12" s="7" t="s">
        <v>194</v>
      </c>
      <c r="D12" s="7" t="s">
        <v>224</v>
      </c>
      <c r="E12" s="16" t="n">
        <f aca="false">RADIANS(B12)/3600/3</f>
        <v>3.23209120739691E-005</v>
      </c>
    </row>
    <row r="13" customFormat="false" ht="15" hidden="false" customHeight="false" outlineLevel="0" collapsed="false">
      <c r="A13" s="5" t="s">
        <v>226</v>
      </c>
      <c r="B13" s="7" t="n">
        <f aca="false">truthStateParams!$B$5</f>
        <v>20</v>
      </c>
      <c r="C13" s="7" t="s">
        <v>194</v>
      </c>
      <c r="D13" s="7" t="s">
        <v>224</v>
      </c>
      <c r="E13" s="16" t="n">
        <f aca="false">RADIANS(B13)/3600/3</f>
        <v>3.23209120739691E-005</v>
      </c>
    </row>
    <row r="14" customFormat="false" ht="15" hidden="false" customHeight="false" outlineLevel="0" collapsed="false">
      <c r="A14" s="5" t="s">
        <v>227</v>
      </c>
      <c r="B14" s="7" t="n">
        <f aca="false">truthStateParams!$B$6</f>
        <v>20</v>
      </c>
      <c r="C14" s="7" t="s">
        <v>194</v>
      </c>
      <c r="D14" s="7" t="s">
        <v>228</v>
      </c>
      <c r="E14" s="16" t="n">
        <f aca="false">RADIANS(B14)/3600/3</f>
        <v>3.23209120739691E-005</v>
      </c>
    </row>
    <row r="15" customFormat="false" ht="15" hidden="false" customHeight="false" outlineLevel="0" collapsed="false">
      <c r="A15" s="5" t="s">
        <v>229</v>
      </c>
      <c r="B15" s="7" t="n">
        <f aca="false">truthStateParams!$B$6</f>
        <v>20</v>
      </c>
      <c r="C15" s="7" t="s">
        <v>194</v>
      </c>
      <c r="D15" s="7" t="s">
        <v>228</v>
      </c>
      <c r="E15" s="16" t="n">
        <f aca="false">RADIANS(B15)/3600/3</f>
        <v>3.23209120739691E-005</v>
      </c>
    </row>
    <row r="16" customFormat="false" ht="15" hidden="false" customHeight="false" outlineLevel="0" collapsed="false">
      <c r="A16" s="7" t="s">
        <v>230</v>
      </c>
      <c r="B16" s="7" t="n">
        <f aca="false">truthStateParams!$B$6</f>
        <v>20</v>
      </c>
      <c r="C16" s="7" t="s">
        <v>194</v>
      </c>
      <c r="D16" s="7" t="s">
        <v>228</v>
      </c>
      <c r="E16" s="16" t="n">
        <f aca="false">RADIANS(B16)/3600/3</f>
        <v>3.23209120739691E-005</v>
      </c>
    </row>
    <row r="17" customFormat="false" ht="15" hidden="false" customHeight="false" outlineLevel="0" collapsed="false">
      <c r="A17" s="5" t="s">
        <v>231</v>
      </c>
      <c r="B17" s="7" t="n">
        <f aca="false">truthStateParams!$B$3</f>
        <v>5</v>
      </c>
      <c r="C17" s="17" t="s">
        <v>183</v>
      </c>
      <c r="D17" s="7" t="s">
        <v>232</v>
      </c>
      <c r="E17" s="16" t="n">
        <f aca="false">RADIANS(B17)/hr2sec/3</f>
        <v>8.08022801849227E-006</v>
      </c>
    </row>
    <row r="18" customFormat="false" ht="15" hidden="false" customHeight="false" outlineLevel="0" collapsed="false">
      <c r="A18" s="5" t="s">
        <v>233</v>
      </c>
      <c r="B18" s="7" t="n">
        <f aca="false">truthStateParams!$B$3</f>
        <v>5</v>
      </c>
      <c r="C18" s="17" t="s">
        <v>183</v>
      </c>
      <c r="D18" s="7" t="s">
        <v>232</v>
      </c>
      <c r="E18" s="16" t="n">
        <f aca="false">RADIANS(B18)/hr2sec/3</f>
        <v>8.08022801849227E-006</v>
      </c>
    </row>
    <row r="19" customFormat="false" ht="15" hidden="false" customHeight="false" outlineLevel="0" collapsed="false">
      <c r="A19" s="24" t="s">
        <v>234</v>
      </c>
      <c r="B19" s="26" t="n">
        <f aca="false">truthStateParams!$B$3</f>
        <v>5</v>
      </c>
      <c r="C19" s="51" t="s">
        <v>183</v>
      </c>
      <c r="D19" s="26" t="s">
        <v>232</v>
      </c>
      <c r="E19" s="2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sig_st_ss</v>
      </c>
      <c r="B5" s="18" t="n">
        <f aca="false">truthStateParams!B5</f>
        <v>20</v>
      </c>
      <c r="C5" s="7" t="str">
        <f aca="false">truthStateParams!C5</f>
        <v>arcsec/axis</v>
      </c>
      <c r="D5" s="7" t="str">
        <f aca="false">truthStateParams!D5</f>
        <v>3-sigma steady-state star camera misalignment</v>
      </c>
      <c r="E5" s="16" t="n">
        <f aca="false">RADIANS(B5)/3600/3</f>
        <v>3.23209120739691E-005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3.85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4000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1333.33333333333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4000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1333.33333333333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4000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1333.33333333333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3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1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3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1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3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1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0.0005</v>
      </c>
      <c r="C8" s="7" t="str">
        <f aca="false">truthStateInitialUncertainty!C8</f>
        <v>rad</v>
      </c>
      <c r="D8" s="7" t="str">
        <f aca="false">truthStateInitialUncertainty!D8</f>
        <v>3-sigma initial satellite orientation uncertainty</v>
      </c>
      <c r="E8" s="41" t="n">
        <f aca="false">B8/3</f>
        <v>0.000166666666666667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0.0005</v>
      </c>
      <c r="C9" s="7" t="str">
        <f aca="false">truthStateInitialUncertainty!C9</f>
        <v>rad</v>
      </c>
      <c r="D9" s="7" t="str">
        <f aca="false">truthStateInitialUncertainty!D9</f>
        <v>3-sigma initial satellite orientation uncertainty</v>
      </c>
      <c r="E9" s="41" t="n">
        <f aca="false">B9/3</f>
        <v>0.000166666666666667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0.0005</v>
      </c>
      <c r="C10" s="7" t="str">
        <f aca="false">truthStateInitialUncertainty!C10</f>
        <v>rad</v>
      </c>
      <c r="D10" s="7" t="str">
        <f aca="false">truthStateInitialUncertainty!D10</f>
        <v>3-sigma initial satellite orientation uncertainty</v>
      </c>
      <c r="E10" s="41" t="n">
        <f aca="false">B10/3</f>
        <v>0.000166666666666667</v>
      </c>
    </row>
    <row r="11" customFormat="false" ht="15" hidden="false" customHeight="false" outlineLevel="0" collapsed="false">
      <c r="A11" s="5" t="str">
        <f aca="false">truthStateInitialUncertainty!A11</f>
        <v>sig_thstx</v>
      </c>
      <c r="B11" s="7" t="n">
        <f aca="false">truthStateInitialUncertainty!B11</f>
        <v>20</v>
      </c>
      <c r="C11" s="7" t="str">
        <f aca="false">truthStateInitialUncertainty!C11</f>
        <v>arcsec</v>
      </c>
      <c r="D11" s="7" t="str">
        <f aca="false">truthStateInitialUncertainty!D11</f>
        <v>3-sigma initial star camera misalignment uncertainty</v>
      </c>
      <c r="E11" s="41" t="n">
        <f aca="false">RADIANS(B11)/3600/3</f>
        <v>3.23209120739691E-005</v>
      </c>
    </row>
    <row r="12" customFormat="false" ht="15" hidden="false" customHeight="false" outlineLevel="0" collapsed="false">
      <c r="A12" s="5" t="str">
        <f aca="false">truthStateInitialUncertainty!A12</f>
        <v>sig_thsty</v>
      </c>
      <c r="B12" s="7" t="n">
        <f aca="false">truthStateInitialUncertainty!B12</f>
        <v>20</v>
      </c>
      <c r="C12" s="7" t="str">
        <f aca="false">truthStateInitialUncertainty!C12</f>
        <v>arcsec</v>
      </c>
      <c r="D12" s="7" t="str">
        <f aca="false">truthStateInitialUncertainty!D12</f>
        <v>3-sigma initial star camera misalignment uncertainty</v>
      </c>
      <c r="E12" s="41" t="n">
        <f aca="false">RADIANS(B12)/3600/3</f>
        <v>3.23209120739691E-005</v>
      </c>
    </row>
    <row r="13" customFormat="false" ht="15" hidden="false" customHeight="false" outlineLevel="0" collapsed="false">
      <c r="A13" s="5" t="str">
        <f aca="false">truthStateInitialUncertainty!A13</f>
        <v>sig_thstz</v>
      </c>
      <c r="B13" s="7" t="n">
        <f aca="false">truthStateInitialUncertainty!B13</f>
        <v>20</v>
      </c>
      <c r="C13" s="7" t="str">
        <f aca="false">truthStateInitialUncertainty!C13</f>
        <v>arcsec</v>
      </c>
      <c r="D13" s="7" t="str">
        <f aca="false">truthStateInitialUncertainty!D13</f>
        <v>3-sigma initial star camera misalignment uncertainty</v>
      </c>
      <c r="E13" s="41" t="n">
        <f aca="false">RADIANS(B13)/3600/3</f>
        <v>3.23209120739691E-005</v>
      </c>
    </row>
    <row r="14" customFormat="false" ht="15" hidden="false" customHeight="false" outlineLevel="0" collapsed="false">
      <c r="A14" s="5" t="str">
        <f aca="false">truthStateInitialUncertainty!A14</f>
        <v>sig_thcx</v>
      </c>
      <c r="B14" s="7" t="n">
        <f aca="false">truthStateInitialUncertainty!B14</f>
        <v>20</v>
      </c>
      <c r="C14" s="7" t="str">
        <f aca="false">truthStateInitialUncertainty!C14</f>
        <v>arcsec</v>
      </c>
      <c r="D14" s="7" t="str">
        <f aca="false">truthStateInitialUncertainty!D14</f>
        <v>3-sigma initial terrain camera misalignment uncertainty</v>
      </c>
      <c r="E14" s="41" t="n">
        <f aca="false">RADIANS(B14)/3600/3</f>
        <v>3.23209120739691E-005</v>
      </c>
    </row>
    <row r="15" customFormat="false" ht="15" hidden="false" customHeight="false" outlineLevel="0" collapsed="false">
      <c r="A15" s="5" t="str">
        <f aca="false">truthStateInitialUncertainty!A15</f>
        <v>sig_thcy</v>
      </c>
      <c r="B15" s="7" t="n">
        <f aca="false">truthStateInitialUncertainty!B15</f>
        <v>20</v>
      </c>
      <c r="C15" s="7" t="str">
        <f aca="false">truthStateInitialUncertainty!C15</f>
        <v>arcsec</v>
      </c>
      <c r="D15" s="7" t="str">
        <f aca="false">truthStateInitialUncertainty!D15</f>
        <v>3-sigma initial terrain camera misalignment uncertainty</v>
      </c>
      <c r="E15" s="41" t="n">
        <f aca="false">RADIANS(B15)/3600/3</f>
        <v>3.23209120739691E-005</v>
      </c>
    </row>
    <row r="16" customFormat="false" ht="15" hidden="false" customHeight="false" outlineLevel="0" collapsed="false">
      <c r="A16" s="5" t="str">
        <f aca="false">truthStateInitialUncertainty!A16</f>
        <v>sig_thcz</v>
      </c>
      <c r="B16" s="7" t="n">
        <f aca="false">truthStateInitialUncertainty!B16</f>
        <v>20</v>
      </c>
      <c r="C16" s="7" t="str">
        <f aca="false">truthStateInitialUncertainty!C16</f>
        <v>arcsec</v>
      </c>
      <c r="D16" s="7" t="str">
        <f aca="false">truthStateInitialUncertainty!D16</f>
        <v>3-sigma initial terrain camera misalignment uncertainty</v>
      </c>
      <c r="E16" s="41" t="n">
        <f aca="false">RADIANS(B16)/3600/3</f>
        <v>3.23209120739691E-005</v>
      </c>
    </row>
    <row r="17" customFormat="false" ht="15" hidden="false" customHeight="false" outlineLevel="0" collapsed="false">
      <c r="A17" s="5" t="str">
        <f aca="false">truthStateInitialUncertainty!A17</f>
        <v>sig_gyrox</v>
      </c>
      <c r="B17" s="7" t="n">
        <f aca="false">truthStateInitialUncertainty!B17</f>
        <v>5</v>
      </c>
      <c r="C17" s="7" t="str">
        <f aca="false">truthStateInitialUncertainty!C17</f>
        <v>deg/hr</v>
      </c>
      <c r="D17" s="7" t="str">
        <f aca="false">truthStateInitialUncertainty!D17</f>
        <v>3-sigma initial gyro bias uncertainty</v>
      </c>
      <c r="E17" s="41" t="n">
        <f aca="false">RADIANS(B17)/hr2sec/3</f>
        <v>8.08022801849227E-006</v>
      </c>
    </row>
    <row r="18" customFormat="false" ht="15" hidden="false" customHeight="false" outlineLevel="0" collapsed="false">
      <c r="A18" s="5" t="str">
        <f aca="false">truthStateInitialUncertainty!A18</f>
        <v>sig_gyroy</v>
      </c>
      <c r="B18" s="7" t="n">
        <f aca="false">truthStateInitialUncertainty!B18</f>
        <v>5</v>
      </c>
      <c r="C18" s="7" t="str">
        <f aca="false">truthStateInitialUncertainty!C18</f>
        <v>deg/hr</v>
      </c>
      <c r="D18" s="7" t="str">
        <f aca="false">truthStateInitialUncertainty!D18</f>
        <v>3-sigma initial gyro bias uncertainty</v>
      </c>
      <c r="E18" s="41" t="n">
        <f aca="false">RADIANS(B18)/hr2sec/3</f>
        <v>8.08022801849227E-006</v>
      </c>
    </row>
    <row r="19" customFormat="false" ht="15" hidden="false" customHeight="false" outlineLevel="0" collapsed="false">
      <c r="A19" s="24" t="str">
        <f aca="false">truthStateInitialUncertainty!A19</f>
        <v>sig_gyroz</v>
      </c>
      <c r="B19" s="26" t="n">
        <f aca="false">truthStateInitialUncertainty!B19</f>
        <v>5</v>
      </c>
      <c r="C19" s="26" t="str">
        <f aca="false">truthStateInitialUncertainty!C19</f>
        <v>deg/hr</v>
      </c>
      <c r="D19" s="26" t="str">
        <f aca="false">truthStateInitialUncertainty!D19</f>
        <v>3-sigma initial gyro bias uncertainty</v>
      </c>
      <c r="E19" s="42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2021-12-13T15:28:54Z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