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ijoh\OneDrive - Kapsch Group\Documents\MMAI\MMAI894\MMAI-894-Team-Adelaide\3_Classes\"/>
    </mc:Choice>
  </mc:AlternateContent>
  <xr:revisionPtr revIDLastSave="432" documentId="11_F25DC773A252ABDACC104832F11A496C5ADE58EF" xr6:coauthVersionLast="44" xr6:coauthVersionMax="44" xr10:uidLastSave="{3450316E-A3BB-4418-8605-F17C52050C91}"/>
  <bookViews>
    <workbookView xWindow="21510" yWindow="2175" windowWidth="28305" windowHeight="1809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" i="2" l="1"/>
  <c r="W51" i="2"/>
  <c r="W52" i="2"/>
  <c r="W48" i="2"/>
  <c r="W49" i="2"/>
  <c r="W44" i="2"/>
  <c r="W43" i="2"/>
  <c r="W42" i="2"/>
  <c r="W41" i="2"/>
  <c r="W40" i="2"/>
  <c r="U33" i="2"/>
  <c r="W31" i="2"/>
  <c r="W32" i="2"/>
  <c r="W33" i="2"/>
  <c r="W34" i="2"/>
  <c r="W30" i="2"/>
  <c r="U30" i="2"/>
  <c r="U31" i="2" s="1"/>
  <c r="G17" i="1"/>
  <c r="G16" i="1"/>
  <c r="G15" i="1"/>
  <c r="G14" i="1"/>
  <c r="AF8" i="2"/>
  <c r="AA8" i="2"/>
  <c r="V8" i="2"/>
  <c r="P8" i="2"/>
  <c r="I8" i="2"/>
  <c r="D8" i="2"/>
  <c r="G36" i="1" l="1"/>
  <c r="G35" i="1"/>
  <c r="G34" i="1"/>
  <c r="G33" i="1"/>
  <c r="G32" i="1"/>
  <c r="G5" i="1" l="1"/>
  <c r="G6" i="1"/>
  <c r="G7" i="1"/>
  <c r="G4" i="1"/>
</calcChain>
</file>

<file path=xl/sharedStrings.xml><?xml version="1.0" encoding="utf-8"?>
<sst xmlns="http://schemas.openxmlformats.org/spreadsheetml/2006/main" count="270" uniqueCount="161">
  <si>
    <t>Input Res</t>
  </si>
  <si>
    <t>M150</t>
  </si>
  <si>
    <t>M200</t>
  </si>
  <si>
    <t>M250</t>
  </si>
  <si>
    <t>M300</t>
  </si>
  <si>
    <t>Total Params</t>
  </si>
  <si>
    <t>num Epoch</t>
  </si>
  <si>
    <t>Test Accuracy</t>
  </si>
  <si>
    <t>Epoch Time (sec)</t>
  </si>
  <si>
    <t>Total Trainning Time (min)</t>
  </si>
  <si>
    <t>M100</t>
  </si>
  <si>
    <t>Confusion Matrix</t>
  </si>
  <si>
    <t>[[ 75   7  16]</t>
  </si>
  <si>
    <t xml:space="preserve"> [  1 126   2]</t>
  </si>
  <si>
    <t xml:space="preserve"> [ 38   9  59]]</t>
  </si>
  <si>
    <t>Classification Report</t>
  </si>
  <si>
    <t xml:space="preserve">              precision    recall  f1-score   support</t>
  </si>
  <si>
    <t xml:space="preserve">    bacteria       0.66      0.77      0.71        98</t>
  </si>
  <si>
    <t xml:space="preserve">      normal       0.89      0.98      0.93       129</t>
  </si>
  <si>
    <t xml:space="preserve">       virus       0.77      0.56      0.64       106</t>
  </si>
  <si>
    <t xml:space="preserve">    accuracy                           0.78       333</t>
  </si>
  <si>
    <t xml:space="preserve">   macro avg       0.77      0.77      0.76       333</t>
  </si>
  <si>
    <t>weighted avg       0.78      0.78      0.77       333</t>
  </si>
  <si>
    <t>[0.5204324999993498, 0.7807808]</t>
  </si>
  <si>
    <t>flaten(0.5)</t>
  </si>
  <si>
    <t>512 512</t>
  </si>
  <si>
    <t>[[ 84   1  13]</t>
  </si>
  <si>
    <t xml:space="preserve"> [ 13 112   4]</t>
  </si>
  <si>
    <t xml:space="preserve"> [ 53   2  51]]</t>
  </si>
  <si>
    <t xml:space="preserve">    bacteria       0.56      0.86      0.68        98</t>
  </si>
  <si>
    <t xml:space="preserve">      normal       0.97      0.87      0.92       129</t>
  </si>
  <si>
    <t xml:space="preserve">       virus       0.75      0.48      0.59       106</t>
  </si>
  <si>
    <t xml:space="preserve">    accuracy                           0.74       333</t>
  </si>
  <si>
    <t xml:space="preserve">   macro avg       0.76      0.74      0.73       333</t>
  </si>
  <si>
    <t>weighted avg       0.78      0.74      0.74       333</t>
  </si>
  <si>
    <t>[0.6095228628678755, 0.7417417]</t>
  </si>
  <si>
    <t xml:space="preserve">train </t>
  </si>
  <si>
    <t>val</t>
  </si>
  <si>
    <t>batchsZ</t>
  </si>
  <si>
    <t>[[ 74   7  17]</t>
  </si>
  <si>
    <t xml:space="preserve"> [  3 124   2]</t>
  </si>
  <si>
    <t xml:space="preserve"> [ 38   8  60]]</t>
  </si>
  <si>
    <t xml:space="preserve">    bacteria       0.64      0.76      0.69        98</t>
  </si>
  <si>
    <t xml:space="preserve">      normal       0.89      0.96      0.93       129</t>
  </si>
  <si>
    <t xml:space="preserve">       virus       0.76      0.57      0.65       106</t>
  </si>
  <si>
    <t xml:space="preserve">    accuracy                           0.77       333</t>
  </si>
  <si>
    <t xml:space="preserve">   macro avg       0.77      0.76      0.76       333</t>
  </si>
  <si>
    <t>weighted avg       0.78      0.77      0.77       333</t>
  </si>
  <si>
    <t>[0.5504626496271654, 0.7747748]</t>
  </si>
  <si>
    <t>epoch</t>
  </si>
  <si>
    <t>steps</t>
  </si>
  <si>
    <t>time</t>
  </si>
  <si>
    <t>totaltime</t>
  </si>
  <si>
    <t>[[ 71   8  19]</t>
  </si>
  <si>
    <t xml:space="preserve"> [  1 125   3]</t>
  </si>
  <si>
    <t xml:space="preserve"> [ 30   9  67]]</t>
  </si>
  <si>
    <t xml:space="preserve">    bacteria       0.70      0.72      0.71        98</t>
  </si>
  <si>
    <t xml:space="preserve">      normal       0.88      0.97      0.92       129</t>
  </si>
  <si>
    <t xml:space="preserve">       virus       0.75      0.63      0.69       106</t>
  </si>
  <si>
    <t xml:space="preserve">    accuracy                           0.79       333</t>
  </si>
  <si>
    <t xml:space="preserve">   macro avg       0.78      0.78      0.77       333</t>
  </si>
  <si>
    <t>weighted avg       0.79      0.79      0.79       333</t>
  </si>
  <si>
    <t>[0.4844732511449944, 0.7897898]</t>
  </si>
  <si>
    <t>[[ 64  14  20]</t>
  </si>
  <si>
    <t xml:space="preserve"> [  5 122   2]</t>
  </si>
  <si>
    <t xml:space="preserve"> [ 36  11  59]]</t>
  </si>
  <si>
    <t xml:space="preserve">    bacteria       0.61      0.65      0.63        98</t>
  </si>
  <si>
    <t xml:space="preserve">      normal       0.83      0.95      0.88       129</t>
  </si>
  <si>
    <t xml:space="preserve">       virus       0.73      0.56      0.63       106</t>
  </si>
  <si>
    <t xml:space="preserve">   macro avg       0.72      0.72      0.72       333</t>
  </si>
  <si>
    <t>weighted avg       0.73      0.74      0.73       333</t>
  </si>
  <si>
    <t>[0.5872469713742082, 0.7357357]</t>
  </si>
  <si>
    <t>Fail</t>
  </si>
  <si>
    <t>[[ 61  14  23]</t>
  </si>
  <si>
    <t xml:space="preserve"> [  2 124   3]</t>
  </si>
  <si>
    <t xml:space="preserve"> [ 27   7  72]]</t>
  </si>
  <si>
    <t xml:space="preserve">    bacteria       0.68      0.62      0.65        98</t>
  </si>
  <si>
    <t xml:space="preserve">      normal       0.86      0.96      0.91       129</t>
  </si>
  <si>
    <t xml:space="preserve">       virus       0.73      0.68      0.71       106</t>
  </si>
  <si>
    <t xml:space="preserve">   macro avg       0.76      0.75      0.75       333</t>
  </si>
  <si>
    <t>weighted avg       0.76      0.77      0.77       333</t>
  </si>
  <si>
    <t>[0.5378757606853138, 0.7717718]</t>
  </si>
  <si>
    <t>[[ 49  25  24]</t>
  </si>
  <si>
    <t xml:space="preserve"> [  0 126   3]</t>
  </si>
  <si>
    <t xml:space="preserve"> [ 23  12  71]]</t>
  </si>
  <si>
    <t xml:space="preserve">    bacteria       0.68      0.50      0.58        98</t>
  </si>
  <si>
    <t xml:space="preserve">      normal       0.77      0.98      0.86       129</t>
  </si>
  <si>
    <t xml:space="preserve">       virus       0.72      0.67      0.70       106</t>
  </si>
  <si>
    <t xml:space="preserve">   macro avg       0.73      0.72      0.71       333</t>
  </si>
  <si>
    <t>[0.5923252640800043, 0.7387387]</t>
  </si>
  <si>
    <t>Retrained  Models</t>
  </si>
  <si>
    <t>Name</t>
  </si>
  <si>
    <t>Train Aaccuracy</t>
  </si>
  <si>
    <t>Validation Accuracy</t>
  </si>
  <si>
    <t>4_conv_16_nodes_1_dense_2_kernelSz_adam_optimizer_0_01lr_0_0_dropr</t>
  </si>
  <si>
    <t>4_conv_16_nodes_1_dense_3_kernelSz_adam_optimizer_0_01lr_0_0_dropr</t>
  </si>
  <si>
    <t>4_conv_32_nodes_2_dense_4_kernelSz_adam_optimizer_0_001lr_0_0_dropr</t>
  </si>
  <si>
    <t>5_conv_16_nodes_1_dense_3_kernelSz_adam_optimizer_0_001lr_0_0_dropr</t>
  </si>
  <si>
    <t>5_conv_16_nodes_1_dense_3_kernelSz_adam_optimizer_0_01lr_0_0_dropr</t>
  </si>
  <si>
    <t>5_conv_32_nodes_0_dense_2_kernelSz_adam_optimizer_0_001lr_0_0_dropr</t>
  </si>
  <si>
    <t>5_conv_32_nodes_0_dense_4_kernelSz_adam_optimizer_0_001lr_0_0_dropr</t>
  </si>
  <si>
    <t>5_conv_32_nodes_0_dense_4_kernelSz_adam_optimizer_0_01lr_0_0_dropr</t>
  </si>
  <si>
    <t>5_conv_32_nodes_1_dense_3_kernelSz_adam_optimizer_0_001lr_0_0_dropr</t>
  </si>
  <si>
    <t>5_conv_32_nodes_1_dense_4_kernelSz_adam_optimizer_0_001lr_0_0_dropr</t>
  </si>
  <si>
    <t>flatten</t>
  </si>
  <si>
    <t>Batch Size</t>
  </si>
  <si>
    <t>Train Samples</t>
  </si>
  <si>
    <t>Val Samples</t>
  </si>
  <si>
    <t>Epochs</t>
  </si>
  <si>
    <t>Steps</t>
  </si>
  <si>
    <t xml:space="preserve">EpochTime </t>
  </si>
  <si>
    <t>Total Time</t>
  </si>
  <si>
    <t>Learning Rate</t>
  </si>
  <si>
    <t>Model</t>
  </si>
  <si>
    <t>VGG16</t>
  </si>
  <si>
    <t>VGG19</t>
  </si>
  <si>
    <t>ResNet50V2</t>
  </si>
  <si>
    <t>InceptionV3</t>
  </si>
  <si>
    <t>InputSize</t>
  </si>
  <si>
    <t>BestModel</t>
  </si>
  <si>
    <t>Total Training Time (min)</t>
  </si>
  <si>
    <t>[[ 42  18  38]</t>
  </si>
  <si>
    <t xml:space="preserve"> [  0 129   0]</t>
  </si>
  <si>
    <t xml:space="preserve"> [  8  16  82]]</t>
  </si>
  <si>
    <t xml:space="preserve">    bacteria       0.84      0.43      0.57        98</t>
  </si>
  <si>
    <t xml:space="preserve">      normal       0.79      1.00      0.88       129</t>
  </si>
  <si>
    <t xml:space="preserve">       virus       0.68      0.77      0.73       106</t>
  </si>
  <si>
    <t xml:space="preserve">    accuracy                           0.76       333</t>
  </si>
  <si>
    <t xml:space="preserve">   macro avg       0.77      0.73      0.73       333</t>
  </si>
  <si>
    <t>weighted avg       0.77      0.76      0.74       333</t>
  </si>
  <si>
    <t>[0.9742673909826077, 0.7597598]</t>
  </si>
  <si>
    <t>[[ 51  37  10]</t>
  </si>
  <si>
    <t xml:space="preserve"> [ 27  33  46]]</t>
  </si>
  <si>
    <t xml:space="preserve">    bacteria       0.65      0.52      0.58        98</t>
  </si>
  <si>
    <t xml:space="preserve">      normal       0.65      1.00      0.79       129</t>
  </si>
  <si>
    <t xml:space="preserve">       virus       0.82      0.43      0.57       106</t>
  </si>
  <si>
    <t xml:space="preserve">    accuracy                           0.68       333</t>
  </si>
  <si>
    <t xml:space="preserve">   macro avg       0.71      0.65      0.64       333</t>
  </si>
  <si>
    <t>weighted avg       0.71      0.68      0.66       333</t>
  </si>
  <si>
    <t>[1.3479589058186485, 0.6786787]</t>
  </si>
  <si>
    <t>[[ 10  45  43]</t>
  </si>
  <si>
    <t xml:space="preserve"> [  0 128   1]</t>
  </si>
  <si>
    <t xml:space="preserve"> [ 11  36  59]]</t>
  </si>
  <si>
    <t xml:space="preserve">    bacteria       0.48      0.10      0.17        98</t>
  </si>
  <si>
    <t xml:space="preserve">      normal       0.61      0.99      0.76       129</t>
  </si>
  <si>
    <t xml:space="preserve">       virus       0.57      0.56      0.56       106</t>
  </si>
  <si>
    <t xml:space="preserve">    accuracy                           0.59       333</t>
  </si>
  <si>
    <t xml:space="preserve">   macro avg       0.55      0.55      0.50       333</t>
  </si>
  <si>
    <t>weighted avg       0.56      0.59      0.52       333</t>
  </si>
  <si>
    <t>[2.7568682125050517, 0.5915916]</t>
  </si>
  <si>
    <t>[[ 21  74   3]</t>
  </si>
  <si>
    <t xml:space="preserve"> [  2 126   1]</t>
  </si>
  <si>
    <t xml:space="preserve"> [ 29  74   3]]</t>
  </si>
  <si>
    <t xml:space="preserve">    bacteria       0.40      0.21      0.28        98</t>
  </si>
  <si>
    <t xml:space="preserve">      normal       0.46      0.98      0.63       129</t>
  </si>
  <si>
    <t xml:space="preserve">       virus       0.43      0.03      0.05       106</t>
  </si>
  <si>
    <t xml:space="preserve">    accuracy                           0.45       333</t>
  </si>
  <si>
    <t xml:space="preserve">   macro avg       0.43      0.41      0.32       333</t>
  </si>
  <si>
    <t>weighted avg       0.43      0.45      0.34       333</t>
  </si>
  <si>
    <t>[2.961015001627278, 0.45045045]</t>
  </si>
  <si>
    <t>ImageNetV3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</si>
</sst>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2">
    <dxf>
      <fill>
        <patternFill>
          <bgColor rgb="FFFF33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47"/>
  <sheetViews>
    <sheetView workbookViewId="0">
      <selection activeCell="E18" sqref="E18"/>
    </sheetView>
  </sheetViews>
  <sheetFormatPr defaultRowHeight="15" x14ac:dyDescent="0.25"/>
  <cols>
    <col min="2" max="3" width="13.140625" customWidth="1"/>
    <col min="4" max="4" width="16.28515625" customWidth="1"/>
    <col min="5" max="5" width="10.5703125" customWidth="1"/>
    <col min="6" max="6" width="11.28515625" customWidth="1"/>
    <col min="7" max="7" width="9.5703125" bestFit="1" customWidth="1"/>
  </cols>
  <sheetData>
    <row r="2" spans="1:22" x14ac:dyDescent="0.25">
      <c r="B2">
        <v>32</v>
      </c>
      <c r="C2">
        <v>64</v>
      </c>
      <c r="D2">
        <v>128</v>
      </c>
      <c r="E2">
        <v>256</v>
      </c>
      <c r="F2">
        <v>512</v>
      </c>
      <c r="G2" t="s">
        <v>104</v>
      </c>
      <c r="H2">
        <v>256</v>
      </c>
      <c r="I2">
        <v>256</v>
      </c>
      <c r="J2">
        <v>3</v>
      </c>
    </row>
    <row r="3" spans="1:22" s="3" customFormat="1" ht="30.75" customHeight="1" x14ac:dyDescent="0.25">
      <c r="B3" s="3" t="s">
        <v>0</v>
      </c>
      <c r="C3" s="3" t="s">
        <v>5</v>
      </c>
      <c r="D3" s="3" t="s">
        <v>8</v>
      </c>
      <c r="E3" s="3" t="s">
        <v>6</v>
      </c>
      <c r="F3" s="3" t="s">
        <v>7</v>
      </c>
      <c r="G3" s="3" t="s">
        <v>9</v>
      </c>
    </row>
    <row r="4" spans="1:22" x14ac:dyDescent="0.25">
      <c r="A4" t="s">
        <v>1</v>
      </c>
      <c r="B4">
        <v>150</v>
      </c>
      <c r="C4">
        <v>2159683</v>
      </c>
      <c r="D4">
        <v>64</v>
      </c>
      <c r="E4">
        <v>10</v>
      </c>
      <c r="F4" s="2">
        <v>0.74770000000000003</v>
      </c>
      <c r="G4" s="1">
        <f>E4*D4/60</f>
        <v>10.666666666666666</v>
      </c>
    </row>
    <row r="5" spans="1:22" x14ac:dyDescent="0.25">
      <c r="A5" t="s">
        <v>2</v>
      </c>
      <c r="B5">
        <v>200</v>
      </c>
      <c r="C5">
        <v>3732547</v>
      </c>
      <c r="D5">
        <v>103</v>
      </c>
      <c r="E5">
        <v>15</v>
      </c>
      <c r="F5" s="2">
        <v>0.73570000000000002</v>
      </c>
      <c r="G5" s="1">
        <f t="shared" ref="G5:G7" si="0">E5*D5/60</f>
        <v>25.75</v>
      </c>
    </row>
    <row r="6" spans="1:22" x14ac:dyDescent="0.25">
      <c r="A6" t="s">
        <v>3</v>
      </c>
      <c r="B6">
        <v>250</v>
      </c>
      <c r="C6">
        <v>4912195</v>
      </c>
      <c r="D6">
        <v>155</v>
      </c>
      <c r="E6">
        <v>15</v>
      </c>
      <c r="F6" s="2">
        <v>0.76580000000000004</v>
      </c>
      <c r="G6" s="1">
        <f t="shared" si="0"/>
        <v>38.75</v>
      </c>
    </row>
    <row r="7" spans="1:22" x14ac:dyDescent="0.25">
      <c r="A7" t="s">
        <v>4</v>
      </c>
      <c r="B7">
        <v>300</v>
      </c>
      <c r="C7">
        <v>8057923</v>
      </c>
      <c r="D7">
        <v>220</v>
      </c>
      <c r="E7">
        <v>22</v>
      </c>
      <c r="F7" s="2">
        <v>0.78080000000000005</v>
      </c>
      <c r="G7" s="1">
        <f t="shared" si="0"/>
        <v>80.666666666666671</v>
      </c>
    </row>
    <row r="11" spans="1:22" x14ac:dyDescent="0.25">
      <c r="U11" t="s">
        <v>4</v>
      </c>
      <c r="V11" t="s">
        <v>11</v>
      </c>
    </row>
    <row r="12" spans="1:22" x14ac:dyDescent="0.25">
      <c r="B12">
        <v>32</v>
      </c>
      <c r="C12">
        <v>64</v>
      </c>
      <c r="D12">
        <v>128</v>
      </c>
      <c r="E12">
        <v>256</v>
      </c>
      <c r="F12">
        <v>512</v>
      </c>
      <c r="G12" t="s">
        <v>104</v>
      </c>
      <c r="H12">
        <v>512</v>
      </c>
      <c r="I12">
        <v>3</v>
      </c>
      <c r="V12" t="s">
        <v>12</v>
      </c>
    </row>
    <row r="13" spans="1:22" ht="60" x14ac:dyDescent="0.25">
      <c r="A13" s="3"/>
      <c r="B13" s="3" t="s">
        <v>0</v>
      </c>
      <c r="C13" s="3" t="s">
        <v>5</v>
      </c>
      <c r="D13" s="3" t="s">
        <v>8</v>
      </c>
      <c r="E13" s="3" t="s">
        <v>6</v>
      </c>
      <c r="F13" s="3" t="s">
        <v>7</v>
      </c>
      <c r="G13" s="3" t="s">
        <v>9</v>
      </c>
      <c r="H13" s="3"/>
      <c r="I13" s="3"/>
      <c r="V13" t="s">
        <v>13</v>
      </c>
    </row>
    <row r="14" spans="1:22" x14ac:dyDescent="0.25">
      <c r="A14" t="s">
        <v>1</v>
      </c>
      <c r="B14">
        <v>150</v>
      </c>
      <c r="C14">
        <v>839683</v>
      </c>
      <c r="D14">
        <v>67</v>
      </c>
      <c r="E14">
        <v>9</v>
      </c>
      <c r="F14" s="2">
        <v>0.72370000000000001</v>
      </c>
      <c r="G14" s="1">
        <f>E14*D14/60</f>
        <v>10.050000000000001</v>
      </c>
      <c r="V14" t="s">
        <v>14</v>
      </c>
    </row>
    <row r="15" spans="1:22" x14ac:dyDescent="0.25">
      <c r="A15" t="s">
        <v>2</v>
      </c>
      <c r="B15">
        <v>200</v>
      </c>
      <c r="C15">
        <v>1888259</v>
      </c>
      <c r="D15">
        <v>101</v>
      </c>
      <c r="E15">
        <v>11</v>
      </c>
      <c r="F15" s="2">
        <v>0.72670000000000001</v>
      </c>
      <c r="G15" s="1">
        <f t="shared" ref="G15:G17" si="1">E15*D15/60</f>
        <v>18.516666666666666</v>
      </c>
      <c r="V15" t="s">
        <v>15</v>
      </c>
    </row>
    <row r="16" spans="1:22" x14ac:dyDescent="0.25">
      <c r="A16" t="s">
        <v>3</v>
      </c>
      <c r="B16">
        <v>250</v>
      </c>
      <c r="C16">
        <v>2805763</v>
      </c>
      <c r="D16">
        <v>153</v>
      </c>
      <c r="E16">
        <v>15</v>
      </c>
      <c r="F16" s="2">
        <v>0.72970000000000002</v>
      </c>
      <c r="G16" s="1">
        <f t="shared" si="1"/>
        <v>38.25</v>
      </c>
      <c r="V16" t="s">
        <v>16</v>
      </c>
    </row>
    <row r="17" spans="1:22" x14ac:dyDescent="0.25">
      <c r="A17" t="s">
        <v>4</v>
      </c>
      <c r="B17">
        <v>300</v>
      </c>
      <c r="C17">
        <v>5427203</v>
      </c>
      <c r="D17">
        <v>213</v>
      </c>
      <c r="E17">
        <v>15</v>
      </c>
      <c r="F17" s="2">
        <v>0.74470000000000003</v>
      </c>
      <c r="G17" s="1">
        <f t="shared" si="1"/>
        <v>53.25</v>
      </c>
    </row>
    <row r="18" spans="1:22" x14ac:dyDescent="0.25">
      <c r="V18" t="s">
        <v>17</v>
      </c>
    </row>
    <row r="19" spans="1:22" x14ac:dyDescent="0.25">
      <c r="V19" t="s">
        <v>18</v>
      </c>
    </row>
    <row r="20" spans="1:22" x14ac:dyDescent="0.25">
      <c r="V20" t="s">
        <v>19</v>
      </c>
    </row>
    <row r="22" spans="1:22" x14ac:dyDescent="0.25">
      <c r="V22" t="s">
        <v>20</v>
      </c>
    </row>
    <row r="23" spans="1:22" x14ac:dyDescent="0.25">
      <c r="V23" t="s">
        <v>21</v>
      </c>
    </row>
    <row r="24" spans="1:22" x14ac:dyDescent="0.25">
      <c r="V24" t="s">
        <v>22</v>
      </c>
    </row>
    <row r="26" spans="1:22" x14ac:dyDescent="0.25">
      <c r="V26" t="s">
        <v>23</v>
      </c>
    </row>
    <row r="30" spans="1:22" x14ac:dyDescent="0.25">
      <c r="B30">
        <v>32</v>
      </c>
      <c r="C30">
        <v>64</v>
      </c>
      <c r="D30">
        <v>128</v>
      </c>
      <c r="E30">
        <v>256</v>
      </c>
      <c r="F30" t="s">
        <v>25</v>
      </c>
      <c r="G30" t="s">
        <v>24</v>
      </c>
      <c r="H30">
        <v>512</v>
      </c>
      <c r="I30">
        <v>512</v>
      </c>
    </row>
    <row r="31" spans="1:22" ht="60" x14ac:dyDescent="0.25">
      <c r="A31" s="3"/>
      <c r="B31" s="3" t="s">
        <v>0</v>
      </c>
      <c r="C31" s="3" t="s">
        <v>5</v>
      </c>
      <c r="D31" s="3" t="s">
        <v>8</v>
      </c>
      <c r="E31" s="3" t="s">
        <v>6</v>
      </c>
      <c r="F31" s="3" t="s">
        <v>7</v>
      </c>
      <c r="G31" s="3" t="s">
        <v>9</v>
      </c>
      <c r="Q31">
        <v>200</v>
      </c>
    </row>
    <row r="32" spans="1:22" x14ac:dyDescent="0.25">
      <c r="A32" t="s">
        <v>10</v>
      </c>
      <c r="F32" s="2"/>
      <c r="G32" s="1">
        <f t="shared" ref="G32" si="2">E32*D32/60</f>
        <v>0</v>
      </c>
      <c r="Q32" t="s">
        <v>11</v>
      </c>
    </row>
    <row r="33" spans="1:17" x14ac:dyDescent="0.25">
      <c r="A33" t="s">
        <v>1</v>
      </c>
      <c r="F33" s="2"/>
      <c r="G33" s="1">
        <f>E33*D33/60</f>
        <v>0</v>
      </c>
      <c r="Q33" t="s">
        <v>26</v>
      </c>
    </row>
    <row r="34" spans="1:17" x14ac:dyDescent="0.25">
      <c r="A34" t="s">
        <v>2</v>
      </c>
      <c r="B34">
        <v>200</v>
      </c>
      <c r="C34">
        <v>4455235</v>
      </c>
      <c r="D34">
        <v>104</v>
      </c>
      <c r="E34">
        <v>11</v>
      </c>
      <c r="F34" s="2">
        <v>0.74170000000000003</v>
      </c>
      <c r="G34" s="1">
        <f t="shared" ref="G34:G36" si="3">E34*D34/60</f>
        <v>19.066666666666666</v>
      </c>
      <c r="Q34" t="s">
        <v>27</v>
      </c>
    </row>
    <row r="35" spans="1:17" x14ac:dyDescent="0.25">
      <c r="A35" t="s">
        <v>3</v>
      </c>
      <c r="B35">
        <v>250</v>
      </c>
      <c r="F35" s="2"/>
      <c r="G35" s="1">
        <f t="shared" si="3"/>
        <v>0</v>
      </c>
      <c r="Q35" t="s">
        <v>28</v>
      </c>
    </row>
    <row r="36" spans="1:17" x14ac:dyDescent="0.25">
      <c r="A36" t="s">
        <v>4</v>
      </c>
      <c r="B36">
        <v>300</v>
      </c>
      <c r="C36">
        <v>5241667</v>
      </c>
      <c r="F36" s="2"/>
      <c r="G36" s="1">
        <f t="shared" si="3"/>
        <v>0</v>
      </c>
      <c r="Q36" t="s">
        <v>15</v>
      </c>
    </row>
    <row r="37" spans="1:17" x14ac:dyDescent="0.25">
      <c r="Q37" t="s">
        <v>16</v>
      </c>
    </row>
    <row r="39" spans="1:17" x14ac:dyDescent="0.25">
      <c r="Q39" t="s">
        <v>29</v>
      </c>
    </row>
    <row r="40" spans="1:17" x14ac:dyDescent="0.25">
      <c r="Q40" t="s">
        <v>30</v>
      </c>
    </row>
    <row r="41" spans="1:17" x14ac:dyDescent="0.25">
      <c r="Q41" t="s">
        <v>31</v>
      </c>
    </row>
    <row r="43" spans="1:17" x14ac:dyDescent="0.25">
      <c r="Q43" t="s">
        <v>32</v>
      </c>
    </row>
    <row r="44" spans="1:17" x14ac:dyDescent="0.25">
      <c r="Q44" t="s">
        <v>33</v>
      </c>
    </row>
    <row r="45" spans="1:17" x14ac:dyDescent="0.25">
      <c r="Q45" t="s">
        <v>34</v>
      </c>
    </row>
    <row r="47" spans="1:17" x14ac:dyDescent="0.25">
      <c r="Q47" t="s">
        <v>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EE7D-C4BA-4F6A-8D3D-827524550F3C}">
  <dimension ref="C2:AR54"/>
  <sheetViews>
    <sheetView tabSelected="1" topLeftCell="W16" workbookViewId="0">
      <selection activeCell="AC38" sqref="AC38:AT54"/>
    </sheetView>
  </sheetViews>
  <sheetFormatPr defaultRowHeight="15" x14ac:dyDescent="0.25"/>
  <cols>
    <col min="23" max="23" width="10.5703125" bestFit="1" customWidth="1"/>
  </cols>
  <sheetData>
    <row r="2" spans="3:32" x14ac:dyDescent="0.25">
      <c r="C2" t="s">
        <v>36</v>
      </c>
      <c r="D2">
        <v>20000</v>
      </c>
      <c r="I2">
        <v>10000</v>
      </c>
      <c r="O2" t="s">
        <v>36</v>
      </c>
      <c r="P2">
        <v>20000</v>
      </c>
      <c r="U2" t="s">
        <v>36</v>
      </c>
      <c r="V2">
        <v>10000</v>
      </c>
      <c r="Z2" t="s">
        <v>36</v>
      </c>
      <c r="AA2">
        <v>10000</v>
      </c>
      <c r="AE2" t="s">
        <v>36</v>
      </c>
      <c r="AF2">
        <v>10000</v>
      </c>
    </row>
    <row r="3" spans="3:32" x14ac:dyDescent="0.25">
      <c r="C3" t="s">
        <v>37</v>
      </c>
      <c r="D3">
        <v>6000</v>
      </c>
      <c r="I3">
        <v>2700</v>
      </c>
      <c r="O3" t="s">
        <v>37</v>
      </c>
      <c r="P3">
        <v>6000</v>
      </c>
      <c r="U3" t="s">
        <v>37</v>
      </c>
      <c r="V3">
        <v>2700</v>
      </c>
      <c r="Z3" t="s">
        <v>37</v>
      </c>
      <c r="AA3">
        <v>2700</v>
      </c>
      <c r="AE3" t="s">
        <v>37</v>
      </c>
      <c r="AF3">
        <v>2700</v>
      </c>
    </row>
    <row r="4" spans="3:32" x14ac:dyDescent="0.25">
      <c r="C4" t="s">
        <v>38</v>
      </c>
      <c r="D4">
        <v>32</v>
      </c>
      <c r="I4">
        <v>16</v>
      </c>
      <c r="O4" t="s">
        <v>38</v>
      </c>
      <c r="P4">
        <v>16</v>
      </c>
      <c r="U4" t="s">
        <v>38</v>
      </c>
      <c r="V4">
        <v>8</v>
      </c>
      <c r="Z4" t="s">
        <v>38</v>
      </c>
      <c r="AA4">
        <v>20</v>
      </c>
      <c r="AE4" t="s">
        <v>38</v>
      </c>
      <c r="AF4">
        <v>64</v>
      </c>
    </row>
    <row r="5" spans="3:32" x14ac:dyDescent="0.25">
      <c r="C5" t="s">
        <v>49</v>
      </c>
      <c r="D5">
        <v>13</v>
      </c>
      <c r="I5">
        <v>24</v>
      </c>
      <c r="O5" t="s">
        <v>49</v>
      </c>
      <c r="P5">
        <v>9</v>
      </c>
      <c r="U5" t="s">
        <v>49</v>
      </c>
      <c r="Z5" t="s">
        <v>49</v>
      </c>
      <c r="AA5">
        <v>12</v>
      </c>
      <c r="AE5" t="s">
        <v>49</v>
      </c>
    </row>
    <row r="6" spans="3:32" x14ac:dyDescent="0.25">
      <c r="C6" t="s">
        <v>50</v>
      </c>
      <c r="D6">
        <v>625</v>
      </c>
      <c r="I6">
        <v>625</v>
      </c>
      <c r="O6" t="s">
        <v>50</v>
      </c>
      <c r="P6">
        <v>1250</v>
      </c>
      <c r="U6" t="s">
        <v>50</v>
      </c>
      <c r="V6">
        <v>1250</v>
      </c>
      <c r="Z6" t="s">
        <v>50</v>
      </c>
      <c r="AA6">
        <v>500</v>
      </c>
      <c r="AE6" t="s">
        <v>50</v>
      </c>
      <c r="AF6">
        <v>156</v>
      </c>
    </row>
    <row r="7" spans="3:32" x14ac:dyDescent="0.25">
      <c r="C7" t="s">
        <v>51</v>
      </c>
      <c r="D7">
        <v>440</v>
      </c>
      <c r="I7">
        <v>220</v>
      </c>
      <c r="O7" t="s">
        <v>51</v>
      </c>
      <c r="P7">
        <v>440</v>
      </c>
      <c r="U7" t="s">
        <v>51</v>
      </c>
      <c r="Z7" t="s">
        <v>51</v>
      </c>
      <c r="AA7">
        <v>225</v>
      </c>
      <c r="AE7" t="s">
        <v>51</v>
      </c>
    </row>
    <row r="8" spans="3:32" x14ac:dyDescent="0.25">
      <c r="C8" t="s">
        <v>52</v>
      </c>
      <c r="D8" s="1">
        <f>D5*D7/60</f>
        <v>95.333333333333329</v>
      </c>
      <c r="I8">
        <f>I7*I5/60</f>
        <v>88</v>
      </c>
      <c r="O8" t="s">
        <v>52</v>
      </c>
      <c r="P8" s="1">
        <f>P5*P7/60</f>
        <v>66</v>
      </c>
      <c r="U8" t="s">
        <v>52</v>
      </c>
      <c r="V8" s="1">
        <f>V5*V7/60</f>
        <v>0</v>
      </c>
      <c r="Z8" t="s">
        <v>52</v>
      </c>
      <c r="AA8" s="1">
        <f>AA5*AA7/60</f>
        <v>45</v>
      </c>
      <c r="AE8" t="s">
        <v>52</v>
      </c>
      <c r="AF8" s="1">
        <f>AF5*AF7/60</f>
        <v>0</v>
      </c>
    </row>
    <row r="10" spans="3:32" x14ac:dyDescent="0.25">
      <c r="D10" t="s">
        <v>11</v>
      </c>
      <c r="I10" t="s">
        <v>11</v>
      </c>
      <c r="O10" t="s">
        <v>11</v>
      </c>
      <c r="U10" t="s">
        <v>72</v>
      </c>
      <c r="Z10" t="s">
        <v>11</v>
      </c>
      <c r="AE10" t="s">
        <v>11</v>
      </c>
    </row>
    <row r="11" spans="3:32" x14ac:dyDescent="0.25">
      <c r="D11" t="s">
        <v>39</v>
      </c>
      <c r="I11" t="s">
        <v>53</v>
      </c>
      <c r="O11" t="s">
        <v>63</v>
      </c>
      <c r="Z11" t="s">
        <v>73</v>
      </c>
      <c r="AE11" t="s">
        <v>82</v>
      </c>
    </row>
    <row r="12" spans="3:32" x14ac:dyDescent="0.25">
      <c r="D12" t="s">
        <v>40</v>
      </c>
      <c r="I12" t="s">
        <v>54</v>
      </c>
      <c r="O12" t="s">
        <v>64</v>
      </c>
      <c r="Z12" t="s">
        <v>74</v>
      </c>
      <c r="AE12" t="s">
        <v>83</v>
      </c>
    </row>
    <row r="13" spans="3:32" x14ac:dyDescent="0.25">
      <c r="D13" t="s">
        <v>41</v>
      </c>
      <c r="I13" t="s">
        <v>55</v>
      </c>
      <c r="O13" t="s">
        <v>65</v>
      </c>
      <c r="Z13" t="s">
        <v>75</v>
      </c>
      <c r="AE13" t="s">
        <v>84</v>
      </c>
    </row>
    <row r="14" spans="3:32" x14ac:dyDescent="0.25">
      <c r="D14" t="s">
        <v>15</v>
      </c>
      <c r="I14" t="s">
        <v>15</v>
      </c>
      <c r="O14" t="s">
        <v>15</v>
      </c>
      <c r="Z14" t="s">
        <v>15</v>
      </c>
      <c r="AE14" t="s">
        <v>15</v>
      </c>
    </row>
    <row r="15" spans="3:32" x14ac:dyDescent="0.25">
      <c r="D15" t="s">
        <v>16</v>
      </c>
      <c r="I15" t="s">
        <v>16</v>
      </c>
      <c r="O15" t="s">
        <v>16</v>
      </c>
      <c r="Z15" t="s">
        <v>16</v>
      </c>
      <c r="AE15" t="s">
        <v>16</v>
      </c>
    </row>
    <row r="17" spans="4:32" x14ac:dyDescent="0.25">
      <c r="D17" t="s">
        <v>42</v>
      </c>
      <c r="I17" t="s">
        <v>56</v>
      </c>
      <c r="O17" t="s">
        <v>66</v>
      </c>
      <c r="Z17" t="s">
        <v>76</v>
      </c>
      <c r="AE17" t="s">
        <v>85</v>
      </c>
    </row>
    <row r="18" spans="4:32" x14ac:dyDescent="0.25">
      <c r="D18" t="s">
        <v>43</v>
      </c>
      <c r="I18" t="s">
        <v>57</v>
      </c>
      <c r="O18" t="s">
        <v>67</v>
      </c>
      <c r="Z18" t="s">
        <v>77</v>
      </c>
      <c r="AE18" t="s">
        <v>86</v>
      </c>
    </row>
    <row r="19" spans="4:32" x14ac:dyDescent="0.25">
      <c r="D19" t="s">
        <v>44</v>
      </c>
      <c r="I19" t="s">
        <v>58</v>
      </c>
      <c r="O19" t="s">
        <v>68</v>
      </c>
      <c r="Z19" t="s">
        <v>78</v>
      </c>
      <c r="AE19" t="s">
        <v>87</v>
      </c>
    </row>
    <row r="21" spans="4:32" x14ac:dyDescent="0.25">
      <c r="D21" t="s">
        <v>45</v>
      </c>
      <c r="I21" t="s">
        <v>59</v>
      </c>
      <c r="O21" t="s">
        <v>32</v>
      </c>
      <c r="Z21" t="s">
        <v>45</v>
      </c>
      <c r="AE21" t="s">
        <v>32</v>
      </c>
    </row>
    <row r="22" spans="4:32" x14ac:dyDescent="0.25">
      <c r="D22" t="s">
        <v>46</v>
      </c>
      <c r="I22" t="s">
        <v>60</v>
      </c>
      <c r="O22" t="s">
        <v>69</v>
      </c>
      <c r="Z22" t="s">
        <v>79</v>
      </c>
      <c r="AE22" t="s">
        <v>88</v>
      </c>
    </row>
    <row r="23" spans="4:32" x14ac:dyDescent="0.25">
      <c r="D23" t="s">
        <v>47</v>
      </c>
      <c r="I23" t="s">
        <v>61</v>
      </c>
      <c r="O23" t="s">
        <v>70</v>
      </c>
      <c r="Z23" t="s">
        <v>80</v>
      </c>
      <c r="AE23" t="s">
        <v>70</v>
      </c>
    </row>
    <row r="25" spans="4:32" x14ac:dyDescent="0.25">
      <c r="D25" t="s">
        <v>48</v>
      </c>
      <c r="I25" t="s">
        <v>62</v>
      </c>
      <c r="O25" t="s">
        <v>71</v>
      </c>
      <c r="Z25" t="s">
        <v>81</v>
      </c>
      <c r="AE25" t="s">
        <v>89</v>
      </c>
    </row>
    <row r="29" spans="4:32" x14ac:dyDescent="0.25">
      <c r="Q29" t="s">
        <v>105</v>
      </c>
      <c r="R29" t="s">
        <v>106</v>
      </c>
      <c r="S29" t="s">
        <v>107</v>
      </c>
      <c r="T29" t="s">
        <v>108</v>
      </c>
      <c r="U29" t="s">
        <v>109</v>
      </c>
      <c r="V29" t="s">
        <v>110</v>
      </c>
      <c r="W29" t="s">
        <v>111</v>
      </c>
      <c r="X29" t="s">
        <v>7</v>
      </c>
      <c r="AA29" t="s">
        <v>0</v>
      </c>
      <c r="AB29" t="s">
        <v>5</v>
      </c>
      <c r="AC29" t="s">
        <v>8</v>
      </c>
      <c r="AD29" t="s">
        <v>6</v>
      </c>
      <c r="AE29" t="s">
        <v>7</v>
      </c>
      <c r="AF29" t="s">
        <v>120</v>
      </c>
    </row>
    <row r="30" spans="4:32" x14ac:dyDescent="0.25">
      <c r="Q30">
        <v>64</v>
      </c>
      <c r="R30">
        <v>10000</v>
      </c>
      <c r="S30">
        <v>2700</v>
      </c>
      <c r="T30">
        <v>18</v>
      </c>
      <c r="U30">
        <f>156</f>
        <v>156</v>
      </c>
      <c r="V30">
        <v>60</v>
      </c>
      <c r="W30" s="1">
        <f>T30*V30/60</f>
        <v>18</v>
      </c>
      <c r="X30" s="2">
        <v>0.75380000000000003</v>
      </c>
      <c r="AA30">
        <v>150</v>
      </c>
      <c r="AB30">
        <v>839683</v>
      </c>
      <c r="AC30">
        <v>67</v>
      </c>
      <c r="AD30">
        <v>9</v>
      </c>
      <c r="AE30" s="5">
        <v>0.72399999999999998</v>
      </c>
      <c r="AF30">
        <v>10</v>
      </c>
    </row>
    <row r="31" spans="4:32" x14ac:dyDescent="0.25">
      <c r="Q31">
        <v>32</v>
      </c>
      <c r="R31">
        <v>10000</v>
      </c>
      <c r="S31">
        <v>2700</v>
      </c>
      <c r="T31">
        <v>13</v>
      </c>
      <c r="U31">
        <f>U30*(64/Q31)</f>
        <v>312</v>
      </c>
      <c r="V31">
        <v>64</v>
      </c>
      <c r="W31" s="1">
        <f t="shared" ref="W31:W34" si="0">T31*V31/60</f>
        <v>13.866666666666667</v>
      </c>
      <c r="X31" s="2">
        <v>0.74470000000000003</v>
      </c>
      <c r="AA31">
        <v>200</v>
      </c>
      <c r="AB31">
        <v>1888259</v>
      </c>
      <c r="AC31">
        <v>101</v>
      </c>
      <c r="AD31">
        <v>11</v>
      </c>
      <c r="AE31" s="5">
        <v>0.72699999999999998</v>
      </c>
      <c r="AF31">
        <v>19</v>
      </c>
    </row>
    <row r="32" spans="4:32" x14ac:dyDescent="0.25">
      <c r="Q32">
        <v>16</v>
      </c>
      <c r="R32">
        <v>10000</v>
      </c>
      <c r="S32">
        <v>2700</v>
      </c>
      <c r="T32">
        <v>17</v>
      </c>
      <c r="U32">
        <v>625</v>
      </c>
      <c r="V32">
        <v>68</v>
      </c>
      <c r="W32" s="1">
        <f t="shared" si="0"/>
        <v>19.266666666666666</v>
      </c>
      <c r="X32" s="2">
        <v>0.7117</v>
      </c>
      <c r="AA32">
        <v>250</v>
      </c>
      <c r="AB32">
        <v>2805763</v>
      </c>
      <c r="AC32">
        <v>153</v>
      </c>
      <c r="AD32">
        <v>15</v>
      </c>
      <c r="AE32" s="5">
        <v>0.73</v>
      </c>
      <c r="AF32">
        <v>38</v>
      </c>
    </row>
    <row r="33" spans="16:44" x14ac:dyDescent="0.25">
      <c r="Q33">
        <v>12</v>
      </c>
      <c r="R33">
        <v>10000</v>
      </c>
      <c r="S33">
        <v>2700</v>
      </c>
      <c r="T33">
        <v>7</v>
      </c>
      <c r="U33">
        <f t="shared" ref="U33:U34" si="1">$U$30*(64/Q33)</f>
        <v>832</v>
      </c>
      <c r="V33">
        <v>69</v>
      </c>
      <c r="W33" s="1">
        <f t="shared" si="0"/>
        <v>8.0500000000000007</v>
      </c>
      <c r="X33" s="2">
        <v>0.68169999999999997</v>
      </c>
      <c r="AA33">
        <v>300</v>
      </c>
      <c r="AB33">
        <v>5427203</v>
      </c>
      <c r="AC33">
        <v>213</v>
      </c>
      <c r="AD33">
        <v>15</v>
      </c>
      <c r="AE33" s="5">
        <v>0.745</v>
      </c>
      <c r="AF33">
        <v>53</v>
      </c>
    </row>
    <row r="34" spans="16:44" x14ac:dyDescent="0.25">
      <c r="Q34">
        <v>8</v>
      </c>
      <c r="R34">
        <v>10000</v>
      </c>
      <c r="S34">
        <v>2700</v>
      </c>
      <c r="T34">
        <v>20</v>
      </c>
      <c r="U34">
        <v>1250</v>
      </c>
      <c r="V34">
        <v>65</v>
      </c>
      <c r="W34" s="1">
        <f t="shared" si="0"/>
        <v>21.666666666666668</v>
      </c>
      <c r="X34" s="2">
        <v>0.7117</v>
      </c>
    </row>
    <row r="38" spans="16:44" x14ac:dyDescent="0.25">
      <c r="AC38" t="s">
        <v>114</v>
      </c>
      <c r="AH38" t="s">
        <v>115</v>
      </c>
      <c r="AM38" t="s">
        <v>116</v>
      </c>
      <c r="AR38" t="s">
        <v>160</v>
      </c>
    </row>
    <row r="39" spans="16:44" x14ac:dyDescent="0.25">
      <c r="Q39" t="s">
        <v>112</v>
      </c>
      <c r="R39" t="s">
        <v>106</v>
      </c>
      <c r="S39" t="s">
        <v>107</v>
      </c>
      <c r="T39" t="s">
        <v>108</v>
      </c>
      <c r="U39" t="s">
        <v>109</v>
      </c>
      <c r="V39" t="s">
        <v>110</v>
      </c>
      <c r="W39" t="s">
        <v>111</v>
      </c>
      <c r="X39" t="s">
        <v>7</v>
      </c>
      <c r="AC39" t="s">
        <v>11</v>
      </c>
      <c r="AH39" t="s">
        <v>11</v>
      </c>
      <c r="AM39" t="s">
        <v>11</v>
      </c>
      <c r="AR39" t="s">
        <v>11</v>
      </c>
    </row>
    <row r="40" spans="16:44" x14ac:dyDescent="0.25">
      <c r="Q40">
        <v>1E-4</v>
      </c>
      <c r="R40">
        <v>10000</v>
      </c>
      <c r="S40">
        <v>2700</v>
      </c>
      <c r="T40">
        <v>18</v>
      </c>
      <c r="U40">
        <v>312</v>
      </c>
      <c r="V40">
        <v>70</v>
      </c>
      <c r="W40" s="1">
        <f>T40*V40/60</f>
        <v>21</v>
      </c>
      <c r="X40" s="2">
        <v>0.77780000000000005</v>
      </c>
      <c r="AC40" t="s">
        <v>121</v>
      </c>
      <c r="AH40" t="s">
        <v>131</v>
      </c>
      <c r="AM40" t="s">
        <v>140</v>
      </c>
      <c r="AR40" t="s">
        <v>150</v>
      </c>
    </row>
    <row r="41" spans="16:44" x14ac:dyDescent="0.25">
      <c r="Q41">
        <v>1E-3</v>
      </c>
      <c r="R41">
        <v>10000</v>
      </c>
      <c r="S41">
        <v>2700</v>
      </c>
      <c r="T41">
        <v>14</v>
      </c>
      <c r="U41">
        <v>312</v>
      </c>
      <c r="V41">
        <v>70</v>
      </c>
      <c r="W41" s="1">
        <f t="shared" ref="W41:W44" si="2">T41*V41/60</f>
        <v>16.333333333333332</v>
      </c>
      <c r="X41" s="2">
        <v>0.74770000000000003</v>
      </c>
      <c r="AC41" t="s">
        <v>122</v>
      </c>
      <c r="AH41" t="s">
        <v>122</v>
      </c>
      <c r="AM41" t="s">
        <v>141</v>
      </c>
      <c r="AR41" t="s">
        <v>151</v>
      </c>
    </row>
    <row r="42" spans="16:44" x14ac:dyDescent="0.25">
      <c r="Q42">
        <v>0.01</v>
      </c>
      <c r="R42">
        <v>10000</v>
      </c>
      <c r="S42">
        <v>2700</v>
      </c>
      <c r="T42">
        <v>13</v>
      </c>
      <c r="U42">
        <v>312</v>
      </c>
      <c r="V42">
        <v>76</v>
      </c>
      <c r="W42" s="1">
        <f t="shared" si="2"/>
        <v>16.466666666666665</v>
      </c>
      <c r="X42">
        <v>70.569999999999993</v>
      </c>
      <c r="AC42" t="s">
        <v>123</v>
      </c>
      <c r="AH42" t="s">
        <v>132</v>
      </c>
      <c r="AM42" t="s">
        <v>142</v>
      </c>
      <c r="AR42" t="s">
        <v>152</v>
      </c>
    </row>
    <row r="43" spans="16:44" x14ac:dyDescent="0.25">
      <c r="Q43">
        <v>0.1</v>
      </c>
      <c r="R43">
        <v>10000</v>
      </c>
      <c r="S43">
        <v>2700</v>
      </c>
      <c r="T43">
        <v>13</v>
      </c>
      <c r="U43">
        <v>312</v>
      </c>
      <c r="V43">
        <v>76</v>
      </c>
      <c r="W43" s="1">
        <f t="shared" si="2"/>
        <v>16.466666666666665</v>
      </c>
      <c r="X43" s="2">
        <v>0.73570000000000002</v>
      </c>
      <c r="AC43" t="s">
        <v>15</v>
      </c>
      <c r="AH43" t="s">
        <v>15</v>
      </c>
      <c r="AM43" t="s">
        <v>15</v>
      </c>
      <c r="AR43" t="s">
        <v>15</v>
      </c>
    </row>
    <row r="44" spans="16:44" x14ac:dyDescent="0.25">
      <c r="Q44">
        <v>1</v>
      </c>
      <c r="R44">
        <v>10000</v>
      </c>
      <c r="S44">
        <v>2700</v>
      </c>
      <c r="T44">
        <v>13</v>
      </c>
      <c r="U44">
        <v>312</v>
      </c>
      <c r="V44">
        <v>64</v>
      </c>
      <c r="W44" s="1">
        <f t="shared" si="2"/>
        <v>13.866666666666667</v>
      </c>
      <c r="X44" s="2">
        <v>0.72070000000000001</v>
      </c>
      <c r="AC44" t="s">
        <v>16</v>
      </c>
      <c r="AH44" t="s">
        <v>16</v>
      </c>
      <c r="AM44" t="s">
        <v>16</v>
      </c>
      <c r="AR44" t="s">
        <v>16</v>
      </c>
    </row>
    <row r="46" spans="16:44" x14ac:dyDescent="0.25">
      <c r="AC46" t="s">
        <v>124</v>
      </c>
      <c r="AH46" t="s">
        <v>133</v>
      </c>
      <c r="AM46" t="s">
        <v>143</v>
      </c>
      <c r="AR46" t="s">
        <v>153</v>
      </c>
    </row>
    <row r="47" spans="16:44" x14ac:dyDescent="0.25">
      <c r="P47" t="s">
        <v>113</v>
      </c>
      <c r="Q47" t="s">
        <v>118</v>
      </c>
      <c r="R47" t="s">
        <v>106</v>
      </c>
      <c r="S47" t="s">
        <v>107</v>
      </c>
      <c r="T47" t="s">
        <v>108</v>
      </c>
      <c r="U47" t="s">
        <v>109</v>
      </c>
      <c r="V47" t="s">
        <v>110</v>
      </c>
      <c r="W47" t="s">
        <v>111</v>
      </c>
      <c r="X47" t="s">
        <v>7</v>
      </c>
      <c r="AC47" t="s">
        <v>125</v>
      </c>
      <c r="AH47" t="s">
        <v>134</v>
      </c>
      <c r="AM47" t="s">
        <v>144</v>
      </c>
      <c r="AR47" t="s">
        <v>154</v>
      </c>
    </row>
    <row r="48" spans="16:44" x14ac:dyDescent="0.25">
      <c r="P48" t="s">
        <v>119</v>
      </c>
      <c r="Q48">
        <v>150</v>
      </c>
      <c r="R48">
        <v>10000</v>
      </c>
      <c r="S48">
        <v>2700</v>
      </c>
      <c r="T48">
        <v>18</v>
      </c>
      <c r="U48">
        <v>312</v>
      </c>
      <c r="V48">
        <v>70</v>
      </c>
      <c r="W48" s="1">
        <f>T48*V48/60</f>
        <v>21</v>
      </c>
      <c r="X48" s="4">
        <v>0.77780000000000005</v>
      </c>
      <c r="AC48" t="s">
        <v>126</v>
      </c>
      <c r="AH48" t="s">
        <v>135</v>
      </c>
      <c r="AM48" t="s">
        <v>145</v>
      </c>
      <c r="AR48" t="s">
        <v>155</v>
      </c>
    </row>
    <row r="49" spans="16:44" x14ac:dyDescent="0.25">
      <c r="P49" t="s">
        <v>114</v>
      </c>
      <c r="Q49">
        <v>150</v>
      </c>
      <c r="R49">
        <v>10000</v>
      </c>
      <c r="S49">
        <v>2700</v>
      </c>
      <c r="T49">
        <v>10</v>
      </c>
      <c r="U49">
        <v>312</v>
      </c>
      <c r="V49">
        <v>115</v>
      </c>
      <c r="W49" s="1">
        <f>T49*V49/60</f>
        <v>19.166666666666668</v>
      </c>
      <c r="X49" s="4">
        <v>0.75980000000000003</v>
      </c>
    </row>
    <row r="50" spans="16:44" x14ac:dyDescent="0.25">
      <c r="P50" t="s">
        <v>115</v>
      </c>
      <c r="Q50">
        <v>150</v>
      </c>
      <c r="R50">
        <v>10000</v>
      </c>
      <c r="S50">
        <v>2700</v>
      </c>
      <c r="T50">
        <v>8</v>
      </c>
      <c r="U50">
        <v>312</v>
      </c>
      <c r="V50">
        <v>130</v>
      </c>
      <c r="W50" s="1">
        <f>T50*V50/60</f>
        <v>17.333333333333332</v>
      </c>
      <c r="X50" s="4">
        <v>0.67869999999999997</v>
      </c>
      <c r="AC50" t="s">
        <v>127</v>
      </c>
      <c r="AH50" t="s">
        <v>136</v>
      </c>
      <c r="AM50" t="s">
        <v>146</v>
      </c>
      <c r="AR50" t="s">
        <v>156</v>
      </c>
    </row>
    <row r="51" spans="16:44" x14ac:dyDescent="0.25">
      <c r="P51" t="s">
        <v>116</v>
      </c>
      <c r="Q51">
        <v>150</v>
      </c>
      <c r="R51">
        <v>10000</v>
      </c>
      <c r="S51">
        <v>2700</v>
      </c>
      <c r="T51">
        <v>4</v>
      </c>
      <c r="U51">
        <v>312</v>
      </c>
      <c r="V51">
        <v>91</v>
      </c>
      <c r="W51" s="1">
        <f>T51*V51/60</f>
        <v>6.0666666666666664</v>
      </c>
      <c r="X51" s="4">
        <v>0.59160000000000001</v>
      </c>
      <c r="AC51" t="s">
        <v>128</v>
      </c>
      <c r="AH51" t="s">
        <v>137</v>
      </c>
      <c r="AM51" t="s">
        <v>147</v>
      </c>
      <c r="AR51" t="s">
        <v>157</v>
      </c>
    </row>
    <row r="52" spans="16:44" x14ac:dyDescent="0.25">
      <c r="P52" t="s">
        <v>117</v>
      </c>
      <c r="Q52">
        <v>150</v>
      </c>
      <c r="R52">
        <v>10000</v>
      </c>
      <c r="S52">
        <v>2700</v>
      </c>
      <c r="T52">
        <v>4</v>
      </c>
      <c r="U52">
        <v>312</v>
      </c>
      <c r="V52">
        <v>168</v>
      </c>
      <c r="W52" s="1">
        <f>T52*V52/60</f>
        <v>11.2</v>
      </c>
      <c r="X52" s="4">
        <v>0.45050000000000001</v>
      </c>
      <c r="AC52" t="s">
        <v>129</v>
      </c>
      <c r="AH52" t="s">
        <v>138</v>
      </c>
      <c r="AM52" t="s">
        <v>148</v>
      </c>
      <c r="AR52" t="s">
        <v>158</v>
      </c>
    </row>
    <row r="54" spans="16:44" x14ac:dyDescent="0.25">
      <c r="AC54" t="s">
        <v>130</v>
      </c>
      <c r="AH54" t="s">
        <v>139</v>
      </c>
      <c r="AM54" t="s">
        <v>149</v>
      </c>
      <c r="AR54" t="s">
        <v>159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6FC4-14A4-4194-AFC2-5C1B492997F3}">
  <dimension ref="A1:F13"/>
  <sheetViews>
    <sheetView workbookViewId="0">
      <selection activeCell="F4" sqref="F4"/>
    </sheetView>
  </sheetViews>
  <sheetFormatPr defaultRowHeight="15" x14ac:dyDescent="0.25"/>
  <cols>
    <col min="3" max="3" width="68.42578125" customWidth="1"/>
    <col min="4" max="4" width="9.85546875" customWidth="1"/>
    <col min="5" max="5" width="10.42578125" customWidth="1"/>
    <col min="6" max="6" width="8.5703125" customWidth="1"/>
  </cols>
  <sheetData>
    <row r="1" spans="1:6" x14ac:dyDescent="0.25">
      <c r="A1" t="s">
        <v>90</v>
      </c>
    </row>
    <row r="3" spans="1:6" s="3" customFormat="1" ht="45" x14ac:dyDescent="0.25">
      <c r="C3" s="3" t="s">
        <v>91</v>
      </c>
      <c r="D3" s="3" t="s">
        <v>92</v>
      </c>
      <c r="E3" s="3" t="s">
        <v>93</v>
      </c>
      <c r="F3" s="3" t="s">
        <v>7</v>
      </c>
    </row>
    <row r="4" spans="1:6" x14ac:dyDescent="0.25">
      <c r="C4" t="s">
        <v>103</v>
      </c>
      <c r="D4" s="2">
        <v>0.75939999999999996</v>
      </c>
      <c r="E4" s="2">
        <v>0.75190000000000001</v>
      </c>
      <c r="F4" s="2">
        <v>0.77170000000000005</v>
      </c>
    </row>
    <row r="5" spans="1:6" x14ac:dyDescent="0.25">
      <c r="C5" t="s">
        <v>94</v>
      </c>
      <c r="D5" s="2">
        <v>0.73750000000000004</v>
      </c>
      <c r="E5" s="2">
        <v>0.73380000000000001</v>
      </c>
      <c r="F5" s="2">
        <v>0.74770000000000003</v>
      </c>
    </row>
    <row r="6" spans="1:6" x14ac:dyDescent="0.25">
      <c r="C6" t="s">
        <v>97</v>
      </c>
      <c r="D6" s="2">
        <v>0.73650000000000004</v>
      </c>
      <c r="E6" s="2">
        <v>0.73280000000000001</v>
      </c>
      <c r="F6" s="2">
        <v>0.74470000000000003</v>
      </c>
    </row>
    <row r="7" spans="1:6" x14ac:dyDescent="0.25">
      <c r="C7" t="s">
        <v>95</v>
      </c>
      <c r="D7" s="2">
        <v>0.73529999999999995</v>
      </c>
      <c r="E7" s="2">
        <v>0.72570000000000001</v>
      </c>
      <c r="F7" s="2">
        <v>0.74170000000000003</v>
      </c>
    </row>
    <row r="8" spans="1:6" x14ac:dyDescent="0.25">
      <c r="C8" t="s">
        <v>101</v>
      </c>
      <c r="D8" s="2">
        <v>0.74329999999999996</v>
      </c>
      <c r="E8" s="2">
        <v>0.73729999999999996</v>
      </c>
      <c r="F8" s="2">
        <v>0.73570000000000002</v>
      </c>
    </row>
    <row r="9" spans="1:6" x14ac:dyDescent="0.25">
      <c r="C9" t="s">
        <v>96</v>
      </c>
      <c r="D9" s="2">
        <v>0.70979999999999999</v>
      </c>
      <c r="E9" s="2">
        <v>0.7208</v>
      </c>
      <c r="F9" s="2">
        <v>0.7087</v>
      </c>
    </row>
    <row r="10" spans="1:6" x14ac:dyDescent="0.25">
      <c r="C10" t="s">
        <v>100</v>
      </c>
      <c r="D10" s="2">
        <v>0.72689999999999999</v>
      </c>
      <c r="E10" s="2">
        <v>0.72960000000000003</v>
      </c>
      <c r="F10" s="2">
        <v>0.69059999999999999</v>
      </c>
    </row>
    <row r="11" spans="1:6" x14ac:dyDescent="0.25">
      <c r="C11" t="s">
        <v>99</v>
      </c>
      <c r="D11" s="2">
        <v>0.70450000000000002</v>
      </c>
      <c r="E11" s="2">
        <v>0.69630000000000003</v>
      </c>
      <c r="F11" s="2">
        <v>0.68459999999999999</v>
      </c>
    </row>
    <row r="12" spans="1:6" x14ac:dyDescent="0.25">
      <c r="C12" t="s">
        <v>102</v>
      </c>
      <c r="D12" s="2">
        <v>0.73599999999999999</v>
      </c>
      <c r="E12" s="2">
        <v>0.68799999999999994</v>
      </c>
      <c r="F12" s="2">
        <v>0.68459999999999999</v>
      </c>
    </row>
    <row r="13" spans="1:6" x14ac:dyDescent="0.25">
      <c r="C13" t="s">
        <v>98</v>
      </c>
      <c r="D13" s="2">
        <v>0.6603</v>
      </c>
      <c r="E13" s="2">
        <v>0.66569999999999996</v>
      </c>
      <c r="F13" s="2">
        <v>0.61860000000000004</v>
      </c>
    </row>
  </sheetData>
  <sortState xmlns:xlrd2="http://schemas.microsoft.com/office/spreadsheetml/2017/richdata2" ref="C4:F13">
    <sortCondition descending="1" ref="F4:F13"/>
  </sortState>
  <conditionalFormatting sqref="D4:D13">
    <cfRule type="expression" dxfId="1" priority="2">
      <formula>D4&gt;E4+0.01</formula>
    </cfRule>
  </conditionalFormatting>
  <conditionalFormatting sqref="F4:F13">
    <cfRule type="expression" dxfId="0" priority="1">
      <formula>F4+0.01&lt;D4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TIANCHENG QU</dc:creator>
  <cp:lastModifiedBy>Qu Tiancheng</cp:lastModifiedBy>
  <dcterms:created xsi:type="dcterms:W3CDTF">2015-06-05T18:17:20Z</dcterms:created>
  <dcterms:modified xsi:type="dcterms:W3CDTF">2020-02-28T04:15:08Z</dcterms:modified>
</cp:coreProperties>
</file>