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bass\Desktop\2019\august\0807\"/>
    </mc:Choice>
  </mc:AlternateContent>
  <xr:revisionPtr revIDLastSave="0" documentId="8_{946E5266-7273-4DA2-9596-E2EA19DA3706}" xr6:coauthVersionLast="43" xr6:coauthVersionMax="43" xr10:uidLastSave="{00000000-0000-0000-0000-000000000000}"/>
  <bookViews>
    <workbookView xWindow="-120" yWindow="-120" windowWidth="29040" windowHeight="17640" xr2:uid="{F1A28386-7B6A-4B42-A81F-CC5B55E15914}"/>
  </bookViews>
  <sheets>
    <sheet name="DNCR 2017-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E42" i="1"/>
  <c r="D42" i="1" s="1"/>
  <c r="F44" i="1"/>
  <c r="E44" i="1"/>
  <c r="D44" i="1" s="1"/>
  <c r="F43" i="1"/>
  <c r="E43" i="1"/>
  <c r="D43" i="1"/>
  <c r="F41" i="1"/>
  <c r="E41" i="1"/>
  <c r="D41" i="1" s="1"/>
  <c r="F38" i="1"/>
  <c r="E38" i="1"/>
  <c r="D38" i="1" s="1"/>
  <c r="F3" i="1"/>
  <c r="E3" i="1"/>
  <c r="D3" i="1" s="1"/>
  <c r="F33" i="1"/>
  <c r="E33" i="1"/>
  <c r="D33" i="1" s="1"/>
  <c r="F31" i="1"/>
  <c r="E31" i="1"/>
  <c r="D31" i="1" s="1"/>
  <c r="F30" i="1"/>
  <c r="E30" i="1"/>
  <c r="D30" i="1" s="1"/>
  <c r="F29" i="1"/>
  <c r="E29" i="1"/>
  <c r="D29" i="1" s="1"/>
  <c r="F20" i="1"/>
  <c r="E20" i="1"/>
  <c r="D20" i="1" s="1"/>
  <c r="F17" i="1"/>
  <c r="E17" i="1"/>
  <c r="D17" i="1" s="1"/>
  <c r="F8" i="1"/>
  <c r="E8" i="1"/>
  <c r="D8" i="1" s="1"/>
  <c r="F15" i="1"/>
  <c r="E15" i="1"/>
  <c r="D15" i="1" s="1"/>
  <c r="F12" i="1"/>
  <c r="E12" i="1"/>
  <c r="D12" i="1" s="1"/>
  <c r="F37" i="1" l="1"/>
  <c r="E37" i="1"/>
  <c r="D37" i="1" s="1"/>
  <c r="F36" i="1"/>
  <c r="E36" i="1"/>
  <c r="D36" i="1"/>
  <c r="F35" i="1"/>
  <c r="E35" i="1"/>
  <c r="D35" i="1" s="1"/>
  <c r="F34" i="1"/>
  <c r="E34" i="1"/>
  <c r="D34" i="1" s="1"/>
  <c r="F32" i="1"/>
  <c r="E32" i="1"/>
  <c r="D32" i="1" s="1"/>
  <c r="F28" i="1"/>
  <c r="E28" i="1"/>
  <c r="D28" i="1" s="1"/>
  <c r="F27" i="1"/>
  <c r="E27" i="1"/>
  <c r="D27" i="1" s="1"/>
  <c r="F26" i="1"/>
  <c r="E26" i="1"/>
  <c r="D26" i="1" s="1"/>
  <c r="F25" i="1"/>
  <c r="E25" i="1"/>
  <c r="D25" i="1" s="1"/>
  <c r="F24" i="1"/>
  <c r="E24" i="1"/>
  <c r="D24" i="1" s="1"/>
  <c r="F23" i="1"/>
  <c r="E23" i="1"/>
  <c r="D23" i="1" s="1"/>
  <c r="F22" i="1"/>
  <c r="E22" i="1"/>
  <c r="D22" i="1" s="1"/>
  <c r="F21" i="1"/>
  <c r="E21" i="1"/>
  <c r="D21" i="1" s="1"/>
  <c r="F19" i="1"/>
  <c r="E19" i="1"/>
  <c r="D19" i="1" s="1"/>
  <c r="F18" i="1"/>
  <c r="E18" i="1"/>
  <c r="D18" i="1" s="1"/>
  <c r="F16" i="1"/>
  <c r="E16" i="1"/>
  <c r="D16" i="1" s="1"/>
  <c r="F14" i="1"/>
  <c r="E14" i="1"/>
  <c r="D14" i="1" s="1"/>
  <c r="F13" i="1"/>
  <c r="E13" i="1"/>
  <c r="D13" i="1" s="1"/>
  <c r="F11" i="1"/>
  <c r="E11" i="1"/>
  <c r="D11" i="1" s="1"/>
  <c r="F10" i="1"/>
  <c r="E10" i="1"/>
  <c r="D10" i="1" s="1"/>
  <c r="F9" i="1"/>
  <c r="E9" i="1"/>
  <c r="D9" i="1" s="1"/>
  <c r="F7" i="1"/>
  <c r="E7" i="1"/>
  <c r="D7" i="1" s="1"/>
  <c r="F6" i="1"/>
  <c r="E6" i="1"/>
  <c r="D6" i="1" s="1"/>
  <c r="F5" i="1"/>
  <c r="E5" i="1"/>
  <c r="D5" i="1" s="1"/>
  <c r="F4" i="1"/>
  <c r="E4" i="1"/>
  <c r="D4" i="1" s="1"/>
</calcChain>
</file>

<file path=xl/sharedStrings.xml><?xml version="1.0" encoding="utf-8"?>
<sst xmlns="http://schemas.openxmlformats.org/spreadsheetml/2006/main" count="152" uniqueCount="91">
  <si>
    <t>year</t>
  </si>
  <si>
    <t>total utility $</t>
  </si>
  <si>
    <t>total energy $</t>
  </si>
  <si>
    <t>total btu</t>
  </si>
  <si>
    <t>kwh</t>
  </si>
  <si>
    <t>kwh $</t>
  </si>
  <si>
    <t>ng therms</t>
  </si>
  <si>
    <t>ng $</t>
  </si>
  <si>
    <t>2oil gals</t>
  </si>
  <si>
    <t>2oil $</t>
  </si>
  <si>
    <t>6 oil gals</t>
  </si>
  <si>
    <t>6oil $</t>
  </si>
  <si>
    <t>propane gals</t>
  </si>
  <si>
    <t>propane $</t>
  </si>
  <si>
    <t>coal tons</t>
  </si>
  <si>
    <t>coal $</t>
  </si>
  <si>
    <t>wood tons</t>
  </si>
  <si>
    <t>wood $</t>
  </si>
  <si>
    <t>steam mlbs</t>
  </si>
  <si>
    <t>steam $</t>
  </si>
  <si>
    <t>chw tons</t>
  </si>
  <si>
    <t>chw $</t>
  </si>
  <si>
    <t>kgal water</t>
  </si>
  <si>
    <t>water sewer $</t>
  </si>
  <si>
    <t>gsf</t>
  </si>
  <si>
    <t>construction gsf</t>
  </si>
  <si>
    <t>renovated A/C gsf</t>
  </si>
  <si>
    <t>Alamance Battleground</t>
  </si>
  <si>
    <t>Aycock Birthplace</t>
  </si>
  <si>
    <t>Historic Bath</t>
  </si>
  <si>
    <t>Bath</t>
  </si>
  <si>
    <t>Bennett Place</t>
  </si>
  <si>
    <t>Bentonville Battlefield</t>
  </si>
  <si>
    <t>Brunswick Town/Fort Anderson</t>
  </si>
  <si>
    <t>Charlotte Hawkins Brown Museum</t>
  </si>
  <si>
    <t>Charlotte Hawkins Brown</t>
  </si>
  <si>
    <t>Duke Homestead</t>
  </si>
  <si>
    <t>Eastern Office</t>
  </si>
  <si>
    <t>Fort Dobbs</t>
  </si>
  <si>
    <t>Fort Fisher State Historic Site</t>
  </si>
  <si>
    <t>Fort Fisher SHS</t>
  </si>
  <si>
    <t>Gov. Richard Caswell Memorial</t>
  </si>
  <si>
    <t>Graveyard of the Atlantic Museum</t>
  </si>
  <si>
    <t>Historic Edenton</t>
  </si>
  <si>
    <t>Historic Halifax</t>
  </si>
  <si>
    <t>Stagville</t>
  </si>
  <si>
    <t>Historic Stagville</t>
  </si>
  <si>
    <t>Horne Creek Farm</t>
  </si>
  <si>
    <t>HOUSE IN THE HORSESHOE</t>
  </si>
  <si>
    <t>House in the Horseshoe</t>
  </si>
  <si>
    <t>MUSEUM OF THE CAPE FEAR</t>
  </si>
  <si>
    <t xml:space="preserve">MOH-MUSEUM OF THE CAPE FEAR </t>
  </si>
  <si>
    <t>Mountain Gateway Museum</t>
  </si>
  <si>
    <t>MUSEUM OF THE ALBEMARLE</t>
  </si>
  <si>
    <t>NC Maritime Museum</t>
  </si>
  <si>
    <t>NC Maritime Museum Beaufort</t>
  </si>
  <si>
    <t>North Carolina Transportation Museum</t>
  </si>
  <si>
    <t>North Carolina Tranportation Museum</t>
  </si>
  <si>
    <t>President James K. Polk SHS</t>
  </si>
  <si>
    <t>Pres. James K. Polk SHS</t>
  </si>
  <si>
    <t>REED GOLD MINE</t>
  </si>
  <si>
    <t>Reed Gold Mine</t>
  </si>
  <si>
    <t>Roanoke Island Festival Park</t>
  </si>
  <si>
    <t>SECCA</t>
  </si>
  <si>
    <t>Somerset Place State Historic Site</t>
  </si>
  <si>
    <t>Somerset Place SHS</t>
  </si>
  <si>
    <t>Thomas Wolfe Memorial SHS</t>
  </si>
  <si>
    <t>Thomas Wolfe Memorial</t>
  </si>
  <si>
    <t>Town Creek</t>
  </si>
  <si>
    <t>Town Creek Indian Mound</t>
  </si>
  <si>
    <t>TRYON PALACE</t>
  </si>
  <si>
    <t>Tryon Palace</t>
  </si>
  <si>
    <t xml:space="preserve">USS Battleship NORTH CAROLINA Memorial </t>
  </si>
  <si>
    <t>USS Battleship NORTH CAROLINA</t>
  </si>
  <si>
    <t>Vance Birthplace State Historic Site</t>
  </si>
  <si>
    <t>Vance Birthplace</t>
  </si>
  <si>
    <t>Western Office/Oteen</t>
  </si>
  <si>
    <t>Western Office</t>
  </si>
  <si>
    <t>DO NOT EDIT THE SHADED CELLS</t>
  </si>
  <si>
    <t>2017-18</t>
  </si>
  <si>
    <t>CSS Neuse CW Center</t>
  </si>
  <si>
    <t>Kinston Craftsmen Workshop</t>
  </si>
  <si>
    <t>Site</t>
  </si>
  <si>
    <t>Zoo</t>
  </si>
  <si>
    <t>NC Zoo</t>
  </si>
  <si>
    <t>Aquariums</t>
  </si>
  <si>
    <t>Natural Resources</t>
  </si>
  <si>
    <t>Cultural Resources</t>
  </si>
  <si>
    <t>State Parks</t>
  </si>
  <si>
    <t>Natural History / Whiteville</t>
  </si>
  <si>
    <t>contact name for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</si>
</sst>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&quot;$&quot;#,##0;\(&quot;$&quot;#,##0\)"/>
    <numFmt numFmtId="166" formatCode="_(&quot;$&quot;* #,##0_);_(&quot;$&quot;* \(#,##0\);_(&quot;$&quot;* &quot;-&quot;??_);_(@_)"/>
    <numFmt numFmtId="167" formatCode="#,##0.0"/>
    <numFmt numFmtId="168" formatCode="&quot;$&quot;#,##0.00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 tint="-0.499984740745262"/>
      <name val="Arial"/>
      <family val="2"/>
    </font>
    <font>
      <b/>
      <sz val="10"/>
      <name val="Arial"/>
      <family val="2"/>
    </font>
    <font>
      <u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4" applyFill="1"/>
    <xf numFmtId="0" fontId="4" fillId="0" borderId="0" xfId="4"/>
    <xf numFmtId="164" fontId="4" fillId="0" borderId="0" xfId="1" applyNumberFormat="1" applyFont="1" applyFill="1"/>
    <xf numFmtId="0" fontId="5" fillId="0" borderId="0" xfId="4" applyFont="1" applyFill="1"/>
    <xf numFmtId="0" fontId="5" fillId="0" borderId="0" xfId="4" applyFont="1"/>
    <xf numFmtId="0" fontId="4" fillId="0" borderId="0" xfId="4" applyFill="1" applyBorder="1"/>
    <xf numFmtId="0" fontId="5" fillId="0" borderId="0" xfId="0" applyFont="1" applyFill="1"/>
    <xf numFmtId="0" fontId="5" fillId="0" borderId="0" xfId="0" applyFont="1"/>
    <xf numFmtId="0" fontId="4" fillId="0" borderId="0" xfId="4" applyBorder="1"/>
    <xf numFmtId="0" fontId="4" fillId="0" borderId="0" xfId="4" applyFill="1" applyAlignment="1">
      <alignment horizontal="center"/>
    </xf>
    <xf numFmtId="0" fontId="4" fillId="0" borderId="0" xfId="4" applyAlignment="1">
      <alignment horizontal="center"/>
    </xf>
    <xf numFmtId="164" fontId="4" fillId="0" borderId="0" xfId="1" applyNumberFormat="1" applyFont="1"/>
    <xf numFmtId="3" fontId="3" fillId="0" borderId="1" xfId="2" applyNumberFormat="1" applyFont="1" applyFill="1" applyBorder="1" applyAlignment="1">
      <alignment horizontal="right"/>
    </xf>
    <xf numFmtId="165" fontId="3" fillId="0" borderId="1" xfId="2" applyNumberFormat="1" applyFont="1" applyFill="1" applyBorder="1" applyAlignment="1">
      <alignment horizontal="right"/>
    </xf>
    <xf numFmtId="164" fontId="3" fillId="0" borderId="1" xfId="1" applyNumberFormat="1" applyFont="1" applyFill="1" applyBorder="1" applyAlignment="1">
      <alignment horizontal="right"/>
    </xf>
    <xf numFmtId="165" fontId="3" fillId="0" borderId="1" xfId="2" applyNumberFormat="1" applyFont="1" applyFill="1" applyBorder="1" applyAlignment="1">
      <alignment horizontal="right" wrapText="1"/>
    </xf>
    <xf numFmtId="3" fontId="5" fillId="0" borderId="1" xfId="4" applyNumberFormat="1" applyFont="1" applyFill="1" applyBorder="1"/>
    <xf numFmtId="0" fontId="5" fillId="0" borderId="1" xfId="4" applyFont="1" applyFill="1" applyBorder="1"/>
    <xf numFmtId="166" fontId="5" fillId="0" borderId="1" xfId="5" applyNumberFormat="1" applyFont="1" applyFill="1" applyBorder="1"/>
    <xf numFmtId="164" fontId="5" fillId="0" borderId="1" xfId="1" applyNumberFormat="1" applyFont="1" applyFill="1" applyBorder="1"/>
    <xf numFmtId="3" fontId="3" fillId="0" borderId="1" xfId="3" applyNumberFormat="1" applyFont="1" applyFill="1" applyBorder="1" applyAlignment="1">
      <alignment horizontal="right" wrapText="1"/>
    </xf>
    <xf numFmtId="165" fontId="5" fillId="0" borderId="1" xfId="4" applyNumberFormat="1" applyFont="1" applyFill="1" applyBorder="1"/>
    <xf numFmtId="164" fontId="3" fillId="0" borderId="1" xfId="1" applyNumberFormat="1" applyFont="1" applyFill="1" applyBorder="1" applyAlignment="1">
      <alignment horizontal="right" wrapText="1"/>
    </xf>
    <xf numFmtId="3" fontId="5" fillId="0" borderId="1" xfId="0" applyNumberFormat="1" applyFont="1" applyFill="1" applyBorder="1"/>
    <xf numFmtId="168" fontId="3" fillId="0" borderId="1" xfId="2" applyNumberFormat="1" applyFont="1" applyFill="1" applyBorder="1" applyAlignment="1">
      <alignment horizontal="right"/>
    </xf>
    <xf numFmtId="167" fontId="3" fillId="0" borderId="1" xfId="2" applyNumberFormat="1" applyFont="1" applyFill="1" applyBorder="1" applyAlignment="1">
      <alignment horizontal="right"/>
    </xf>
    <xf numFmtId="0" fontId="3" fillId="0" borderId="1" xfId="4" applyFont="1" applyBorder="1" applyAlignment="1">
      <alignment horizontal="left"/>
    </xf>
    <xf numFmtId="49" fontId="3" fillId="0" borderId="1" xfId="2" applyNumberFormat="1" applyFont="1" applyFill="1" applyBorder="1" applyAlignment="1">
      <alignment horizontal="center"/>
    </xf>
    <xf numFmtId="0" fontId="5" fillId="0" borderId="1" xfId="4" applyFont="1" applyBorder="1"/>
    <xf numFmtId="165" fontId="6" fillId="3" borderId="1" xfId="4" applyNumberFormat="1" applyFont="1" applyFill="1" applyBorder="1"/>
    <xf numFmtId="3" fontId="6" fillId="3" borderId="1" xfId="3" applyNumberFormat="1" applyFont="1" applyFill="1" applyBorder="1" applyAlignment="1">
      <alignment horizontal="right" wrapText="1"/>
    </xf>
    <xf numFmtId="0" fontId="5" fillId="0" borderId="1" xfId="4" applyFont="1" applyFill="1" applyBorder="1" applyAlignment="1">
      <alignment horizontal="left"/>
    </xf>
    <xf numFmtId="0" fontId="3" fillId="0" borderId="1" xfId="3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0" fontId="5" fillId="0" borderId="1" xfId="0" applyFont="1" applyBorder="1"/>
    <xf numFmtId="0" fontId="3" fillId="0" borderId="1" xfId="4" applyFont="1" applyFill="1" applyBorder="1" applyAlignment="1">
      <alignment horizontal="left"/>
    </xf>
    <xf numFmtId="0" fontId="8" fillId="0" borderId="1" xfId="4" applyFont="1" applyBorder="1" applyAlignment="1">
      <alignment horizontal="left"/>
    </xf>
    <xf numFmtId="0" fontId="7" fillId="4" borderId="0" xfId="4" applyFont="1" applyFill="1" applyAlignment="1">
      <alignment horizontal="center"/>
    </xf>
  </cellXfs>
  <cellStyles count="6">
    <cellStyle name="Comma" xfId="1" builtinId="3"/>
    <cellStyle name="Currency 2" xfId="5" xr:uid="{2C092939-6365-4A0E-AAC4-3E0AF3DFBB36}"/>
    <cellStyle name="Normal" xfId="0" builtinId="0"/>
    <cellStyle name="Normal 2" xfId="4" xr:uid="{AEB9EC7A-AABB-4DFA-9A0C-784701E17BC4}"/>
    <cellStyle name="Normal_Sheet1" xfId="2" xr:uid="{92AF6EC0-19F5-4528-A74F-8BD65183B5B0}"/>
    <cellStyle name="Normal_Sheet1 (3)" xfId="3" xr:uid="{B5E067F3-A944-4F96-B739-6AC3E7F4A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96E7-87DD-40F2-9FF7-369303F19F33}">
  <dimension ref="A1:AT54"/>
  <sheetViews>
    <sheetView tabSelected="1" workbookViewId="0">
      <selection activeCell="F44" sqref="F44"/>
    </sheetView>
  </sheetViews>
  <sheetFormatPr defaultRowHeight="12.75" x14ac:dyDescent="0.2"/>
  <cols>
    <col min="1" max="1" width="32.140625" style="11" bestFit="1" customWidth="1"/>
    <col min="2" max="2" width="9.42578125" style="11" customWidth="1"/>
    <col min="3" max="3" width="27" style="5" bestFit="1" customWidth="1"/>
    <col min="4" max="4" width="10.42578125" style="2" customWidth="1"/>
    <col min="5" max="5" width="11" style="2" customWidth="1"/>
    <col min="6" max="6" width="14.85546875" style="2" customWidth="1"/>
    <col min="7" max="7" width="11.28515625" style="2" customWidth="1"/>
    <col min="8" max="8" width="10.42578125" style="2" customWidth="1"/>
    <col min="9" max="9" width="8.5703125" style="2" customWidth="1"/>
    <col min="10" max="10" width="9.5703125" style="2" customWidth="1"/>
    <col min="11" max="11" width="8.85546875" style="2" customWidth="1"/>
    <col min="12" max="12" width="8.7109375" style="2" customWidth="1"/>
    <col min="13" max="13" width="8" style="2" customWidth="1"/>
    <col min="14" max="14" width="8.7109375" style="2" customWidth="1"/>
    <col min="15" max="15" width="7.85546875" style="2" customWidth="1"/>
    <col min="16" max="16" width="8.7109375" style="2" customWidth="1"/>
    <col min="17" max="24" width="0.85546875" style="2" customWidth="1"/>
    <col min="25" max="25" width="8.7109375" style="12" customWidth="1"/>
    <col min="26" max="26" width="9.5703125" style="2" customWidth="1"/>
    <col min="27" max="27" width="12.42578125" style="2" customWidth="1"/>
    <col min="28" max="28" width="9.5703125" style="2" customWidth="1"/>
    <col min="29" max="29" width="9.28515625" style="2" customWidth="1"/>
    <col min="30" max="30" width="9.5703125" style="2" customWidth="1"/>
    <col min="31" max="31" width="8" style="2" customWidth="1"/>
    <col min="32" max="16384" width="9.140625" style="2"/>
  </cols>
  <sheetData>
    <row r="1" spans="1:46" ht="56.25" customHeight="1" x14ac:dyDescent="0.2">
      <c r="A1" s="34" t="s">
        <v>82</v>
      </c>
      <c r="B1" s="34" t="s">
        <v>0</v>
      </c>
      <c r="C1" s="34" t="s">
        <v>90</v>
      </c>
      <c r="D1" s="34" t="s">
        <v>1</v>
      </c>
      <c r="E1" s="34" t="s">
        <v>2</v>
      </c>
      <c r="F1" s="35" t="s">
        <v>3</v>
      </c>
      <c r="G1" s="34" t="s">
        <v>4</v>
      </c>
      <c r="H1" s="34" t="s">
        <v>5</v>
      </c>
      <c r="I1" s="34" t="s">
        <v>6</v>
      </c>
      <c r="J1" s="34" t="s">
        <v>7</v>
      </c>
      <c r="K1" s="34" t="s">
        <v>8</v>
      </c>
      <c r="L1" s="34" t="s">
        <v>9</v>
      </c>
      <c r="M1" s="34" t="s">
        <v>10</v>
      </c>
      <c r="N1" s="34" t="s">
        <v>11</v>
      </c>
      <c r="O1" s="36" t="s">
        <v>12</v>
      </c>
      <c r="P1" s="34" t="s">
        <v>13</v>
      </c>
      <c r="Q1" s="36" t="s">
        <v>14</v>
      </c>
      <c r="R1" s="34" t="s">
        <v>15</v>
      </c>
      <c r="S1" s="36" t="s">
        <v>16</v>
      </c>
      <c r="T1" s="34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7" t="s">
        <v>22</v>
      </c>
      <c r="Z1" s="36" t="s">
        <v>23</v>
      </c>
      <c r="AA1" s="34" t="s">
        <v>24</v>
      </c>
      <c r="AB1" s="36" t="s">
        <v>25</v>
      </c>
      <c r="AC1" s="36" t="s">
        <v>26</v>
      </c>
    </row>
    <row r="2" spans="1:46" s="5" customFormat="1" ht="11.25" x14ac:dyDescent="0.2">
      <c r="A2" s="40" t="s">
        <v>87</v>
      </c>
      <c r="B2" s="28"/>
      <c r="C2" s="29"/>
      <c r="D2" s="30"/>
      <c r="E2" s="30"/>
      <c r="F2" s="31"/>
      <c r="G2" s="13"/>
      <c r="H2" s="14"/>
      <c r="I2" s="13"/>
      <c r="J2" s="14"/>
      <c r="K2" s="13"/>
      <c r="L2" s="14"/>
      <c r="M2" s="13"/>
      <c r="N2" s="14"/>
      <c r="O2" s="13"/>
      <c r="P2" s="14"/>
      <c r="Q2" s="13"/>
      <c r="R2" s="14"/>
      <c r="S2" s="13"/>
      <c r="T2" s="14"/>
      <c r="U2" s="13"/>
      <c r="V2" s="14"/>
      <c r="W2" s="13"/>
      <c r="X2" s="14"/>
      <c r="Y2" s="15"/>
      <c r="Z2" s="16"/>
      <c r="AA2" s="13"/>
      <c r="AB2" s="13"/>
      <c r="AC2" s="17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6" s="5" customFormat="1" ht="11.25" x14ac:dyDescent="0.2">
      <c r="A3" s="39" t="s">
        <v>27</v>
      </c>
      <c r="B3" s="28" t="s">
        <v>79</v>
      </c>
      <c r="C3" s="29" t="s">
        <v>27</v>
      </c>
      <c r="D3" s="30">
        <f t="shared" ref="D3" si="0">E3+Z3</f>
        <v>0</v>
      </c>
      <c r="E3" s="30">
        <f t="shared" ref="E3" si="1">H3+J3+L3+N3+P3+R3+T3+V3+X3</f>
        <v>0</v>
      </c>
      <c r="F3" s="31">
        <f t="shared" ref="F3:F9" si="2">(G3*3412)+(I3*100000)+(K3*138690)+(M3*149690)+(O3*91647.6)+(Q3*25090000)+(S3*15380000)+(U3*1194000)+(W3*3412)</f>
        <v>0</v>
      </c>
      <c r="G3" s="13"/>
      <c r="H3" s="14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5"/>
      <c r="Z3" s="16"/>
      <c r="AA3" s="13"/>
      <c r="AB3" s="13"/>
      <c r="AC3" s="17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6" x14ac:dyDescent="0.2">
      <c r="A4" s="39" t="s">
        <v>28</v>
      </c>
      <c r="B4" s="28" t="s">
        <v>79</v>
      </c>
      <c r="C4" s="29" t="s">
        <v>28</v>
      </c>
      <c r="D4" s="30">
        <f t="shared" ref="D4:D11" si="3">E4+Z4</f>
        <v>0</v>
      </c>
      <c r="E4" s="30">
        <f t="shared" ref="E4:E11" si="4">H4+J4+L4+N4+P4+R4+T4+V4+X4</f>
        <v>0</v>
      </c>
      <c r="F4" s="31">
        <f t="shared" si="2"/>
        <v>0</v>
      </c>
      <c r="G4" s="13"/>
      <c r="H4" s="14"/>
      <c r="I4" s="13"/>
      <c r="J4" s="14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  <c r="Y4" s="15"/>
      <c r="Z4" s="16"/>
      <c r="AA4" s="13"/>
      <c r="AB4" s="13"/>
      <c r="AC4" s="17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">
      <c r="A5" s="39" t="s">
        <v>31</v>
      </c>
      <c r="B5" s="28" t="s">
        <v>79</v>
      </c>
      <c r="C5" s="29" t="s">
        <v>31</v>
      </c>
      <c r="D5" s="30">
        <f t="shared" si="3"/>
        <v>0</v>
      </c>
      <c r="E5" s="30">
        <f t="shared" si="4"/>
        <v>0</v>
      </c>
      <c r="F5" s="31">
        <f t="shared" si="2"/>
        <v>0</v>
      </c>
      <c r="G5" s="18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20"/>
      <c r="Z5" s="18"/>
      <c r="AA5" s="18"/>
      <c r="AB5" s="18"/>
      <c r="AC5" s="18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">
      <c r="A6" s="39" t="s">
        <v>32</v>
      </c>
      <c r="B6" s="28" t="s">
        <v>79</v>
      </c>
      <c r="C6" s="29" t="s">
        <v>32</v>
      </c>
      <c r="D6" s="30">
        <f t="shared" si="3"/>
        <v>0</v>
      </c>
      <c r="E6" s="30">
        <f t="shared" si="4"/>
        <v>0</v>
      </c>
      <c r="F6" s="31">
        <f t="shared" si="2"/>
        <v>0</v>
      </c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5"/>
      <c r="Z6" s="16"/>
      <c r="AA6" s="13"/>
      <c r="AB6" s="13"/>
      <c r="AC6" s="1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">
      <c r="A7" s="39" t="s">
        <v>33</v>
      </c>
      <c r="B7" s="28" t="s">
        <v>79</v>
      </c>
      <c r="C7" s="27" t="s">
        <v>33</v>
      </c>
      <c r="D7" s="30">
        <f t="shared" si="3"/>
        <v>0</v>
      </c>
      <c r="E7" s="30">
        <f t="shared" si="4"/>
        <v>0</v>
      </c>
      <c r="F7" s="31">
        <f t="shared" si="2"/>
        <v>0</v>
      </c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5"/>
      <c r="Z7" s="16"/>
      <c r="AA7" s="21"/>
      <c r="AB7" s="13"/>
      <c r="AC7" s="17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">
      <c r="A8" s="33" t="s">
        <v>34</v>
      </c>
      <c r="B8" s="28" t="s">
        <v>79</v>
      </c>
      <c r="C8" s="29" t="s">
        <v>35</v>
      </c>
      <c r="D8" s="30">
        <f t="shared" ref="D8" si="5">E8+Z8</f>
        <v>0</v>
      </c>
      <c r="E8" s="30">
        <f t="shared" ref="E8" si="6">H8+J8+L8+N8+P8+R8+T8+V8+X8</f>
        <v>0</v>
      </c>
      <c r="F8" s="31">
        <f t="shared" si="2"/>
        <v>0</v>
      </c>
      <c r="G8" s="21"/>
      <c r="H8" s="22"/>
      <c r="I8" s="21"/>
      <c r="J8" s="22"/>
      <c r="K8" s="21"/>
      <c r="L8" s="22"/>
      <c r="M8" s="21"/>
      <c r="N8" s="22"/>
      <c r="O8" s="21"/>
      <c r="P8" s="22"/>
      <c r="Q8" s="21"/>
      <c r="R8" s="22"/>
      <c r="S8" s="21"/>
      <c r="T8" s="22"/>
      <c r="U8" s="21"/>
      <c r="V8" s="22"/>
      <c r="W8" s="21"/>
      <c r="X8" s="22"/>
      <c r="Y8" s="23"/>
      <c r="Z8" s="22"/>
      <c r="AA8" s="21"/>
      <c r="AB8" s="21"/>
      <c r="AC8" s="18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">
      <c r="A9" s="39" t="s">
        <v>80</v>
      </c>
      <c r="B9" s="28" t="s">
        <v>79</v>
      </c>
      <c r="C9" s="27" t="s">
        <v>80</v>
      </c>
      <c r="D9" s="30">
        <f t="shared" si="3"/>
        <v>0</v>
      </c>
      <c r="E9" s="30">
        <f t="shared" si="4"/>
        <v>0</v>
      </c>
      <c r="F9" s="31">
        <f t="shared" si="2"/>
        <v>0</v>
      </c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  <c r="W9" s="13"/>
      <c r="X9" s="14"/>
      <c r="Y9" s="15"/>
      <c r="Z9" s="16"/>
      <c r="AA9" s="13"/>
      <c r="AB9" s="13"/>
      <c r="AC9" s="1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">
      <c r="A10" s="39" t="s">
        <v>36</v>
      </c>
      <c r="B10" s="28" t="s">
        <v>79</v>
      </c>
      <c r="C10" s="27" t="s">
        <v>36</v>
      </c>
      <c r="D10" s="30">
        <f t="shared" si="3"/>
        <v>0</v>
      </c>
      <c r="E10" s="30">
        <f t="shared" si="4"/>
        <v>0</v>
      </c>
      <c r="F10" s="31">
        <f>(G10*3412)+(I10*100000)+(K10*138690.5)+(M10*149690.5)+(O10*91648)+(Q10*25090000)+(S10*115380000)+(U10*1194000)+(W10*3412)</f>
        <v>0</v>
      </c>
      <c r="G10" s="21"/>
      <c r="H10" s="22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1"/>
      <c r="T10" s="22"/>
      <c r="U10" s="21"/>
      <c r="V10" s="22"/>
      <c r="W10" s="21"/>
      <c r="X10" s="22"/>
      <c r="Y10" s="23"/>
      <c r="Z10" s="22"/>
      <c r="AA10" s="21"/>
      <c r="AB10" s="21"/>
      <c r="AC10" s="18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">
      <c r="A11" s="18" t="s">
        <v>37</v>
      </c>
      <c r="B11" s="28" t="s">
        <v>79</v>
      </c>
      <c r="C11" s="29" t="s">
        <v>37</v>
      </c>
      <c r="D11" s="30">
        <f t="shared" si="3"/>
        <v>0</v>
      </c>
      <c r="E11" s="30">
        <f t="shared" si="4"/>
        <v>0</v>
      </c>
      <c r="F11" s="31">
        <f>(G11*3412)+(I11*100000)+(K11*138690.5)+(M11*149690.5)+(O11*91648)+(Q11*25090000)+(S11*115380000)+(U11*1194000)+(W11*3412)</f>
        <v>0</v>
      </c>
      <c r="G11" s="21"/>
      <c r="H11" s="22"/>
      <c r="I11" s="21"/>
      <c r="J11" s="22"/>
      <c r="K11" s="21"/>
      <c r="L11" s="22"/>
      <c r="M11" s="21"/>
      <c r="N11" s="22"/>
      <c r="O11" s="21"/>
      <c r="P11" s="22"/>
      <c r="Q11" s="21"/>
      <c r="R11" s="22"/>
      <c r="S11" s="21"/>
      <c r="T11" s="22"/>
      <c r="U11" s="21"/>
      <c r="V11" s="22"/>
      <c r="W11" s="21"/>
      <c r="X11" s="22"/>
      <c r="Y11" s="23"/>
      <c r="Z11" s="22"/>
      <c r="AA11" s="21"/>
      <c r="AB11" s="21"/>
      <c r="AC11" s="18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">
      <c r="A12" s="39" t="s">
        <v>38</v>
      </c>
      <c r="B12" s="28" t="s">
        <v>79</v>
      </c>
      <c r="C12" s="29" t="s">
        <v>38</v>
      </c>
      <c r="D12" s="30">
        <f t="shared" ref="D12" si="7">E12+Z12</f>
        <v>0</v>
      </c>
      <c r="E12" s="30">
        <f t="shared" ref="E12" si="8">H12+J12+L12+N12+P12+R12+T12+V12+X12</f>
        <v>0</v>
      </c>
      <c r="F12" s="31">
        <f t="shared" ref="F12:F20" si="9">(G12*3412)+(I12*100000)+(K12*138690)+(M12*149690)+(O12*91647.6)+(Q12*25090000)+(S12*15380000)+(U12*1194000)+(W12*3412)</f>
        <v>0</v>
      </c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  <c r="W12" s="13"/>
      <c r="X12" s="14"/>
      <c r="Y12" s="15"/>
      <c r="Z12" s="16"/>
      <c r="AA12" s="13"/>
      <c r="AB12" s="13"/>
      <c r="AC12" s="17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">
      <c r="A13" s="39" t="s">
        <v>39</v>
      </c>
      <c r="B13" s="28" t="s">
        <v>79</v>
      </c>
      <c r="C13" s="29" t="s">
        <v>40</v>
      </c>
      <c r="D13" s="30">
        <f>E13+Z13</f>
        <v>0</v>
      </c>
      <c r="E13" s="30">
        <f t="shared" ref="E13:E31" si="10">H13+J13+L13+N13+P13+R13+T13+V13+X13</f>
        <v>0</v>
      </c>
      <c r="F13" s="31">
        <f t="shared" si="9"/>
        <v>0</v>
      </c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  <c r="W13" s="13"/>
      <c r="X13" s="14"/>
      <c r="Y13" s="15"/>
      <c r="Z13" s="16"/>
      <c r="AA13" s="13"/>
      <c r="AB13" s="13"/>
      <c r="AC13" s="17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">
      <c r="A14" s="18" t="s">
        <v>41</v>
      </c>
      <c r="B14" s="28" t="s">
        <v>79</v>
      </c>
      <c r="C14" s="27" t="s">
        <v>41</v>
      </c>
      <c r="D14" s="30">
        <f>E14+Z14</f>
        <v>0</v>
      </c>
      <c r="E14" s="30">
        <f t="shared" si="10"/>
        <v>0</v>
      </c>
      <c r="F14" s="31">
        <f t="shared" si="9"/>
        <v>0</v>
      </c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  <c r="W14" s="13"/>
      <c r="X14" s="14"/>
      <c r="Y14" s="15"/>
      <c r="Z14" s="16"/>
      <c r="AA14" s="13"/>
      <c r="AB14" s="13"/>
      <c r="AC14" s="17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">
      <c r="A15" s="39" t="s">
        <v>42</v>
      </c>
      <c r="B15" s="28" t="s">
        <v>79</v>
      </c>
      <c r="C15" s="29" t="s">
        <v>42</v>
      </c>
      <c r="D15" s="30">
        <f t="shared" ref="D15" si="11">E15+Z15</f>
        <v>0</v>
      </c>
      <c r="E15" s="30">
        <f t="shared" si="10"/>
        <v>0</v>
      </c>
      <c r="F15" s="31">
        <f t="shared" si="9"/>
        <v>0</v>
      </c>
      <c r="G15" s="21"/>
      <c r="H15" s="22"/>
      <c r="I15" s="21"/>
      <c r="J15" s="22"/>
      <c r="K15" s="21"/>
      <c r="L15" s="22"/>
      <c r="M15" s="21"/>
      <c r="N15" s="22"/>
      <c r="O15" s="21"/>
      <c r="P15" s="22"/>
      <c r="Q15" s="21"/>
      <c r="R15" s="22"/>
      <c r="S15" s="21"/>
      <c r="T15" s="22"/>
      <c r="U15" s="21"/>
      <c r="V15" s="22"/>
      <c r="W15" s="21"/>
      <c r="X15" s="22"/>
      <c r="Y15" s="23"/>
      <c r="Z15" s="22"/>
      <c r="AA15" s="21"/>
      <c r="AB15" s="21"/>
      <c r="AC15" s="18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s="5" customFormat="1" ht="11.25" x14ac:dyDescent="0.2">
      <c r="A16" s="39" t="s">
        <v>29</v>
      </c>
      <c r="B16" s="28" t="s">
        <v>79</v>
      </c>
      <c r="C16" s="32" t="s">
        <v>30</v>
      </c>
      <c r="D16" s="30">
        <f>E16+Z16</f>
        <v>0</v>
      </c>
      <c r="E16" s="30">
        <f t="shared" si="10"/>
        <v>0</v>
      </c>
      <c r="F16" s="31">
        <f t="shared" si="9"/>
        <v>0</v>
      </c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  <c r="W16" s="13"/>
      <c r="X16" s="14"/>
      <c r="Y16" s="15"/>
      <c r="Z16" s="16"/>
      <c r="AA16" s="13"/>
      <c r="AB16" s="13"/>
      <c r="AC16" s="17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2">
      <c r="A17" s="39" t="s">
        <v>43</v>
      </c>
      <c r="B17" s="28" t="s">
        <v>79</v>
      </c>
      <c r="C17" s="18" t="s">
        <v>43</v>
      </c>
      <c r="D17" s="30">
        <f t="shared" ref="D17" si="12">E17+Z17</f>
        <v>0</v>
      </c>
      <c r="E17" s="30">
        <f t="shared" si="10"/>
        <v>0</v>
      </c>
      <c r="F17" s="31">
        <f t="shared" si="9"/>
        <v>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20"/>
      <c r="Z17" s="18"/>
      <c r="AA17" s="18"/>
      <c r="AB17" s="18"/>
      <c r="AC17" s="18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">
      <c r="A18" s="39" t="s">
        <v>44</v>
      </c>
      <c r="B18" s="28" t="s">
        <v>79</v>
      </c>
      <c r="C18" s="29" t="s">
        <v>44</v>
      </c>
      <c r="D18" s="30">
        <f t="shared" ref="D18:D31" si="13">E18+Z18</f>
        <v>0</v>
      </c>
      <c r="E18" s="30">
        <f t="shared" si="10"/>
        <v>0</v>
      </c>
      <c r="F18" s="31">
        <f t="shared" si="9"/>
        <v>0</v>
      </c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  <c r="W18" s="13"/>
      <c r="X18" s="14"/>
      <c r="Y18" s="15"/>
      <c r="Z18" s="16"/>
      <c r="AA18" s="13"/>
      <c r="AB18" s="13"/>
      <c r="AC18" s="17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">
      <c r="A19" s="18" t="s">
        <v>47</v>
      </c>
      <c r="B19" s="28" t="s">
        <v>79</v>
      </c>
      <c r="C19" s="29" t="s">
        <v>47</v>
      </c>
      <c r="D19" s="30">
        <f t="shared" si="13"/>
        <v>0</v>
      </c>
      <c r="E19" s="30">
        <f t="shared" si="10"/>
        <v>0</v>
      </c>
      <c r="F19" s="31">
        <f t="shared" si="9"/>
        <v>0</v>
      </c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  <c r="W19" s="13"/>
      <c r="X19" s="14"/>
      <c r="Y19" s="15"/>
      <c r="Z19" s="16"/>
      <c r="AA19" s="13"/>
      <c r="AB19" s="13"/>
      <c r="AC19" s="17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">
      <c r="A20" s="39" t="s">
        <v>48</v>
      </c>
      <c r="B20" s="28" t="s">
        <v>79</v>
      </c>
      <c r="C20" s="29" t="s">
        <v>49</v>
      </c>
      <c r="D20" s="30">
        <f t="shared" si="13"/>
        <v>0</v>
      </c>
      <c r="E20" s="30">
        <f t="shared" si="10"/>
        <v>0</v>
      </c>
      <c r="F20" s="31">
        <f t="shared" si="9"/>
        <v>0</v>
      </c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  <c r="W20" s="13"/>
      <c r="X20" s="14"/>
      <c r="Y20" s="15"/>
      <c r="Z20" s="16"/>
      <c r="AA20" s="13"/>
      <c r="AB20" s="13"/>
      <c r="AC20" s="17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">
      <c r="A21" s="18" t="s">
        <v>81</v>
      </c>
      <c r="B21" s="28" t="s">
        <v>79</v>
      </c>
      <c r="C21" s="29" t="s">
        <v>81</v>
      </c>
      <c r="D21" s="30">
        <f t="shared" si="13"/>
        <v>0</v>
      </c>
      <c r="E21" s="30">
        <f t="shared" si="10"/>
        <v>0</v>
      </c>
      <c r="F21" s="31">
        <f t="shared" ref="F21:F28" si="14">(G21*3412)+(I21*100000)+(K21*138690)+(M21*149690)+(O21*91647.6)+(Q21*25090000)+(S21*15380000)+(U21*1194000)+(W21*3412)</f>
        <v>0</v>
      </c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13"/>
      <c r="V21" s="14"/>
      <c r="W21" s="13"/>
      <c r="X21" s="14"/>
      <c r="Y21" s="15"/>
      <c r="Z21" s="16"/>
      <c r="AA21" s="13"/>
      <c r="AB21" s="13"/>
      <c r="AC21" s="17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">
      <c r="A22" s="18" t="s">
        <v>52</v>
      </c>
      <c r="B22" s="28" t="s">
        <v>79</v>
      </c>
      <c r="C22" s="29" t="s">
        <v>52</v>
      </c>
      <c r="D22" s="30">
        <f t="shared" si="13"/>
        <v>0</v>
      </c>
      <c r="E22" s="30">
        <f t="shared" si="10"/>
        <v>0</v>
      </c>
      <c r="F22" s="31">
        <f t="shared" si="14"/>
        <v>0</v>
      </c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  <c r="W22" s="13"/>
      <c r="X22" s="14"/>
      <c r="Y22" s="15"/>
      <c r="Z22" s="16"/>
      <c r="AA22" s="13"/>
      <c r="AB22" s="13"/>
      <c r="AC22" s="17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">
      <c r="A23" s="39" t="s">
        <v>53</v>
      </c>
      <c r="B23" s="28" t="s">
        <v>79</v>
      </c>
      <c r="C23" s="29" t="s">
        <v>53</v>
      </c>
      <c r="D23" s="30">
        <f t="shared" si="13"/>
        <v>0</v>
      </c>
      <c r="E23" s="30">
        <f t="shared" si="10"/>
        <v>0</v>
      </c>
      <c r="F23" s="31">
        <f t="shared" si="14"/>
        <v>0</v>
      </c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  <c r="W23" s="13"/>
      <c r="X23" s="14"/>
      <c r="Y23" s="15"/>
      <c r="Z23" s="16"/>
      <c r="AA23" s="13"/>
      <c r="AB23" s="13"/>
      <c r="AC23" s="17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">
      <c r="A24" s="39" t="s">
        <v>50</v>
      </c>
      <c r="B24" s="28" t="s">
        <v>79</v>
      </c>
      <c r="C24" s="29" t="s">
        <v>51</v>
      </c>
      <c r="D24" s="30">
        <f t="shared" si="13"/>
        <v>0</v>
      </c>
      <c r="E24" s="30">
        <f t="shared" si="10"/>
        <v>0</v>
      </c>
      <c r="F24" s="31">
        <f t="shared" si="14"/>
        <v>0</v>
      </c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5"/>
      <c r="Z24" s="16"/>
      <c r="AA24" s="13"/>
      <c r="AB24" s="13"/>
      <c r="AC24" s="17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">
      <c r="A25" s="39" t="s">
        <v>54</v>
      </c>
      <c r="B25" s="28" t="s">
        <v>79</v>
      </c>
      <c r="C25" s="29" t="s">
        <v>55</v>
      </c>
      <c r="D25" s="30">
        <f t="shared" si="13"/>
        <v>0</v>
      </c>
      <c r="E25" s="30">
        <f t="shared" si="10"/>
        <v>0</v>
      </c>
      <c r="F25" s="31">
        <f t="shared" si="14"/>
        <v>0</v>
      </c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5"/>
      <c r="Z25" s="16"/>
      <c r="AA25" s="13"/>
      <c r="AB25" s="13"/>
      <c r="AC25" s="17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">
      <c r="A26" s="39" t="s">
        <v>56</v>
      </c>
      <c r="B26" s="28" t="s">
        <v>79</v>
      </c>
      <c r="C26" s="29" t="s">
        <v>57</v>
      </c>
      <c r="D26" s="30">
        <f t="shared" si="13"/>
        <v>0</v>
      </c>
      <c r="E26" s="30">
        <f t="shared" si="10"/>
        <v>0</v>
      </c>
      <c r="F26" s="31">
        <f t="shared" si="14"/>
        <v>0</v>
      </c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  <c r="W26" s="13"/>
      <c r="X26" s="14"/>
      <c r="Y26" s="15"/>
      <c r="Z26" s="16"/>
      <c r="AA26" s="13"/>
      <c r="AB26" s="13"/>
      <c r="AC26" s="17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">
      <c r="A27" s="39" t="s">
        <v>58</v>
      </c>
      <c r="B27" s="28" t="s">
        <v>79</v>
      </c>
      <c r="C27" s="29" t="s">
        <v>59</v>
      </c>
      <c r="D27" s="30">
        <f t="shared" si="13"/>
        <v>0</v>
      </c>
      <c r="E27" s="30">
        <f t="shared" si="10"/>
        <v>0</v>
      </c>
      <c r="F27" s="31">
        <f t="shared" si="14"/>
        <v>0</v>
      </c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  <c r="W27" s="13"/>
      <c r="X27" s="14"/>
      <c r="Y27" s="15"/>
      <c r="Z27" s="16"/>
      <c r="AA27" s="13"/>
      <c r="AB27" s="13"/>
      <c r="AC27" s="17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">
      <c r="A28" s="39" t="s">
        <v>60</v>
      </c>
      <c r="B28" s="28" t="s">
        <v>79</v>
      </c>
      <c r="C28" s="29" t="s">
        <v>61</v>
      </c>
      <c r="D28" s="30">
        <f t="shared" si="13"/>
        <v>0</v>
      </c>
      <c r="E28" s="30">
        <f t="shared" si="10"/>
        <v>0</v>
      </c>
      <c r="F28" s="31">
        <f t="shared" si="14"/>
        <v>0</v>
      </c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  <c r="W28" s="13"/>
      <c r="X28" s="14"/>
      <c r="Y28" s="15"/>
      <c r="Z28" s="16"/>
      <c r="AA28" s="21"/>
      <c r="AB28" s="13"/>
      <c r="AC28" s="17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8" customFormat="1" ht="11.25" customHeight="1" x14ac:dyDescent="0.2">
      <c r="A29" s="39" t="s">
        <v>62</v>
      </c>
      <c r="B29" s="28" t="s">
        <v>79</v>
      </c>
      <c r="C29" s="38" t="s">
        <v>62</v>
      </c>
      <c r="D29" s="30">
        <f t="shared" si="13"/>
        <v>0</v>
      </c>
      <c r="E29" s="30">
        <f t="shared" si="10"/>
        <v>0</v>
      </c>
      <c r="F29" s="31">
        <f>(G29*3412)+(I29*100000)+(K29*138690)+(M29*149690)+(O29*91647.6)+(Q29*25090000)+(S29*15380000)+(U29*1194000)+(W29*3412)</f>
        <v>0</v>
      </c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  <c r="W29" s="13"/>
      <c r="X29" s="14"/>
      <c r="Y29" s="26"/>
      <c r="Z29" s="16"/>
      <c r="AA29" s="13"/>
      <c r="AB29" s="13"/>
      <c r="AC29" s="24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6" s="8" customFormat="1" ht="11.25" customHeight="1" x14ac:dyDescent="0.2">
      <c r="A30" s="39" t="s">
        <v>63</v>
      </c>
      <c r="B30" s="28" t="s">
        <v>79</v>
      </c>
      <c r="C30" s="27" t="s">
        <v>63</v>
      </c>
      <c r="D30" s="30">
        <f t="shared" si="13"/>
        <v>0</v>
      </c>
      <c r="E30" s="30">
        <f t="shared" si="10"/>
        <v>0</v>
      </c>
      <c r="F30" s="31">
        <f>(G30*3412)+(I30*100000)+(K30*138690)+(M30*149690)+(O30*91647.6)+(Q30*25090000)+(S30*15380000)+(U30*1194000)+(W30*3412)</f>
        <v>0</v>
      </c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  <c r="W30" s="13"/>
      <c r="X30" s="14"/>
      <c r="Y30" s="26"/>
      <c r="Z30" s="16"/>
      <c r="AA30" s="13"/>
      <c r="AB30" s="13"/>
      <c r="AC30" s="24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6" x14ac:dyDescent="0.2">
      <c r="A31" s="39" t="s">
        <v>64</v>
      </c>
      <c r="B31" s="28" t="s">
        <v>79</v>
      </c>
      <c r="C31" s="29" t="s">
        <v>65</v>
      </c>
      <c r="D31" s="30">
        <f t="shared" si="13"/>
        <v>0</v>
      </c>
      <c r="E31" s="30">
        <f t="shared" si="10"/>
        <v>0</v>
      </c>
      <c r="F31" s="31">
        <f>(G31*3412)+(I31*100000)+(K31*138690)+(M31*149690)+(O31*91647.6)+(Q31*25090000)+(S31*15380000)+(U31*1194000)+(W31*3412)</f>
        <v>0</v>
      </c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  <c r="W31" s="13"/>
      <c r="X31" s="14"/>
      <c r="Y31" s="15"/>
      <c r="Z31" s="16"/>
      <c r="AA31" s="13"/>
      <c r="AB31" s="13"/>
      <c r="AC31" s="17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">
      <c r="A32" s="39" t="s">
        <v>45</v>
      </c>
      <c r="B32" s="28" t="s">
        <v>79</v>
      </c>
      <c r="C32" s="29" t="s">
        <v>46</v>
      </c>
      <c r="D32" s="30">
        <f>E32+Z32</f>
        <v>0</v>
      </c>
      <c r="E32" s="30">
        <f>H32+J32+L32+N32+P32+R32+T32+V32+X32</f>
        <v>0</v>
      </c>
      <c r="F32" s="31">
        <f t="shared" ref="F32:F37" si="15">(G32*3412)+(I32*100000)+(K32*138690)+(M32*149690)+(O32*91647.6)+(Q32*25090000)+(S32*15380000)+(U32*1194000)+(W32*3412)</f>
        <v>0</v>
      </c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  <c r="W32" s="13"/>
      <c r="X32" s="14"/>
      <c r="Y32" s="15"/>
      <c r="Z32" s="16"/>
      <c r="AA32" s="13"/>
      <c r="AB32" s="13"/>
      <c r="AC32" s="17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s="5" customFormat="1" ht="11.25" x14ac:dyDescent="0.2">
      <c r="A33" s="39" t="s">
        <v>66</v>
      </c>
      <c r="B33" s="28" t="s">
        <v>79</v>
      </c>
      <c r="C33" s="29" t="s">
        <v>67</v>
      </c>
      <c r="D33" s="30">
        <f t="shared" ref="D33" si="16">E33+Z33</f>
        <v>0</v>
      </c>
      <c r="E33" s="30">
        <f t="shared" ref="E33" si="17">H33+J33+L33+N33+P33+R33+T33+V33+X33</f>
        <v>0</v>
      </c>
      <c r="F33" s="31">
        <f>(G33*3412)+(I33*100000)+(K33*138690)+(M33*149690)+(O33*91647.6)+(Q33*25090000)+(S33*15380000)+(U33*1194000)+(W33*3412)</f>
        <v>0</v>
      </c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  <c r="W33" s="13"/>
      <c r="X33" s="14"/>
      <c r="Y33" s="15"/>
      <c r="Z33" s="16"/>
      <c r="AA33" s="13"/>
      <c r="AB33" s="13"/>
      <c r="AC33" s="17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1:46" s="9" customFormat="1" x14ac:dyDescent="0.2">
      <c r="A34" s="39" t="s">
        <v>68</v>
      </c>
      <c r="B34" s="28" t="s">
        <v>79</v>
      </c>
      <c r="C34" s="29" t="s">
        <v>69</v>
      </c>
      <c r="D34" s="30">
        <f>E34+Z34</f>
        <v>0</v>
      </c>
      <c r="E34" s="30">
        <f>H34+J34+L34+N34+P34+R34+T34+V34+X34</f>
        <v>0</v>
      </c>
      <c r="F34" s="31">
        <f t="shared" si="15"/>
        <v>0</v>
      </c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  <c r="W34" s="13"/>
      <c r="X34" s="14"/>
      <c r="Y34" s="15"/>
      <c r="Z34" s="16"/>
      <c r="AA34" s="13"/>
      <c r="AB34" s="13"/>
      <c r="AC34" s="17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46" x14ac:dyDescent="0.2">
      <c r="A35" s="39" t="s">
        <v>70</v>
      </c>
      <c r="B35" s="28" t="s">
        <v>79</v>
      </c>
      <c r="C35" s="29" t="s">
        <v>71</v>
      </c>
      <c r="D35" s="30">
        <f>E35+Z35</f>
        <v>0</v>
      </c>
      <c r="E35" s="30">
        <f>H35+J35+L35+N35+P35+R35+T35+V35+X35</f>
        <v>0</v>
      </c>
      <c r="F35" s="31">
        <f t="shared" si="15"/>
        <v>0</v>
      </c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5"/>
      <c r="Z35" s="16"/>
      <c r="AA35" s="13"/>
      <c r="AB35" s="13"/>
      <c r="AC35" s="17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">
      <c r="A36" s="39" t="s">
        <v>72</v>
      </c>
      <c r="B36" s="28" t="s">
        <v>79</v>
      </c>
      <c r="C36" s="29" t="s">
        <v>73</v>
      </c>
      <c r="D36" s="30">
        <f>E36+Z36</f>
        <v>0</v>
      </c>
      <c r="E36" s="30">
        <f>H36+J36+L36+N36+P36+R36+T36+V36+X36</f>
        <v>0</v>
      </c>
      <c r="F36" s="31">
        <f t="shared" si="15"/>
        <v>0</v>
      </c>
      <c r="G36" s="13"/>
      <c r="H36" s="25"/>
      <c r="I36" s="13"/>
      <c r="J36" s="14"/>
      <c r="K36" s="13"/>
      <c r="L36" s="14"/>
      <c r="M36" s="13"/>
      <c r="N36" s="14"/>
      <c r="O36" s="13"/>
      <c r="P36" s="25"/>
      <c r="Q36" s="13"/>
      <c r="R36" s="14"/>
      <c r="S36" s="13"/>
      <c r="T36" s="14"/>
      <c r="U36" s="13"/>
      <c r="V36" s="14"/>
      <c r="W36" s="13"/>
      <c r="X36" s="14"/>
      <c r="Y36" s="15"/>
      <c r="Z36" s="16"/>
      <c r="AA36" s="13"/>
      <c r="AB36" s="13"/>
      <c r="AC36" s="17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">
      <c r="A37" s="39" t="s">
        <v>74</v>
      </c>
      <c r="B37" s="28" t="s">
        <v>79</v>
      </c>
      <c r="C37" s="29" t="s">
        <v>75</v>
      </c>
      <c r="D37" s="30">
        <f>E37+Z37</f>
        <v>0</v>
      </c>
      <c r="E37" s="30">
        <f>H37+J37+L37+N37+P37+R37+T37+V37+X37</f>
        <v>0</v>
      </c>
      <c r="F37" s="31">
        <f t="shared" si="15"/>
        <v>0</v>
      </c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  <c r="W37" s="13"/>
      <c r="X37" s="14"/>
      <c r="Y37" s="15"/>
      <c r="Z37" s="16"/>
      <c r="AA37" s="13"/>
      <c r="AB37" s="13"/>
      <c r="AC37" s="17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">
      <c r="A38" s="39" t="s">
        <v>76</v>
      </c>
      <c r="B38" s="28" t="s">
        <v>79</v>
      </c>
      <c r="C38" s="29" t="s">
        <v>77</v>
      </c>
      <c r="D38" s="30">
        <f t="shared" ref="D38:D44" si="18">E38+Z38</f>
        <v>0</v>
      </c>
      <c r="E38" s="30">
        <f t="shared" ref="E38:E44" si="19">H38+J38+L38+N38+P38+R38+T38+V38+X38</f>
        <v>0</v>
      </c>
      <c r="F38" s="31">
        <f t="shared" ref="F38:F44" si="20">(G38*3412)+(I38*100000)+(K38*138690)+(M38*149690)+(O38*91647.6)+(Q38*25090000)+(S38*15380000)+(U38*1194000)+(W38*3412)</f>
        <v>0</v>
      </c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  <c r="W38" s="13"/>
      <c r="X38" s="14"/>
      <c r="Y38" s="15"/>
      <c r="Z38" s="16"/>
      <c r="AA38" s="13"/>
      <c r="AB38" s="13"/>
      <c r="AC38" s="17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">
      <c r="A39" s="27"/>
      <c r="B39" s="28"/>
      <c r="C39" s="29"/>
      <c r="D39" s="30"/>
      <c r="E39" s="30"/>
      <c r="F39" s="31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  <c r="W39" s="13"/>
      <c r="X39" s="14"/>
      <c r="Y39" s="15"/>
      <c r="Z39" s="16"/>
      <c r="AA39" s="13"/>
      <c r="AB39" s="13"/>
      <c r="AC39" s="17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">
      <c r="A40" s="40" t="s">
        <v>86</v>
      </c>
      <c r="B40" s="28"/>
      <c r="C40" s="29"/>
      <c r="D40" s="30"/>
      <c r="E40" s="30"/>
      <c r="F40" s="31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  <c r="W40" s="13"/>
      <c r="X40" s="14"/>
      <c r="Y40" s="15"/>
      <c r="Z40" s="16"/>
      <c r="AA40" s="13"/>
      <c r="AB40" s="13"/>
      <c r="AC40" s="17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">
      <c r="A41" s="27" t="s">
        <v>83</v>
      </c>
      <c r="B41" s="28" t="s">
        <v>79</v>
      </c>
      <c r="C41" s="27" t="s">
        <v>84</v>
      </c>
      <c r="D41" s="30">
        <f t="shared" si="18"/>
        <v>0</v>
      </c>
      <c r="E41" s="30">
        <f t="shared" si="19"/>
        <v>0</v>
      </c>
      <c r="F41" s="31">
        <f t="shared" si="20"/>
        <v>0</v>
      </c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  <c r="W41" s="13"/>
      <c r="X41" s="14"/>
      <c r="Y41" s="15"/>
      <c r="Z41" s="16"/>
      <c r="AA41" s="13"/>
      <c r="AB41" s="13"/>
      <c r="AC41" s="17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">
      <c r="A42" s="27" t="s">
        <v>89</v>
      </c>
      <c r="B42" s="28" t="s">
        <v>79</v>
      </c>
      <c r="C42" s="27" t="s">
        <v>89</v>
      </c>
      <c r="D42" s="30">
        <f t="shared" ref="D42" si="21">E42+Z42</f>
        <v>0</v>
      </c>
      <c r="E42" s="30">
        <f t="shared" ref="E42" si="22">H42+J42+L42+N42+P42+R42+T42+V42+X42</f>
        <v>0</v>
      </c>
      <c r="F42" s="31">
        <f t="shared" ref="F42" si="23">(G42*3412)+(I42*100000)+(K42*138690)+(M42*149690)+(O42*91647.6)+(Q42*25090000)+(S42*15380000)+(U42*1194000)+(W42*3412)</f>
        <v>0</v>
      </c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  <c r="W42" s="13"/>
      <c r="X42" s="14"/>
      <c r="Y42" s="15"/>
      <c r="Z42" s="16"/>
      <c r="AA42" s="13"/>
      <c r="AB42" s="13"/>
      <c r="AC42" s="17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">
      <c r="A43" s="27" t="s">
        <v>85</v>
      </c>
      <c r="B43" s="28" t="s">
        <v>79</v>
      </c>
      <c r="C43" s="27" t="s">
        <v>85</v>
      </c>
      <c r="D43" s="30">
        <f t="shared" si="18"/>
        <v>0</v>
      </c>
      <c r="E43" s="30">
        <f t="shared" si="19"/>
        <v>0</v>
      </c>
      <c r="F43" s="31">
        <f t="shared" si="20"/>
        <v>0</v>
      </c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  <c r="Y43" s="15"/>
      <c r="Z43" s="16"/>
      <c r="AA43" s="13"/>
      <c r="AB43" s="13"/>
      <c r="AC43" s="17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">
      <c r="A44" s="27" t="s">
        <v>88</v>
      </c>
      <c r="B44" s="28" t="s">
        <v>79</v>
      </c>
      <c r="C44" s="27" t="s">
        <v>88</v>
      </c>
      <c r="D44" s="30">
        <f t="shared" si="18"/>
        <v>1571461.18</v>
      </c>
      <c r="E44" s="30">
        <f t="shared" si="19"/>
        <v>1395305.18</v>
      </c>
      <c r="F44" s="31">
        <f t="shared" si="20"/>
        <v>41841158175.599998</v>
      </c>
      <c r="G44" s="13">
        <v>10273941</v>
      </c>
      <c r="H44" s="14">
        <v>1299308</v>
      </c>
      <c r="I44" s="13">
        <v>402</v>
      </c>
      <c r="J44" s="14">
        <v>634.17999999999995</v>
      </c>
      <c r="K44" s="13"/>
      <c r="L44" s="14"/>
      <c r="M44" s="13"/>
      <c r="N44" s="14"/>
      <c r="O44" s="13">
        <v>73611</v>
      </c>
      <c r="P44" s="14">
        <v>95363</v>
      </c>
      <c r="Q44" s="13"/>
      <c r="R44" s="14"/>
      <c r="S44" s="13"/>
      <c r="T44" s="14"/>
      <c r="U44" s="13"/>
      <c r="V44" s="14"/>
      <c r="W44" s="13"/>
      <c r="X44" s="14"/>
      <c r="Y44" s="15">
        <v>16425</v>
      </c>
      <c r="Z44" s="16">
        <v>176156</v>
      </c>
      <c r="AA44" s="13"/>
      <c r="AB44" s="13"/>
      <c r="AC44" s="17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">
      <c r="A45" s="2"/>
    </row>
    <row r="46" spans="1:46" x14ac:dyDescent="0.2">
      <c r="B46" s="10"/>
      <c r="C46" s="4"/>
      <c r="D46" s="41" t="s">
        <v>78</v>
      </c>
      <c r="E46" s="41"/>
      <c r="F46" s="4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">
      <c r="B47" s="10"/>
      <c r="C47" s="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">
      <c r="B48" s="10"/>
      <c r="C48" s="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3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2:46" x14ac:dyDescent="0.2">
      <c r="B49" s="10"/>
      <c r="C49" s="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2:46" x14ac:dyDescent="0.2">
      <c r="B50" s="10"/>
      <c r="C50" s="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3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2:46" x14ac:dyDescent="0.2">
      <c r="B51" s="10"/>
      <c r="C51" s="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3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2:46" x14ac:dyDescent="0.2">
      <c r="B52" s="10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3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2:46" x14ac:dyDescent="0.2">
      <c r="B53" s="10"/>
      <c r="C53" s="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2:46" x14ac:dyDescent="0.2">
      <c r="B54" s="10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3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</sheetData>
  <sortState xmlns:xlrd2="http://schemas.microsoft.com/office/spreadsheetml/2017/richdata2" ref="A2:C44">
    <sortCondition ref="A1"/>
  </sortState>
  <mergeCells count="1">
    <mergeCell ref="D46:F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DNCR 2017-18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Romaine</dc:creator>
  <cp:lastModifiedBy>bassa</cp:lastModifiedBy>
  <dcterms:created xsi:type="dcterms:W3CDTF">2018-08-28T13:04:48Z</dcterms:created>
  <dcterms:modified xsi:type="dcterms:W3CDTF">2019-08-07T17:44:49Z</dcterms:modified>
</cp:coreProperties>
</file>