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New folder\seng403_New-master\Alex datafiles\C1\Formated\"/>
    </mc:Choice>
  </mc:AlternateContent>
  <bookViews>
    <workbookView xWindow="0" yWindow="465" windowWidth="20505" windowHeight="13215" activeTab="2"/>
  </bookViews>
  <sheets>
    <sheet name="Ownership" sheetId="5" r:id="rId1"/>
    <sheet name="Sheet2" sheetId="6" r:id="rId2"/>
    <sheet name="Formatted Data" sheetId="1" r:id="rId3"/>
    <sheet name="RAW" sheetId="2" r:id="rId4"/>
    <sheet name="TRUE RAW" sheetId="4" r:id="rId5"/>
    <sheet name="Sheet3" sheetId="3" r:id="rId6"/>
  </sheets>
  <definedNames>
    <definedName name="_c1Oct" localSheetId="4">'TRUE RAW'!$A$1:$E$1612</definedName>
    <definedName name="_xlnm._FilterDatabase" localSheetId="2" hidden="1">'Formatted Data'!$A$1:$G$1802</definedName>
    <definedName name="Mar_2011" localSheetId="3">RAW!$A$1:$C$1802</definedName>
    <definedName name="Mar_2011LOC" localSheetId="5">Sheet3!$A$1:$C$393</definedName>
    <definedName name="Oct_2011LOC" localSheetId="5">Sheet3!$G$1:$I$318</definedName>
  </definedNames>
  <calcPr calcId="152511" concurrentCalc="0"/>
  <pivotCaches>
    <pivotCache cacheId="4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8" i="5" l="1"/>
  <c r="AF38" i="5"/>
  <c r="AG38" i="5"/>
  <c r="AI38" i="5"/>
  <c r="AJ38" i="5"/>
  <c r="AK38" i="5"/>
  <c r="AL38" i="5"/>
  <c r="AM38" i="5"/>
  <c r="AN38" i="5"/>
  <c r="AO38" i="5"/>
  <c r="AQ38" i="5"/>
  <c r="AR38" i="5"/>
  <c r="AS38" i="5"/>
  <c r="AT38" i="5"/>
  <c r="AU38" i="5"/>
  <c r="AV38" i="5"/>
  <c r="AW38" i="5"/>
  <c r="AX38" i="5"/>
  <c r="AY38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G37" i="5"/>
  <c r="AF37" i="5"/>
  <c r="AE37" i="5"/>
  <c r="AZ36" i="5"/>
  <c r="AY36" i="5"/>
  <c r="AX36" i="5"/>
  <c r="AW36" i="5"/>
  <c r="AV36" i="5"/>
  <c r="AU36" i="5"/>
  <c r="AT36" i="5"/>
  <c r="AS36" i="5"/>
  <c r="AR36" i="5"/>
  <c r="AQ36" i="5"/>
  <c r="AN36" i="5"/>
  <c r="AM36" i="5"/>
  <c r="AL36" i="5"/>
  <c r="AK36" i="5"/>
  <c r="AG36" i="5"/>
  <c r="AF36" i="5"/>
  <c r="AE36" i="5"/>
  <c r="AZ35" i="5"/>
  <c r="AY35" i="5"/>
  <c r="AX35" i="5"/>
  <c r="AU35" i="5"/>
  <c r="AT35" i="5"/>
  <c r="AS35" i="5"/>
  <c r="AR35" i="5"/>
  <c r="AQ35" i="5"/>
  <c r="AO35" i="5"/>
  <c r="AN35" i="5"/>
  <c r="AK35" i="5"/>
  <c r="AG35" i="5"/>
  <c r="AE35" i="5"/>
  <c r="AZ34" i="5"/>
  <c r="AY34" i="5"/>
  <c r="AX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E34" i="5"/>
  <c r="AZ33" i="5"/>
  <c r="AY33" i="5"/>
  <c r="AW33" i="5"/>
  <c r="AV33" i="5"/>
  <c r="AU33" i="5"/>
  <c r="AT33" i="5"/>
  <c r="AS33" i="5"/>
  <c r="AR33" i="5"/>
  <c r="AQ33" i="5"/>
  <c r="AO33" i="5"/>
  <c r="AN33" i="5"/>
  <c r="AM33" i="5"/>
  <c r="AL33" i="5"/>
  <c r="AK33" i="5"/>
  <c r="AJ33" i="5"/>
  <c r="AI33" i="5"/>
  <c r="AH33" i="5"/>
  <c r="AG33" i="5"/>
  <c r="AF33" i="5"/>
  <c r="AE33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K32" i="5"/>
  <c r="AJ32" i="5"/>
  <c r="AI32" i="5"/>
  <c r="AH32" i="5"/>
  <c r="AG32" i="5"/>
  <c r="AF32" i="5"/>
  <c r="AE32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G31" i="5"/>
  <c r="AF31" i="5"/>
  <c r="AE31" i="5"/>
  <c r="AZ30" i="5"/>
  <c r="AY30" i="5"/>
  <c r="AV30" i="5"/>
  <c r="AU30" i="5"/>
  <c r="AT30" i="5"/>
  <c r="AS30" i="5"/>
  <c r="AQ30" i="5"/>
  <c r="AP30" i="5"/>
  <c r="AO30" i="5"/>
  <c r="AM30" i="5"/>
  <c r="AG30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K29" i="5"/>
  <c r="AH29" i="5"/>
  <c r="AG29" i="5"/>
  <c r="AF29" i="5"/>
  <c r="AZ28" i="5"/>
  <c r="AY28" i="5"/>
  <c r="AX28" i="5"/>
  <c r="AW28" i="5"/>
  <c r="AV28" i="5"/>
  <c r="AU28" i="5"/>
  <c r="AT28" i="5"/>
  <c r="AS28" i="5"/>
  <c r="AR28" i="5"/>
  <c r="AO28" i="5"/>
  <c r="AG28" i="5"/>
  <c r="AZ27" i="5"/>
  <c r="AY27" i="5"/>
  <c r="AX27" i="5"/>
  <c r="AW27" i="5"/>
  <c r="AV27" i="5"/>
  <c r="AU27" i="5"/>
  <c r="AT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G26" i="5"/>
  <c r="AF26" i="5"/>
  <c r="AE26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K24" i="5"/>
  <c r="AJ24" i="5"/>
  <c r="AI24" i="5"/>
  <c r="AH24" i="5"/>
  <c r="AG24" i="5"/>
  <c r="AF24" i="5"/>
  <c r="AE24" i="5"/>
  <c r="AZ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K23" i="5"/>
  <c r="AG23" i="5"/>
  <c r="AF23" i="5"/>
  <c r="AE23" i="5"/>
  <c r="AZ22" i="5"/>
  <c r="AY22" i="5"/>
  <c r="AX22" i="5"/>
  <c r="AW22" i="5"/>
  <c r="AV22" i="5"/>
  <c r="AU22" i="5"/>
  <c r="AT22" i="5"/>
  <c r="AS22" i="5"/>
  <c r="AR22" i="5"/>
  <c r="AQ22" i="5"/>
  <c r="AO22" i="5"/>
  <c r="AM22" i="5"/>
  <c r="AH22" i="5"/>
  <c r="AG22" i="5"/>
  <c r="AF22" i="5"/>
  <c r="AZ21" i="5"/>
  <c r="AY21" i="5"/>
  <c r="AX21" i="5"/>
  <c r="AW21" i="5"/>
  <c r="AU21" i="5"/>
  <c r="AT21" i="5"/>
  <c r="AS21" i="5"/>
  <c r="AR21" i="5"/>
  <c r="AQ21" i="5"/>
  <c r="AP21" i="5"/>
  <c r="AO21" i="5"/>
  <c r="AM21" i="5"/>
  <c r="AK21" i="5"/>
  <c r="AJ21" i="5"/>
  <c r="AI21" i="5"/>
  <c r="AH21" i="5"/>
  <c r="AG21" i="5"/>
  <c r="AF21" i="5"/>
  <c r="AE21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M20" i="5"/>
  <c r="AK20" i="5"/>
  <c r="AH20" i="5"/>
  <c r="AG20" i="5"/>
  <c r="AF20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Z18" i="5"/>
  <c r="AX18" i="5"/>
  <c r="AW18" i="5"/>
  <c r="AV18" i="5"/>
  <c r="AU18" i="5"/>
  <c r="AT18" i="5"/>
  <c r="AS18" i="5"/>
  <c r="AR18" i="5"/>
  <c r="AQ18" i="5"/>
  <c r="AO18" i="5"/>
  <c r="AN18" i="5"/>
  <c r="AM18" i="5"/>
  <c r="AK18" i="5"/>
  <c r="AH18" i="5"/>
  <c r="AG18" i="5"/>
  <c r="AF18" i="5"/>
  <c r="AZ17" i="5"/>
  <c r="AY17" i="5"/>
  <c r="AX17" i="5"/>
  <c r="AW17" i="5"/>
  <c r="AV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Z16" i="5"/>
  <c r="AY16" i="5"/>
  <c r="AX16" i="5"/>
  <c r="AW16" i="5"/>
  <c r="AV16" i="5"/>
  <c r="AU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G15" i="5"/>
  <c r="AF15" i="5"/>
  <c r="AZ14" i="5"/>
  <c r="AY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Z13" i="5"/>
  <c r="AY13" i="5"/>
  <c r="AX13" i="5"/>
  <c r="AU13" i="5"/>
  <c r="AT13" i="5"/>
  <c r="AS13" i="5"/>
  <c r="AR13" i="5"/>
  <c r="AQ13" i="5"/>
  <c r="AP13" i="5"/>
  <c r="AO13" i="5"/>
  <c r="AM13" i="5"/>
  <c r="AL13" i="5"/>
  <c r="AK13" i="5"/>
  <c r="AJ13" i="5"/>
  <c r="AI13" i="5"/>
  <c r="AG13" i="5"/>
  <c r="AF13" i="5"/>
  <c r="AE13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K12" i="5"/>
  <c r="AJ12" i="5"/>
  <c r="AI12" i="5"/>
  <c r="AG12" i="5"/>
  <c r="AF12" i="5"/>
  <c r="AE12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K11" i="5"/>
  <c r="AJ11" i="5"/>
  <c r="AI11" i="5"/>
  <c r="AG11" i="5"/>
  <c r="AF11" i="5"/>
  <c r="AE11" i="5"/>
  <c r="AZ10" i="5"/>
  <c r="AX10" i="5"/>
  <c r="AW10" i="5"/>
  <c r="AV10" i="5"/>
  <c r="AU10" i="5"/>
  <c r="AT10" i="5"/>
  <c r="AS10" i="5"/>
  <c r="AR10" i="5"/>
  <c r="AQ10" i="5"/>
  <c r="AP10" i="5"/>
  <c r="AO10" i="5"/>
  <c r="AM10" i="5"/>
  <c r="AK10" i="5"/>
  <c r="AJ10" i="5"/>
  <c r="AI10" i="5"/>
  <c r="AG10" i="5"/>
  <c r="AF10" i="5"/>
  <c r="AZ9" i="5"/>
  <c r="AX9" i="5"/>
  <c r="AW9" i="5"/>
  <c r="AU9" i="5"/>
  <c r="AT9" i="5"/>
  <c r="AS9" i="5"/>
  <c r="AR9" i="5"/>
  <c r="AQ9" i="5"/>
  <c r="AK9" i="5"/>
  <c r="AG9" i="5"/>
  <c r="AE9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G8" i="5"/>
  <c r="AF8" i="5"/>
  <c r="AE8" i="5"/>
  <c r="AZ7" i="5"/>
  <c r="AY7" i="5"/>
  <c r="AX7" i="5"/>
  <c r="AV7" i="5"/>
  <c r="AU7" i="5"/>
  <c r="AT7" i="5"/>
  <c r="AS7" i="5"/>
  <c r="AR7" i="5"/>
  <c r="AQ7" i="5"/>
  <c r="AP7" i="5"/>
  <c r="AO7" i="5"/>
  <c r="AN7" i="5"/>
  <c r="AM7" i="5"/>
  <c r="AK7" i="5"/>
  <c r="AG7" i="5"/>
  <c r="AE7" i="5"/>
  <c r="AZ6" i="5"/>
  <c r="AY6" i="5"/>
  <c r="AX6" i="5"/>
  <c r="AW6" i="5"/>
  <c r="AV6" i="5"/>
  <c r="AU6" i="5"/>
  <c r="AT6" i="5"/>
  <c r="AS6" i="5"/>
  <c r="AR6" i="5"/>
  <c r="AQ6" i="5"/>
  <c r="AO6" i="5"/>
  <c r="AN6" i="5"/>
  <c r="AM6" i="5"/>
  <c r="AK6" i="5"/>
  <c r="AJ6" i="5"/>
  <c r="AI6" i="5"/>
  <c r="AG6" i="5"/>
  <c r="AF6" i="5"/>
  <c r="AE6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K5" i="5"/>
  <c r="AJ5" i="5"/>
  <c r="AI5" i="5"/>
  <c r="AH5" i="5"/>
  <c r="AG5" i="5"/>
  <c r="AF5" i="5"/>
  <c r="AE5" i="5"/>
  <c r="J33" i="1"/>
  <c r="J34" i="1"/>
  <c r="J35" i="1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F2" i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4" i="1"/>
  <c r="F35" i="1"/>
  <c r="F37" i="1"/>
  <c r="F38" i="1"/>
  <c r="F39" i="1"/>
  <c r="F40" i="1"/>
  <c r="F42" i="1"/>
  <c r="F43" i="1"/>
  <c r="F44" i="1"/>
  <c r="F46" i="1"/>
  <c r="F47" i="1"/>
  <c r="F48" i="1"/>
  <c r="F50" i="1"/>
  <c r="F51" i="1"/>
  <c r="F52" i="1"/>
  <c r="F54" i="1"/>
  <c r="F55" i="1"/>
  <c r="F56" i="1"/>
  <c r="F58" i="1"/>
  <c r="F59" i="1"/>
  <c r="F60" i="1"/>
  <c r="F62" i="1"/>
  <c r="F63" i="1"/>
  <c r="F64" i="1"/>
  <c r="F66" i="1"/>
  <c r="F67" i="1"/>
  <c r="F68" i="1"/>
  <c r="F70" i="1"/>
  <c r="F71" i="1"/>
  <c r="F72" i="1"/>
  <c r="F74" i="1"/>
  <c r="F75" i="1"/>
  <c r="F76" i="1"/>
  <c r="F77" i="1"/>
  <c r="F79" i="1"/>
  <c r="F80" i="1"/>
  <c r="F81" i="1"/>
  <c r="F83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3" i="1"/>
  <c r="F114" i="1"/>
  <c r="F115" i="1"/>
  <c r="F116" i="1"/>
  <c r="F118" i="1"/>
  <c r="F119" i="1"/>
  <c r="F120" i="1"/>
  <c r="F122" i="1"/>
  <c r="F124" i="1"/>
  <c r="F125" i="1"/>
  <c r="F126" i="1"/>
  <c r="F127" i="1"/>
  <c r="F129" i="1"/>
  <c r="F130" i="1"/>
  <c r="F131" i="1"/>
  <c r="F132" i="1"/>
  <c r="F134" i="1"/>
  <c r="F135" i="1"/>
  <c r="F136" i="1"/>
  <c r="F137" i="1"/>
  <c r="F139" i="1"/>
  <c r="F141" i="1"/>
  <c r="F142" i="1"/>
  <c r="F143" i="1"/>
  <c r="F144" i="1"/>
  <c r="F145" i="1"/>
  <c r="F147" i="1"/>
  <c r="F148" i="1"/>
  <c r="F149" i="1"/>
  <c r="F150" i="1"/>
  <c r="F152" i="1"/>
  <c r="F154" i="1"/>
  <c r="F155" i="1"/>
  <c r="F156" i="1"/>
  <c r="F158" i="1"/>
  <c r="F159" i="1"/>
  <c r="F160" i="1"/>
  <c r="F162" i="1"/>
  <c r="F163" i="1"/>
  <c r="F164" i="1"/>
  <c r="F166" i="1"/>
  <c r="F167" i="1"/>
  <c r="F168" i="1"/>
  <c r="F169" i="1"/>
  <c r="F171" i="1"/>
  <c r="F173" i="1"/>
  <c r="F174" i="1"/>
  <c r="F175" i="1"/>
  <c r="F177" i="1"/>
  <c r="F178" i="1"/>
  <c r="F179" i="1"/>
  <c r="F181" i="1"/>
  <c r="F183" i="1"/>
  <c r="F184" i="1"/>
  <c r="F185" i="1"/>
  <c r="F187" i="1"/>
  <c r="F189" i="1"/>
  <c r="F191" i="1"/>
  <c r="F192" i="1"/>
  <c r="F193" i="1"/>
  <c r="F195" i="1"/>
  <c r="F197" i="1"/>
  <c r="F198" i="1"/>
  <c r="F199" i="1"/>
  <c r="F201" i="1"/>
  <c r="F202" i="1"/>
  <c r="F203" i="1"/>
  <c r="F205" i="1"/>
  <c r="F207" i="1"/>
  <c r="F208" i="1"/>
  <c r="F209" i="1"/>
  <c r="F211" i="1"/>
  <c r="F213" i="1"/>
  <c r="F214" i="1"/>
  <c r="F215" i="1"/>
  <c r="F217" i="1"/>
  <c r="F218" i="1"/>
  <c r="F219" i="1"/>
  <c r="F221" i="1"/>
  <c r="F222" i="1"/>
  <c r="F223" i="1"/>
  <c r="F224" i="1"/>
  <c r="F225" i="1"/>
  <c r="F227" i="1"/>
  <c r="F229" i="1"/>
  <c r="F230" i="1"/>
  <c r="F231" i="1"/>
  <c r="F232" i="1"/>
  <c r="F234" i="1"/>
  <c r="F236" i="1"/>
  <c r="F237" i="1"/>
  <c r="F238" i="1"/>
  <c r="F240" i="1"/>
  <c r="F241" i="1"/>
  <c r="F242" i="1"/>
  <c r="F244" i="1"/>
  <c r="F245" i="1"/>
  <c r="F246" i="1"/>
  <c r="F248" i="1"/>
  <c r="F249" i="1"/>
  <c r="F250" i="1"/>
  <c r="F252" i="1"/>
  <c r="F253" i="1"/>
  <c r="F254" i="1"/>
  <c r="F256" i="1"/>
  <c r="F258" i="1"/>
  <c r="F260" i="1"/>
  <c r="F262" i="1"/>
  <c r="F263" i="1"/>
  <c r="F265" i="1"/>
  <c r="F266" i="1"/>
  <c r="F267" i="1"/>
  <c r="F269" i="1"/>
  <c r="F270" i="1"/>
  <c r="F271" i="1"/>
  <c r="F273" i="1"/>
  <c r="F274" i="1"/>
  <c r="F275" i="1"/>
  <c r="F277" i="1"/>
  <c r="F278" i="1"/>
  <c r="F279" i="1"/>
  <c r="F281" i="1"/>
  <c r="F282" i="1"/>
  <c r="F283" i="1"/>
  <c r="F285" i="1"/>
  <c r="F286" i="1"/>
  <c r="F287" i="1"/>
  <c r="F289" i="1"/>
  <c r="F290" i="1"/>
  <c r="F291" i="1"/>
  <c r="F292" i="1"/>
  <c r="F294" i="1"/>
  <c r="F295" i="1"/>
  <c r="F296" i="1"/>
  <c r="F297" i="1"/>
  <c r="F299" i="1"/>
  <c r="F300" i="1"/>
  <c r="F301" i="1"/>
  <c r="F303" i="1"/>
  <c r="F304" i="1"/>
  <c r="F305" i="1"/>
  <c r="F307" i="1"/>
  <c r="F308" i="1"/>
  <c r="F309" i="1"/>
  <c r="F311" i="1"/>
  <c r="F313" i="1"/>
  <c r="F314" i="1"/>
  <c r="F315" i="1"/>
  <c r="F317" i="1"/>
  <c r="F318" i="1"/>
  <c r="F319" i="1"/>
  <c r="F321" i="1"/>
  <c r="F322" i="1"/>
  <c r="F323" i="1"/>
  <c r="F325" i="1"/>
  <c r="F326" i="1"/>
  <c r="F327" i="1"/>
  <c r="F329" i="1"/>
  <c r="F330" i="1"/>
  <c r="F331" i="1"/>
  <c r="F332" i="1"/>
  <c r="F334" i="1"/>
  <c r="F336" i="1"/>
  <c r="F338" i="1"/>
  <c r="F339" i="1"/>
  <c r="F340" i="1"/>
  <c r="F341" i="1"/>
  <c r="F343" i="1"/>
  <c r="F344" i="1"/>
  <c r="F345" i="1"/>
  <c r="F347" i="1"/>
  <c r="F349" i="1"/>
  <c r="F351" i="1"/>
  <c r="F353" i="1"/>
  <c r="F354" i="1"/>
  <c r="F355" i="1"/>
  <c r="F357" i="1"/>
  <c r="F359" i="1"/>
  <c r="F360" i="1"/>
  <c r="F361" i="1"/>
  <c r="F363" i="1"/>
  <c r="F364" i="1"/>
  <c r="F365" i="1"/>
  <c r="F367" i="1"/>
  <c r="F369" i="1"/>
  <c r="F370" i="1"/>
  <c r="F371" i="1"/>
  <c r="F373" i="1"/>
  <c r="F374" i="1"/>
  <c r="F375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90" i="1"/>
  <c r="F391" i="1"/>
  <c r="F392" i="1"/>
  <c r="F394" i="1"/>
  <c r="F395" i="1"/>
  <c r="F396" i="1"/>
  <c r="F398" i="1"/>
  <c r="F399" i="1"/>
  <c r="F400" i="1"/>
  <c r="F402" i="1"/>
  <c r="F403" i="1"/>
  <c r="F404" i="1"/>
  <c r="F406" i="1"/>
  <c r="F407" i="1"/>
  <c r="F409" i="1"/>
  <c r="F410" i="1"/>
  <c r="F411" i="1"/>
  <c r="F413" i="1"/>
  <c r="F414" i="1"/>
  <c r="F415" i="1"/>
  <c r="F417" i="1"/>
  <c r="F418" i="1"/>
  <c r="F419" i="1"/>
  <c r="F421" i="1"/>
  <c r="F422" i="1"/>
  <c r="F423" i="1"/>
  <c r="F425" i="1"/>
  <c r="F426" i="1"/>
  <c r="F427" i="1"/>
  <c r="F429" i="1"/>
  <c r="F430" i="1"/>
  <c r="F431" i="1"/>
  <c r="F433" i="1"/>
  <c r="F434" i="1"/>
  <c r="F435" i="1"/>
  <c r="F436" i="1"/>
  <c r="F438" i="1"/>
  <c r="F439" i="1"/>
  <c r="F440" i="1"/>
  <c r="F441" i="1"/>
  <c r="F443" i="1"/>
  <c r="F444" i="1"/>
  <c r="F445" i="1"/>
  <c r="F447" i="1"/>
  <c r="F448" i="1"/>
  <c r="F449" i="1"/>
  <c r="F451" i="1"/>
  <c r="F452" i="1"/>
  <c r="F453" i="1"/>
  <c r="F455" i="1"/>
  <c r="F456" i="1"/>
  <c r="F457" i="1"/>
  <c r="F459" i="1"/>
  <c r="F460" i="1"/>
  <c r="F461" i="1"/>
  <c r="F463" i="1"/>
  <c r="F464" i="1"/>
  <c r="F465" i="1"/>
  <c r="F467" i="1"/>
  <c r="F468" i="1"/>
  <c r="F469" i="1"/>
  <c r="F471" i="1"/>
  <c r="F472" i="1"/>
  <c r="F473" i="1"/>
  <c r="F474" i="1"/>
  <c r="F476" i="1"/>
  <c r="F477" i="1"/>
  <c r="F478" i="1"/>
  <c r="F479" i="1"/>
  <c r="F481" i="1"/>
  <c r="F482" i="1"/>
  <c r="F483" i="1"/>
  <c r="F485" i="1"/>
  <c r="F487" i="1"/>
  <c r="F488" i="1"/>
  <c r="F489" i="1"/>
  <c r="F491" i="1"/>
  <c r="F492" i="1"/>
  <c r="F493" i="1"/>
  <c r="F495" i="1"/>
  <c r="F496" i="1"/>
  <c r="F497" i="1"/>
  <c r="F499" i="1"/>
  <c r="F500" i="1"/>
  <c r="F501" i="1"/>
  <c r="F503" i="1"/>
  <c r="F504" i="1"/>
  <c r="F505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20" i="1"/>
  <c r="F521" i="1"/>
  <c r="F522" i="1"/>
  <c r="F524" i="1"/>
  <c r="F525" i="1"/>
  <c r="F526" i="1"/>
  <c r="F528" i="1"/>
  <c r="F529" i="1"/>
  <c r="F530" i="1"/>
  <c r="F532" i="1"/>
  <c r="F533" i="1"/>
  <c r="F534" i="1"/>
  <c r="F536" i="1"/>
  <c r="F537" i="1"/>
  <c r="F538" i="1"/>
  <c r="F539" i="1"/>
  <c r="F540" i="1"/>
  <c r="F542" i="1"/>
  <c r="F543" i="1"/>
  <c r="F544" i="1"/>
  <c r="F545" i="1"/>
  <c r="F547" i="1"/>
  <c r="F548" i="1"/>
  <c r="F549" i="1"/>
  <c r="F550" i="1"/>
  <c r="F552" i="1"/>
  <c r="F553" i="1"/>
  <c r="F554" i="1"/>
  <c r="F555" i="1"/>
  <c r="F556" i="1"/>
  <c r="F558" i="1"/>
  <c r="F559" i="1"/>
  <c r="F560" i="1"/>
  <c r="F562" i="1"/>
  <c r="F563" i="1"/>
  <c r="F564" i="1"/>
  <c r="F566" i="1"/>
  <c r="F567" i="1"/>
  <c r="F568" i="1"/>
  <c r="F570" i="1"/>
  <c r="F571" i="1"/>
  <c r="F572" i="1"/>
  <c r="F574" i="1"/>
  <c r="F575" i="1"/>
  <c r="F576" i="1"/>
  <c r="F578" i="1"/>
  <c r="F579" i="1"/>
  <c r="F580" i="1"/>
  <c r="F582" i="1"/>
  <c r="F583" i="1"/>
  <c r="F584" i="1"/>
  <c r="F586" i="1"/>
  <c r="F587" i="1"/>
  <c r="F588" i="1"/>
  <c r="F590" i="1"/>
  <c r="F591" i="1"/>
  <c r="F592" i="1"/>
  <c r="F593" i="1"/>
  <c r="F594" i="1"/>
  <c r="F596" i="1"/>
  <c r="F597" i="1"/>
  <c r="F598" i="1"/>
  <c r="F600" i="1"/>
  <c r="F601" i="1"/>
  <c r="F602" i="1"/>
  <c r="F604" i="1"/>
  <c r="F605" i="1"/>
  <c r="F606" i="1"/>
  <c r="F608" i="1"/>
  <c r="F609" i="1"/>
  <c r="F610" i="1"/>
  <c r="F612" i="1"/>
  <c r="F613" i="1"/>
  <c r="F614" i="1"/>
  <c r="F616" i="1"/>
  <c r="F617" i="1"/>
  <c r="F618" i="1"/>
  <c r="F620" i="1"/>
  <c r="F621" i="1"/>
  <c r="F622" i="1"/>
  <c r="F624" i="1"/>
  <c r="F625" i="1"/>
  <c r="F626" i="1"/>
  <c r="F628" i="1"/>
  <c r="F629" i="1"/>
  <c r="F630" i="1"/>
  <c r="F632" i="1"/>
  <c r="F633" i="1"/>
  <c r="F635" i="1"/>
  <c r="F636" i="1"/>
  <c r="F637" i="1"/>
  <c r="F639" i="1"/>
  <c r="F640" i="1"/>
  <c r="F641" i="1"/>
  <c r="F643" i="1"/>
  <c r="F644" i="1"/>
  <c r="F645" i="1"/>
  <c r="F647" i="1"/>
  <c r="F649" i="1"/>
  <c r="F650" i="1"/>
  <c r="F651" i="1"/>
  <c r="F653" i="1"/>
  <c r="F654" i="1"/>
  <c r="F655" i="1"/>
  <c r="F657" i="1"/>
  <c r="F658" i="1"/>
  <c r="F659" i="1"/>
  <c r="F661" i="1"/>
  <c r="F662" i="1"/>
  <c r="F664" i="1"/>
  <c r="F665" i="1"/>
  <c r="F666" i="1"/>
  <c r="F668" i="1"/>
  <c r="F669" i="1"/>
  <c r="F670" i="1"/>
  <c r="F672" i="1"/>
  <c r="F673" i="1"/>
  <c r="F674" i="1"/>
  <c r="F676" i="1"/>
  <c r="F677" i="1"/>
  <c r="F679" i="1"/>
  <c r="F680" i="1"/>
  <c r="F681" i="1"/>
  <c r="F682" i="1"/>
  <c r="F684" i="1"/>
  <c r="F685" i="1"/>
  <c r="F686" i="1"/>
  <c r="F688" i="1"/>
  <c r="F689" i="1"/>
  <c r="F690" i="1"/>
  <c r="F691" i="1"/>
  <c r="F693" i="1"/>
  <c r="F694" i="1"/>
  <c r="F695" i="1"/>
  <c r="F696" i="1"/>
  <c r="F698" i="1"/>
  <c r="F699" i="1"/>
  <c r="F700" i="1"/>
  <c r="F702" i="1"/>
  <c r="F703" i="1"/>
  <c r="F704" i="1"/>
  <c r="F705" i="1"/>
  <c r="F707" i="1"/>
  <c r="F708" i="1"/>
  <c r="F709" i="1"/>
  <c r="F710" i="1"/>
  <c r="F712" i="1"/>
  <c r="F713" i="1"/>
  <c r="F714" i="1"/>
  <c r="F716" i="1"/>
  <c r="F717" i="1"/>
  <c r="F719" i="1"/>
  <c r="F720" i="1"/>
  <c r="F721" i="1"/>
  <c r="F723" i="1"/>
  <c r="F724" i="1"/>
  <c r="F725" i="1"/>
  <c r="F727" i="1"/>
  <c r="F728" i="1"/>
  <c r="F729" i="1"/>
  <c r="F731" i="1"/>
  <c r="F732" i="1"/>
  <c r="F733" i="1"/>
  <c r="F734" i="1"/>
  <c r="F735" i="1"/>
  <c r="F736" i="1"/>
  <c r="F738" i="1"/>
  <c r="F739" i="1"/>
  <c r="F740" i="1"/>
  <c r="F742" i="1"/>
  <c r="F743" i="1"/>
  <c r="F744" i="1"/>
  <c r="F746" i="1"/>
  <c r="F747" i="1"/>
  <c r="F748" i="1"/>
  <c r="F749" i="1"/>
  <c r="F750" i="1"/>
  <c r="F752" i="1"/>
  <c r="F753" i="1"/>
  <c r="F754" i="1"/>
  <c r="F756" i="1"/>
  <c r="F757" i="1"/>
  <c r="F758" i="1"/>
  <c r="F760" i="1"/>
  <c r="F761" i="1"/>
  <c r="F762" i="1"/>
  <c r="F764" i="1"/>
  <c r="F765" i="1"/>
  <c r="F766" i="1"/>
  <c r="F768" i="1"/>
  <c r="F769" i="1"/>
  <c r="F770" i="1"/>
  <c r="F772" i="1"/>
  <c r="F773" i="1"/>
  <c r="F774" i="1"/>
  <c r="F776" i="1"/>
  <c r="F777" i="1"/>
  <c r="F778" i="1"/>
  <c r="F780" i="1"/>
  <c r="F781" i="1"/>
  <c r="F782" i="1"/>
  <c r="F784" i="1"/>
  <c r="F785" i="1"/>
  <c r="F786" i="1"/>
  <c r="F788" i="1"/>
  <c r="F789" i="1"/>
  <c r="F790" i="1"/>
  <c r="F792" i="1"/>
  <c r="F793" i="1"/>
  <c r="F794" i="1"/>
  <c r="F796" i="1"/>
  <c r="F797" i="1"/>
  <c r="F798" i="1"/>
  <c r="F800" i="1"/>
  <c r="F801" i="1"/>
  <c r="F802" i="1"/>
  <c r="F803" i="1"/>
  <c r="F805" i="1"/>
  <c r="F806" i="1"/>
  <c r="F807" i="1"/>
  <c r="F809" i="1"/>
  <c r="F810" i="1"/>
  <c r="F811" i="1"/>
  <c r="F813" i="1"/>
  <c r="F814" i="1"/>
  <c r="F815" i="1"/>
  <c r="F816" i="1"/>
  <c r="F818" i="1"/>
  <c r="F819" i="1"/>
  <c r="F820" i="1"/>
  <c r="F822" i="1"/>
  <c r="F823" i="1"/>
  <c r="F824" i="1"/>
  <c r="F826" i="1"/>
  <c r="F827" i="1"/>
  <c r="F828" i="1"/>
  <c r="F830" i="1"/>
  <c r="F831" i="1"/>
  <c r="F832" i="1"/>
  <c r="F833" i="1"/>
  <c r="F835" i="1"/>
  <c r="F836" i="1"/>
  <c r="F837" i="1"/>
  <c r="F839" i="1"/>
  <c r="F840" i="1"/>
  <c r="F841" i="1"/>
  <c r="F843" i="1"/>
  <c r="F844" i="1"/>
  <c r="F845" i="1"/>
  <c r="F847" i="1"/>
  <c r="F848" i="1"/>
  <c r="F849" i="1"/>
  <c r="F850" i="1"/>
  <c r="F852" i="1"/>
  <c r="F853" i="1"/>
  <c r="F854" i="1"/>
  <c r="F855" i="1"/>
  <c r="F856" i="1"/>
  <c r="F858" i="1"/>
  <c r="F859" i="1"/>
  <c r="F860" i="1"/>
  <c r="F861" i="1"/>
  <c r="F862" i="1"/>
  <c r="F864" i="1"/>
  <c r="F865" i="1"/>
  <c r="F866" i="1"/>
  <c r="F868" i="1"/>
  <c r="F869" i="1"/>
  <c r="F870" i="1"/>
  <c r="F871" i="1"/>
  <c r="F873" i="1"/>
  <c r="F874" i="1"/>
  <c r="F875" i="1"/>
  <c r="F877" i="1"/>
  <c r="F878" i="1"/>
  <c r="F879" i="1"/>
  <c r="F881" i="1"/>
  <c r="F882" i="1"/>
  <c r="F883" i="1"/>
  <c r="F885" i="1"/>
  <c r="F886" i="1"/>
  <c r="F887" i="1"/>
  <c r="F888" i="1"/>
  <c r="F890" i="1"/>
  <c r="F891" i="1"/>
  <c r="F892" i="1"/>
  <c r="F894" i="1"/>
  <c r="F895" i="1"/>
  <c r="F896" i="1"/>
  <c r="F898" i="1"/>
  <c r="F899" i="1"/>
  <c r="F900" i="1"/>
  <c r="F902" i="1"/>
  <c r="F903" i="1"/>
  <c r="F904" i="1"/>
  <c r="F906" i="1"/>
  <c r="F907" i="1"/>
  <c r="F908" i="1"/>
  <c r="F909" i="1"/>
  <c r="F911" i="1"/>
  <c r="F912" i="1"/>
  <c r="F913" i="1"/>
  <c r="F914" i="1"/>
  <c r="F916" i="1"/>
  <c r="F917" i="1"/>
  <c r="F918" i="1"/>
  <c r="F919" i="1"/>
  <c r="F920" i="1"/>
  <c r="F922" i="1"/>
  <c r="F923" i="1"/>
  <c r="F924" i="1"/>
  <c r="F925" i="1"/>
  <c r="F927" i="1"/>
  <c r="F928" i="1"/>
  <c r="F929" i="1"/>
  <c r="F931" i="1"/>
  <c r="F932" i="1"/>
  <c r="F933" i="1"/>
  <c r="F934" i="1"/>
  <c r="F936" i="1"/>
  <c r="F937" i="1"/>
  <c r="F938" i="1"/>
  <c r="F940" i="1"/>
  <c r="F941" i="1"/>
  <c r="F942" i="1"/>
  <c r="F943" i="1"/>
  <c r="F944" i="1"/>
  <c r="F946" i="1"/>
  <c r="F947" i="1"/>
  <c r="F948" i="1"/>
  <c r="F950" i="1"/>
  <c r="F951" i="1"/>
  <c r="F952" i="1"/>
  <c r="F953" i="1"/>
  <c r="F955" i="1"/>
  <c r="F956" i="1"/>
  <c r="F957" i="1"/>
  <c r="F959" i="1"/>
  <c r="F960" i="1"/>
  <c r="F961" i="1"/>
  <c r="F962" i="1"/>
  <c r="F964" i="1"/>
  <c r="F965" i="1"/>
  <c r="F966" i="1"/>
  <c r="F968" i="1"/>
  <c r="F969" i="1"/>
  <c r="F970" i="1"/>
  <c r="F971" i="1"/>
  <c r="F972" i="1"/>
  <c r="F974" i="1"/>
  <c r="F976" i="1"/>
  <c r="F977" i="1"/>
  <c r="F978" i="1"/>
  <c r="F980" i="1"/>
  <c r="F981" i="1"/>
  <c r="F982" i="1"/>
  <c r="F984" i="1"/>
  <c r="F985" i="1"/>
  <c r="F986" i="1"/>
  <c r="F988" i="1"/>
  <c r="F989" i="1"/>
  <c r="F990" i="1"/>
  <c r="F992" i="1"/>
  <c r="F993" i="1"/>
  <c r="F994" i="1"/>
  <c r="F995" i="1"/>
  <c r="F997" i="1"/>
  <c r="F998" i="1"/>
  <c r="F999" i="1"/>
  <c r="F1000" i="1"/>
  <c r="F1001" i="1"/>
  <c r="F1003" i="1"/>
  <c r="F1004" i="1"/>
  <c r="F1005" i="1"/>
  <c r="F1007" i="1"/>
  <c r="F1008" i="1"/>
  <c r="F1009" i="1"/>
  <c r="F1011" i="1"/>
  <c r="F1013" i="1"/>
  <c r="F1014" i="1"/>
  <c r="F1015" i="1"/>
  <c r="F1016" i="1"/>
  <c r="F1018" i="1"/>
  <c r="F1019" i="1"/>
  <c r="F1020" i="1"/>
  <c r="F1021" i="1"/>
  <c r="F1022" i="1"/>
  <c r="F1024" i="1"/>
  <c r="F1025" i="1"/>
  <c r="F1026" i="1"/>
  <c r="F1027" i="1"/>
  <c r="F1028" i="1"/>
  <c r="F1029" i="1"/>
  <c r="F1030" i="1"/>
  <c r="F1031" i="1"/>
  <c r="F1033" i="1"/>
  <c r="F1034" i="1"/>
  <c r="F1035" i="1"/>
  <c r="F1037" i="1"/>
  <c r="F1038" i="1"/>
  <c r="F1039" i="1"/>
  <c r="F1041" i="1"/>
  <c r="F1042" i="1"/>
  <c r="F1044" i="1"/>
  <c r="F1045" i="1"/>
  <c r="F1046" i="1"/>
  <c r="F1048" i="1"/>
  <c r="F1050" i="1"/>
  <c r="F1051" i="1"/>
  <c r="F1052" i="1"/>
  <c r="F1053" i="1"/>
  <c r="F1055" i="1"/>
  <c r="F1056" i="1"/>
  <c r="F1057" i="1"/>
  <c r="F1058" i="1"/>
  <c r="F1060" i="1"/>
  <c r="F1061" i="1"/>
  <c r="F1062" i="1"/>
  <c r="F1063" i="1"/>
  <c r="F1065" i="1"/>
  <c r="F1067" i="1"/>
  <c r="F1068" i="1"/>
  <c r="F1069" i="1"/>
  <c r="F1070" i="1"/>
  <c r="F1071" i="1"/>
  <c r="F1073" i="1"/>
  <c r="F1074" i="1"/>
  <c r="F1075" i="1"/>
  <c r="F1076" i="1"/>
  <c r="F1078" i="1"/>
  <c r="F1079" i="1"/>
  <c r="F1080" i="1"/>
  <c r="F1082" i="1"/>
  <c r="F1083" i="1"/>
  <c r="F1084" i="1"/>
  <c r="F1086" i="1"/>
  <c r="F1087" i="1"/>
  <c r="F1088" i="1"/>
  <c r="F1089" i="1"/>
  <c r="F1090" i="1"/>
  <c r="F1091" i="1"/>
  <c r="F1092" i="1"/>
  <c r="F1093" i="1"/>
  <c r="F1095" i="1"/>
  <c r="F1096" i="1"/>
  <c r="F1097" i="1"/>
  <c r="F1099" i="1"/>
  <c r="F1100" i="1"/>
  <c r="F1101" i="1"/>
  <c r="F1103" i="1"/>
  <c r="F1105" i="1"/>
  <c r="F1106" i="1"/>
  <c r="F1107" i="1"/>
  <c r="F1109" i="1"/>
  <c r="F1110" i="1"/>
  <c r="F1111" i="1"/>
  <c r="F1113" i="1"/>
  <c r="F1114" i="1"/>
  <c r="F1115" i="1"/>
  <c r="F1117" i="1"/>
  <c r="F1118" i="1"/>
  <c r="F1119" i="1"/>
  <c r="F1121" i="1"/>
  <c r="F1122" i="1"/>
  <c r="F1123" i="1"/>
  <c r="F1125" i="1"/>
  <c r="F1126" i="1"/>
  <c r="F1127" i="1"/>
  <c r="F1128" i="1"/>
  <c r="F1130" i="1"/>
  <c r="F1132" i="1"/>
  <c r="F1133" i="1"/>
  <c r="F1134" i="1"/>
  <c r="F1136" i="1"/>
  <c r="F1137" i="1"/>
  <c r="F1138" i="1"/>
  <c r="F1140" i="1"/>
  <c r="F1141" i="1"/>
  <c r="F1142" i="1"/>
  <c r="F1144" i="1"/>
  <c r="F1145" i="1"/>
  <c r="F1146" i="1"/>
  <c r="F1148" i="1"/>
  <c r="F1149" i="1"/>
  <c r="F1150" i="1"/>
  <c r="F1152" i="1"/>
  <c r="F1154" i="1"/>
  <c r="F1155" i="1"/>
  <c r="F1156" i="1"/>
  <c r="F1158" i="1"/>
  <c r="F1160" i="1"/>
  <c r="F1162" i="1"/>
  <c r="F1163" i="1"/>
  <c r="F1164" i="1"/>
  <c r="F1166" i="1"/>
  <c r="F1167" i="1"/>
  <c r="F1168" i="1"/>
  <c r="F1169" i="1"/>
  <c r="F1170" i="1"/>
  <c r="F1171" i="1"/>
  <c r="F1173" i="1"/>
  <c r="F1174" i="1"/>
  <c r="F1175" i="1"/>
  <c r="F1177" i="1"/>
  <c r="F1179" i="1"/>
  <c r="F1180" i="1"/>
  <c r="F1181" i="1"/>
  <c r="F1183" i="1"/>
  <c r="F1184" i="1"/>
  <c r="F1185" i="1"/>
  <c r="F1187" i="1"/>
  <c r="F1188" i="1"/>
  <c r="F1189" i="1"/>
  <c r="F1191" i="1"/>
  <c r="F1192" i="1"/>
  <c r="F1193" i="1"/>
  <c r="F1195" i="1"/>
  <c r="F1196" i="1"/>
  <c r="F1197" i="1"/>
  <c r="F1199" i="1"/>
  <c r="F1201" i="1"/>
  <c r="F1202" i="1"/>
  <c r="F1203" i="1"/>
  <c r="F1205" i="1"/>
  <c r="F1207" i="1"/>
  <c r="F1208" i="1"/>
  <c r="F1209" i="1"/>
  <c r="F1211" i="1"/>
  <c r="F1213" i="1"/>
  <c r="F1214" i="1"/>
  <c r="F1215" i="1"/>
  <c r="F1217" i="1"/>
  <c r="F1219" i="1"/>
  <c r="F1221" i="1"/>
  <c r="F1222" i="1"/>
  <c r="F1223" i="1"/>
  <c r="F1225" i="1"/>
  <c r="F1226" i="1"/>
  <c r="F1227" i="1"/>
  <c r="F1229" i="1"/>
  <c r="F1230" i="1"/>
  <c r="F1231" i="1"/>
  <c r="F1232" i="1"/>
  <c r="F1234" i="1"/>
  <c r="F1235" i="1"/>
  <c r="F1236" i="1"/>
  <c r="F1238" i="1"/>
  <c r="F1239" i="1"/>
  <c r="F1240" i="1"/>
  <c r="F1242" i="1"/>
  <c r="F1243" i="1"/>
  <c r="F1244" i="1"/>
  <c r="F1246" i="1"/>
  <c r="F1247" i="1"/>
  <c r="F1248" i="1"/>
  <c r="F1249" i="1"/>
  <c r="F1251" i="1"/>
  <c r="F1252" i="1"/>
  <c r="F1253" i="1"/>
  <c r="F1255" i="1"/>
  <c r="F1256" i="1"/>
  <c r="F1257" i="1"/>
  <c r="F1258" i="1"/>
  <c r="F1259" i="1"/>
  <c r="F1261" i="1"/>
  <c r="F1262" i="1"/>
  <c r="F1263" i="1"/>
  <c r="F1264" i="1"/>
  <c r="F1265" i="1"/>
  <c r="F1267" i="1"/>
  <c r="F1269" i="1"/>
  <c r="F1270" i="1"/>
  <c r="F1271" i="1"/>
  <c r="F1272" i="1"/>
  <c r="F1274" i="1"/>
  <c r="F1276" i="1"/>
  <c r="F1277" i="1"/>
  <c r="F1278" i="1"/>
  <c r="F1279" i="1"/>
  <c r="F1281" i="1"/>
  <c r="F1282" i="1"/>
  <c r="F1283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5" i="1"/>
  <c r="F1346" i="1"/>
  <c r="F1347" i="1"/>
  <c r="F1348" i="1"/>
  <c r="F1350" i="1"/>
  <c r="F1351" i="1"/>
  <c r="F1352" i="1"/>
  <c r="F1353" i="1"/>
  <c r="F1355" i="1"/>
  <c r="F1356" i="1"/>
  <c r="F1357" i="1"/>
  <c r="F1359" i="1"/>
  <c r="F1360" i="1"/>
  <c r="F1361" i="1"/>
  <c r="F1362" i="1"/>
  <c r="F1363" i="1"/>
  <c r="F1364" i="1"/>
  <c r="F1365" i="1"/>
  <c r="F1367" i="1"/>
  <c r="F1368" i="1"/>
  <c r="F1369" i="1"/>
  <c r="F1371" i="1"/>
  <c r="F1372" i="1"/>
  <c r="F1373" i="1"/>
  <c r="F1375" i="1"/>
  <c r="F1376" i="1"/>
  <c r="F1377" i="1"/>
  <c r="F1378" i="1"/>
  <c r="F1380" i="1"/>
  <c r="F1381" i="1"/>
  <c r="F1382" i="1"/>
  <c r="F1384" i="1"/>
  <c r="F1385" i="1"/>
  <c r="F1386" i="1"/>
  <c r="F1388" i="1"/>
  <c r="F1389" i="1"/>
  <c r="F1390" i="1"/>
  <c r="F1392" i="1"/>
  <c r="F1393" i="1"/>
  <c r="F1394" i="1"/>
  <c r="F1396" i="1"/>
  <c r="F1397" i="1"/>
  <c r="F1398" i="1"/>
  <c r="F1400" i="1"/>
  <c r="F1401" i="1"/>
  <c r="F1402" i="1"/>
  <c r="F1404" i="1"/>
  <c r="F1405" i="1"/>
  <c r="F1406" i="1"/>
  <c r="F1408" i="1"/>
  <c r="F1409" i="1"/>
  <c r="F1410" i="1"/>
  <c r="F1412" i="1"/>
  <c r="F1413" i="1"/>
  <c r="F1414" i="1"/>
  <c r="F1416" i="1"/>
  <c r="F1417" i="1"/>
  <c r="F1418" i="1"/>
  <c r="F1420" i="1"/>
  <c r="F1421" i="1"/>
  <c r="F1422" i="1"/>
  <c r="F1423" i="1"/>
  <c r="F1425" i="1"/>
  <c r="F1426" i="1"/>
  <c r="F1427" i="1"/>
  <c r="F1428" i="1"/>
  <c r="F1430" i="1"/>
  <c r="F1431" i="1"/>
  <c r="F1432" i="1"/>
  <c r="F1434" i="1"/>
  <c r="F1435" i="1"/>
  <c r="F1436" i="1"/>
  <c r="F1438" i="1"/>
  <c r="F1439" i="1"/>
  <c r="F1440" i="1"/>
  <c r="F1441" i="1"/>
  <c r="F1443" i="1"/>
  <c r="F1444" i="1"/>
  <c r="F1445" i="1"/>
  <c r="F1447" i="1"/>
  <c r="F1448" i="1"/>
  <c r="F1449" i="1"/>
  <c r="F1451" i="1"/>
  <c r="F1452" i="1"/>
  <c r="F1453" i="1"/>
  <c r="F1455" i="1"/>
  <c r="F1456" i="1"/>
  <c r="F1457" i="1"/>
  <c r="F1459" i="1"/>
  <c r="F1460" i="1"/>
  <c r="F1461" i="1"/>
  <c r="F1462" i="1"/>
  <c r="F1464" i="1"/>
  <c r="F1465" i="1"/>
  <c r="F1466" i="1"/>
  <c r="F1468" i="1"/>
  <c r="F1469" i="1"/>
  <c r="F1470" i="1"/>
  <c r="F1472" i="1"/>
  <c r="F1473" i="1"/>
  <c r="F1474" i="1"/>
  <c r="F1476" i="1"/>
  <c r="F1477" i="1"/>
  <c r="F1478" i="1"/>
  <c r="F1480" i="1"/>
  <c r="F1481" i="1"/>
  <c r="F1482" i="1"/>
  <c r="F1484" i="1"/>
  <c r="F1485" i="1"/>
  <c r="F1486" i="1"/>
  <c r="F1488" i="1"/>
  <c r="F1489" i="1"/>
  <c r="F1490" i="1"/>
  <c r="F1492" i="1"/>
  <c r="F1493" i="1"/>
  <c r="F1494" i="1"/>
  <c r="F1496" i="1"/>
  <c r="F1497" i="1"/>
  <c r="F1498" i="1"/>
  <c r="F1500" i="1"/>
  <c r="F1501" i="1"/>
  <c r="F1502" i="1"/>
  <c r="F1504" i="1"/>
  <c r="F1505" i="1"/>
  <c r="F1506" i="1"/>
  <c r="F1508" i="1"/>
  <c r="F1509" i="1"/>
  <c r="F1510" i="1"/>
  <c r="F1511" i="1"/>
  <c r="F1512" i="1"/>
  <c r="F1514" i="1"/>
  <c r="F1515" i="1"/>
  <c r="F1516" i="1"/>
  <c r="F1518" i="1"/>
  <c r="F1519" i="1"/>
  <c r="F1520" i="1"/>
  <c r="F1522" i="1"/>
  <c r="F1523" i="1"/>
  <c r="F1524" i="1"/>
  <c r="F1526" i="1"/>
  <c r="F1527" i="1"/>
  <c r="F1529" i="1"/>
  <c r="F1530" i="1"/>
  <c r="F1531" i="1"/>
  <c r="F1532" i="1"/>
  <c r="F1534" i="1"/>
  <c r="F1535" i="1"/>
  <c r="F1536" i="1"/>
  <c r="F1538" i="1"/>
  <c r="F1539" i="1"/>
  <c r="F1540" i="1"/>
  <c r="F1542" i="1"/>
  <c r="F1543" i="1"/>
  <c r="F1544" i="1"/>
  <c r="F1546" i="1"/>
  <c r="F1547" i="1"/>
  <c r="F1548" i="1"/>
  <c r="F1550" i="1"/>
  <c r="F1551" i="1"/>
  <c r="F1552" i="1"/>
  <c r="F1554" i="1"/>
  <c r="F1555" i="1"/>
  <c r="F1556" i="1"/>
  <c r="F1558" i="1"/>
  <c r="F1559" i="1"/>
  <c r="F1560" i="1"/>
  <c r="F1562" i="1"/>
  <c r="F1563" i="1"/>
  <c r="F1564" i="1"/>
  <c r="F1566" i="1"/>
  <c r="F1567" i="1"/>
  <c r="F1568" i="1"/>
  <c r="F1570" i="1"/>
  <c r="F1571" i="1"/>
  <c r="F1572" i="1"/>
  <c r="F1573" i="1"/>
  <c r="F1575" i="1"/>
  <c r="F1576" i="1"/>
  <c r="F1577" i="1"/>
  <c r="F1578" i="1"/>
  <c r="F1579" i="1"/>
  <c r="F1581" i="1"/>
  <c r="F1582" i="1"/>
  <c r="F1583" i="1"/>
  <c r="F1584" i="1"/>
  <c r="F1586" i="1"/>
  <c r="F1587" i="1"/>
  <c r="F1588" i="1"/>
  <c r="F1590" i="1"/>
  <c r="F1591" i="1"/>
  <c r="F1592" i="1"/>
  <c r="F1593" i="1"/>
  <c r="F1595" i="1"/>
  <c r="F1596" i="1"/>
  <c r="F1597" i="1"/>
  <c r="F1598" i="1"/>
  <c r="F1600" i="1"/>
  <c r="F1601" i="1"/>
  <c r="F1602" i="1"/>
  <c r="F1604" i="1"/>
  <c r="F1605" i="1"/>
  <c r="F1606" i="1"/>
  <c r="F1608" i="1"/>
  <c r="F1609" i="1"/>
  <c r="F1610" i="1"/>
  <c r="F1612" i="1"/>
  <c r="F1613" i="1"/>
  <c r="F16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9" i="1"/>
  <c r="B520" i="1"/>
  <c r="B521" i="1"/>
  <c r="B522" i="1"/>
  <c r="B523" i="1"/>
  <c r="B524" i="1"/>
  <c r="B525" i="1"/>
  <c r="B526" i="1"/>
  <c r="B527" i="1"/>
  <c r="B528" i="1"/>
  <c r="B529" i="1"/>
  <c r="B531" i="1"/>
  <c r="B532" i="1"/>
  <c r="B533" i="1"/>
  <c r="B534" i="1"/>
  <c r="B535" i="1"/>
  <c r="B536" i="1"/>
  <c r="B537" i="1"/>
  <c r="B538" i="1"/>
  <c r="B539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9" i="1"/>
  <c r="B620" i="1"/>
  <c r="B621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5" i="1"/>
  <c r="B716" i="1"/>
  <c r="B717" i="1"/>
  <c r="B718" i="1"/>
  <c r="B719" i="1"/>
  <c r="B720" i="1"/>
  <c r="B722" i="1"/>
  <c r="B723" i="1"/>
  <c r="B724" i="1"/>
  <c r="B726" i="1"/>
  <c r="B727" i="1"/>
  <c r="B728" i="1"/>
  <c r="B729" i="1"/>
  <c r="B730" i="1"/>
  <c r="B731" i="1"/>
  <c r="B732" i="1"/>
  <c r="B733" i="1"/>
  <c r="B734" i="1"/>
  <c r="B735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3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7" i="1"/>
  <c r="B1608" i="1"/>
  <c r="B1609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D3" i="4"/>
  <c r="D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2" i="2"/>
  <c r="G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c1Oct" type="6" refreshedVersion="5" background="1" saveData="1">
    <textPr codePage="850" sourceFile="C:\Users\User\Documents\seng403_New\Alex datafiles\c1Oct.txt" space="1" comma="1" consecutive="1" delimiter=":">
      <textFields count="3">
        <textField/>
        <textField/>
        <textField/>
      </textFields>
    </textPr>
  </connection>
  <connection id="2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3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  <connection id="4" name="Oct_2011LOC" type="6" refreshedVersion="5" background="1" saveData="1">
    <textPr codePage="850" sourceFile="C:\Users\User\Documents\seng403_New\Git_Hub_Raw_Data_Text\Oct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<sst xmlns="http://schemas.openxmlformats.org/spreadsheetml/2006/main" count="5207" uniqueCount="833">
  <si>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</si>
  <si>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</si>
  <si>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</si>
  <si>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</si>
  <si>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</si>
  <si>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</si>
  <si>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</si>
  <si>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</si>
  <si>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</si>
  <si>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</si>
  <si>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</si>
  <si>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</si>
  <si>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</si>
  <si>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</si>
  <si>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</si>
  <si>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</si>
  <si>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</si>
  <si>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</si>
  <si>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</si>
  <si>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</si>
  <si>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</si>
  <si>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</si>
  <si>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</si>
  <si>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</si>
  <si>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</si>
  <si>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</si>
  <si>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</si>
  <si>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</si>
  <si>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</si>
  <si>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</si>
  <si>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</si>
  <si>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</si>
  <si>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</si>
  <si>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</si>
  <si>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</si>
  <si>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</si>
  <si>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</si>
  <si>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</si>
  <si>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</si>
  <si>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</si>
  <si>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</si>
  <si>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</si>
  <si>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</si>
  <si>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</si>
  <si>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</si>
  <si>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</si>
  <si>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</si>
  <si>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</si>
  <si>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</si>
  <si>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</si>
  <si>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</si>
  <si>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</si>
  <si>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</si>
  <si>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</si>
  <si>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</si>
  <si>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</si>
  <si>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</si>
  <si>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</si>
  <si>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</si>
  <si>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</si>
  <si>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</si>
  <si>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</si>
  <si>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</si>
  <si>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</si>
  <si>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</si>
  <si>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</si>
  <si>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</si>
  <si>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</si>
  <si>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</si>
  <si>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</si>
  <si>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</si>
  <si>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</si>
  <si>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</si>
  <si>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</si>
  <si>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</si>
  <si>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</si>
  <si>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</si>
  <si>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</si>
  <si>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</si>
  <si>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</si>
  <si>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</si>
  <si>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</si>
  <si>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</si>
  <si>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</si>
  <si>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</si>
  <si>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</si>
  <si>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</si>
  <si>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</si>
  <si>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</si>
  <si>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</si>
  <si>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</si>
  <si>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</si>
  <si>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</si>
  <si>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</si>
  <si>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</si>
  <si>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</si>
  <si>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</si>
  <si>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</si>
  <si>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</si>
  <si>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</si>
  <si>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</si>
  <si>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</si>
  <si>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</si>
  <si>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</si>
  <si>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</si>
  <si>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</si>
  <si>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</si>
  <si>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</si>
  <si>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</si>
  <si>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</si>
  <si>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</si>
  <si>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</si>
  <si>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</si>
  <si>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</si>
  <si>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</si>
  <si>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</si>
  <si>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</si>
  <si>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</si>
  <si>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</si>
  <si>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</si>
  <si>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</si>
  <si>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</si>
  <si>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</si>
  <si>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</si>
  <si>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</si>
  <si>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</si>
  <si>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</si>
  <si>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</si>
  <si>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</si>
  <si>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</si>
  <si>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</si>
  <si>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</si>
  <si>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</si>
  <si>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</si>
  <si>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</si>
  <si>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</si>
  <si>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</si>
  <si>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</si>
  <si>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</si>
  <si>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</si>
  <si>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</si>
  <si>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</si>
  <si>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</si>
  <si>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</si>
  <si>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</si>
  <si>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</si>
  <si>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</si>
  <si>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</si>
  <si>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</si>
  <si>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</si>
  <si>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</si>
  <si>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</si>
  <si>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</si>
  <si>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</si>
  <si>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</si>
  <si>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</si>
  <si>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</si>
  <si>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</si>
  <si>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</si>
  <si>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</si>
  <si>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</si>
  <si>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</si>
  <si>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</si>
  <si>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</si>
  <si>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</si>
  <si>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</si>
  <si>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</si>
  <si>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</si>
  <si>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</si>
  <si>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</si>
  <si>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</si>
  <si>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</si>
  <si>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</si>
  <si>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</si>
  <si>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</si>
  <si>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</si>
  <si>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</si>
  <si>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</si>
  <si>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</si>
  <si>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</si>
  <si>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</si>
  <si>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</si>
  <si>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</si>
  <si>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</si>
  <si>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</si>
  <si>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</si>
  <si>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</si>
  <si>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</si>
  <si>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</si>
  <si>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</si>
  <si>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</si>
  <si>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</si>
  <si>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</si>
  <si>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</si>
  <si>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</si>
  <si>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</si>
  <si>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</si>
  <si>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</si>
  <si>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</si>
  <si>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</si>
  <si>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</si>
  <si>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</si>
  <si>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</si>
  <si>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</si>
  <si>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</si>
  <si>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</si>
  <si>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</si>
  <si>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</si>
  <si>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</si>
  <si>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</si>
  <si>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</si>
  <si>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</si>
  <si>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</si>
  <si>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</si>
  <si>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</si>
  <si>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</si>
  <si>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</si>
  <si>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</si>
  <si>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</si>
  <si>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</si>
  <si>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</si>
  <si>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</si>
  <si>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</si>
  <si>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</si>
  <si>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</si>
  <si>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</si>
  <si>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</si>
  <si>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</si>
  <si>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</si>
  <si>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</si>
  <si>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</si>
  <si>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</si>
  <si>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</si>
  <si>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</si>
  <si>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</si>
  <si>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</si>
  <si>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</si>
  <si>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</si>
  <si>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</si>
  <si>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</si>
  <si>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</si>
  <si>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</si>
  <si>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</si>
  <si>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</si>
  <si>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</si>
  <si>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</si>
  <si>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</si>
  <si>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</si>
  <si>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</si>
  <si>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</si>
  <si>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</si>
  <si>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</si>
  <si>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</si>
  <si>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</si>
  <si>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</si>
  <si>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</si>
  <si>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</si>
  <si>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</si>
  <si>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</si>
  <si>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</si>
  <si>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</si>
  <si>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</si>
  <si>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</si>
  <si>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</si>
  <si>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</si>
  <si>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</si>
  <si>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</si>
  <si>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</si>
  <si>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</si>
  <si>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</si>
  <si>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</si>
  <si>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</si>
  <si>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</si>
  <si>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</si>
  <si>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</si>
  <si>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</si>
  <si>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</si>
  <si>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</si>
  <si>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</si>
  <si>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</si>
  <si>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</si>
  <si>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</si>
  <si>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</si>
  <si>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</si>
  <si>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</si>
  <si>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</si>
  <si>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</si>
  <si>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</si>
  <si>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</si>
  <si>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</si>
  <si>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</si>
  <si>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</si>
  <si>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</si>
  <si>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</si>
  <si>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</si>
  <si>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</si>
  <si>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</si>
  <si>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</si>
  <si>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</si>
  <si>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</si>
  <si>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</si>
  <si>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</si>
  <si>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</si>
  <si>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</si>
  <si>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</si>
  <si>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</si>
  <si>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</si>
  <si>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</si>
  <si>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</si>
  <si>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</si>
  <si>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</si>
  <si>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</si>
  <si>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</si>
  <si>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</si>
  <si>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</si>
  <si>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</si>
  <si>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</si>
  <si>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</si>
  <si>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</si>
  <si>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</si>
  <si>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</si>
  <si>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</si>
  <si>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</si>
  <si>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</si>
  <si>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</si>
  <si>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</si>
  <si>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</si>
  <si>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</si>
  <si>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</si>
  <si>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</si>
  <si>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</si>
  <si>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</si>
  <si>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</si>
  <si>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</si>
  <si>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</si>
  <si>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</si>
  <si>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</si>
  <si>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</si>
  <si>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</si>
  <si>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</si>
  <si>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</si>
  <si>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</si>
  <si>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</si>
  <si>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</si>
  <si>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</si>
  <si>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</si>
  <si>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</si>
  <si>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</si>
  <si>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</si>
  <si>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</si>
  <si>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</si>
  <si>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</si>
  <si>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</si>
  <si>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</si>
  <si>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</si>
  <si>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</si>
  <si>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</si>
  <si>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</si>
  <si>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</si>
  <si>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</si>
  <si>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</si>
  <si>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</si>
  <si>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</si>
  <si>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</si>
  <si>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</si>
  <si>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</si>
  <si>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</si>
  <si>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</si>
  <si>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</si>
  <si>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</si>
  <si>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</si>
  <si>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</si>
  <si>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</si>
  <si>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</si>
  <si>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</si>
  <si>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</si>
  <si>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</si>
  <si>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</si>
  <si>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</si>
  <si>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</si>
  <si>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</si>
  <si>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</si>
  <si>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</si>
  <si>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</si>
  <si>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</si>
  <si>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</si>
  <si>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</si>
  <si>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</si>
  <si>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</si>
  <si>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</si>
  <si>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</si>
  <si>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</si>
  <si>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</si>
  <si>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</si>
  <si>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</si>
  <si>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</si>
  <si>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</si>
  <si>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</si>
  <si>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</si>
  <si>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</si>
  <si>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</si>
  <si>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</si>
  <si>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</si>
  <si>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</si>
  <si>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</si>
  <si>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</si>
  <si>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</si>
  <si>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</si>
  <si>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</si>
  <si>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</si>
  <si>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</si>
  <si>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</si>
  <si>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</si>
  <si>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</si>
  <si>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</si>
  <si>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</si>
  <si>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</si>
  <si>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</si>
  <si>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</si>
  <si>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</si>
  <si>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</si>
  <si>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</si>
  <si>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</si>
  <si>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</si>
  <si>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</si>
  <si>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</si>
  <si>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</si>
  <si>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</si>
  <si>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</si>
  <si>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</si>
  <si>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</si>
  <si>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</si>
  <si>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</si>
  <si>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</si>
  <si>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</si>
  <si>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</si>
  <si>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</si>
  <si>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</si>
  <si>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</si>
  <si>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</si>
  <si>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</si>
  <si>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</si>
  <si>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</si>
  <si>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</si>
  <si>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</si>
  <si>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</si>
  <si>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</si>
  <si>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</si>
  <si>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</si>
  <si>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</si>
  <si>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</si>
  <si>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</si>
  <si>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</si>
  <si>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</si>
  <si>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</si>
  <si>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</si>
  <si>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</si>
  <si>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</si>
  <si>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Mathias Stearn</t>
  </si>
  <si>
    <t>Kristina Chdodorow</t>
  </si>
  <si>
    <t>Brandon</t>
  </si>
  <si>
    <t>83e830d42aa900313901136c4704fe86dac6e8db</t>
  </si>
  <si>
    <t>1ffc5fd9e578ce5a9c58d04ae7f909cc2241d0f4</t>
  </si>
  <si>
    <t>8a79e63cbc99be8f475fa0451095f07a9ac27e5b</t>
  </si>
  <si>
    <t>f9a94a82e8a6145711d5f924070401c502629ec0</t>
  </si>
  <si>
    <t>1dc8aa72b68fb858989b893b03388d4312d854a3</t>
  </si>
  <si>
    <t>b92b87505a4899f4192701533584f077f9a8f5e4</t>
  </si>
  <si>
    <t>07f06f48b2415d0fa34dde0cfd0ed6795a0141f8</t>
  </si>
  <si>
    <t>1dda8a8c3099f0054c10bfd6ec788ee098821899</t>
  </si>
  <si>
    <t>9e4a870471afd6a018ddab16b89c35c88490ce4b</t>
  </si>
  <si>
    <t>fc640ccdca95b3d7eac6a11acab128eba3fd91b3</t>
  </si>
  <si>
    <t>362c151dacda419a1c94c73ad89599e55b7bad3c</t>
  </si>
  <si>
    <t>c7e57d1c946d7558ab7b016f921287485970c664</t>
  </si>
  <si>
    <t>5695e02c166c4df433c6d47e8bfda1712373ea1f</t>
  </si>
  <si>
    <t>c9ad86209d86c8133ac3f6f71deed742ff9adf38</t>
  </si>
  <si>
    <t>24209dde0fc482cf80757e72ac66833d0330085d</t>
  </si>
  <si>
    <t>a2d39ce4db48edfa98ab571a406288f3ed157c4f</t>
  </si>
  <si>
    <t>3cf3191a4f74830bf81f9098e56b3a6085bcc120</t>
  </si>
  <si>
    <t>983d18b904300a4780b05d7190449f1399effc42</t>
  </si>
  <si>
    <t>b2cfdbc61b0335a69fe21d03a301a44b2fce6e25</t>
  </si>
  <si>
    <t>27927dc47b9199e263198d34565f9a25c92b1d83</t>
  </si>
  <si>
    <t>31bb33c1207a288c49748c869681d96be808622b</t>
  </si>
  <si>
    <t>6fee908ce602f3f6b7763f21ca35dca3766d7443</t>
  </si>
  <si>
    <t>9587418f27b39ff78290517856bfca2b69a2fd15</t>
  </si>
  <si>
    <t>3db92ac2093712967fa73da5a23ba8fd8a2e11d9</t>
  </si>
  <si>
    <t>c59d5c43e6f71065c0fb4f780e103ca3e9db5b2b</t>
  </si>
  <si>
    <t>40abbe965482c99879017472fc14b458c3218897</t>
  </si>
  <si>
    <t>c65c75bb10689f419b863c824387444a01582aa4</t>
  </si>
  <si>
    <t>cd057a21ea42fcf5df04ee905d9866a254d1c0e9</t>
  </si>
  <si>
    <t>a9a20a186e1a55bb7cac2359aeeedf7b7df6888d</t>
  </si>
  <si>
    <t>feb31975a3cae69812b42b55cb66e7b4ab015dd8</t>
  </si>
  <si>
    <t>3844dd29f85f57ef4e757db0b7ce22920bafa76e</t>
  </si>
  <si>
    <t>dfaf90e19fe821a8ced87e8bdcd996c976b0c007</t>
  </si>
  <si>
    <t>util/net/</t>
  </si>
  <si>
    <t>8c2a0eace3c603b573b9afbbeaf146b490bedecd</t>
  </si>
  <si>
    <t>bd8ba715c57754fcfb3b21253f6c679a68c3ccde</t>
  </si>
  <si>
    <t>95aeb9ed047feabcaefc61456bef2dbc6a3397e9</t>
  </si>
  <si>
    <t>338c743a6d5ea9635b29d5e82b26ab196f9772fa</t>
  </si>
  <si>
    <t>1b1a3ff51c76dc47d85300741c8e428eb2c09517</t>
  </si>
  <si>
    <t>a6a6f694d252d106f4dce9c08c64d44290696802</t>
  </si>
  <si>
    <t>28dd8fcd389d90a4177542a3071841a6b44a6f82</t>
  </si>
  <si>
    <t>112eb0cf9eccce614a784d61f9f7652b61bd2340</t>
  </si>
  <si>
    <t>9a02f4a03fa11e0f1eab4b8169b94f4a0615923c</t>
  </si>
  <si>
    <t>127251ffd6a0be4e1aa5441b8c0c49bd96030c71</t>
  </si>
  <si>
    <t>44115bda3cc73ad916e39f570331b96317bd10fc</t>
  </si>
  <si>
    <t>0d5841326875bedd727fa2a5f79a7939cbf68391</t>
  </si>
  <si>
    <t>5f94b6b331a124d41803d063dc1e34a758d11659</t>
  </si>
  <si>
    <t>182cd993f40554fdcd510d087b96ffd2c100d73a</t>
  </si>
  <si>
    <t>422ad22e0bdcb1f462b565ca00fa53c129395b75</t>
  </si>
  <si>
    <t>1c28360f0e0a831b90edb3e6ffb21df659ad260d</t>
  </si>
  <si>
    <t>aa9e7443ab22410fe35437760deea643f57375d4</t>
  </si>
  <si>
    <t>shell/msvc/</t>
  </si>
  <si>
    <t>6ffd32490b6e29de611eab7d5ebc8bcf3c0286a7</t>
  </si>
  <si>
    <t>201bda78ec4801c6cf2f6b615760c49b6710e8ba</t>
  </si>
  <si>
    <t>359a4fe9283f2e4b8300b26a07602e9d0df308d0</t>
  </si>
  <si>
    <t>76ea72711cd6e28c44368d29782afca64b206a01</t>
  </si>
  <si>
    <t>56dcba4d28a1b147c2beeb66860e1fe1b78df923</t>
  </si>
  <si>
    <t>0384ecb5299a77e4388989dbee801efe8657acdb</t>
  </si>
  <si>
    <t>710c4d523695709266b911249141fb746f5b9046</t>
  </si>
  <si>
    <t>bd23dadfa472e937791d493cd5e2ef462f775652</t>
  </si>
  <si>
    <t>b12de69636d6d3749beec635f1ab10728446abed</t>
  </si>
  <si>
    <t>c697728f3c3779baa0ce055e511117a4a138336f</t>
  </si>
  <si>
    <t>9f93f2ec55a3abfa9c47a2e2e4bad521510a4979</t>
  </si>
  <si>
    <t>ae30374ed8d08950880558eb6dd0e545629c716f</t>
  </si>
  <si>
    <t>6d7e7fdf0d48c7e674dab1989e884a2b9aa02ed1</t>
  </si>
  <si>
    <t>d0510ce9d2a3888243f3b2f6bfa2fa3016b76364</t>
  </si>
  <si>
    <t>50c851a36e4466ce40c36f78ffe07c955695d0e0</t>
  </si>
  <si>
    <t>45b8c90bbf865008457ffd39543e0fc56f4cd0e9</t>
  </si>
  <si>
    <t>e72734b08006348fcfc143a8d279cfabfc9e3f39</t>
  </si>
  <si>
    <t>1903a071fa6427737817d9f8414f91c83c24674d</t>
  </si>
  <si>
    <t>6bf3004f471a97b946bcdd237f2d63a04da7437a</t>
  </si>
  <si>
    <t>5fdc11d0179d7f53b635be766483be924738fd35</t>
  </si>
  <si>
    <t>7a698ac579010c95ab7672c8c6f924231bb8a033</t>
  </si>
  <si>
    <t>2ba6913e2dd2dce74c8a3b67dd4df2ba6d812e8b</t>
  </si>
  <si>
    <t>5a03de8aab3d9b476e46666a722c89a735c9d986</t>
  </si>
  <si>
    <t>c0773ef1f19094d72e4cab4161c6107af59d4a42</t>
  </si>
  <si>
    <t>bc5547483aec15634ee9ee2be9f8ac13b70f9981</t>
  </si>
  <si>
    <t>16d6cd06425e2adedff330ace6fc7f9bb8894708</t>
  </si>
  <si>
    <t>99db06077e305885ebad0f9c6b7704aeadb322b9</t>
  </si>
  <si>
    <t>a1e68969d48bbb47c893870f6428048a602faf90</t>
  </si>
  <si>
    <t>5f7feee66ca6c1c915852de83a93502a26f64d8e</t>
  </si>
  <si>
    <t>4e0321c714096aca5821575fb5a48235f9ad5b3a</t>
  </si>
  <si>
    <t>7445905037ceba090d8b14efd4320385744c4b9c</t>
  </si>
  <si>
    <t>ff0a56cbe55b198776d43ac3c31fc7752dce6023</t>
  </si>
  <si>
    <t>88dbf90b81dd843939e4cd3a8d052dd1373017c1</t>
  </si>
  <si>
    <t>4b26a9beb38dcdeddf2f0b1d752873723d33fbb2</t>
  </si>
  <si>
    <t>b45634307b09030fe8e157120d616464ed947129</t>
  </si>
  <si>
    <t>ef03c91415753ee793c5512bf8588f3e60ff8d40</t>
  </si>
  <si>
    <t>eb6cf5a8b744ae1ddc4768d170b5e1a44a01e8c3</t>
  </si>
  <si>
    <t>9c6d24ad3a483219eb19f1b2e8f2643f72b12e78</t>
  </si>
  <si>
    <t>795c7023663347cd78771bed749795e69ecd7213</t>
  </si>
  <si>
    <t>feabf3ca0a5487e5950112fa09858d7e87b50975</t>
  </si>
  <si>
    <t>6867235eb7f33aca43a9d8f4e4afc46c492dcf24</t>
  </si>
  <si>
    <t>c5e9162870e1fbf060ba5b20cb57e13ae9fff877</t>
  </si>
  <si>
    <t>24a1d6e5d78a6213a93f1dfe032ca280dd0c02c0</t>
  </si>
  <si>
    <t>be9716c0e4a347ae75c04b7386116647c58b6570</t>
  </si>
  <si>
    <t>a67d3bb4d58f881ba006412e5941a0866dfdd57c</t>
  </si>
  <si>
    <t>d6f97c514b2a374ec4e7e9aa1c501acaaa3197e9</t>
  </si>
  <si>
    <t>83392d42f976211d32cdbc1104993beb16c142f6</t>
  </si>
  <si>
    <t>61bb89fb9cfa47f8ceab6cc37f4b7c74fe005d23</t>
  </si>
  <si>
    <t>61d26a0e8cc53ce383ef69e8311de2decd37b057</t>
  </si>
  <si>
    <t>c2b9f746e0237b605285d074a96e785034b04918</t>
  </si>
  <si>
    <t>e60017cd86cd30da21671281981d6540b5ae13f0</t>
  </si>
  <si>
    <t>bd73d829faaceab71ca25402e640253325ce19a7</t>
  </si>
  <si>
    <t>a3761a1c05e415250918a02f5d71ffc1f4800ed4</t>
  </si>
  <si>
    <t>2ce2b1aba261abc5e6cefa09b6b4d6796b5f44e3</t>
  </si>
  <si>
    <t>96a765d41ca880f42e7ff0caeceaafb771918d8b</t>
  </si>
  <si>
    <t>1ea7e499bc0c2d8e8c56c6e2a159f92804f1f649</t>
  </si>
  <si>
    <t>e6722c36eae612754af5a7da499021b434600872</t>
  </si>
  <si>
    <t>c2c9eeb4f12e70eec2364291f603874bb366c037</t>
  </si>
  <si>
    <t>Jon</t>
  </si>
  <si>
    <t>377f4849ae643e905ea5036470ef511a4cd87bec</t>
  </si>
  <si>
    <t>d28b1100715cc5d4029ad01db556ac6323ac8dc5</t>
  </si>
  <si>
    <t>740219aaafa9238b5cb0918df5f883127807f591</t>
  </si>
  <si>
    <t>a5d6f7428060ba08484bc919772791d5939b5dda</t>
  </si>
  <si>
    <t>76c65c947384a1f0de6f2c8ebc41f1adab2780d3</t>
  </si>
  <si>
    <t>5e0672d6deee862820c103b908f1c8844e4b0c66</t>
  </si>
  <si>
    <t>e3552a8abddbd6dc68beb467537a4dc10303bd52</t>
  </si>
  <si>
    <t>f727f3b6feadd2583417eddb0991175c62183b33</t>
  </si>
  <si>
    <t>10599e0f5b93ba74179929cc23a4f20c60329dfb</t>
  </si>
  <si>
    <t>96d3a48bbedafc4e18b5279fa3a12361b20fc70e</t>
  </si>
  <si>
    <t>7d1f8704dddd74678653c4f951528e4a5a31cb05</t>
  </si>
  <si>
    <t>9ee903691100cdc1968a494fefd0991db6e51f04</t>
  </si>
  <si>
    <t>280b4857f6bd947f167b696a70f8a60c90b030a2</t>
  </si>
  <si>
    <t>d21c163de24219fa238cd92e492d8d27cdc2a55f</t>
  </si>
  <si>
    <t>203f41d92de68af298acc390f771dcf882c594d1</t>
  </si>
  <si>
    <t>13a291156db6d30587cfb4461c818b81b214d3cb</t>
  </si>
  <si>
    <t>Lu</t>
  </si>
  <si>
    <t>0a1936069076e1077fb4494a351fa05c3807efe0</t>
  </si>
  <si>
    <t>b168674141ea4f7e8c5cb832b978204f61ab3eda</t>
  </si>
  <si>
    <t>acd8935b0e392cb11271bd81581154da79ba5be7</t>
  </si>
  <si>
    <t>0e33f55dbb83046134fc600fccfe493a42ed1e6e</t>
  </si>
  <si>
    <t>MSchireson</t>
  </si>
  <si>
    <t>8652841fb3db06d69cc352a5feefdfcd0ecb47b3</t>
  </si>
  <si>
    <t>576a669d13dc8c5f3500684a0e3d4ddd8e088447</t>
  </si>
  <si>
    <t>d6ed70b4f87820c1a6b66c6499ef2c1b361d3e82</t>
  </si>
  <si>
    <t>c3dc3eb37763d3c4c774f89eaee5cafe7ca7b1d4</t>
  </si>
  <si>
    <t>541aa57d8fd4c8c1938daba0f004caa2076b2d08</t>
  </si>
  <si>
    <t>617e9ff8ec1ecd134c7e6e42c85983ff8873a30d</t>
  </si>
  <si>
    <t>3733a988c5e7b68c61d08f21d0bd1eec84da66d2</t>
  </si>
  <si>
    <t>aac7de71db70ea679341281982b49bd8d87f7c7f</t>
  </si>
  <si>
    <t>00752854b568832b8df39ba301205d762b199c5b</t>
  </si>
  <si>
    <t>210b59d855530115508ce3a1d64fa9b3ccba0ff3</t>
  </si>
  <si>
    <t>257dc88e46733c6be76f7082b783ae340b947429</t>
  </si>
  <si>
    <t>189c2fc8549e24543a5d2b9ce4dbcb693d3d9715</t>
  </si>
  <si>
    <t>671f4e1afb4bc16a718809f0dbe48a00e517ea72</t>
  </si>
  <si>
    <t>a1982dd5ba86f6ce7617a83f63b45444af20e9c2</t>
  </si>
  <si>
    <t>553cf24b3689322814dd6af4705f5092756d25a7</t>
  </si>
  <si>
    <t>fe53945762ac548cd06814c1fdfbd07469471091</t>
  </si>
  <si>
    <t>bcd56a1ebcca7459a4b9e8997c298e4c24e5fc1f</t>
  </si>
  <si>
    <t>2ebc3ba2c8c2eb2ad022edbd600545ebdd5f2989</t>
  </si>
  <si>
    <t>7bbc02cbf03956b29bd211dfa940d1be37a9beb3</t>
  </si>
  <si>
    <t>5a318188bb152a0cde95de9b574fcf86a051efc5</t>
  </si>
  <si>
    <t>8593d9caadea8d0c39d609787c34c0872cdd1d45</t>
  </si>
  <si>
    <t>3ad01731f68c49690f61bf6df808b79c8e37e990</t>
  </si>
  <si>
    <t>8e9cebc95ef51a12a658eddd62a7bd8ff5028c18</t>
  </si>
  <si>
    <t>860310acd48fdcbf1b78ad0c956e44dca5248622</t>
  </si>
  <si>
    <t>f2c8a4ca7782d214260fc9f0d713bbf558ca6a12</t>
  </si>
  <si>
    <t>aa1e1ed57664ba12d66840f550c5258e520763e7</t>
  </si>
  <si>
    <t>Russell</t>
  </si>
  <si>
    <t>1c12c5f98c005d5b006b5b0c565bdd401da14f88</t>
  </si>
  <si>
    <t>docs/</t>
  </si>
  <si>
    <t>Scott</t>
  </si>
  <si>
    <t>7aeb465f363fc0af44adad7cb468b6d1c228695d</t>
  </si>
  <si>
    <t>ca9770abb5df39938b0e086c66f77bc08a8f00e7</t>
  </si>
  <si>
    <t>Spencer</t>
  </si>
  <si>
    <t>8a93ffd3f8aa8d607c0450433a501cdea42cea06</t>
  </si>
  <si>
    <t>6d573a9a6e2de66241be53f5eef6873ae2cc12f6</t>
  </si>
  <si>
    <t>0bb6c4774a5e338ea77df82db0117d243288f41f</t>
  </si>
  <si>
    <t>850df11d14ee5b4ff0393d072b101cb1445ddd74</t>
  </si>
  <si>
    <t>243aaea5176106a04160b53a628954a8c3451250</t>
  </si>
  <si>
    <t>5007bfc8faa0abe95b18712f4ae96b8adbdb8e4e</t>
  </si>
  <si>
    <t>d570e5e14c76c9c65224cf4d47283dbb106d2799</t>
  </si>
  <si>
    <t>Tad</t>
  </si>
  <si>
    <t>6133ec7139732d1bd8b8e24765b3b2b605588826</t>
  </si>
  <si>
    <t>862dc0f71176b38a8c8b74cf5e89cd1589a41efe</t>
  </si>
  <si>
    <t>8434e67a31627e7c26117c49ba18e2d625c3eb99</t>
  </si>
  <si>
    <t>443ecbfb44e7a474749f3f40f4f877aa41b28e6e</t>
  </si>
  <si>
    <t>7d45ecb7d2e0344b425c7ec39aa6d2c0f47e3598</t>
  </si>
  <si>
    <t>294bec31d9aa9baa048ed2bf2355f366828d5333</t>
  </si>
  <si>
    <t>193a18925c6ea10f4f86574cbc87bb541e720ff2</t>
  </si>
  <si>
    <t>Tony</t>
  </si>
  <si>
    <t>1f7b6cd5383ff472d522ac6df8540f04c80817cd</t>
  </si>
  <si>
    <t>f0bc9f913c047bf852d19cdcfb7c76b599bfeb91</t>
  </si>
  <si>
    <t>4f7d9615530868f2aca24217b07707b4925b21c9</t>
  </si>
  <si>
    <t>068cad4fbe97d9d004601cca08c5720c88acd8c9</t>
  </si>
  <si>
    <t>5c527e31fbfc23cf6218e952c74bd83cf5a66280</t>
  </si>
  <si>
    <t>6078b567e8c1461a5e3d9e547b32afb42a4f91af</t>
  </si>
  <si>
    <t>eb91538e2b5a3c1e260805c0ffef1647f12c9ea4</t>
  </si>
  <si>
    <t>U-telluscwestin</t>
  </si>
  <si>
    <t>e25062faf5045009d2fad4698792eae4419a6f36</t>
  </si>
  <si>
    <t>03dbe744434b95f1ded1c6941f169cd2d67e4112</t>
  </si>
  <si>
    <t>6311f3df9f2de517b40ccf2dbd5a58776119c251</t>
  </si>
  <si>
    <t>agirbal</t>
  </si>
  <si>
    <t>c9b4c08409b4de2c0a030c455de607966b3761c7</t>
  </si>
  <si>
    <t>23c33b2f8f6da5f498b06d191cde6916d3f07025</t>
  </si>
  <si>
    <t>125103fc008b48be497f0418151b852e273e9b65</t>
  </si>
  <si>
    <t>2a8522c03f0259bbc9134a93b88bb00f5f2c58ce</t>
  </si>
  <si>
    <t>20a1c7ae3294f9e475adf2a0212726d2dc21b69b</t>
  </si>
  <si>
    <t>8e7706edafefc9f3a4ec9a14206887b15604cc85</t>
  </si>
  <si>
    <t>9b12a1c446fc4c21bd833e6b3b1a34d2c15af5bd</t>
  </si>
  <si>
    <t>c6891bbb029a6bf7e39d5dfa1883cb72ad1fd217</t>
  </si>
  <si>
    <t>f0a76d4deda4ab356a967c9abfab6a574be10cf2</t>
  </si>
  <si>
    <t>a087cc3e72a960f95ce7a297b30cbe51cc31fd12</t>
  </si>
  <si>
    <t>8631cd3aa42c3c3be15c231aac752b3a5976a3ea</t>
  </si>
  <si>
    <t>3e153de2b9e4fa4acf4b1e513a96c0ac0dc2cb84</t>
  </si>
  <si>
    <t>0198a3c09726c3e85956e8cbd0bf363d05c74ac4</t>
  </si>
  <si>
    <t>f14315265113e7e9a00b06125b6b285dd71ab162</t>
  </si>
  <si>
    <t>e3294065ef9a0aa5250ce00817cc228037a47f4b</t>
  </si>
  <si>
    <t>jstests/tool/</t>
  </si>
  <si>
    <t>615e95459ed462e8fe20eaaa5d888c611427ada8</t>
  </si>
  <si>
    <t>fccf1190d8ad44e553e80938916bcd111d95b9a4</t>
  </si>
  <si>
    <t>a6bfe265732c01c7ea2626b6889dbc9bba6918ca</t>
  </si>
  <si>
    <t>5810ac31bda6588dd2651eecac8bce48c907a827</t>
  </si>
  <si>
    <t>2ed73366ebd945895fe1b3882f4978a866722259</t>
  </si>
  <si>
    <t>e03ce18ac0ddce659e808256bedcbb4acd8fb080</t>
  </si>
  <si>
    <t>d312c1abe458919c977cbb82ba3970f8af456478</t>
  </si>
  <si>
    <t>fedce713e91f0a664cf244bafa730898f73d98c8</t>
  </si>
  <si>
    <t>dfdb07b116bef4c8a39700667cc4ec7559b9bbe5</t>
  </si>
  <si>
    <t>cade80c5d168253242127e35730d76874d0ee7ed</t>
  </si>
  <si>
    <t>ba817fbd9acb69d3a252ff4da88315263ed0432d</t>
  </si>
  <si>
    <t>1a93a3e7da6055bedb5d9d9b78492e86dbbc3e8f</t>
  </si>
  <si>
    <t>f895b46f9e858dd0ae3a268da66cd6f9c526e9dc</t>
  </si>
  <si>
    <t>2fb57a8d5eb9756feafa86c4bc66460cf7b92222</t>
  </si>
  <si>
    <t>brandondiamond</t>
  </si>
  <si>
    <t>025c8988b6f2fc7ce14152c43deb23de71fe7c5a</t>
  </si>
  <si>
    <t>33b9bb0628d549cf6828931887f2e0c4de293144</t>
  </si>
  <si>
    <t>lib/</t>
  </si>
  <si>
    <t>34ee7fc1184e559d72d10bcf83e9557240a430d6</t>
  </si>
  <si>
    <t>50b4d5173800b71962b094a09a1ad518a55417f4</t>
  </si>
  <si>
    <t>db740f9363693aad5c2087cd106dc9b4972b035f</t>
  </si>
  <si>
    <t>db/ops/</t>
  </si>
  <si>
    <t>1fa8066338dd1bc30ca1a07cb93d10d8e1787e6e</t>
  </si>
  <si>
    <t>6e0420d335846cc0be61b775b41fb2ae9ff208bd</t>
  </si>
  <si>
    <t>586693103c2aac736ea79793fb848aba7b825010</t>
  </si>
  <si>
    <t>f4997d7a5ba09826fcceb7253282b2c117b675db</t>
  </si>
  <si>
    <t>dae93e9262afa7d333f093dac1ddf7b3fc82008d</t>
  </si>
  <si>
    <t>4bf4bcf0b4574ee09c9ae9f35c404f51a46b6640</t>
  </si>
  <si>
    <t>9ec7b6be01451798c5c711c61df0aad92bdb4f7f</t>
  </si>
  <si>
    <t>44f61f31f75b0ecbb02ee8cc6576e115590c06a2</t>
  </si>
  <si>
    <t>c976f5dae58915413b275a98a185b4a84fa80df3</t>
  </si>
  <si>
    <t>a6cd69c203ad952eff2c8d5e6ea1e489e5e92d81</t>
  </si>
  <si>
    <t>d661dd3001855fd73654c1ec4cdf62c10949c075</t>
  </si>
  <si>
    <t>b5b1c72d4e0fb0eee4d4217a8801d02610c597f8</t>
  </si>
  <si>
    <t>b60b89ce1437db47134034a956c1d0e4e49345e7</t>
  </si>
  <si>
    <t>eb7a47ba9193e9221c018a273d7d75e43736ad33</t>
  </si>
  <si>
    <t>397660d0b0731b3684b9f084984b9594f6876091</t>
  </si>
  <si>
    <t>7c4fd4b18af6fd42e9898bc16f716cc76921a7a7</t>
  </si>
  <si>
    <t>92624b2c83e54ef01c9962888a92c2c12cf6f1ca</t>
  </si>
  <si>
    <t>23a75f9cf4ef9de37928bb0d495dfc214837964f</t>
  </si>
  <si>
    <t>bab879f96beaaa166c9cfd908864102700c898e5</t>
  </si>
  <si>
    <t>08c3888312f26a5bc0560bead47059992009826a</t>
  </si>
  <si>
    <t>b167d01deb21c672822bde0f4d8d317aeb5d980a</t>
  </si>
  <si>
    <t>0e0bc692990632f9ce89b35a3cb58fe699be171b</t>
  </si>
  <si>
    <t>6eda02ee54ee83217dcbd60b6a0aba8f599cefdb</t>
  </si>
  <si>
    <t>f32f57710adf03581f36c63791e2c0f41938b145</t>
  </si>
  <si>
    <t>bcf1fab6d70979a24163348f30219bd71e539bda</t>
  </si>
  <si>
    <t>5fc6cf8da8fe99ce291062827812a1c03deaa38d</t>
  </si>
  <si>
    <t>1f8f805cbfcfece80ebb9760687dc527fc5dbb3e</t>
  </si>
  <si>
    <t>b28ef7426abcebda1108bbf4217c36f371f62dc6</t>
  </si>
  <si>
    <t>4412a27087ae1e3d63d92d17bc3043c8997c7b32</t>
  </si>
  <si>
    <t>bbf97f794228cd6a2ce6c03e4db6820d1877c920</t>
  </si>
  <si>
    <t>a9614810d9859589213324d1105de627ecc4477f</t>
  </si>
  <si>
    <t>d7c826bc6268e73e29b016f37a31ecae9f75dfaa</t>
  </si>
  <si>
    <t>2c2e5809dc8e3ca09e8c0198b899781d16e0e43d</t>
  </si>
  <si>
    <t>1128196b74838d5d683dae870d24225692610251</t>
  </si>
  <si>
    <t>f3563c4bd73ba4ae8a62f1b41f6730d6936890fc</t>
  </si>
  <si>
    <t>18737bcb6d228cd3129e6e0674639d6b98c939de</t>
  </si>
  <si>
    <t>45219ef7ea4a4ee5b389dfb93420f520411e06b9</t>
  </si>
  <si>
    <t>ffc77a17edc8b86496ef200b9a568ca9c6aeace9</t>
  </si>
  <si>
    <t>fa1ec1c6eedeba0e77096102f075b0c3b3c718c0</t>
  </si>
  <si>
    <t>3f05f1da08026c6e901563b93fa8d4caf478ff11</t>
  </si>
  <si>
    <t>c2b87b47344613aec46e46591506ebb058b97efd</t>
  </si>
  <si>
    <t>85ea4bce56b58f45113df08d5450f2e64463be77</t>
  </si>
  <si>
    <t>7fc75d8760a55b5f4e56d0da098b1b8ffcda122f</t>
  </si>
  <si>
    <t>0ff4555e3a0551d83a5e8aee36c713c6fdc3ce97</t>
  </si>
  <si>
    <t>670e541090c23ddcf0c3045c775803b34af3d3c3</t>
  </si>
  <si>
    <t>bc9d347ff8594819b586e6b33da78a79f12dbefd</t>
  </si>
  <si>
    <t>b02aa297bc9fe08cab44b4ce0f594dfda82ddf1b</t>
  </si>
  <si>
    <t>98865b3bc01dac19ea11e2a4059ef3074ab7a5a6</t>
  </si>
  <si>
    <t>310e250fd3936a4a959bb7e2387642c11d4e23e8</t>
  </si>
  <si>
    <t>61dac94dd60e020bfc11112e80d24ac503c3b119</t>
  </si>
  <si>
    <t>ff004c977ab551e6e25e5999b061ac45bc5fa4d6</t>
  </si>
  <si>
    <t>54c3904512f5d419347ed53fad8a73a2d528b506</t>
  </si>
  <si>
    <t>2b087f35438cbb4d3593f3cf92cb409f99f7162a</t>
  </si>
  <si>
    <t>204f1999bf71db8b04f92a94bf4f524549d402cd</t>
  </si>
  <si>
    <t>76b41b888ce890696bd3c97dda0ae2ec2f2810ed</t>
  </si>
  <si>
    <t>a7bf027f519899107432855893fa5aad3c721ddb</t>
  </si>
  <si>
    <t>01a0610e69ef498137cb8b99af302662d77a6408</t>
  </si>
  <si>
    <t>c8ae2c6c5638e5c72edefc912742ed1aa55dd6bc</t>
  </si>
  <si>
    <t>fcd4ebbc3753864970a72b8eb05352ea0712eea7</t>
  </si>
  <si>
    <t>9c848bff8d8feae067feb2efaa50e2084ac363a1</t>
  </si>
  <si>
    <t>3e9dfebcf135501213edfae66499bfbffb84a666</t>
  </si>
  <si>
    <t>3e478e686c35290fa10237cd2591b1eba3284e1e</t>
  </si>
  <si>
    <t>1700fe29bc88a3343508c460d7341c83568d6095</t>
  </si>
  <si>
    <t>64de8768221d87ec6d67838743e040960fc309a2</t>
  </si>
  <si>
    <t>3243b6827aaec2ee3b24210410f8f10f5e0d41f0</t>
  </si>
  <si>
    <t>42ab1fdd123a79b54420ff7de75e955c77d7dccf</t>
  </si>
  <si>
    <t>748b88f682759dc699aa9093e28bc26fc9e8fb43</t>
  </si>
  <si>
    <t>f93918db8ec15c9de7c884d0a560a185a8ef423d</t>
  </si>
  <si>
    <t>ad39dc9944e93094e262558d3cb1cd093dc46174</t>
  </si>
  <si>
    <t>b8d9f892bef2d2304efd97ec12f734e912a2ba58</t>
  </si>
  <si>
    <t>aff5b255dae46acd8aa462564a186c21e83ebd10</t>
  </si>
  <si>
    <t>42d9b82e816d8de09eee3d3801abb0197c337deb</t>
  </si>
  <si>
    <t>89c48968b0f635495e20c67902bd85653a0a3f5f</t>
  </si>
  <si>
    <t>cf6c1129fc85e6ebd71759f4062b953466abd260</t>
  </si>
  <si>
    <t>08cc9293c061567070880a65c98542d6d2eccab8</t>
  </si>
  <si>
    <t>89271fb8acde5b1ccb523ab1f48c1728e6dc3aae</t>
  </si>
  <si>
    <t>a0407a42bfa57322feebd7286bd168233e5c699d</t>
  </si>
  <si>
    <t>ffa338a9df43b42e94cff3d032d9aab5c4c57f22</t>
  </si>
  <si>
    <t>b9a31adaf216643f687a3a70cf96530e11785b5e</t>
  </si>
  <si>
    <t>5eb65e7d66ac080b47e7b4c1b87f58d828b14554</t>
  </si>
  <si>
    <t>98410078caf81d8e7b2457e55e9025d8ec11f231</t>
  </si>
  <si>
    <t>5a31fcebb36a7b08c094b2d445ba562130bc5b9d</t>
  </si>
  <si>
    <t>c7a57645756a5744af96668f828507ced37cc6c3</t>
  </si>
  <si>
    <t>97014453e0bd7d829142db5a12a23d31a341fce7</t>
  </si>
  <si>
    <t>5b228813c32a3cc43c8c439f8af123adda512404</t>
  </si>
  <si>
    <t>d936e4e4c5e2ce71a99219d5b910ba03d1433049</t>
  </si>
  <si>
    <t>bef29305f04164738a4c2850bb94e009d4ad8550</t>
  </si>
  <si>
    <t>16a811b0376916b897e34d90004f966d54b2b0cb</t>
  </si>
  <si>
    <t>797aef7d4a7173f64a7516a10a03cf743ddf55fc</t>
  </si>
  <si>
    <t>30b5c677c7d7f3b87df1d9132f48cb55b3e448a6</t>
  </si>
  <si>
    <t>e35994823ac59fbb3e65ee236add1e45f227db87</t>
  </si>
  <si>
    <t>def4d0cb8d3f657b013f6c06c8d923079ceed755</t>
  </si>
  <si>
    <t>dfd49fc99cdaaa8857b6d5b7e0282c9bb2b11dbe</t>
  </si>
  <si>
    <t>0ad766835b0dc6f21643501fd38bc4cabd306878</t>
  </si>
  <si>
    <t>9b37bd734a82f39b1fb2e7ff3d3c008ae6b158ea</t>
  </si>
  <si>
    <t>deb6498c0b82aea2d8fab203cd677884d356bc32</t>
  </si>
  <si>
    <t>97c7de268e7799bb532f4a24a1244bf707de72cb</t>
  </si>
  <si>
    <t>f60ba0af6448174a0d79e3c348c864265e9dc5e9</t>
  </si>
  <si>
    <t>d8f91a17afa59a31222eeb377690a88af74be498</t>
  </si>
  <si>
    <t>8e700feac97a8b5ccd34fcca653870380dcd3dec</t>
  </si>
  <si>
    <t>34174c2f4972307f2776b160cb26ce88cb93080d</t>
  </si>
  <si>
    <t>785a715e6795338771fcc2411db9d88585c18ed5</t>
  </si>
  <si>
    <t>98f68e445e7ebb0b1bb38ced6ceb6a2c3d94436e</t>
  </si>
  <si>
    <t>c13de89d5283420c4cfec80fed4b94bfcb13460d</t>
  </si>
  <si>
    <t>09bf4a167af6ef9ca4c82f55af6f0db72aeab8b0</t>
  </si>
  <si>
    <t>3b61574f18e644f94058f1400b2e5ac01dc30677</t>
  </si>
  <si>
    <t>16b9edd56dfb5d6f3ec76a53f43cae4915d9e51f</t>
  </si>
  <si>
    <t>4a376eab5bcf481554fda0671d98f130869b7b7b</t>
  </si>
  <si>
    <t>8c2a396be396e56da602aa4d49199db586a6ebcb</t>
  </si>
  <si>
    <t>71bfe096862e176b6e3f6dee077e175babd9cf17</t>
  </si>
  <si>
    <t>nosh</t>
  </si>
  <si>
    <t>f2cbb543899dc8414d365ecd458c9715ea18eaff</t>
  </si>
  <si>
    <t>presbrey</t>
  </si>
  <si>
    <t>56d5e59efc28a7c272ce2d984d3253fc9772d45e</t>
  </si>
  <si>
    <t>Diamond</t>
  </si>
  <si>
    <t>Hoffman</t>
  </si>
  <si>
    <t>Guanqun</t>
  </si>
  <si>
    <t>Smith</t>
  </si>
  <si>
    <t>Hernandez</t>
  </si>
  <si>
    <t>T</t>
  </si>
  <si>
    <t>Marshall</t>
  </si>
  <si>
    <t>Hannan</t>
  </si>
  <si>
    <t>Markovitch</t>
  </si>
  <si>
    <t>11381e2b764da9f60a0a7a8ca1c09a9ddaf78a1d</t>
  </si>
  <si>
    <t>a40e2b03b4f7f4833b07e8575b16479093372a64</t>
  </si>
  <si>
    <t>dbdcf96cc9c772ea8cd089103cbb88e2e7d7e20e</t>
  </si>
  <si>
    <t>ef515eb22b57f394869a2db7fda420e42e4affa1</t>
  </si>
  <si>
    <t>Greg Studer</t>
  </si>
  <si>
    <t>Jon Hoffman</t>
  </si>
  <si>
    <t>Lu Guanqun</t>
  </si>
  <si>
    <t>Russell Smith</t>
  </si>
  <si>
    <t>Scott Hernandez</t>
  </si>
  <si>
    <t>Spencer T</t>
  </si>
  <si>
    <t>Tad Marshall</t>
  </si>
  <si>
    <t>Tony Hannan</t>
  </si>
  <si>
    <t>Row Labels</t>
  </si>
  <si>
    <t>(blank)</t>
  </si>
  <si>
    <t>Grand Total</t>
  </si>
  <si>
    <t>Column Labels</t>
  </si>
  <si>
    <t>Sum of LOC Per Component</t>
  </si>
  <si>
    <t>Sum of Total 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</si>
</sst>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6.52880821759" createdVersion="5" refreshedVersion="5" minRefreshableVersion="3" recordCount="1802">
  <cacheSource type="worksheet">
    <worksheetSource ref="B1:G1048576" sheet="Formatted Data"/>
  </cacheSource>
  <cacheFields count="6">
    <cacheField name="Contributor Name " numFmtId="0">
      <sharedItems containsBlank="1" count="23">
        <s v="Brandon"/>
        <s v="Dwight"/>
        <s v="Eliot"/>
        <s v="Eliot Horowitz"/>
        <s v="Greg Studer"/>
        <s v="Jon Hoffman"/>
        <s v="Kristina"/>
        <s v="Lu Guanqun"/>
        <s v="MSchireson"/>
        <s v="Mathias Stearn"/>
        <s v="Richard Kreuter"/>
        <s v="Russell Smith"/>
        <s v="Scott Hernandez"/>
        <s v="Spencer T"/>
        <s v="Tad Marshall"/>
        <s v="Tony Hannan"/>
        <s v="U-telluscwestin"/>
        <s v="agirbal"/>
        <s v="brandondiamond"/>
        <s v="gregs"/>
        <s v="nosh"/>
        <s v="presbrey"/>
        <m/>
      </sharedItems>
    </cacheField>
    <cacheField name="Commit Hash " numFmtId="0">
      <sharedItems containsBlank="1"/>
    </cacheField>
    <cacheField name="Percentages for Commits" numFmtId="0">
      <sharedItems containsString="0" containsBlank="1" containsNumber="1" minValue="2E-3" maxValue="1"/>
    </cacheField>
    <cacheField name="Components(Directories)" numFmtId="0">
      <sharedItems containsBlank="1" count="35">
        <m/>
        <s v="shell/"/>
        <s v="tools/"/>
        <s v="db/"/>
        <s v="s/"/>
        <s v="util/"/>
        <s v="client/"/>
        <s v="client/examples/"/>
        <s v="util/concurrency/"/>
        <s v="util/net/"/>
        <s v="db/commands/"/>
        <s v="dbtests/"/>
        <s v="db/repl/"/>
        <s v="shell/msvc/"/>
        <s v="buildscripts/"/>
        <s v="jstests/sharding/"/>
        <s v="jstests/repl/"/>
        <s v="scripting/"/>
        <s v="jstests/slowNightly/"/>
        <s v="jstests/"/>
        <s v="jstests/replsets/"/>
        <s v="third_party/linenoise/"/>
        <s v="distsrc/client/"/>
        <s v="docs/"/>
        <s v="db/stats/"/>
        <s v="bson/"/>
        <s v="jstests/tool/"/>
        <s v="jstests/disk/"/>
        <s v="lib/"/>
        <s v="db/ops/"/>
        <s v="util/mongoutils/"/>
        <s v="db/geo/"/>
        <s v="third_party/"/>
        <s v="jstests/slowWeekly/"/>
        <s v="rpm/"/>
      </sharedItems>
    </cacheField>
    <cacheField name="Lines per Commit " numFmtId="0">
      <sharedItems containsBlank="1" containsMixedTypes="1" containsNumber="1" containsInteger="1" minValue="0" maxValue="1765"/>
    </cacheField>
    <cacheField name="LOC Per Component" numFmtId="0">
      <sharedItems containsBlank="1" containsMixedTypes="1" containsNumber="1" minValue="0" maxValue="1268" count="242">
        <e v="#VALUE!"/>
        <n v="0"/>
        <n v="10"/>
        <n v="11"/>
        <n v="6"/>
        <n v="28"/>
        <n v="5"/>
        <n v="15"/>
        <n v="43.12"/>
        <n v="5.8309999999999995"/>
        <n v="3.3480000000000003"/>
        <n v="2.6459999999999999"/>
        <n v="62"/>
        <n v="16"/>
        <n v="2"/>
        <n v="26"/>
        <n v="17"/>
        <n v="36"/>
        <n v="12"/>
        <n v="3.1080000000000001"/>
        <n v="24.864000000000001"/>
        <n v="24"/>
        <n v="8"/>
        <n v="34"/>
        <n v="9"/>
        <n v="1"/>
        <n v="23"/>
        <n v="162.97499999999999"/>
        <n v="41.82"/>
        <n v="85.468000000000004"/>
        <n v="4.508"/>
        <n v="5.41"/>
        <n v="4.58"/>
        <n v="5.3280000000000003"/>
        <n v="18.648"/>
        <n v="0.84"/>
        <n v="4.2560000000000002"/>
        <n v="8.89"/>
        <n v="1.2779999999999998"/>
        <n v="16.704000000000001"/>
        <n v="123"/>
        <n v="158.274"/>
        <n v="3.5639999999999996"/>
        <n v="14"/>
        <n v="4"/>
        <n v="190"/>
        <n v="49"/>
        <n v="8.5949999999999989"/>
        <n v="32.603999999999999"/>
        <n v="85.227999999999994"/>
        <n v="24.881999999999998"/>
        <n v="29.900000000000002"/>
        <n v="35.035000000000004"/>
        <n v="3"/>
        <n v="47"/>
        <n v="19"/>
        <n v="41"/>
        <n v="18"/>
        <n v="13.878"/>
        <n v="1.71"/>
        <n v="19.574999999999999"/>
        <n v="115.28999999999999"/>
        <n v="8.85"/>
        <n v="6.1349999999999998"/>
        <n v="8.7739999999999991"/>
        <n v="32.185000000000002"/>
        <n v="7"/>
        <n v="3.6419999999999999"/>
        <n v="2.3520000000000003"/>
        <n v="23.76"/>
        <n v="23.408000000000001"/>
        <n v="40.655999999999999"/>
        <n v="12.24"/>
        <n v="3.7440000000000002"/>
        <n v="6.6080000000000005"/>
        <n v="52.332999999999998"/>
        <n v="21.948"/>
        <n v="52.628"/>
        <n v="43.305999999999997"/>
        <n v="57"/>
        <n v="322.22399999999999"/>
        <n v="66.64"/>
        <n v="2.3519999999999999"/>
        <n v="46"/>
        <n v="4.17"/>
        <n v="5.8199999999999994"/>
        <n v="40.931000000000004"/>
        <n v="20.007999999999999"/>
        <n v="20.64"/>
        <n v="3.3360000000000003"/>
        <n v="7.3170000000000002"/>
        <n v="19.655999999999999"/>
        <n v="3.3119999999999998"/>
        <n v="12.672000000000001"/>
        <n v="4.1160000000000005"/>
        <n v="18.914000000000001"/>
        <n v="12.298999999999999"/>
        <n v="13.573"/>
        <n v="4.7279999999999998"/>
        <n v="7.1280000000000001"/>
        <n v="12.096"/>
        <n v="42.638999999999996"/>
        <n v="18.3"/>
        <n v="29"/>
        <n v="1.363"/>
        <n v="27.607999999999997"/>
        <n v="2.67"/>
        <n v="2.3250000000000002"/>
        <n v="17.538"/>
        <n v="219.22500000000002"/>
        <n v="38.472999999999999"/>
        <n v="13.824999999999999"/>
        <n v="26.623000000000001"/>
        <n v="3.1120000000000001"/>
        <n v="4.88"/>
        <n v="48"/>
        <n v="39.933"/>
        <n v="11.016"/>
        <n v="13"/>
        <n v="20"/>
        <n v="31.481999999999999"/>
        <n v="1.4849999999999999"/>
        <n v="1.84"/>
        <n v="2.1560000000000001"/>
        <n v="17.603999999999999"/>
        <n v="29.013999999999999"/>
        <n v="116.21899999999999"/>
        <n v="21.200999999999997"/>
        <n v="15.762"/>
        <n v="25"/>
        <n v="35.905000000000001"/>
        <n v="130.928"/>
        <n v="51.943999999999996"/>
        <n v="11.610000000000001"/>
        <n v="22.274000000000001"/>
        <n v="22"/>
        <n v="29.035999999999998"/>
        <n v="4.93"/>
        <n v="50"/>
        <n v="17.48"/>
        <n v="22.480000000000004"/>
        <n v="1.9600000000000002"/>
        <n v="10.065999999999999"/>
        <n v="21"/>
        <n v="3.5819999999999999"/>
        <n v="2.4119999999999999"/>
        <n v="24.613"/>
        <n v="14.949"/>
        <n v="111.136"/>
        <n v="5.0830000000000002"/>
        <n v="2.665"/>
        <n v="5.2390000000000008"/>
        <n v="13.817999999999998"/>
        <n v="20.481999999999999"/>
        <n v="4.9000000000000004"/>
        <n v="11.074"/>
        <n v="7.0559999999999992"/>
        <n v="40.18"/>
        <n v="1268"/>
        <n v="63.539999999999992"/>
        <n v="132.375"/>
        <n v="663.64"/>
        <n v="261.21999999999997"/>
        <n v="114.72500000000001"/>
        <n v="455.37"/>
        <n v="42"/>
        <n v="63"/>
        <n v="4.5500000000000007"/>
        <n v="92.69"/>
        <n v="3.38"/>
        <n v="27.82"/>
        <n v="16.038"/>
        <n v="1.944"/>
        <n v="842"/>
        <n v="0.32100000000000001"/>
        <n v="106.572"/>
        <n v="0.98000000000000009"/>
        <n v="9.8559999999999999"/>
        <n v="17.108000000000001"/>
        <n v="2.556"/>
        <n v="0.44099999999999995"/>
        <n v="1.6759999999999999"/>
        <n v="0.32200000000000001"/>
        <n v="0.11799999999999999"/>
        <n v="1.73"/>
        <n v="0.02"/>
        <n v="0.128"/>
        <n v="0.03"/>
        <n v="1.968"/>
        <n v="0.39"/>
        <n v="0.82599999999999996"/>
        <n v="0.78200000000000003"/>
        <n v="0.93"/>
        <n v="1.0680000000000001"/>
        <n v="0.184"/>
        <n v="1.8140000000000001"/>
        <n v="0.1"/>
        <n v="0.222"/>
        <n v="1.5760000000000001"/>
        <n v="3.7210000000000001"/>
        <n v="57.217999999999996"/>
        <n v="73.47"/>
        <n v="19.436999999999998"/>
        <n v="30.344999999999999"/>
        <n v="2.9750000000000001"/>
        <n v="28.084"/>
        <n v="55.335000000000001"/>
        <n v="1.9040000000000001"/>
        <n v="9.2099999999999991"/>
        <n v="20.759999999999998"/>
        <n v="27"/>
        <n v="132"/>
        <n v="14.92"/>
        <n v="5.0600000000000005"/>
        <n v="32.31"/>
        <n v="57.6"/>
        <n v="27.306000000000001"/>
        <n v="54.612000000000002"/>
        <n v="34.917000000000002"/>
        <n v="67.98"/>
        <n v="179"/>
        <n v="272"/>
        <n v="271"/>
        <n v="1.028"/>
        <n v="503.20600000000002"/>
        <n v="1.542"/>
        <n v="2.9819999999999998"/>
        <n v="17.997"/>
        <n v="43"/>
        <n v="47.970999999999997"/>
        <n v="0.98"/>
        <n v="2.73"/>
        <n v="26.4"/>
        <n v="0.80999999999999994"/>
        <n v="28.974999999999998"/>
        <n v="65.929999999999993"/>
        <n v="449.11"/>
        <n v="13.427000000000001"/>
        <n v="9.6720000000000006"/>
        <n v="2.3159999999999998"/>
        <n v="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" refreshedDate="42466.533075925923" createdVersion="5" refreshedVersion="5" minRefreshableVersion="3" recordCount="1616">
  <cacheSource type="worksheet">
    <worksheetSource ref="I1:J1048576" sheet="Formatted Data"/>
  </cacheSource>
  <cacheFields count="2">
    <cacheField name="Components(Directories)" numFmtId="0">
      <sharedItems containsBlank="1" count="35">
        <s v="bson/"/>
        <s v="buildscripts/"/>
        <s v="client/"/>
        <s v="client/examples/"/>
        <s v="db/"/>
        <s v="db/commands/"/>
        <s v="db/geo/"/>
        <s v="db/ops/"/>
        <s v="db/repl/"/>
        <s v="db/stats/"/>
        <s v="dbtests/"/>
        <s v="distsrc/client/"/>
        <s v="docs/"/>
        <s v="jstests/"/>
        <s v="jstests/disk/"/>
        <s v="jstests/repl/"/>
        <s v="jstests/replsets/"/>
        <s v="jstests/sharding/"/>
        <s v="jstests/slowNightly/"/>
        <s v="jstests/slowWeekly/"/>
        <s v="jstests/tool/"/>
        <s v="lib/"/>
        <s v="rpm/"/>
        <s v="s/"/>
        <s v="scripting/"/>
        <s v="shell/"/>
        <s v="shell/msvc/"/>
        <s v="third_party/"/>
        <s v="third_party/linenoise/"/>
        <s v="tools/"/>
        <s v="util/"/>
        <s v="util/concurrency/"/>
        <s v="util/mongoutils/"/>
        <s v="util/net/"/>
        <m/>
      </sharedItems>
    </cacheField>
    <cacheField name="Total LOC per Component" numFmtId="0">
      <sharedItems containsString="0" containsBlank="1" containsNumber="1" minValue="0" maxValue="2968.0829999999996" count="30">
        <n v="21.698"/>
        <n v="13.17"/>
        <n v="250.14"/>
        <n v="389.49"/>
        <n v="2867.4059999999995"/>
        <n v="396.95400000000006"/>
        <n v="563.03300000000002"/>
        <n v="19.197000000000003"/>
        <n v="758.67699999999991"/>
        <n v="2"/>
        <n v="309"/>
        <n v="3"/>
        <n v="23"/>
        <n v="452.49700000000001"/>
        <n v="4"/>
        <n v="40"/>
        <n v="250.19299999999998"/>
        <n v="373.55400000000003"/>
        <n v="64.363"/>
        <n v="56.354999999999997"/>
        <n v="0"/>
        <n v="2968.0829999999996"/>
        <n v="899.44399999999996"/>
        <n v="1346.7070000000001"/>
        <n v="498.72500000000002"/>
        <n v="1.542"/>
        <n v="36"/>
        <n v="124.53500000000001"/>
        <n v="223.7490000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2">
  <r>
    <x v="0"/>
    <m/>
    <m/>
    <x v="0"/>
    <s v="Lines per Commit "/>
    <x v="0"/>
  </r>
  <r>
    <x v="0"/>
    <s v="83e830d42aa900313901136c4704fe86dac6e8db"/>
    <m/>
    <x v="0"/>
    <n v="10"/>
    <x v="1"/>
  </r>
  <r>
    <x v="0"/>
    <m/>
    <m/>
    <x v="0"/>
    <n v="10"/>
    <x v="1"/>
  </r>
  <r>
    <x v="0"/>
    <m/>
    <n v="1"/>
    <x v="1"/>
    <n v="10"/>
    <x v="2"/>
  </r>
  <r>
    <x v="0"/>
    <m/>
    <m/>
    <x v="0"/>
    <n v="10"/>
    <x v="1"/>
  </r>
  <r>
    <x v="0"/>
    <s v="1ffc5fd9e578ce5a9c58d04ae7f909cc2241d0f4"/>
    <m/>
    <x v="0"/>
    <n v="11"/>
    <x v="1"/>
  </r>
  <r>
    <x v="0"/>
    <m/>
    <m/>
    <x v="0"/>
    <n v="11"/>
    <x v="1"/>
  </r>
  <r>
    <x v="0"/>
    <m/>
    <n v="1"/>
    <x v="2"/>
    <n v="11"/>
    <x v="3"/>
  </r>
  <r>
    <x v="0"/>
    <m/>
    <m/>
    <x v="0"/>
    <n v="11"/>
    <x v="1"/>
  </r>
  <r>
    <x v="0"/>
    <s v="8a79e63cbc99be8f475fa0451095f07a9ac27e5b"/>
    <m/>
    <x v="0"/>
    <n v="6"/>
    <x v="1"/>
  </r>
  <r>
    <x v="0"/>
    <m/>
    <m/>
    <x v="0"/>
    <n v="6"/>
    <x v="1"/>
  </r>
  <r>
    <x v="0"/>
    <m/>
    <n v="1"/>
    <x v="2"/>
    <n v="6"/>
    <x v="4"/>
  </r>
  <r>
    <x v="0"/>
    <m/>
    <m/>
    <x v="0"/>
    <n v="6"/>
    <x v="1"/>
  </r>
  <r>
    <x v="0"/>
    <s v="f9a94a82e8a6145711d5f924070401c502629ec0"/>
    <m/>
    <x v="0"/>
    <n v="6"/>
    <x v="1"/>
  </r>
  <r>
    <x v="0"/>
    <m/>
    <m/>
    <x v="0"/>
    <n v="6"/>
    <x v="1"/>
  </r>
  <r>
    <x v="0"/>
    <m/>
    <n v="1"/>
    <x v="1"/>
    <n v="6"/>
    <x v="4"/>
  </r>
  <r>
    <x v="0"/>
    <m/>
    <m/>
    <x v="0"/>
    <n v="6"/>
    <x v="1"/>
  </r>
  <r>
    <x v="0"/>
    <s v="1dc8aa72b68fb858989b893b03388d4312d854a3"/>
    <m/>
    <x v="0"/>
    <n v="28"/>
    <x v="1"/>
  </r>
  <r>
    <x v="0"/>
    <m/>
    <m/>
    <x v="0"/>
    <n v="28"/>
    <x v="1"/>
  </r>
  <r>
    <x v="0"/>
    <m/>
    <n v="1"/>
    <x v="3"/>
    <n v="28"/>
    <x v="5"/>
  </r>
  <r>
    <x v="0"/>
    <m/>
    <m/>
    <x v="0"/>
    <n v="28"/>
    <x v="1"/>
  </r>
  <r>
    <x v="0"/>
    <s v="b92b87505a4899f4192701533584f077f9a8f5e4"/>
    <m/>
    <x v="0"/>
    <n v="5"/>
    <x v="1"/>
  </r>
  <r>
    <x v="0"/>
    <m/>
    <m/>
    <x v="0"/>
    <n v="5"/>
    <x v="1"/>
  </r>
  <r>
    <x v="0"/>
    <m/>
    <n v="1"/>
    <x v="1"/>
    <n v="5"/>
    <x v="6"/>
  </r>
  <r>
    <x v="0"/>
    <m/>
    <m/>
    <x v="0"/>
    <n v="5"/>
    <x v="1"/>
  </r>
  <r>
    <x v="0"/>
    <s v="07f06f48b2415d0fa34dde0cfd0ed6795a0141f8"/>
    <m/>
    <x v="0"/>
    <n v="15"/>
    <x v="1"/>
  </r>
  <r>
    <x v="0"/>
    <m/>
    <m/>
    <x v="0"/>
    <n v="15"/>
    <x v="1"/>
  </r>
  <r>
    <x v="0"/>
    <m/>
    <n v="1"/>
    <x v="3"/>
    <n v="15"/>
    <x v="7"/>
  </r>
  <r>
    <x v="0"/>
    <m/>
    <m/>
    <x v="0"/>
    <n v="15"/>
    <x v="1"/>
  </r>
  <r>
    <x v="0"/>
    <s v="1dda8a8c3099f0054c10bfd6ec788ee098821899"/>
    <m/>
    <x v="0"/>
    <n v="49"/>
    <x v="1"/>
  </r>
  <r>
    <x v="0"/>
    <m/>
    <m/>
    <x v="0"/>
    <n v="49"/>
    <x v="1"/>
  </r>
  <r>
    <x v="0"/>
    <m/>
    <n v="0.88"/>
    <x v="3"/>
    <n v="49"/>
    <x v="8"/>
  </r>
  <r>
    <x v="0"/>
    <m/>
    <n v="0.11899999999999999"/>
    <x v="4"/>
    <n v="49"/>
    <x v="9"/>
  </r>
  <r>
    <x v="0"/>
    <m/>
    <m/>
    <x v="0"/>
    <n v="49"/>
    <x v="1"/>
  </r>
  <r>
    <x v="0"/>
    <s v="9e4a870471afd6a018ddab16b89c35c88490ce4b"/>
    <m/>
    <x v="0"/>
    <n v="6"/>
    <x v="1"/>
  </r>
  <r>
    <x v="0"/>
    <m/>
    <m/>
    <x v="0"/>
    <n v="6"/>
    <x v="1"/>
  </r>
  <r>
    <x v="0"/>
    <m/>
    <n v="0.55800000000000005"/>
    <x v="3"/>
    <n v="6"/>
    <x v="10"/>
  </r>
  <r>
    <x v="0"/>
    <m/>
    <n v="0.441"/>
    <x v="4"/>
    <n v="6"/>
    <x v="11"/>
  </r>
  <r>
    <x v="0"/>
    <m/>
    <m/>
    <x v="0"/>
    <n v="6"/>
    <x v="1"/>
  </r>
  <r>
    <x v="0"/>
    <s v="fc640ccdca95b3d7eac6a11acab128eba3fd91b3"/>
    <m/>
    <x v="0"/>
    <n v="62"/>
    <x v="1"/>
  </r>
  <r>
    <x v="0"/>
    <m/>
    <m/>
    <x v="0"/>
    <n v="62"/>
    <x v="1"/>
  </r>
  <r>
    <x v="0"/>
    <m/>
    <n v="1"/>
    <x v="3"/>
    <n v="62"/>
    <x v="12"/>
  </r>
  <r>
    <x v="0"/>
    <m/>
    <m/>
    <x v="0"/>
    <n v="62"/>
    <x v="1"/>
  </r>
  <r>
    <x v="0"/>
    <s v="362c151dacda419a1c94c73ad89599e55b7bad3c"/>
    <m/>
    <x v="0"/>
    <n v="16"/>
    <x v="1"/>
  </r>
  <r>
    <x v="0"/>
    <m/>
    <m/>
    <x v="0"/>
    <n v="16"/>
    <x v="1"/>
  </r>
  <r>
    <x v="0"/>
    <m/>
    <n v="1"/>
    <x v="2"/>
    <n v="16"/>
    <x v="13"/>
  </r>
  <r>
    <x v="0"/>
    <m/>
    <m/>
    <x v="0"/>
    <n v="16"/>
    <x v="1"/>
  </r>
  <r>
    <x v="0"/>
    <s v="c7e57d1c946d7558ab7b016f921287485970c664"/>
    <m/>
    <x v="0"/>
    <n v="5"/>
    <x v="1"/>
  </r>
  <r>
    <x v="0"/>
    <m/>
    <m/>
    <x v="0"/>
    <n v="5"/>
    <x v="1"/>
  </r>
  <r>
    <x v="0"/>
    <m/>
    <n v="1"/>
    <x v="4"/>
    <n v="5"/>
    <x v="6"/>
  </r>
  <r>
    <x v="0"/>
    <m/>
    <m/>
    <x v="0"/>
    <n v="5"/>
    <x v="1"/>
  </r>
  <r>
    <x v="0"/>
    <s v="5695e02c166c4df433c6d47e8bfda1712373ea1f"/>
    <m/>
    <x v="0"/>
    <n v="2"/>
    <x v="1"/>
  </r>
  <r>
    <x v="0"/>
    <m/>
    <m/>
    <x v="0"/>
    <n v="2"/>
    <x v="1"/>
  </r>
  <r>
    <x v="0"/>
    <m/>
    <n v="1"/>
    <x v="4"/>
    <n v="2"/>
    <x v="14"/>
  </r>
  <r>
    <x v="0"/>
    <m/>
    <m/>
    <x v="0"/>
    <n v="2"/>
    <x v="1"/>
  </r>
  <r>
    <x v="0"/>
    <s v="c9ad86209d86c8133ac3f6f71deed742ff9adf38"/>
    <m/>
    <x v="0"/>
    <n v="26"/>
    <x v="1"/>
  </r>
  <r>
    <x v="0"/>
    <m/>
    <m/>
    <x v="0"/>
    <n v="26"/>
    <x v="1"/>
  </r>
  <r>
    <x v="0"/>
    <m/>
    <n v="1"/>
    <x v="4"/>
    <n v="26"/>
    <x v="15"/>
  </r>
  <r>
    <x v="0"/>
    <m/>
    <m/>
    <x v="0"/>
    <n v="26"/>
    <x v="1"/>
  </r>
  <r>
    <x v="0"/>
    <s v="24209dde0fc482cf80757e72ac66833d0330085d"/>
    <m/>
    <x v="0"/>
    <n v="17"/>
    <x v="1"/>
  </r>
  <r>
    <x v="0"/>
    <m/>
    <m/>
    <x v="0"/>
    <n v="17"/>
    <x v="1"/>
  </r>
  <r>
    <x v="0"/>
    <m/>
    <n v="1"/>
    <x v="4"/>
    <n v="17"/>
    <x v="16"/>
  </r>
  <r>
    <x v="0"/>
    <m/>
    <m/>
    <x v="0"/>
    <n v="17"/>
    <x v="1"/>
  </r>
  <r>
    <x v="0"/>
    <s v="a2d39ce4db48edfa98ab571a406288f3ed157c4f"/>
    <m/>
    <x v="0"/>
    <n v="36"/>
    <x v="1"/>
  </r>
  <r>
    <x v="0"/>
    <m/>
    <m/>
    <x v="0"/>
    <n v="36"/>
    <x v="1"/>
  </r>
  <r>
    <x v="0"/>
    <m/>
    <n v="1"/>
    <x v="4"/>
    <n v="36"/>
    <x v="17"/>
  </r>
  <r>
    <x v="0"/>
    <m/>
    <m/>
    <x v="0"/>
    <n v="36"/>
    <x v="1"/>
  </r>
  <r>
    <x v="0"/>
    <s v="3cf3191a4f74830bf81f9098e56b3a6085bcc120"/>
    <m/>
    <x v="0"/>
    <n v="12"/>
    <x v="1"/>
  </r>
  <r>
    <x v="0"/>
    <m/>
    <m/>
    <x v="0"/>
    <n v="12"/>
    <x v="1"/>
  </r>
  <r>
    <x v="0"/>
    <m/>
    <n v="1"/>
    <x v="5"/>
    <n v="12"/>
    <x v="18"/>
  </r>
  <r>
    <x v="0"/>
    <m/>
    <m/>
    <x v="0"/>
    <n v="12"/>
    <x v="1"/>
  </r>
  <r>
    <x v="0"/>
    <s v="983d18b904300a4780b05d7190449f1399effc42"/>
    <m/>
    <x v="0"/>
    <n v="28"/>
    <x v="1"/>
  </r>
  <r>
    <x v="0"/>
    <m/>
    <m/>
    <x v="0"/>
    <n v="28"/>
    <x v="1"/>
  </r>
  <r>
    <x v="0"/>
    <m/>
    <n v="0.111"/>
    <x v="2"/>
    <n v="28"/>
    <x v="19"/>
  </r>
  <r>
    <x v="0"/>
    <m/>
    <n v="0.88800000000000001"/>
    <x v="5"/>
    <n v="28"/>
    <x v="20"/>
  </r>
  <r>
    <x v="0"/>
    <m/>
    <m/>
    <x v="0"/>
    <n v="28"/>
    <x v="1"/>
  </r>
  <r>
    <x v="0"/>
    <s v="b2cfdbc61b0335a69fe21d03a301a44b2fce6e25"/>
    <m/>
    <x v="0"/>
    <n v="24"/>
    <x v="1"/>
  </r>
  <r>
    <x v="0"/>
    <m/>
    <m/>
    <x v="0"/>
    <n v="24"/>
    <x v="1"/>
  </r>
  <r>
    <x v="0"/>
    <m/>
    <n v="1"/>
    <x v="2"/>
    <n v="24"/>
    <x v="21"/>
  </r>
  <r>
    <x v="0"/>
    <m/>
    <m/>
    <x v="0"/>
    <n v="24"/>
    <x v="1"/>
  </r>
  <r>
    <x v="0"/>
    <s v="27927dc47b9199e263198d34565f9a25c92b1d83"/>
    <m/>
    <x v="0"/>
    <n v="2"/>
    <x v="1"/>
  </r>
  <r>
    <x v="0"/>
    <m/>
    <m/>
    <x v="0"/>
    <n v="2"/>
    <x v="1"/>
  </r>
  <r>
    <x v="0"/>
    <m/>
    <n v="1"/>
    <x v="2"/>
    <n v="2"/>
    <x v="14"/>
  </r>
  <r>
    <x v="0"/>
    <m/>
    <m/>
    <x v="0"/>
    <n v="2"/>
    <x v="1"/>
  </r>
  <r>
    <x v="0"/>
    <s v="31bb33c1207a288c49748c869681d96be808622b"/>
    <m/>
    <x v="0"/>
    <n v="8"/>
    <x v="1"/>
  </r>
  <r>
    <x v="0"/>
    <m/>
    <m/>
    <x v="0"/>
    <n v="8"/>
    <x v="1"/>
  </r>
  <r>
    <x v="0"/>
    <m/>
    <n v="1"/>
    <x v="2"/>
    <n v="8"/>
    <x v="22"/>
  </r>
  <r>
    <x v="0"/>
    <m/>
    <m/>
    <x v="0"/>
    <n v="8"/>
    <x v="1"/>
  </r>
  <r>
    <x v="0"/>
    <s v="6fee908ce602f3f6b7763f21ca35dca3766d7443"/>
    <m/>
    <x v="0"/>
    <n v="26"/>
    <x v="1"/>
  </r>
  <r>
    <x v="0"/>
    <m/>
    <m/>
    <x v="0"/>
    <n v="26"/>
    <x v="1"/>
  </r>
  <r>
    <x v="0"/>
    <m/>
    <n v="1"/>
    <x v="2"/>
    <n v="26"/>
    <x v="15"/>
  </r>
  <r>
    <x v="0"/>
    <m/>
    <m/>
    <x v="0"/>
    <n v="26"/>
    <x v="1"/>
  </r>
  <r>
    <x v="0"/>
    <s v="9587418f27b39ff78290517856bfca2b69a2fd15"/>
    <m/>
    <x v="0"/>
    <n v="34"/>
    <x v="1"/>
  </r>
  <r>
    <x v="0"/>
    <m/>
    <m/>
    <x v="0"/>
    <n v="34"/>
    <x v="1"/>
  </r>
  <r>
    <x v="0"/>
    <m/>
    <n v="1"/>
    <x v="6"/>
    <n v="34"/>
    <x v="23"/>
  </r>
  <r>
    <x v="0"/>
    <m/>
    <m/>
    <x v="0"/>
    <n v="34"/>
    <x v="1"/>
  </r>
  <r>
    <x v="0"/>
    <s v="3db92ac2093712967fa73da5a23ba8fd8a2e11d9"/>
    <m/>
    <x v="0"/>
    <n v="9"/>
    <x v="1"/>
  </r>
  <r>
    <x v="0"/>
    <m/>
    <m/>
    <x v="0"/>
    <n v="9"/>
    <x v="1"/>
  </r>
  <r>
    <x v="0"/>
    <m/>
    <n v="1"/>
    <x v="2"/>
    <n v="9"/>
    <x v="24"/>
  </r>
  <r>
    <x v="0"/>
    <m/>
    <m/>
    <x v="0"/>
    <n v="9"/>
    <x v="1"/>
  </r>
  <r>
    <x v="0"/>
    <s v="c59d5c43e6f71065c0fb4f780e103ca3e9db5b2b"/>
    <m/>
    <x v="0"/>
    <n v="1"/>
    <x v="1"/>
  </r>
  <r>
    <x v="0"/>
    <m/>
    <m/>
    <x v="0"/>
    <n v="1"/>
    <x v="1"/>
  </r>
  <r>
    <x v="0"/>
    <m/>
    <n v="1"/>
    <x v="1"/>
    <n v="1"/>
    <x v="25"/>
  </r>
  <r>
    <x v="0"/>
    <m/>
    <m/>
    <x v="0"/>
    <n v="1"/>
    <x v="1"/>
  </r>
  <r>
    <x v="0"/>
    <s v="40abbe965482c99879017472fc14b458c3218897"/>
    <m/>
    <x v="0"/>
    <n v="23"/>
    <x v="1"/>
  </r>
  <r>
    <x v="0"/>
    <m/>
    <m/>
    <x v="0"/>
    <n v="23"/>
    <x v="1"/>
  </r>
  <r>
    <x v="0"/>
    <m/>
    <n v="1"/>
    <x v="4"/>
    <n v="23"/>
    <x v="26"/>
  </r>
  <r>
    <x v="1"/>
    <m/>
    <m/>
    <x v="0"/>
    <n v="23"/>
    <x v="1"/>
  </r>
  <r>
    <x v="1"/>
    <s v="c65c75bb10689f419b863c824387444a01582aa4"/>
    <m/>
    <x v="0"/>
    <n v="0"/>
    <x v="1"/>
  </r>
  <r>
    <x v="1"/>
    <m/>
    <m/>
    <x v="0"/>
    <n v="0"/>
    <x v="1"/>
  </r>
  <r>
    <x v="1"/>
    <s v="cd057a21ea42fcf5df04ee905d9866a254d1c0e9"/>
    <m/>
    <x v="0"/>
    <n v="205"/>
    <x v="1"/>
  </r>
  <r>
    <x v="1"/>
    <m/>
    <m/>
    <x v="0"/>
    <n v="205"/>
    <x v="1"/>
  </r>
  <r>
    <x v="1"/>
    <m/>
    <n v="0.79500000000000004"/>
    <x v="7"/>
    <n v="205"/>
    <x v="27"/>
  </r>
  <r>
    <x v="1"/>
    <m/>
    <n v="0.20399999999999999"/>
    <x v="3"/>
    <n v="205"/>
    <x v="28"/>
  </r>
  <r>
    <x v="1"/>
    <m/>
    <m/>
    <x v="0"/>
    <n v="205"/>
    <x v="1"/>
  </r>
  <r>
    <x v="1"/>
    <s v="a9a20a186e1a55bb7cac2359aeeedf7b7df6888d"/>
    <m/>
    <x v="0"/>
    <n v="6"/>
    <x v="1"/>
  </r>
  <r>
    <x v="1"/>
    <m/>
    <m/>
    <x v="0"/>
    <n v="6"/>
    <x v="1"/>
  </r>
  <r>
    <x v="1"/>
    <m/>
    <n v="1"/>
    <x v="3"/>
    <n v="6"/>
    <x v="4"/>
  </r>
  <r>
    <x v="1"/>
    <m/>
    <m/>
    <x v="0"/>
    <n v="6"/>
    <x v="1"/>
  </r>
  <r>
    <x v="1"/>
    <s v="feb31975a3cae69812b42b55cb66e7b4ab015dd8"/>
    <m/>
    <x v="0"/>
    <n v="0"/>
    <x v="1"/>
  </r>
  <r>
    <x v="1"/>
    <m/>
    <m/>
    <x v="0"/>
    <n v="0"/>
    <x v="1"/>
  </r>
  <r>
    <x v="1"/>
    <s v="3844dd29f85f57ef4e757db0b7ce22920bafa76e"/>
    <m/>
    <x v="0"/>
    <n v="92"/>
    <x v="1"/>
  </r>
  <r>
    <x v="1"/>
    <m/>
    <m/>
    <x v="0"/>
    <n v="92"/>
    <x v="1"/>
  </r>
  <r>
    <x v="1"/>
    <m/>
    <n v="0.92900000000000005"/>
    <x v="3"/>
    <n v="92"/>
    <x v="29"/>
  </r>
  <r>
    <x v="1"/>
    <m/>
    <n v="4.9000000000000002E-2"/>
    <x v="4"/>
    <n v="92"/>
    <x v="30"/>
  </r>
  <r>
    <x v="1"/>
    <m/>
    <m/>
    <x v="0"/>
    <n v="92"/>
    <x v="1"/>
  </r>
  <r>
    <x v="1"/>
    <s v="dfaf90e19fe821a8ced87e8bdcd996c976b0c007"/>
    <m/>
    <x v="0"/>
    <n v="10"/>
    <x v="1"/>
  </r>
  <r>
    <x v="1"/>
    <m/>
    <m/>
    <x v="0"/>
    <n v="10"/>
    <x v="1"/>
  </r>
  <r>
    <x v="1"/>
    <m/>
    <n v="0.54100000000000004"/>
    <x v="8"/>
    <n v="10"/>
    <x v="31"/>
  </r>
  <r>
    <x v="1"/>
    <m/>
    <n v="0.45800000000000002"/>
    <x v="9"/>
    <n v="10"/>
    <x v="32"/>
  </r>
  <r>
    <x v="1"/>
    <m/>
    <m/>
    <x v="0"/>
    <n v="10"/>
    <x v="1"/>
  </r>
  <r>
    <x v="1"/>
    <s v="8c2a0eace3c603b573b9afbbeaf146b490bedecd"/>
    <m/>
    <x v="0"/>
    <n v="24"/>
    <x v="1"/>
  </r>
  <r>
    <x v="1"/>
    <m/>
    <m/>
    <x v="0"/>
    <n v="24"/>
    <x v="1"/>
  </r>
  <r>
    <x v="1"/>
    <m/>
    <n v="0.222"/>
    <x v="3"/>
    <n v="24"/>
    <x v="33"/>
  </r>
  <r>
    <x v="1"/>
    <m/>
    <n v="0.77700000000000002"/>
    <x v="9"/>
    <n v="24"/>
    <x v="34"/>
  </r>
  <r>
    <x v="1"/>
    <m/>
    <m/>
    <x v="0"/>
    <n v="24"/>
    <x v="1"/>
  </r>
  <r>
    <x v="1"/>
    <s v="bd8ba715c57754fcfb3b21253f6c679a68c3ccde"/>
    <m/>
    <x v="0"/>
    <n v="0"/>
    <x v="1"/>
  </r>
  <r>
    <x v="1"/>
    <m/>
    <m/>
    <x v="0"/>
    <n v="0"/>
    <x v="1"/>
  </r>
  <r>
    <x v="1"/>
    <s v="95aeb9ed047feabcaefc61456bef2dbc6a3397e9"/>
    <m/>
    <x v="0"/>
    <n v="14"/>
    <x v="1"/>
  </r>
  <r>
    <x v="1"/>
    <m/>
    <m/>
    <x v="0"/>
    <n v="14"/>
    <x v="1"/>
  </r>
  <r>
    <x v="1"/>
    <m/>
    <n v="0.06"/>
    <x v="10"/>
    <n v="14"/>
    <x v="35"/>
  </r>
  <r>
    <x v="1"/>
    <m/>
    <n v="0.30399999999999999"/>
    <x v="11"/>
    <n v="14"/>
    <x v="36"/>
  </r>
  <r>
    <x v="1"/>
    <m/>
    <n v="0.63500000000000001"/>
    <x v="9"/>
    <n v="14"/>
    <x v="37"/>
  </r>
  <r>
    <x v="1"/>
    <m/>
    <m/>
    <x v="0"/>
    <n v="14"/>
    <x v="1"/>
  </r>
  <r>
    <x v="1"/>
    <s v="338c743a6d5ea9635b29d5e82b26ab196f9772fa"/>
    <m/>
    <x v="0"/>
    <n v="18"/>
    <x v="1"/>
  </r>
  <r>
    <x v="1"/>
    <m/>
    <m/>
    <x v="0"/>
    <n v="18"/>
    <x v="1"/>
  </r>
  <r>
    <x v="1"/>
    <m/>
    <n v="7.0999999999999994E-2"/>
    <x v="12"/>
    <n v="18"/>
    <x v="38"/>
  </r>
  <r>
    <x v="1"/>
    <m/>
    <n v="0.92800000000000005"/>
    <x v="4"/>
    <n v="18"/>
    <x v="39"/>
  </r>
  <r>
    <x v="1"/>
    <m/>
    <m/>
    <x v="0"/>
    <n v="18"/>
    <x v="1"/>
  </r>
  <r>
    <x v="1"/>
    <s v="1b1a3ff51c76dc47d85300741c8e428eb2c09517"/>
    <m/>
    <x v="0"/>
    <n v="0"/>
    <x v="1"/>
  </r>
  <r>
    <x v="1"/>
    <m/>
    <m/>
    <x v="0"/>
    <n v="0"/>
    <x v="1"/>
  </r>
  <r>
    <x v="1"/>
    <s v="a6a6f694d252d106f4dce9c08c64d44290696802"/>
    <m/>
    <x v="0"/>
    <n v="9"/>
    <x v="1"/>
  </r>
  <r>
    <x v="1"/>
    <m/>
    <m/>
    <x v="0"/>
    <n v="9"/>
    <x v="1"/>
  </r>
  <r>
    <x v="1"/>
    <m/>
    <n v="1"/>
    <x v="3"/>
    <n v="9"/>
    <x v="24"/>
  </r>
  <r>
    <x v="1"/>
    <m/>
    <m/>
    <x v="0"/>
    <n v="9"/>
    <x v="1"/>
  </r>
  <r>
    <x v="1"/>
    <s v="28dd8fcd389d90a4177542a3071841a6b44a6f82"/>
    <m/>
    <x v="0"/>
    <n v="123"/>
    <x v="1"/>
  </r>
  <r>
    <x v="1"/>
    <m/>
    <m/>
    <x v="0"/>
    <n v="123"/>
    <x v="1"/>
  </r>
  <r>
    <x v="1"/>
    <m/>
    <n v="1"/>
    <x v="4"/>
    <n v="123"/>
    <x v="40"/>
  </r>
  <r>
    <x v="1"/>
    <m/>
    <m/>
    <x v="0"/>
    <n v="123"/>
    <x v="1"/>
  </r>
  <r>
    <x v="1"/>
    <s v="112eb0cf9eccce614a784d61f9f7652b61bd2340"/>
    <m/>
    <x v="0"/>
    <n v="1"/>
    <x v="1"/>
  </r>
  <r>
    <x v="1"/>
    <m/>
    <m/>
    <x v="0"/>
    <n v="1"/>
    <x v="1"/>
  </r>
  <r>
    <x v="1"/>
    <m/>
    <n v="1"/>
    <x v="3"/>
    <n v="1"/>
    <x v="25"/>
  </r>
  <r>
    <x v="1"/>
    <m/>
    <m/>
    <x v="0"/>
    <n v="1"/>
    <x v="1"/>
  </r>
  <r>
    <x v="1"/>
    <s v="9a02f4a03fa11e0f1eab4b8169b94f4a0615923c"/>
    <m/>
    <x v="0"/>
    <n v="162"/>
    <x v="1"/>
  </r>
  <r>
    <x v="1"/>
    <m/>
    <m/>
    <x v="0"/>
    <n v="162"/>
    <x v="1"/>
  </r>
  <r>
    <x v="1"/>
    <m/>
    <n v="0.97699999999999998"/>
    <x v="12"/>
    <n v="162"/>
    <x v="41"/>
  </r>
  <r>
    <x v="1"/>
    <m/>
    <n v="2.1999999999999999E-2"/>
    <x v="5"/>
    <n v="162"/>
    <x v="42"/>
  </r>
  <r>
    <x v="1"/>
    <m/>
    <m/>
    <x v="0"/>
    <n v="162"/>
    <x v="1"/>
  </r>
  <r>
    <x v="1"/>
    <s v="127251ffd6a0be4e1aa5441b8c0c49bd96030c71"/>
    <m/>
    <x v="0"/>
    <n v="0"/>
    <x v="1"/>
  </r>
  <r>
    <x v="1"/>
    <m/>
    <m/>
    <x v="0"/>
    <n v="0"/>
    <x v="1"/>
  </r>
  <r>
    <x v="1"/>
    <s v="44115bda3cc73ad916e39f570331b96317bd10fc"/>
    <m/>
    <x v="0"/>
    <n v="14"/>
    <x v="1"/>
  </r>
  <r>
    <x v="1"/>
    <m/>
    <m/>
    <x v="0"/>
    <n v="14"/>
    <x v="1"/>
  </r>
  <r>
    <x v="1"/>
    <m/>
    <n v="1"/>
    <x v="3"/>
    <n v="14"/>
    <x v="43"/>
  </r>
  <r>
    <x v="1"/>
    <m/>
    <m/>
    <x v="0"/>
    <n v="14"/>
    <x v="1"/>
  </r>
  <r>
    <x v="1"/>
    <s v="0d5841326875bedd727fa2a5f79a7939cbf68391"/>
    <m/>
    <x v="0"/>
    <n v="4"/>
    <x v="1"/>
  </r>
  <r>
    <x v="1"/>
    <m/>
    <m/>
    <x v="0"/>
    <n v="4"/>
    <x v="1"/>
  </r>
  <r>
    <x v="1"/>
    <m/>
    <n v="1"/>
    <x v="11"/>
    <n v="4"/>
    <x v="44"/>
  </r>
  <r>
    <x v="1"/>
    <m/>
    <m/>
    <x v="0"/>
    <n v="4"/>
    <x v="1"/>
  </r>
  <r>
    <x v="1"/>
    <s v="5f94b6b331a124d41803d063dc1e34a758d11659"/>
    <m/>
    <x v="0"/>
    <n v="0"/>
    <x v="1"/>
  </r>
  <r>
    <x v="1"/>
    <m/>
    <m/>
    <x v="0"/>
    <n v="0"/>
    <x v="1"/>
  </r>
  <r>
    <x v="1"/>
    <s v="182cd993f40554fdcd510d087b96ffd2c100d73a"/>
    <m/>
    <x v="0"/>
    <n v="16"/>
    <x v="1"/>
  </r>
  <r>
    <x v="1"/>
    <m/>
    <m/>
    <x v="0"/>
    <n v="16"/>
    <x v="1"/>
  </r>
  <r>
    <x v="1"/>
    <m/>
    <n v="1"/>
    <x v="3"/>
    <n v="16"/>
    <x v="13"/>
  </r>
  <r>
    <x v="1"/>
    <m/>
    <m/>
    <x v="0"/>
    <n v="16"/>
    <x v="1"/>
  </r>
  <r>
    <x v="1"/>
    <s v="422ad22e0bdcb1f462b565ca00fa53c129395b75"/>
    <m/>
    <x v="0"/>
    <n v="0"/>
    <x v="1"/>
  </r>
  <r>
    <x v="1"/>
    <m/>
    <m/>
    <x v="0"/>
    <n v="0"/>
    <x v="1"/>
  </r>
  <r>
    <x v="1"/>
    <s v="1c28360f0e0a831b90edb3e6ffb21df659ad260d"/>
    <m/>
    <x v="0"/>
    <n v="0"/>
    <x v="1"/>
  </r>
  <r>
    <x v="1"/>
    <m/>
    <m/>
    <x v="0"/>
    <n v="0"/>
    <x v="1"/>
  </r>
  <r>
    <x v="1"/>
    <s v="aa9e7443ab22410fe35437760deea643f57375d4"/>
    <m/>
    <x v="0"/>
    <n v="190"/>
    <x v="1"/>
  </r>
  <r>
    <x v="1"/>
    <m/>
    <m/>
    <x v="0"/>
    <n v="190"/>
    <x v="1"/>
  </r>
  <r>
    <x v="1"/>
    <m/>
    <n v="1"/>
    <x v="13"/>
    <n v="190"/>
    <x v="45"/>
  </r>
  <r>
    <x v="1"/>
    <m/>
    <m/>
    <x v="0"/>
    <n v="190"/>
    <x v="1"/>
  </r>
  <r>
    <x v="1"/>
    <s v="6ffd32490b6e29de611eab7d5ebc8bcf3c0286a7"/>
    <m/>
    <x v="0"/>
    <n v="0"/>
    <x v="1"/>
  </r>
  <r>
    <x v="1"/>
    <m/>
    <m/>
    <x v="0"/>
    <n v="0"/>
    <x v="1"/>
  </r>
  <r>
    <x v="1"/>
    <s v="201bda78ec4801c6cf2f6b615760c49b6710e8ba"/>
    <m/>
    <x v="0"/>
    <n v="2"/>
    <x v="1"/>
  </r>
  <r>
    <x v="1"/>
    <m/>
    <m/>
    <x v="0"/>
    <n v="2"/>
    <x v="1"/>
  </r>
  <r>
    <x v="1"/>
    <m/>
    <n v="1"/>
    <x v="3"/>
    <n v="2"/>
    <x v="14"/>
  </r>
  <r>
    <x v="1"/>
    <m/>
    <m/>
    <x v="0"/>
    <n v="2"/>
    <x v="1"/>
  </r>
  <r>
    <x v="1"/>
    <s v="359a4fe9283f2e4b8300b26a07602e9d0df308d0"/>
    <m/>
    <x v="0"/>
    <n v="1"/>
    <x v="1"/>
  </r>
  <r>
    <x v="1"/>
    <m/>
    <m/>
    <x v="0"/>
    <n v="1"/>
    <x v="1"/>
  </r>
  <r>
    <x v="1"/>
    <m/>
    <n v="1"/>
    <x v="14"/>
    <n v="1"/>
    <x v="25"/>
  </r>
  <r>
    <x v="1"/>
    <m/>
    <m/>
    <x v="0"/>
    <n v="1"/>
    <x v="1"/>
  </r>
  <r>
    <x v="1"/>
    <s v="76ea72711cd6e28c44368d29782afca64b206a01"/>
    <m/>
    <x v="0"/>
    <n v="0"/>
    <x v="1"/>
  </r>
  <r>
    <x v="1"/>
    <m/>
    <m/>
    <x v="0"/>
    <n v="0"/>
    <x v="1"/>
  </r>
  <r>
    <x v="1"/>
    <s v="56dcba4d28a1b147c2beeb66860e1fe1b78df923"/>
    <m/>
    <x v="0"/>
    <n v="49"/>
    <x v="1"/>
  </r>
  <r>
    <x v="1"/>
    <m/>
    <m/>
    <x v="0"/>
    <n v="49"/>
    <x v="1"/>
  </r>
  <r>
    <x v="1"/>
    <m/>
    <n v="1"/>
    <x v="3"/>
    <n v="49"/>
    <x v="46"/>
  </r>
  <r>
    <x v="1"/>
    <m/>
    <m/>
    <x v="0"/>
    <n v="49"/>
    <x v="1"/>
  </r>
  <r>
    <x v="1"/>
    <s v="0384ecb5299a77e4388989dbee801efe8657acdb"/>
    <m/>
    <x v="0"/>
    <n v="0"/>
    <x v="1"/>
  </r>
  <r>
    <x v="1"/>
    <m/>
    <m/>
    <x v="0"/>
    <n v="0"/>
    <x v="1"/>
  </r>
  <r>
    <x v="1"/>
    <s v="710c4d523695709266b911249141fb746f5b9046"/>
    <m/>
    <x v="0"/>
    <n v="15"/>
    <x v="1"/>
  </r>
  <r>
    <x v="1"/>
    <m/>
    <m/>
    <x v="0"/>
    <n v="15"/>
    <x v="1"/>
  </r>
  <r>
    <x v="1"/>
    <m/>
    <n v="0.57299999999999995"/>
    <x v="3"/>
    <n v="15"/>
    <x v="47"/>
  </r>
  <r>
    <x v="1"/>
    <m/>
    <m/>
    <x v="0"/>
    <n v="15"/>
    <x v="1"/>
  </r>
  <r>
    <x v="1"/>
    <s v="bd23dadfa472e937791d493cd5e2ef462f775652"/>
    <m/>
    <x v="0"/>
    <n v="2"/>
    <x v="1"/>
  </r>
  <r>
    <x v="1"/>
    <m/>
    <m/>
    <x v="0"/>
    <n v="2"/>
    <x v="1"/>
  </r>
  <r>
    <x v="1"/>
    <m/>
    <n v="1"/>
    <x v="5"/>
    <n v="2"/>
    <x v="14"/>
  </r>
  <r>
    <x v="1"/>
    <m/>
    <m/>
    <x v="0"/>
    <n v="2"/>
    <x v="1"/>
  </r>
  <r>
    <x v="1"/>
    <s v="b12de69636d6d3749beec635f1ab10728446abed"/>
    <m/>
    <x v="0"/>
    <n v="143"/>
    <x v="1"/>
  </r>
  <r>
    <x v="1"/>
    <m/>
    <m/>
    <x v="0"/>
    <n v="143"/>
    <x v="1"/>
  </r>
  <r>
    <x v="1"/>
    <m/>
    <n v="0.22800000000000001"/>
    <x v="3"/>
    <n v="143"/>
    <x v="48"/>
  </r>
  <r>
    <x v="1"/>
    <m/>
    <n v="0.59599999999999997"/>
    <x v="8"/>
    <n v="143"/>
    <x v="49"/>
  </r>
  <r>
    <x v="1"/>
    <m/>
    <n v="0.17399999999999999"/>
    <x v="5"/>
    <n v="143"/>
    <x v="50"/>
  </r>
  <r>
    <x v="1"/>
    <m/>
    <m/>
    <x v="0"/>
    <n v="143"/>
    <x v="1"/>
  </r>
  <r>
    <x v="1"/>
    <s v="c697728f3c3779baa0ce055e511117a4a138336f"/>
    <m/>
    <x v="0"/>
    <n v="0"/>
    <x v="1"/>
  </r>
  <r>
    <x v="1"/>
    <m/>
    <m/>
    <x v="0"/>
    <n v="0"/>
    <x v="1"/>
  </r>
  <r>
    <x v="1"/>
    <s v="9f93f2ec55a3abfa9c47a2e2e4bad521510a4979"/>
    <m/>
    <x v="0"/>
    <n v="65"/>
    <x v="1"/>
  </r>
  <r>
    <x v="1"/>
    <m/>
    <m/>
    <x v="0"/>
    <n v="65"/>
    <x v="1"/>
  </r>
  <r>
    <x v="1"/>
    <m/>
    <n v="0.46"/>
    <x v="11"/>
    <n v="65"/>
    <x v="51"/>
  </r>
  <r>
    <x v="1"/>
    <m/>
    <n v="0.53900000000000003"/>
    <x v="8"/>
    <n v="65"/>
    <x v="52"/>
  </r>
  <r>
    <x v="1"/>
    <m/>
    <m/>
    <x v="0"/>
    <n v="65"/>
    <x v="1"/>
  </r>
  <r>
    <x v="1"/>
    <s v="ae30374ed8d08950880558eb6dd0e545629c716f"/>
    <m/>
    <x v="0"/>
    <n v="0"/>
    <x v="1"/>
  </r>
  <r>
    <x v="1"/>
    <m/>
    <m/>
    <x v="0"/>
    <n v="0"/>
    <x v="1"/>
  </r>
  <r>
    <x v="1"/>
    <s v="6d7e7fdf0d48c7e674dab1989e884a2b9aa02ed1"/>
    <m/>
    <x v="0"/>
    <n v="1"/>
    <x v="1"/>
  </r>
  <r>
    <x v="1"/>
    <m/>
    <m/>
    <x v="0"/>
    <n v="1"/>
    <x v="1"/>
  </r>
  <r>
    <x v="1"/>
    <m/>
    <n v="1"/>
    <x v="5"/>
    <n v="1"/>
    <x v="25"/>
  </r>
  <r>
    <x v="2"/>
    <m/>
    <m/>
    <x v="0"/>
    <n v="1"/>
    <x v="1"/>
  </r>
  <r>
    <x v="2"/>
    <s v="d0510ce9d2a3888243f3b2f6bfa2fa3016b76364"/>
    <m/>
    <x v="0"/>
    <n v="3"/>
    <x v="1"/>
  </r>
  <r>
    <x v="2"/>
    <m/>
    <m/>
    <x v="0"/>
    <n v="3"/>
    <x v="1"/>
  </r>
  <r>
    <x v="2"/>
    <m/>
    <n v="1"/>
    <x v="15"/>
    <n v="3"/>
    <x v="53"/>
  </r>
  <r>
    <x v="2"/>
    <m/>
    <m/>
    <x v="0"/>
    <n v="3"/>
    <x v="1"/>
  </r>
  <r>
    <x v="2"/>
    <s v="50c851a36e4466ce40c36f78ffe07c955695d0e0"/>
    <m/>
    <x v="0"/>
    <n v="4"/>
    <x v="1"/>
  </r>
  <r>
    <x v="2"/>
    <m/>
    <m/>
    <x v="0"/>
    <n v="4"/>
    <x v="1"/>
  </r>
  <r>
    <x v="2"/>
    <m/>
    <n v="1"/>
    <x v="15"/>
    <n v="4"/>
    <x v="44"/>
  </r>
  <r>
    <x v="2"/>
    <m/>
    <m/>
    <x v="0"/>
    <n v="4"/>
    <x v="1"/>
  </r>
  <r>
    <x v="2"/>
    <s v="45b8c90bbf865008457ffd39543e0fc56f4cd0e9"/>
    <m/>
    <x v="0"/>
    <n v="8"/>
    <x v="1"/>
  </r>
  <r>
    <x v="2"/>
    <m/>
    <m/>
    <x v="0"/>
    <n v="8"/>
    <x v="1"/>
  </r>
  <r>
    <x v="2"/>
    <m/>
    <n v="1"/>
    <x v="4"/>
    <n v="8"/>
    <x v="22"/>
  </r>
  <r>
    <x v="2"/>
    <m/>
    <m/>
    <x v="0"/>
    <n v="8"/>
    <x v="1"/>
  </r>
  <r>
    <x v="2"/>
    <s v="e72734b08006348fcfc143a8d279cfabfc9e3f39"/>
    <m/>
    <x v="0"/>
    <n v="2"/>
    <x v="1"/>
  </r>
  <r>
    <x v="2"/>
    <m/>
    <m/>
    <x v="0"/>
    <n v="2"/>
    <x v="1"/>
  </r>
  <r>
    <x v="2"/>
    <m/>
    <n v="1"/>
    <x v="5"/>
    <n v="2"/>
    <x v="14"/>
  </r>
  <r>
    <x v="2"/>
    <m/>
    <m/>
    <x v="0"/>
    <n v="2"/>
    <x v="1"/>
  </r>
  <r>
    <x v="2"/>
    <s v="1903a071fa6427737817d9f8414f91c83c24674d"/>
    <m/>
    <x v="0"/>
    <n v="0"/>
    <x v="1"/>
  </r>
  <r>
    <x v="2"/>
    <m/>
    <m/>
    <x v="0"/>
    <n v="0"/>
    <x v="1"/>
  </r>
  <r>
    <x v="2"/>
    <s v="6bf3004f471a97b946bcdd237f2d63a04da7437a"/>
    <m/>
    <x v="0"/>
    <n v="0"/>
    <x v="1"/>
  </r>
  <r>
    <x v="2"/>
    <m/>
    <m/>
    <x v="0"/>
    <n v="0"/>
    <x v="1"/>
  </r>
  <r>
    <x v="2"/>
    <s v="5fdc11d0179d7f53b635be766483be924738fd35"/>
    <m/>
    <x v="0"/>
    <n v="0"/>
    <x v="1"/>
  </r>
  <r>
    <x v="2"/>
    <m/>
    <m/>
    <x v="0"/>
    <n v="0"/>
    <x v="1"/>
  </r>
  <r>
    <x v="2"/>
    <s v="7a698ac579010c95ab7672c8c6f924231bb8a033"/>
    <m/>
    <x v="0"/>
    <n v="4"/>
    <x v="1"/>
  </r>
  <r>
    <x v="2"/>
    <m/>
    <m/>
    <x v="0"/>
    <n v="4"/>
    <x v="1"/>
  </r>
  <r>
    <x v="2"/>
    <m/>
    <m/>
    <x v="0"/>
    <n v="4"/>
    <x v="1"/>
  </r>
  <r>
    <x v="2"/>
    <s v="2ba6913e2dd2dce74c8a3b67dd4df2ba6d812e8b"/>
    <m/>
    <x v="0"/>
    <n v="47"/>
    <x v="1"/>
  </r>
  <r>
    <x v="2"/>
    <m/>
    <m/>
    <x v="0"/>
    <n v="47"/>
    <x v="1"/>
  </r>
  <r>
    <x v="2"/>
    <m/>
    <n v="1"/>
    <x v="15"/>
    <n v="47"/>
    <x v="54"/>
  </r>
  <r>
    <x v="2"/>
    <m/>
    <m/>
    <x v="0"/>
    <n v="47"/>
    <x v="1"/>
  </r>
  <r>
    <x v="2"/>
    <s v="5a03de8aab3d9b476e46666a722c89a735c9d986"/>
    <m/>
    <x v="0"/>
    <n v="19"/>
    <x v="1"/>
  </r>
  <r>
    <x v="2"/>
    <m/>
    <m/>
    <x v="0"/>
    <n v="19"/>
    <x v="1"/>
  </r>
  <r>
    <x v="2"/>
    <m/>
    <n v="1"/>
    <x v="4"/>
    <n v="19"/>
    <x v="55"/>
  </r>
  <r>
    <x v="2"/>
    <m/>
    <m/>
    <x v="0"/>
    <n v="19"/>
    <x v="1"/>
  </r>
  <r>
    <x v="2"/>
    <s v="c0773ef1f19094d72e4cab4161c6107af59d4a42"/>
    <m/>
    <x v="0"/>
    <n v="41"/>
    <x v="1"/>
  </r>
  <r>
    <x v="2"/>
    <m/>
    <m/>
    <x v="0"/>
    <n v="41"/>
    <x v="1"/>
  </r>
  <r>
    <x v="2"/>
    <m/>
    <n v="1"/>
    <x v="3"/>
    <n v="41"/>
    <x v="56"/>
  </r>
  <r>
    <x v="2"/>
    <m/>
    <m/>
    <x v="0"/>
    <n v="41"/>
    <x v="1"/>
  </r>
  <r>
    <x v="2"/>
    <s v="bc5547483aec15634ee9ee2be9f8ac13b70f9981"/>
    <m/>
    <x v="0"/>
    <n v="18"/>
    <x v="1"/>
  </r>
  <r>
    <x v="2"/>
    <m/>
    <m/>
    <x v="0"/>
    <n v="18"/>
    <x v="1"/>
  </r>
  <r>
    <x v="2"/>
    <m/>
    <n v="1"/>
    <x v="1"/>
    <n v="18"/>
    <x v="57"/>
  </r>
  <r>
    <x v="2"/>
    <m/>
    <m/>
    <x v="0"/>
    <n v="18"/>
    <x v="1"/>
  </r>
  <r>
    <x v="2"/>
    <s v="16d6cd06425e2adedff330ace6fc7f9bb8894708"/>
    <m/>
    <x v="0"/>
    <n v="9"/>
    <x v="1"/>
  </r>
  <r>
    <x v="2"/>
    <m/>
    <m/>
    <x v="0"/>
    <n v="9"/>
    <x v="1"/>
  </r>
  <r>
    <x v="2"/>
    <m/>
    <n v="1"/>
    <x v="3"/>
    <n v="9"/>
    <x v="24"/>
  </r>
  <r>
    <x v="2"/>
    <m/>
    <m/>
    <x v="0"/>
    <n v="9"/>
    <x v="1"/>
  </r>
  <r>
    <x v="2"/>
    <s v="99db06077e305885ebad0f9c6b7704aeadb322b9"/>
    <m/>
    <x v="0"/>
    <n v="2"/>
    <x v="1"/>
  </r>
  <r>
    <x v="2"/>
    <m/>
    <m/>
    <x v="0"/>
    <n v="2"/>
    <x v="1"/>
  </r>
  <r>
    <x v="2"/>
    <m/>
    <n v="1"/>
    <x v="1"/>
    <n v="2"/>
    <x v="14"/>
  </r>
  <r>
    <x v="2"/>
    <m/>
    <m/>
    <x v="0"/>
    <n v="2"/>
    <x v="1"/>
  </r>
  <r>
    <x v="2"/>
    <s v="a1e68969d48bbb47c893870f6428048a602faf90"/>
    <m/>
    <x v="0"/>
    <n v="18"/>
    <x v="1"/>
  </r>
  <r>
    <x v="2"/>
    <m/>
    <m/>
    <x v="0"/>
    <n v="18"/>
    <x v="1"/>
  </r>
  <r>
    <x v="2"/>
    <m/>
    <n v="0.77100000000000002"/>
    <x v="3"/>
    <n v="18"/>
    <x v="58"/>
  </r>
  <r>
    <x v="2"/>
    <m/>
    <n v="9.5000000000000001E-2"/>
    <x v="5"/>
    <n v="18"/>
    <x v="59"/>
  </r>
  <r>
    <x v="2"/>
    <m/>
    <m/>
    <x v="0"/>
    <n v="18"/>
    <x v="1"/>
  </r>
  <r>
    <x v="2"/>
    <s v="5f7feee66ca6c1c915852de83a93502a26f64d8e"/>
    <m/>
    <x v="0"/>
    <n v="135"/>
    <x v="1"/>
  </r>
  <r>
    <x v="2"/>
    <m/>
    <m/>
    <x v="0"/>
    <n v="135"/>
    <x v="1"/>
  </r>
  <r>
    <x v="2"/>
    <m/>
    <n v="0.14499999999999999"/>
    <x v="15"/>
    <n v="135"/>
    <x v="60"/>
  </r>
  <r>
    <x v="2"/>
    <m/>
    <n v="0.85399999999999998"/>
    <x v="4"/>
    <n v="135"/>
    <x v="61"/>
  </r>
  <r>
    <x v="2"/>
    <m/>
    <m/>
    <x v="0"/>
    <n v="135"/>
    <x v="1"/>
  </r>
  <r>
    <x v="2"/>
    <s v="4e0321c714096aca5821575fb5a48235f9ad5b3a"/>
    <m/>
    <x v="0"/>
    <n v="23"/>
    <x v="1"/>
  </r>
  <r>
    <x v="2"/>
    <m/>
    <m/>
    <x v="0"/>
    <n v="23"/>
    <x v="1"/>
  </r>
  <r>
    <x v="2"/>
    <m/>
    <n v="1"/>
    <x v="3"/>
    <n v="23"/>
    <x v="26"/>
  </r>
  <r>
    <x v="2"/>
    <m/>
    <m/>
    <x v="0"/>
    <n v="23"/>
    <x v="1"/>
  </r>
  <r>
    <x v="2"/>
    <s v="7445905037ceba090d8b14efd4320385744c4b9c"/>
    <m/>
    <x v="0"/>
    <n v="8"/>
    <x v="1"/>
  </r>
  <r>
    <x v="2"/>
    <m/>
    <m/>
    <x v="0"/>
    <n v="8"/>
    <x v="1"/>
  </r>
  <r>
    <x v="2"/>
    <m/>
    <n v="1"/>
    <x v="16"/>
    <n v="8"/>
    <x v="22"/>
  </r>
  <r>
    <x v="2"/>
    <m/>
    <m/>
    <x v="0"/>
    <n v="8"/>
    <x v="1"/>
  </r>
  <r>
    <x v="2"/>
    <s v="ff0a56cbe55b198776d43ac3c31fc7752dce6023"/>
    <m/>
    <x v="0"/>
    <n v="6"/>
    <x v="1"/>
  </r>
  <r>
    <x v="2"/>
    <m/>
    <m/>
    <x v="0"/>
    <n v="6"/>
    <x v="1"/>
  </r>
  <r>
    <x v="2"/>
    <m/>
    <n v="1"/>
    <x v="4"/>
    <n v="6"/>
    <x v="4"/>
  </r>
  <r>
    <x v="2"/>
    <m/>
    <m/>
    <x v="0"/>
    <n v="6"/>
    <x v="1"/>
  </r>
  <r>
    <x v="2"/>
    <s v="88dbf90b81dd843939e4cd3a8d052dd1373017c1"/>
    <m/>
    <x v="0"/>
    <n v="0"/>
    <x v="1"/>
  </r>
  <r>
    <x v="2"/>
    <m/>
    <m/>
    <x v="0"/>
    <n v="0"/>
    <x v="1"/>
  </r>
  <r>
    <x v="2"/>
    <s v="4b26a9beb38dcdeddf2f0b1d752873723d33fbb2"/>
    <m/>
    <x v="0"/>
    <n v="2"/>
    <x v="1"/>
  </r>
  <r>
    <x v="2"/>
    <m/>
    <m/>
    <x v="0"/>
    <n v="2"/>
    <x v="1"/>
  </r>
  <r>
    <x v="2"/>
    <m/>
    <n v="1"/>
    <x v="17"/>
    <n v="2"/>
    <x v="14"/>
  </r>
  <r>
    <x v="2"/>
    <m/>
    <m/>
    <x v="0"/>
    <n v="2"/>
    <x v="1"/>
  </r>
  <r>
    <x v="2"/>
    <s v="b45634307b09030fe8e157120d616464ed947129"/>
    <m/>
    <x v="0"/>
    <n v="23"/>
    <x v="1"/>
  </r>
  <r>
    <x v="2"/>
    <m/>
    <m/>
    <x v="0"/>
    <n v="23"/>
    <x v="1"/>
  </r>
  <r>
    <x v="2"/>
    <m/>
    <n v="1"/>
    <x v="18"/>
    <n v="23"/>
    <x v="26"/>
  </r>
  <r>
    <x v="2"/>
    <m/>
    <m/>
    <x v="0"/>
    <n v="23"/>
    <x v="1"/>
  </r>
  <r>
    <x v="2"/>
    <s v="ef03c91415753ee793c5512bf8588f3e60ff8d40"/>
    <m/>
    <x v="0"/>
    <n v="2"/>
    <x v="1"/>
  </r>
  <r>
    <x v="2"/>
    <m/>
    <m/>
    <x v="0"/>
    <n v="2"/>
    <x v="1"/>
  </r>
  <r>
    <x v="2"/>
    <m/>
    <n v="1"/>
    <x v="3"/>
    <n v="2"/>
    <x v="14"/>
  </r>
  <r>
    <x v="2"/>
    <m/>
    <m/>
    <x v="0"/>
    <n v="2"/>
    <x v="1"/>
  </r>
  <r>
    <x v="2"/>
    <s v="eb6cf5a8b744ae1ddc4768d170b5e1a44a01e8c3"/>
    <m/>
    <x v="0"/>
    <n v="2"/>
    <x v="1"/>
  </r>
  <r>
    <x v="2"/>
    <m/>
    <m/>
    <x v="0"/>
    <n v="2"/>
    <x v="1"/>
  </r>
  <r>
    <x v="2"/>
    <m/>
    <n v="1"/>
    <x v="19"/>
    <n v="2"/>
    <x v="14"/>
  </r>
  <r>
    <x v="2"/>
    <m/>
    <m/>
    <x v="0"/>
    <n v="2"/>
    <x v="1"/>
  </r>
  <r>
    <x v="2"/>
    <s v="9c6d24ad3a483219eb19f1b2e8f2643f72b12e78"/>
    <m/>
    <x v="0"/>
    <n v="15"/>
    <x v="1"/>
  </r>
  <r>
    <x v="2"/>
    <m/>
    <m/>
    <x v="0"/>
    <n v="15"/>
    <x v="1"/>
  </r>
  <r>
    <x v="2"/>
    <m/>
    <n v="0.59"/>
    <x v="19"/>
    <n v="15"/>
    <x v="62"/>
  </r>
  <r>
    <x v="2"/>
    <m/>
    <n v="0.40899999999999997"/>
    <x v="17"/>
    <n v="15"/>
    <x v="63"/>
  </r>
  <r>
    <x v="2"/>
    <m/>
    <m/>
    <x v="0"/>
    <n v="15"/>
    <x v="1"/>
  </r>
  <r>
    <x v="2"/>
    <s v="795c7023663347cd78771bed749795e69ecd7213"/>
    <m/>
    <x v="0"/>
    <n v="0"/>
    <x v="1"/>
  </r>
  <r>
    <x v="2"/>
    <m/>
    <m/>
    <x v="0"/>
    <n v="0"/>
    <x v="1"/>
  </r>
  <r>
    <x v="2"/>
    <s v="feabf3ca0a5487e5950112fa09858d7e87b50975"/>
    <m/>
    <x v="0"/>
    <n v="0"/>
    <x v="1"/>
  </r>
  <r>
    <x v="2"/>
    <m/>
    <m/>
    <x v="0"/>
    <n v="0"/>
    <x v="1"/>
  </r>
  <r>
    <x v="2"/>
    <s v="6867235eb7f33aca43a9d8f4e4afc46c492dcf24"/>
    <m/>
    <x v="0"/>
    <n v="41"/>
    <x v="1"/>
  </r>
  <r>
    <x v="2"/>
    <m/>
    <m/>
    <x v="0"/>
    <n v="41"/>
    <x v="1"/>
  </r>
  <r>
    <x v="2"/>
    <m/>
    <n v="0.214"/>
    <x v="11"/>
    <n v="41"/>
    <x v="64"/>
  </r>
  <r>
    <x v="2"/>
    <m/>
    <n v="0.78500000000000003"/>
    <x v="8"/>
    <n v="41"/>
    <x v="65"/>
  </r>
  <r>
    <x v="2"/>
    <m/>
    <m/>
    <x v="0"/>
    <n v="41"/>
    <x v="1"/>
  </r>
  <r>
    <x v="2"/>
    <s v="c5e9162870e1fbf060ba5b20cb57e13ae9fff877"/>
    <m/>
    <x v="0"/>
    <n v="6"/>
    <x v="1"/>
  </r>
  <r>
    <x v="2"/>
    <m/>
    <m/>
    <x v="0"/>
    <n v="6"/>
    <x v="1"/>
  </r>
  <r>
    <x v="2"/>
    <m/>
    <n v="1"/>
    <x v="3"/>
    <n v="6"/>
    <x v="4"/>
  </r>
  <r>
    <x v="2"/>
    <m/>
    <m/>
    <x v="0"/>
    <n v="6"/>
    <x v="1"/>
  </r>
  <r>
    <x v="2"/>
    <s v="24a1d6e5d78a6213a93f1dfe032ca280dd0c02c0"/>
    <m/>
    <x v="0"/>
    <n v="0"/>
    <x v="1"/>
  </r>
  <r>
    <x v="2"/>
    <m/>
    <m/>
    <x v="0"/>
    <n v="0"/>
    <x v="1"/>
  </r>
  <r>
    <x v="2"/>
    <s v="be9716c0e4a347ae75c04b7386116647c58b6570"/>
    <m/>
    <x v="0"/>
    <n v="0"/>
    <x v="1"/>
  </r>
  <r>
    <x v="2"/>
    <m/>
    <m/>
    <x v="0"/>
    <n v="0"/>
    <x v="1"/>
  </r>
  <r>
    <x v="2"/>
    <s v="a67d3bb4d58f881ba006412e5941a0866dfdd57c"/>
    <m/>
    <x v="0"/>
    <n v="0"/>
    <x v="1"/>
  </r>
  <r>
    <x v="2"/>
    <m/>
    <m/>
    <x v="0"/>
    <n v="0"/>
    <x v="1"/>
  </r>
  <r>
    <x v="2"/>
    <s v="d6f97c514b2a374ec4e7e9aa1c501acaaa3197e9"/>
    <m/>
    <x v="0"/>
    <n v="15"/>
    <x v="1"/>
  </r>
  <r>
    <x v="2"/>
    <m/>
    <m/>
    <x v="0"/>
    <n v="15"/>
    <x v="1"/>
  </r>
  <r>
    <x v="2"/>
    <m/>
    <n v="1"/>
    <x v="6"/>
    <n v="15"/>
    <x v="7"/>
  </r>
  <r>
    <x v="2"/>
    <m/>
    <m/>
    <x v="0"/>
    <n v="15"/>
    <x v="1"/>
  </r>
  <r>
    <x v="2"/>
    <s v="83392d42f976211d32cdbc1104993beb16c142f6"/>
    <m/>
    <x v="0"/>
    <n v="0"/>
    <x v="1"/>
  </r>
  <r>
    <x v="2"/>
    <m/>
    <m/>
    <x v="0"/>
    <n v="0"/>
    <x v="1"/>
  </r>
  <r>
    <x v="2"/>
    <s v="61bb89fb9cfa47f8ceab6cc37f4b7c74fe005d23"/>
    <m/>
    <x v="0"/>
    <n v="9"/>
    <x v="1"/>
  </r>
  <r>
    <x v="2"/>
    <m/>
    <m/>
    <x v="0"/>
    <n v="9"/>
    <x v="1"/>
  </r>
  <r>
    <x v="2"/>
    <m/>
    <n v="1"/>
    <x v="3"/>
    <n v="9"/>
    <x v="24"/>
  </r>
  <r>
    <x v="2"/>
    <m/>
    <m/>
    <x v="0"/>
    <n v="9"/>
    <x v="1"/>
  </r>
  <r>
    <x v="2"/>
    <s v="61d26a0e8cc53ce383ef69e8311de2decd37b057"/>
    <m/>
    <x v="0"/>
    <n v="7"/>
    <x v="1"/>
  </r>
  <r>
    <x v="2"/>
    <m/>
    <m/>
    <x v="0"/>
    <n v="7"/>
    <x v="1"/>
  </r>
  <r>
    <x v="2"/>
    <m/>
    <n v="1"/>
    <x v="8"/>
    <n v="7"/>
    <x v="66"/>
  </r>
  <r>
    <x v="2"/>
    <m/>
    <m/>
    <x v="0"/>
    <n v="7"/>
    <x v="1"/>
  </r>
  <r>
    <x v="2"/>
    <s v="c2b9f746e0237b605285d074a96e785034b04918"/>
    <m/>
    <x v="0"/>
    <n v="0"/>
    <x v="1"/>
  </r>
  <r>
    <x v="2"/>
    <m/>
    <m/>
    <x v="0"/>
    <n v="0"/>
    <x v="1"/>
  </r>
  <r>
    <x v="2"/>
    <s v="e60017cd86cd30da21671281981d6540b5ae13f0"/>
    <m/>
    <x v="0"/>
    <n v="2"/>
    <x v="1"/>
  </r>
  <r>
    <x v="2"/>
    <m/>
    <m/>
    <x v="0"/>
    <n v="2"/>
    <x v="1"/>
  </r>
  <r>
    <x v="2"/>
    <m/>
    <n v="1"/>
    <x v="11"/>
    <n v="2"/>
    <x v="14"/>
  </r>
  <r>
    <x v="2"/>
    <m/>
    <m/>
    <x v="0"/>
    <n v="2"/>
    <x v="1"/>
  </r>
  <r>
    <x v="2"/>
    <s v="bd73d829faaceab71ca25402e640253325ce19a7"/>
    <m/>
    <x v="0"/>
    <n v="4"/>
    <x v="1"/>
  </r>
  <r>
    <x v="2"/>
    <m/>
    <m/>
    <x v="0"/>
    <n v="4"/>
    <x v="1"/>
  </r>
  <r>
    <x v="2"/>
    <m/>
    <n v="1"/>
    <x v="8"/>
    <n v="4"/>
    <x v="44"/>
  </r>
  <r>
    <x v="2"/>
    <m/>
    <m/>
    <x v="0"/>
    <n v="4"/>
    <x v="1"/>
  </r>
  <r>
    <x v="2"/>
    <s v="a3761a1c05e415250918a02f5d71ffc1f4800ed4"/>
    <m/>
    <x v="0"/>
    <n v="6"/>
    <x v="1"/>
  </r>
  <r>
    <x v="2"/>
    <m/>
    <m/>
    <x v="0"/>
    <n v="6"/>
    <x v="1"/>
  </r>
  <r>
    <x v="2"/>
    <m/>
    <n v="0.60699999999999998"/>
    <x v="3"/>
    <n v="6"/>
    <x v="67"/>
  </r>
  <r>
    <x v="2"/>
    <m/>
    <n v="0.39200000000000002"/>
    <x v="8"/>
    <n v="6"/>
    <x v="68"/>
  </r>
  <r>
    <x v="2"/>
    <m/>
    <m/>
    <x v="0"/>
    <n v="6"/>
    <x v="1"/>
  </r>
  <r>
    <x v="2"/>
    <s v="2ce2b1aba261abc5e6cefa09b6b4d6796b5f44e3"/>
    <m/>
    <x v="0"/>
    <n v="6"/>
    <x v="1"/>
  </r>
  <r>
    <x v="2"/>
    <m/>
    <m/>
    <x v="0"/>
    <n v="6"/>
    <x v="1"/>
  </r>
  <r>
    <x v="2"/>
    <m/>
    <n v="1"/>
    <x v="19"/>
    <n v="6"/>
    <x v="4"/>
  </r>
  <r>
    <x v="2"/>
    <m/>
    <m/>
    <x v="0"/>
    <n v="6"/>
    <x v="1"/>
  </r>
  <r>
    <x v="2"/>
    <s v="96a765d41ca880f42e7ff0caeceaafb771918d8b"/>
    <m/>
    <x v="0"/>
    <n v="6"/>
    <x v="1"/>
  </r>
  <r>
    <x v="2"/>
    <m/>
    <m/>
    <x v="0"/>
    <n v="6"/>
    <x v="1"/>
  </r>
  <r>
    <x v="2"/>
    <m/>
    <n v="1"/>
    <x v="3"/>
    <n v="6"/>
    <x v="4"/>
  </r>
  <r>
    <x v="3"/>
    <m/>
    <m/>
    <x v="0"/>
    <n v="6"/>
    <x v="1"/>
  </r>
  <r>
    <x v="3"/>
    <s v="d0510ce9d2a3888243f3b2f6bfa2fa3016b76364"/>
    <m/>
    <x v="0"/>
    <n v="3"/>
    <x v="1"/>
  </r>
  <r>
    <x v="3"/>
    <m/>
    <m/>
    <x v="0"/>
    <n v="3"/>
    <x v="1"/>
  </r>
  <r>
    <x v="3"/>
    <m/>
    <n v="1"/>
    <x v="15"/>
    <n v="3"/>
    <x v="53"/>
  </r>
  <r>
    <x v="3"/>
    <m/>
    <m/>
    <x v="0"/>
    <n v="3"/>
    <x v="1"/>
  </r>
  <r>
    <x v="3"/>
    <s v="50c851a36e4466ce40c36f78ffe07c955695d0e0"/>
    <m/>
    <x v="0"/>
    <n v="4"/>
    <x v="1"/>
  </r>
  <r>
    <x v="3"/>
    <m/>
    <m/>
    <x v="0"/>
    <n v="4"/>
    <x v="1"/>
  </r>
  <r>
    <x v="3"/>
    <m/>
    <n v="1"/>
    <x v="15"/>
    <n v="4"/>
    <x v="44"/>
  </r>
  <r>
    <x v="3"/>
    <m/>
    <m/>
    <x v="0"/>
    <n v="4"/>
    <x v="1"/>
  </r>
  <r>
    <x v="3"/>
    <s v="45b8c90bbf865008457ffd39543e0fc56f4cd0e9"/>
    <m/>
    <x v="0"/>
    <n v="8"/>
    <x v="1"/>
  </r>
  <r>
    <x v="3"/>
    <m/>
    <m/>
    <x v="0"/>
    <n v="8"/>
    <x v="1"/>
  </r>
  <r>
    <x v="3"/>
    <m/>
    <n v="1"/>
    <x v="4"/>
    <n v="8"/>
    <x v="22"/>
  </r>
  <r>
    <x v="3"/>
    <m/>
    <m/>
    <x v="0"/>
    <n v="8"/>
    <x v="1"/>
  </r>
  <r>
    <x v="3"/>
    <s v="e72734b08006348fcfc143a8d279cfabfc9e3f39"/>
    <m/>
    <x v="0"/>
    <n v="2"/>
    <x v="1"/>
  </r>
  <r>
    <x v="3"/>
    <m/>
    <m/>
    <x v="0"/>
    <n v="2"/>
    <x v="1"/>
  </r>
  <r>
    <x v="3"/>
    <m/>
    <n v="1"/>
    <x v="5"/>
    <n v="2"/>
    <x v="14"/>
  </r>
  <r>
    <x v="3"/>
    <m/>
    <m/>
    <x v="0"/>
    <n v="2"/>
    <x v="1"/>
  </r>
  <r>
    <x v="3"/>
    <s v="7a698ac579010c95ab7672c8c6f924231bb8a033"/>
    <m/>
    <x v="0"/>
    <n v="4"/>
    <x v="1"/>
  </r>
  <r>
    <x v="3"/>
    <m/>
    <m/>
    <x v="0"/>
    <n v="4"/>
    <x v="1"/>
  </r>
  <r>
    <x v="3"/>
    <m/>
    <m/>
    <x v="0"/>
    <n v="4"/>
    <x v="1"/>
  </r>
  <r>
    <x v="3"/>
    <s v="2ba6913e2dd2dce74c8a3b67dd4df2ba6d812e8b"/>
    <m/>
    <x v="0"/>
    <n v="47"/>
    <x v="1"/>
  </r>
  <r>
    <x v="3"/>
    <m/>
    <m/>
    <x v="0"/>
    <n v="47"/>
    <x v="1"/>
  </r>
  <r>
    <x v="3"/>
    <m/>
    <n v="1"/>
    <x v="15"/>
    <n v="47"/>
    <x v="54"/>
  </r>
  <r>
    <x v="3"/>
    <m/>
    <m/>
    <x v="0"/>
    <n v="47"/>
    <x v="1"/>
  </r>
  <r>
    <x v="3"/>
    <s v="5a03de8aab3d9b476e46666a722c89a735c9d986"/>
    <m/>
    <x v="0"/>
    <n v="19"/>
    <x v="1"/>
  </r>
  <r>
    <x v="3"/>
    <m/>
    <m/>
    <x v="0"/>
    <n v="19"/>
    <x v="1"/>
  </r>
  <r>
    <x v="3"/>
    <m/>
    <n v="1"/>
    <x v="4"/>
    <n v="19"/>
    <x v="55"/>
  </r>
  <r>
    <x v="3"/>
    <m/>
    <m/>
    <x v="0"/>
    <n v="19"/>
    <x v="1"/>
  </r>
  <r>
    <x v="3"/>
    <s v="c0773ef1f19094d72e4cab4161c6107af59d4a42"/>
    <m/>
    <x v="0"/>
    <n v="41"/>
    <x v="1"/>
  </r>
  <r>
    <x v="3"/>
    <m/>
    <m/>
    <x v="0"/>
    <n v="41"/>
    <x v="1"/>
  </r>
  <r>
    <x v="3"/>
    <m/>
    <n v="1"/>
    <x v="3"/>
    <n v="41"/>
    <x v="56"/>
  </r>
  <r>
    <x v="3"/>
    <m/>
    <m/>
    <x v="0"/>
    <n v="41"/>
    <x v="1"/>
  </r>
  <r>
    <x v="3"/>
    <s v="bc5547483aec15634ee9ee2be9f8ac13b70f9981"/>
    <m/>
    <x v="0"/>
    <n v="18"/>
    <x v="1"/>
  </r>
  <r>
    <x v="3"/>
    <m/>
    <m/>
    <x v="0"/>
    <n v="18"/>
    <x v="1"/>
  </r>
  <r>
    <x v="3"/>
    <m/>
    <n v="1"/>
    <x v="1"/>
    <n v="18"/>
    <x v="57"/>
  </r>
  <r>
    <x v="3"/>
    <m/>
    <m/>
    <x v="0"/>
    <n v="18"/>
    <x v="1"/>
  </r>
  <r>
    <x v="3"/>
    <s v="16d6cd06425e2adedff330ace6fc7f9bb8894708"/>
    <m/>
    <x v="0"/>
    <n v="9"/>
    <x v="1"/>
  </r>
  <r>
    <x v="3"/>
    <m/>
    <m/>
    <x v="0"/>
    <n v="9"/>
    <x v="1"/>
  </r>
  <r>
    <x v="3"/>
    <m/>
    <n v="1"/>
    <x v="3"/>
    <n v="9"/>
    <x v="24"/>
  </r>
  <r>
    <x v="3"/>
    <m/>
    <m/>
    <x v="0"/>
    <n v="9"/>
    <x v="1"/>
  </r>
  <r>
    <x v="3"/>
    <s v="99db06077e305885ebad0f9c6b7704aeadb322b9"/>
    <m/>
    <x v="0"/>
    <n v="2"/>
    <x v="1"/>
  </r>
  <r>
    <x v="3"/>
    <m/>
    <m/>
    <x v="0"/>
    <n v="2"/>
    <x v="1"/>
  </r>
  <r>
    <x v="3"/>
    <m/>
    <n v="1"/>
    <x v="1"/>
    <n v="2"/>
    <x v="14"/>
  </r>
  <r>
    <x v="3"/>
    <m/>
    <m/>
    <x v="0"/>
    <n v="2"/>
    <x v="1"/>
  </r>
  <r>
    <x v="3"/>
    <s v="a1e68969d48bbb47c893870f6428048a602faf90"/>
    <m/>
    <x v="0"/>
    <n v="18"/>
    <x v="1"/>
  </r>
  <r>
    <x v="3"/>
    <m/>
    <m/>
    <x v="0"/>
    <n v="18"/>
    <x v="1"/>
  </r>
  <r>
    <x v="3"/>
    <m/>
    <n v="0.77100000000000002"/>
    <x v="3"/>
    <n v="18"/>
    <x v="58"/>
  </r>
  <r>
    <x v="3"/>
    <m/>
    <n v="9.5000000000000001E-2"/>
    <x v="5"/>
    <n v="18"/>
    <x v="59"/>
  </r>
  <r>
    <x v="3"/>
    <m/>
    <m/>
    <x v="0"/>
    <n v="18"/>
    <x v="1"/>
  </r>
  <r>
    <x v="3"/>
    <s v="5f7feee66ca6c1c915852de83a93502a26f64d8e"/>
    <m/>
    <x v="0"/>
    <n v="135"/>
    <x v="1"/>
  </r>
  <r>
    <x v="3"/>
    <m/>
    <m/>
    <x v="0"/>
    <n v="135"/>
    <x v="1"/>
  </r>
  <r>
    <x v="3"/>
    <m/>
    <n v="0.14499999999999999"/>
    <x v="15"/>
    <n v="135"/>
    <x v="60"/>
  </r>
  <r>
    <x v="3"/>
    <m/>
    <n v="0.85399999999999998"/>
    <x v="4"/>
    <n v="135"/>
    <x v="61"/>
  </r>
  <r>
    <x v="3"/>
    <m/>
    <m/>
    <x v="0"/>
    <n v="135"/>
    <x v="1"/>
  </r>
  <r>
    <x v="3"/>
    <s v="4e0321c714096aca5821575fb5a48235f9ad5b3a"/>
    <m/>
    <x v="0"/>
    <n v="23"/>
    <x v="1"/>
  </r>
  <r>
    <x v="3"/>
    <m/>
    <m/>
    <x v="0"/>
    <n v="23"/>
    <x v="1"/>
  </r>
  <r>
    <x v="3"/>
    <m/>
    <n v="1"/>
    <x v="3"/>
    <n v="23"/>
    <x v="26"/>
  </r>
  <r>
    <x v="3"/>
    <m/>
    <m/>
    <x v="0"/>
    <n v="23"/>
    <x v="1"/>
  </r>
  <r>
    <x v="3"/>
    <s v="7445905037ceba090d8b14efd4320385744c4b9c"/>
    <m/>
    <x v="0"/>
    <n v="8"/>
    <x v="1"/>
  </r>
  <r>
    <x v="3"/>
    <m/>
    <m/>
    <x v="0"/>
    <n v="8"/>
    <x v="1"/>
  </r>
  <r>
    <x v="3"/>
    <m/>
    <n v="1"/>
    <x v="16"/>
    <n v="8"/>
    <x v="22"/>
  </r>
  <r>
    <x v="3"/>
    <m/>
    <m/>
    <x v="0"/>
    <n v="8"/>
    <x v="1"/>
  </r>
  <r>
    <x v="3"/>
    <s v="ff0a56cbe55b198776d43ac3c31fc7752dce6023"/>
    <m/>
    <x v="0"/>
    <n v="6"/>
    <x v="1"/>
  </r>
  <r>
    <x v="3"/>
    <m/>
    <m/>
    <x v="0"/>
    <n v="6"/>
    <x v="1"/>
  </r>
  <r>
    <x v="3"/>
    <m/>
    <n v="1"/>
    <x v="4"/>
    <n v="6"/>
    <x v="4"/>
  </r>
  <r>
    <x v="3"/>
    <m/>
    <m/>
    <x v="0"/>
    <n v="6"/>
    <x v="1"/>
  </r>
  <r>
    <x v="3"/>
    <s v="4b26a9beb38dcdeddf2f0b1d752873723d33fbb2"/>
    <m/>
    <x v="0"/>
    <n v="2"/>
    <x v="1"/>
  </r>
  <r>
    <x v="3"/>
    <m/>
    <m/>
    <x v="0"/>
    <n v="2"/>
    <x v="1"/>
  </r>
  <r>
    <x v="3"/>
    <m/>
    <n v="1"/>
    <x v="17"/>
    <n v="2"/>
    <x v="14"/>
  </r>
  <r>
    <x v="3"/>
    <m/>
    <m/>
    <x v="0"/>
    <n v="2"/>
    <x v="1"/>
  </r>
  <r>
    <x v="3"/>
    <s v="b45634307b09030fe8e157120d616464ed947129"/>
    <m/>
    <x v="0"/>
    <n v="23"/>
    <x v="1"/>
  </r>
  <r>
    <x v="3"/>
    <m/>
    <m/>
    <x v="0"/>
    <n v="23"/>
    <x v="1"/>
  </r>
  <r>
    <x v="3"/>
    <m/>
    <n v="1"/>
    <x v="18"/>
    <n v="23"/>
    <x v="26"/>
  </r>
  <r>
    <x v="3"/>
    <m/>
    <m/>
    <x v="0"/>
    <n v="23"/>
    <x v="1"/>
  </r>
  <r>
    <x v="3"/>
    <s v="ef03c91415753ee793c5512bf8588f3e60ff8d40"/>
    <m/>
    <x v="0"/>
    <n v="2"/>
    <x v="1"/>
  </r>
  <r>
    <x v="3"/>
    <m/>
    <m/>
    <x v="0"/>
    <n v="2"/>
    <x v="1"/>
  </r>
  <r>
    <x v="3"/>
    <m/>
    <n v="1"/>
    <x v="3"/>
    <n v="2"/>
    <x v="14"/>
  </r>
  <r>
    <x v="3"/>
    <m/>
    <m/>
    <x v="0"/>
    <n v="2"/>
    <x v="1"/>
  </r>
  <r>
    <x v="3"/>
    <s v="eb6cf5a8b744ae1ddc4768d170b5e1a44a01e8c3"/>
    <m/>
    <x v="0"/>
    <n v="2"/>
    <x v="1"/>
  </r>
  <r>
    <x v="3"/>
    <m/>
    <m/>
    <x v="0"/>
    <n v="2"/>
    <x v="1"/>
  </r>
  <r>
    <x v="3"/>
    <m/>
    <n v="1"/>
    <x v="19"/>
    <n v="2"/>
    <x v="14"/>
  </r>
  <r>
    <x v="3"/>
    <m/>
    <m/>
    <x v="0"/>
    <n v="2"/>
    <x v="1"/>
  </r>
  <r>
    <x v="3"/>
    <s v="9c6d24ad3a483219eb19f1b2e8f2643f72b12e78"/>
    <m/>
    <x v="0"/>
    <n v="15"/>
    <x v="1"/>
  </r>
  <r>
    <x v="3"/>
    <m/>
    <m/>
    <x v="0"/>
    <n v="15"/>
    <x v="1"/>
  </r>
  <r>
    <x v="3"/>
    <m/>
    <n v="0.59"/>
    <x v="19"/>
    <n v="15"/>
    <x v="62"/>
  </r>
  <r>
    <x v="3"/>
    <m/>
    <n v="0.40899999999999997"/>
    <x v="17"/>
    <n v="15"/>
    <x v="63"/>
  </r>
  <r>
    <x v="3"/>
    <m/>
    <m/>
    <x v="0"/>
    <n v="15"/>
    <x v="1"/>
  </r>
  <r>
    <x v="3"/>
    <s v="6867235eb7f33aca43a9d8f4e4afc46c492dcf24"/>
    <m/>
    <x v="0"/>
    <n v="41"/>
    <x v="1"/>
  </r>
  <r>
    <x v="3"/>
    <m/>
    <m/>
    <x v="0"/>
    <n v="41"/>
    <x v="1"/>
  </r>
  <r>
    <x v="3"/>
    <m/>
    <n v="0.214"/>
    <x v="11"/>
    <n v="41"/>
    <x v="64"/>
  </r>
  <r>
    <x v="3"/>
    <m/>
    <n v="0.78500000000000003"/>
    <x v="8"/>
    <n v="41"/>
    <x v="65"/>
  </r>
  <r>
    <x v="3"/>
    <m/>
    <m/>
    <x v="0"/>
    <n v="41"/>
    <x v="1"/>
  </r>
  <r>
    <x v="3"/>
    <s v="c5e9162870e1fbf060ba5b20cb57e13ae9fff877"/>
    <m/>
    <x v="0"/>
    <n v="6"/>
    <x v="1"/>
  </r>
  <r>
    <x v="3"/>
    <m/>
    <m/>
    <x v="0"/>
    <n v="6"/>
    <x v="1"/>
  </r>
  <r>
    <x v="3"/>
    <m/>
    <n v="1"/>
    <x v="3"/>
    <n v="6"/>
    <x v="4"/>
  </r>
  <r>
    <x v="3"/>
    <m/>
    <m/>
    <x v="0"/>
    <n v="6"/>
    <x v="1"/>
  </r>
  <r>
    <x v="3"/>
    <s v="a67d3bb4d58f881ba006412e5941a0866dfdd57c"/>
    <m/>
    <x v="0"/>
    <n v="0"/>
    <x v="1"/>
  </r>
  <r>
    <x v="3"/>
    <m/>
    <m/>
    <x v="0"/>
    <n v="0"/>
    <x v="1"/>
  </r>
  <r>
    <x v="3"/>
    <s v="d6f97c514b2a374ec4e7e9aa1c501acaaa3197e9"/>
    <m/>
    <x v="0"/>
    <n v="15"/>
    <x v="1"/>
  </r>
  <r>
    <x v="3"/>
    <m/>
    <m/>
    <x v="0"/>
    <n v="15"/>
    <x v="1"/>
  </r>
  <r>
    <x v="3"/>
    <m/>
    <n v="1"/>
    <x v="6"/>
    <n v="15"/>
    <x v="7"/>
  </r>
  <r>
    <x v="3"/>
    <m/>
    <m/>
    <x v="0"/>
    <n v="15"/>
    <x v="1"/>
  </r>
  <r>
    <x v="3"/>
    <s v="61bb89fb9cfa47f8ceab6cc37f4b7c74fe005d23"/>
    <m/>
    <x v="0"/>
    <n v="9"/>
    <x v="1"/>
  </r>
  <r>
    <x v="3"/>
    <m/>
    <m/>
    <x v="0"/>
    <n v="9"/>
    <x v="1"/>
  </r>
  <r>
    <x v="3"/>
    <m/>
    <n v="1"/>
    <x v="3"/>
    <n v="9"/>
    <x v="24"/>
  </r>
  <r>
    <x v="3"/>
    <m/>
    <m/>
    <x v="0"/>
    <n v="9"/>
    <x v="1"/>
  </r>
  <r>
    <x v="3"/>
    <s v="61d26a0e8cc53ce383ef69e8311de2decd37b057"/>
    <m/>
    <x v="0"/>
    <n v="7"/>
    <x v="1"/>
  </r>
  <r>
    <x v="3"/>
    <m/>
    <m/>
    <x v="0"/>
    <n v="7"/>
    <x v="1"/>
  </r>
  <r>
    <x v="3"/>
    <m/>
    <n v="1"/>
    <x v="8"/>
    <n v="7"/>
    <x v="66"/>
  </r>
  <r>
    <x v="3"/>
    <m/>
    <m/>
    <x v="0"/>
    <n v="7"/>
    <x v="1"/>
  </r>
  <r>
    <x v="3"/>
    <s v="e60017cd86cd30da21671281981d6540b5ae13f0"/>
    <m/>
    <x v="0"/>
    <n v="2"/>
    <x v="1"/>
  </r>
  <r>
    <x v="3"/>
    <m/>
    <m/>
    <x v="0"/>
    <n v="2"/>
    <x v="1"/>
  </r>
  <r>
    <x v="3"/>
    <m/>
    <n v="1"/>
    <x v="11"/>
    <n v="2"/>
    <x v="14"/>
  </r>
  <r>
    <x v="3"/>
    <m/>
    <m/>
    <x v="0"/>
    <n v="2"/>
    <x v="1"/>
  </r>
  <r>
    <x v="3"/>
    <s v="bd73d829faaceab71ca25402e640253325ce19a7"/>
    <m/>
    <x v="0"/>
    <n v="4"/>
    <x v="1"/>
  </r>
  <r>
    <x v="3"/>
    <m/>
    <m/>
    <x v="0"/>
    <n v="4"/>
    <x v="1"/>
  </r>
  <r>
    <x v="3"/>
    <m/>
    <n v="1"/>
    <x v="8"/>
    <n v="4"/>
    <x v="44"/>
  </r>
  <r>
    <x v="3"/>
    <m/>
    <m/>
    <x v="0"/>
    <n v="4"/>
    <x v="1"/>
  </r>
  <r>
    <x v="3"/>
    <s v="a3761a1c05e415250918a02f5d71ffc1f4800ed4"/>
    <m/>
    <x v="0"/>
    <n v="6"/>
    <x v="1"/>
  </r>
  <r>
    <x v="3"/>
    <m/>
    <m/>
    <x v="0"/>
    <n v="6"/>
    <x v="1"/>
  </r>
  <r>
    <x v="3"/>
    <m/>
    <n v="0.60699999999999998"/>
    <x v="3"/>
    <n v="6"/>
    <x v="67"/>
  </r>
  <r>
    <x v="3"/>
    <m/>
    <n v="0.39200000000000002"/>
    <x v="8"/>
    <n v="6"/>
    <x v="68"/>
  </r>
  <r>
    <x v="3"/>
    <m/>
    <m/>
    <x v="0"/>
    <n v="6"/>
    <x v="1"/>
  </r>
  <r>
    <x v="3"/>
    <s v="2ce2b1aba261abc5e6cefa09b6b4d6796b5f44e3"/>
    <m/>
    <x v="0"/>
    <n v="6"/>
    <x v="1"/>
  </r>
  <r>
    <x v="3"/>
    <m/>
    <m/>
    <x v="0"/>
    <n v="6"/>
    <x v="1"/>
  </r>
  <r>
    <x v="3"/>
    <m/>
    <n v="1"/>
    <x v="19"/>
    <n v="6"/>
    <x v="4"/>
  </r>
  <r>
    <x v="3"/>
    <m/>
    <m/>
    <x v="0"/>
    <n v="6"/>
    <x v="1"/>
  </r>
  <r>
    <x v="3"/>
    <s v="96a765d41ca880f42e7ff0caeceaafb771918d8b"/>
    <m/>
    <x v="0"/>
    <n v="6"/>
    <x v="1"/>
  </r>
  <r>
    <x v="3"/>
    <m/>
    <m/>
    <x v="0"/>
    <n v="6"/>
    <x v="1"/>
  </r>
  <r>
    <x v="3"/>
    <m/>
    <n v="1"/>
    <x v="3"/>
    <n v="6"/>
    <x v="4"/>
  </r>
  <r>
    <x v="4"/>
    <m/>
    <m/>
    <x v="0"/>
    <n v="6"/>
    <x v="1"/>
  </r>
  <r>
    <x v="4"/>
    <s v="1ea7e499bc0c2d8e8c56c6e2a159f92804f1f649"/>
    <m/>
    <x v="0"/>
    <n v="2"/>
    <x v="1"/>
  </r>
  <r>
    <x v="4"/>
    <m/>
    <m/>
    <x v="0"/>
    <n v="2"/>
    <x v="1"/>
  </r>
  <r>
    <x v="4"/>
    <m/>
    <n v="1"/>
    <x v="1"/>
    <n v="2"/>
    <x v="14"/>
  </r>
  <r>
    <x v="4"/>
    <m/>
    <m/>
    <x v="0"/>
    <n v="2"/>
    <x v="1"/>
  </r>
  <r>
    <x v="4"/>
    <s v="e6722c36eae612754af5a7da499021b434600872"/>
    <m/>
    <x v="0"/>
    <n v="2"/>
    <x v="1"/>
  </r>
  <r>
    <x v="4"/>
    <m/>
    <m/>
    <x v="0"/>
    <n v="2"/>
    <x v="1"/>
  </r>
  <r>
    <x v="4"/>
    <m/>
    <n v="1"/>
    <x v="4"/>
    <n v="2"/>
    <x v="14"/>
  </r>
  <r>
    <x v="4"/>
    <m/>
    <m/>
    <x v="0"/>
    <n v="2"/>
    <x v="1"/>
  </r>
  <r>
    <x v="4"/>
    <s v="c2c9eeb4f12e70eec2364291f603874bb366c037"/>
    <m/>
    <x v="0"/>
    <n v="3"/>
    <x v="1"/>
  </r>
  <r>
    <x v="4"/>
    <m/>
    <m/>
    <x v="0"/>
    <n v="3"/>
    <x v="1"/>
  </r>
  <r>
    <x v="4"/>
    <m/>
    <n v="1"/>
    <x v="15"/>
    <n v="3"/>
    <x v="53"/>
  </r>
  <r>
    <x v="5"/>
    <m/>
    <m/>
    <x v="0"/>
    <n v="3"/>
    <x v="1"/>
  </r>
  <r>
    <x v="5"/>
    <s v="377f4849ae643e905ea5036470ef511a4cd87bec"/>
    <m/>
    <x v="0"/>
    <n v="2"/>
    <x v="1"/>
  </r>
  <r>
    <x v="5"/>
    <m/>
    <m/>
    <x v="0"/>
    <n v="2"/>
    <x v="1"/>
  </r>
  <r>
    <x v="5"/>
    <m/>
    <n v="1"/>
    <x v="3"/>
    <n v="2"/>
    <x v="14"/>
  </r>
  <r>
    <x v="5"/>
    <m/>
    <m/>
    <x v="0"/>
    <n v="2"/>
    <x v="1"/>
  </r>
  <r>
    <x v="5"/>
    <s v="d28b1100715cc5d4029ad01db556ac6323ac8dc5"/>
    <m/>
    <x v="0"/>
    <n v="88"/>
    <x v="1"/>
  </r>
  <r>
    <x v="5"/>
    <m/>
    <m/>
    <x v="0"/>
    <n v="88"/>
    <x v="1"/>
  </r>
  <r>
    <x v="5"/>
    <m/>
    <n v="0.27"/>
    <x v="3"/>
    <n v="88"/>
    <x v="69"/>
  </r>
  <r>
    <x v="5"/>
    <m/>
    <n v="0.26600000000000001"/>
    <x v="4"/>
    <n v="88"/>
    <x v="70"/>
  </r>
  <r>
    <x v="5"/>
    <m/>
    <n v="0.46200000000000002"/>
    <x v="5"/>
    <n v="88"/>
    <x v="71"/>
  </r>
  <r>
    <x v="6"/>
    <m/>
    <m/>
    <x v="0"/>
    <n v="88"/>
    <x v="1"/>
  </r>
  <r>
    <x v="6"/>
    <s v="740219aaafa9238b5cb0918df5f883127807f591"/>
    <m/>
    <x v="0"/>
    <n v="16"/>
    <x v="1"/>
  </r>
  <r>
    <x v="6"/>
    <m/>
    <m/>
    <x v="0"/>
    <n v="16"/>
    <x v="1"/>
  </r>
  <r>
    <x v="6"/>
    <m/>
    <n v="0.76500000000000001"/>
    <x v="15"/>
    <n v="16"/>
    <x v="72"/>
  </r>
  <r>
    <x v="6"/>
    <m/>
    <n v="0.23400000000000001"/>
    <x v="4"/>
    <n v="16"/>
    <x v="73"/>
  </r>
  <r>
    <x v="6"/>
    <m/>
    <m/>
    <x v="0"/>
    <n v="16"/>
    <x v="1"/>
  </r>
  <r>
    <x v="6"/>
    <s v="a5d6f7428060ba08484bc919772791d5939b5dda"/>
    <m/>
    <x v="0"/>
    <n v="59"/>
    <x v="1"/>
  </r>
  <r>
    <x v="6"/>
    <m/>
    <m/>
    <x v="0"/>
    <n v="59"/>
    <x v="1"/>
  </r>
  <r>
    <x v="6"/>
    <m/>
    <n v="0.112"/>
    <x v="12"/>
    <n v="59"/>
    <x v="74"/>
  </r>
  <r>
    <x v="6"/>
    <m/>
    <n v="0.88700000000000001"/>
    <x v="20"/>
    <n v="59"/>
    <x v="75"/>
  </r>
  <r>
    <x v="6"/>
    <m/>
    <m/>
    <x v="0"/>
    <n v="59"/>
    <x v="1"/>
  </r>
  <r>
    <x v="6"/>
    <s v="76c65c947384a1f0de6f2c8ebc41f1adab2780d3"/>
    <m/>
    <x v="0"/>
    <n v="118"/>
    <x v="1"/>
  </r>
  <r>
    <x v="6"/>
    <m/>
    <m/>
    <x v="0"/>
    <n v="118"/>
    <x v="1"/>
  </r>
  <r>
    <x v="6"/>
    <m/>
    <n v="0.186"/>
    <x v="12"/>
    <n v="118"/>
    <x v="76"/>
  </r>
  <r>
    <x v="6"/>
    <m/>
    <n v="0.44600000000000001"/>
    <x v="3"/>
    <n v="118"/>
    <x v="77"/>
  </r>
  <r>
    <x v="6"/>
    <m/>
    <n v="0.36699999999999999"/>
    <x v="20"/>
    <n v="118"/>
    <x v="78"/>
  </r>
  <r>
    <x v="6"/>
    <m/>
    <m/>
    <x v="0"/>
    <n v="118"/>
    <x v="1"/>
  </r>
  <r>
    <x v="6"/>
    <s v="5e0672d6deee862820c103b908f1c8844e4b0c66"/>
    <m/>
    <x v="0"/>
    <n v="1"/>
    <x v="1"/>
  </r>
  <r>
    <x v="6"/>
    <m/>
    <m/>
    <x v="0"/>
    <n v="1"/>
    <x v="1"/>
  </r>
  <r>
    <x v="6"/>
    <m/>
    <n v="1"/>
    <x v="10"/>
    <n v="1"/>
    <x v="25"/>
  </r>
  <r>
    <x v="6"/>
    <m/>
    <m/>
    <x v="0"/>
    <n v="1"/>
    <x v="1"/>
  </r>
  <r>
    <x v="6"/>
    <s v="e3552a8abddbd6dc68beb467537a4dc10303bd52"/>
    <m/>
    <x v="0"/>
    <n v="5"/>
    <x v="1"/>
  </r>
  <r>
    <x v="6"/>
    <m/>
    <m/>
    <x v="0"/>
    <n v="5"/>
    <x v="1"/>
  </r>
  <r>
    <x v="6"/>
    <m/>
    <n v="1"/>
    <x v="12"/>
    <n v="5"/>
    <x v="6"/>
  </r>
  <r>
    <x v="6"/>
    <m/>
    <m/>
    <x v="0"/>
    <n v="5"/>
    <x v="1"/>
  </r>
  <r>
    <x v="6"/>
    <s v="f727f3b6feadd2583417eddb0991175c62183b33"/>
    <m/>
    <x v="0"/>
    <n v="2"/>
    <x v="1"/>
  </r>
  <r>
    <x v="6"/>
    <m/>
    <m/>
    <x v="0"/>
    <n v="2"/>
    <x v="1"/>
  </r>
  <r>
    <x v="6"/>
    <m/>
    <n v="1"/>
    <x v="12"/>
    <n v="2"/>
    <x v="14"/>
  </r>
  <r>
    <x v="6"/>
    <m/>
    <m/>
    <x v="0"/>
    <n v="2"/>
    <x v="1"/>
  </r>
  <r>
    <x v="6"/>
    <s v="10599e0f5b93ba74179929cc23a4f20c60329dfb"/>
    <m/>
    <x v="0"/>
    <n v="12"/>
    <x v="1"/>
  </r>
  <r>
    <x v="6"/>
    <m/>
    <m/>
    <x v="0"/>
    <n v="12"/>
    <x v="1"/>
  </r>
  <r>
    <x v="6"/>
    <m/>
    <n v="1"/>
    <x v="16"/>
    <n v="12"/>
    <x v="18"/>
  </r>
  <r>
    <x v="6"/>
    <m/>
    <m/>
    <x v="0"/>
    <n v="12"/>
    <x v="1"/>
  </r>
  <r>
    <x v="6"/>
    <s v="96d3a48bbedafc4e18b5279fa3a12361b20fc70e"/>
    <m/>
    <x v="0"/>
    <n v="2"/>
    <x v="1"/>
  </r>
  <r>
    <x v="6"/>
    <m/>
    <m/>
    <x v="0"/>
    <n v="2"/>
    <x v="1"/>
  </r>
  <r>
    <x v="6"/>
    <m/>
    <n v="1"/>
    <x v="20"/>
    <n v="2"/>
    <x v="14"/>
  </r>
  <r>
    <x v="6"/>
    <m/>
    <m/>
    <x v="0"/>
    <n v="2"/>
    <x v="1"/>
  </r>
  <r>
    <x v="6"/>
    <s v="7d1f8704dddd74678653c4f951528e4a5a31cb05"/>
    <m/>
    <x v="0"/>
    <n v="57"/>
    <x v="1"/>
  </r>
  <r>
    <x v="6"/>
    <m/>
    <m/>
    <x v="0"/>
    <n v="57"/>
    <x v="1"/>
  </r>
  <r>
    <x v="6"/>
    <m/>
    <n v="1"/>
    <x v="20"/>
    <n v="57"/>
    <x v="79"/>
  </r>
  <r>
    <x v="6"/>
    <m/>
    <m/>
    <x v="0"/>
    <n v="57"/>
    <x v="1"/>
  </r>
  <r>
    <x v="6"/>
    <s v="9ee903691100cdc1968a494fefd0991db6e51f04"/>
    <m/>
    <x v="0"/>
    <n v="6"/>
    <x v="1"/>
  </r>
  <r>
    <x v="6"/>
    <m/>
    <m/>
    <x v="0"/>
    <n v="6"/>
    <x v="1"/>
  </r>
  <r>
    <x v="6"/>
    <m/>
    <n v="1"/>
    <x v="12"/>
    <n v="6"/>
    <x v="4"/>
  </r>
  <r>
    <x v="6"/>
    <m/>
    <m/>
    <x v="0"/>
    <n v="6"/>
    <x v="1"/>
  </r>
  <r>
    <x v="6"/>
    <s v="280b4857f6bd947f167b696a70f8a60c90b030a2"/>
    <m/>
    <x v="0"/>
    <n v="2"/>
    <x v="1"/>
  </r>
  <r>
    <x v="6"/>
    <m/>
    <m/>
    <x v="0"/>
    <n v="2"/>
    <x v="1"/>
  </r>
  <r>
    <x v="6"/>
    <m/>
    <n v="1"/>
    <x v="12"/>
    <n v="2"/>
    <x v="14"/>
  </r>
  <r>
    <x v="6"/>
    <m/>
    <m/>
    <x v="0"/>
    <n v="2"/>
    <x v="1"/>
  </r>
  <r>
    <x v="6"/>
    <s v="d21c163de24219fa238cd92e492d8d27cdc2a55f"/>
    <m/>
    <x v="0"/>
    <n v="392"/>
    <x v="1"/>
  </r>
  <r>
    <x v="6"/>
    <m/>
    <m/>
    <x v="0"/>
    <n v="392"/>
    <x v="1"/>
  </r>
  <r>
    <x v="6"/>
    <m/>
    <n v="0.82199999999999995"/>
    <x v="12"/>
    <n v="392"/>
    <x v="80"/>
  </r>
  <r>
    <x v="6"/>
    <m/>
    <n v="0.17"/>
    <x v="20"/>
    <n v="392"/>
    <x v="81"/>
  </r>
  <r>
    <x v="6"/>
    <m/>
    <n v="6.0000000000000001E-3"/>
    <x v="1"/>
    <n v="392"/>
    <x v="82"/>
  </r>
  <r>
    <x v="6"/>
    <m/>
    <m/>
    <x v="0"/>
    <n v="392"/>
    <x v="1"/>
  </r>
  <r>
    <x v="6"/>
    <s v="203f41d92de68af298acc390f771dcf882c594d1"/>
    <m/>
    <x v="0"/>
    <n v="46"/>
    <x v="1"/>
  </r>
  <r>
    <x v="6"/>
    <m/>
    <m/>
    <x v="0"/>
    <n v="46"/>
    <x v="1"/>
  </r>
  <r>
    <x v="6"/>
    <m/>
    <n v="1"/>
    <x v="12"/>
    <n v="46"/>
    <x v="83"/>
  </r>
  <r>
    <x v="6"/>
    <m/>
    <m/>
    <x v="0"/>
    <n v="46"/>
    <x v="1"/>
  </r>
  <r>
    <x v="6"/>
    <s v="13a291156db6d30587cfb4461c818b81b214d3cb"/>
    <m/>
    <x v="0"/>
    <n v="3"/>
    <x v="1"/>
  </r>
  <r>
    <x v="6"/>
    <m/>
    <m/>
    <x v="0"/>
    <n v="3"/>
    <x v="1"/>
  </r>
  <r>
    <x v="6"/>
    <m/>
    <n v="1"/>
    <x v="12"/>
    <n v="3"/>
    <x v="53"/>
  </r>
  <r>
    <x v="7"/>
    <m/>
    <m/>
    <x v="0"/>
    <n v="3"/>
    <x v="1"/>
  </r>
  <r>
    <x v="7"/>
    <s v="0a1936069076e1077fb4494a351fa05c3807efe0"/>
    <m/>
    <x v="0"/>
    <n v="2"/>
    <x v="1"/>
  </r>
  <r>
    <x v="7"/>
    <m/>
    <m/>
    <x v="0"/>
    <n v="2"/>
    <x v="1"/>
  </r>
  <r>
    <x v="7"/>
    <m/>
    <n v="1"/>
    <x v="3"/>
    <n v="2"/>
    <x v="14"/>
  </r>
  <r>
    <x v="7"/>
    <m/>
    <m/>
    <x v="0"/>
    <n v="2"/>
    <x v="1"/>
  </r>
  <r>
    <x v="7"/>
    <s v="b168674141ea4f7e8c5cb832b978204f61ab3eda"/>
    <m/>
    <x v="0"/>
    <n v="4"/>
    <x v="1"/>
  </r>
  <r>
    <x v="7"/>
    <m/>
    <m/>
    <x v="0"/>
    <n v="4"/>
    <x v="1"/>
  </r>
  <r>
    <x v="7"/>
    <m/>
    <n v="1"/>
    <x v="8"/>
    <n v="4"/>
    <x v="44"/>
  </r>
  <r>
    <x v="7"/>
    <m/>
    <m/>
    <x v="0"/>
    <n v="4"/>
    <x v="1"/>
  </r>
  <r>
    <x v="7"/>
    <s v="acd8935b0e392cb11271bd81581154da79ba5be7"/>
    <m/>
    <x v="0"/>
    <n v="2"/>
    <x v="1"/>
  </r>
  <r>
    <x v="7"/>
    <m/>
    <m/>
    <x v="0"/>
    <n v="2"/>
    <x v="1"/>
  </r>
  <r>
    <x v="7"/>
    <m/>
    <n v="1"/>
    <x v="3"/>
    <n v="2"/>
    <x v="14"/>
  </r>
  <r>
    <x v="7"/>
    <m/>
    <m/>
    <x v="0"/>
    <n v="2"/>
    <x v="1"/>
  </r>
  <r>
    <x v="7"/>
    <s v="0e33f55dbb83046134fc600fccfe493a42ed1e6e"/>
    <m/>
    <x v="0"/>
    <n v="2"/>
    <x v="1"/>
  </r>
  <r>
    <x v="7"/>
    <m/>
    <m/>
    <x v="0"/>
    <n v="2"/>
    <x v="1"/>
  </r>
  <r>
    <x v="7"/>
    <m/>
    <n v="1"/>
    <x v="3"/>
    <n v="2"/>
    <x v="14"/>
  </r>
  <r>
    <x v="8"/>
    <m/>
    <m/>
    <x v="0"/>
    <n v="2"/>
    <x v="1"/>
  </r>
  <r>
    <x v="8"/>
    <s v="8652841fb3db06d69cc352a5feefdfcd0ecb47b3"/>
    <m/>
    <x v="0"/>
    <n v="5"/>
    <x v="1"/>
  </r>
  <r>
    <x v="8"/>
    <m/>
    <m/>
    <x v="0"/>
    <n v="5"/>
    <x v="1"/>
  </r>
  <r>
    <x v="8"/>
    <m/>
    <n v="1"/>
    <x v="4"/>
    <n v="5"/>
    <x v="6"/>
  </r>
  <r>
    <x v="9"/>
    <m/>
    <m/>
    <x v="0"/>
    <n v="5"/>
    <x v="1"/>
  </r>
  <r>
    <x v="9"/>
    <s v="576a669d13dc8c5f3500684a0e3d4ddd8e088447"/>
    <m/>
    <x v="0"/>
    <n v="4"/>
    <x v="1"/>
  </r>
  <r>
    <x v="9"/>
    <m/>
    <m/>
    <x v="0"/>
    <n v="4"/>
    <x v="1"/>
  </r>
  <r>
    <x v="9"/>
    <m/>
    <n v="1"/>
    <x v="3"/>
    <n v="4"/>
    <x v="44"/>
  </r>
  <r>
    <x v="9"/>
    <m/>
    <m/>
    <x v="0"/>
    <n v="4"/>
    <x v="1"/>
  </r>
  <r>
    <x v="9"/>
    <s v="d6ed70b4f87820c1a6b66c6499ef2c1b361d3e82"/>
    <m/>
    <x v="0"/>
    <n v="17"/>
    <x v="1"/>
  </r>
  <r>
    <x v="9"/>
    <m/>
    <m/>
    <x v="0"/>
    <n v="17"/>
    <x v="1"/>
  </r>
  <r>
    <x v="9"/>
    <m/>
    <n v="1"/>
    <x v="3"/>
    <n v="17"/>
    <x v="16"/>
  </r>
  <r>
    <x v="9"/>
    <m/>
    <m/>
    <x v="0"/>
    <n v="17"/>
    <x v="1"/>
  </r>
  <r>
    <x v="9"/>
    <s v="c3dc3eb37763d3c4c774f89eaee5cafe7ca7b1d4"/>
    <m/>
    <x v="0"/>
    <n v="2"/>
    <x v="1"/>
  </r>
  <r>
    <x v="9"/>
    <m/>
    <m/>
    <x v="0"/>
    <n v="2"/>
    <x v="1"/>
  </r>
  <r>
    <x v="9"/>
    <m/>
    <m/>
    <x v="0"/>
    <n v="2"/>
    <x v="1"/>
  </r>
  <r>
    <x v="9"/>
    <s v="541aa57d8fd4c8c1938daba0f004caa2076b2d08"/>
    <m/>
    <x v="0"/>
    <n v="8"/>
    <x v="1"/>
  </r>
  <r>
    <x v="9"/>
    <m/>
    <m/>
    <x v="0"/>
    <n v="8"/>
    <x v="1"/>
  </r>
  <r>
    <x v="9"/>
    <m/>
    <n v="1"/>
    <x v="3"/>
    <n v="8"/>
    <x v="22"/>
  </r>
  <r>
    <x v="9"/>
    <m/>
    <m/>
    <x v="0"/>
    <n v="8"/>
    <x v="1"/>
  </r>
  <r>
    <x v="9"/>
    <s v="617e9ff8ec1ecd134c7e6e42c85983ff8873a30d"/>
    <m/>
    <x v="0"/>
    <n v="4"/>
    <x v="1"/>
  </r>
  <r>
    <x v="9"/>
    <m/>
    <m/>
    <x v="0"/>
    <n v="4"/>
    <x v="1"/>
  </r>
  <r>
    <x v="9"/>
    <m/>
    <n v="1"/>
    <x v="9"/>
    <n v="4"/>
    <x v="44"/>
  </r>
  <r>
    <x v="9"/>
    <m/>
    <m/>
    <x v="0"/>
    <n v="4"/>
    <x v="1"/>
  </r>
  <r>
    <x v="9"/>
    <s v="3733a988c5e7b68c61d08f21d0bd1eec84da66d2"/>
    <m/>
    <x v="0"/>
    <n v="8"/>
    <x v="1"/>
  </r>
  <r>
    <x v="9"/>
    <m/>
    <m/>
    <x v="0"/>
    <n v="8"/>
    <x v="1"/>
  </r>
  <r>
    <x v="9"/>
    <m/>
    <n v="1"/>
    <x v="3"/>
    <n v="8"/>
    <x v="22"/>
  </r>
  <r>
    <x v="9"/>
    <m/>
    <m/>
    <x v="0"/>
    <n v="8"/>
    <x v="1"/>
  </r>
  <r>
    <x v="9"/>
    <s v="aac7de71db70ea679341281982b49bd8d87f7c7f"/>
    <m/>
    <x v="0"/>
    <n v="0"/>
    <x v="1"/>
  </r>
  <r>
    <x v="9"/>
    <m/>
    <m/>
    <x v="0"/>
    <n v="0"/>
    <x v="1"/>
  </r>
  <r>
    <x v="9"/>
    <s v="00752854b568832b8df39ba301205d762b199c5b"/>
    <m/>
    <x v="0"/>
    <n v="4"/>
    <x v="1"/>
  </r>
  <r>
    <x v="9"/>
    <m/>
    <m/>
    <x v="0"/>
    <n v="4"/>
    <x v="1"/>
  </r>
  <r>
    <x v="9"/>
    <m/>
    <n v="1"/>
    <x v="21"/>
    <n v="4"/>
    <x v="44"/>
  </r>
  <r>
    <x v="9"/>
    <m/>
    <m/>
    <x v="0"/>
    <n v="4"/>
    <x v="1"/>
  </r>
  <r>
    <x v="9"/>
    <s v="210b59d855530115508ce3a1d64fa9b3ccba0ff3"/>
    <m/>
    <x v="0"/>
    <n v="6"/>
    <x v="1"/>
  </r>
  <r>
    <x v="9"/>
    <m/>
    <m/>
    <x v="0"/>
    <n v="6"/>
    <x v="1"/>
  </r>
  <r>
    <x v="9"/>
    <m/>
    <n v="1"/>
    <x v="4"/>
    <n v="6"/>
    <x v="4"/>
  </r>
  <r>
    <x v="9"/>
    <m/>
    <m/>
    <x v="0"/>
    <n v="6"/>
    <x v="1"/>
  </r>
  <r>
    <x v="9"/>
    <s v="257dc88e46733c6be76f7082b783ae340b947429"/>
    <m/>
    <x v="0"/>
    <n v="4"/>
    <x v="1"/>
  </r>
  <r>
    <x v="9"/>
    <m/>
    <m/>
    <x v="0"/>
    <n v="4"/>
    <x v="1"/>
  </r>
  <r>
    <x v="9"/>
    <m/>
    <n v="1"/>
    <x v="21"/>
    <n v="4"/>
    <x v="44"/>
  </r>
  <r>
    <x v="9"/>
    <m/>
    <m/>
    <x v="0"/>
    <n v="4"/>
    <x v="1"/>
  </r>
  <r>
    <x v="9"/>
    <s v="189c2fc8549e24543a5d2b9ce4dbcb693d3d9715"/>
    <m/>
    <x v="0"/>
    <n v="17"/>
    <x v="1"/>
  </r>
  <r>
    <x v="9"/>
    <m/>
    <m/>
    <x v="0"/>
    <n v="17"/>
    <x v="1"/>
  </r>
  <r>
    <x v="9"/>
    <m/>
    <m/>
    <x v="0"/>
    <n v="17"/>
    <x v="1"/>
  </r>
  <r>
    <x v="9"/>
    <s v="671f4e1afb4bc16a718809f0dbe48a00e517ea72"/>
    <m/>
    <x v="0"/>
    <n v="6"/>
    <x v="1"/>
  </r>
  <r>
    <x v="9"/>
    <m/>
    <m/>
    <x v="0"/>
    <n v="6"/>
    <x v="1"/>
  </r>
  <r>
    <x v="9"/>
    <m/>
    <n v="1"/>
    <x v="5"/>
    <n v="6"/>
    <x v="4"/>
  </r>
  <r>
    <x v="9"/>
    <m/>
    <m/>
    <x v="0"/>
    <n v="6"/>
    <x v="1"/>
  </r>
  <r>
    <x v="9"/>
    <s v="a1982dd5ba86f6ce7617a83f63b45444af20e9c2"/>
    <m/>
    <x v="0"/>
    <n v="2"/>
    <x v="1"/>
  </r>
  <r>
    <x v="9"/>
    <m/>
    <m/>
    <x v="0"/>
    <n v="2"/>
    <x v="1"/>
  </r>
  <r>
    <x v="9"/>
    <m/>
    <n v="1"/>
    <x v="5"/>
    <n v="2"/>
    <x v="14"/>
  </r>
  <r>
    <x v="9"/>
    <m/>
    <m/>
    <x v="0"/>
    <n v="2"/>
    <x v="1"/>
  </r>
  <r>
    <x v="9"/>
    <s v="553cf24b3689322814dd6af4705f5092756d25a7"/>
    <m/>
    <x v="0"/>
    <n v="2"/>
    <x v="1"/>
  </r>
  <r>
    <x v="9"/>
    <m/>
    <m/>
    <x v="0"/>
    <n v="2"/>
    <x v="1"/>
  </r>
  <r>
    <x v="9"/>
    <m/>
    <n v="1"/>
    <x v="8"/>
    <n v="2"/>
    <x v="14"/>
  </r>
  <r>
    <x v="9"/>
    <m/>
    <m/>
    <x v="0"/>
    <n v="2"/>
    <x v="1"/>
  </r>
  <r>
    <x v="9"/>
    <s v="fe53945762ac548cd06814c1fdfbd07469471091"/>
    <m/>
    <x v="0"/>
    <n v="4"/>
    <x v="1"/>
  </r>
  <r>
    <x v="9"/>
    <m/>
    <m/>
    <x v="0"/>
    <n v="4"/>
    <x v="1"/>
  </r>
  <r>
    <x v="9"/>
    <m/>
    <m/>
    <x v="0"/>
    <n v="4"/>
    <x v="1"/>
  </r>
  <r>
    <x v="9"/>
    <s v="bcd56a1ebcca7459a4b9e8997c298e4c24e5fc1f"/>
    <m/>
    <x v="0"/>
    <n v="10"/>
    <x v="1"/>
  </r>
  <r>
    <x v="9"/>
    <m/>
    <m/>
    <x v="0"/>
    <n v="10"/>
    <x v="1"/>
  </r>
  <r>
    <x v="9"/>
    <m/>
    <n v="0.41699999999999998"/>
    <x v="14"/>
    <n v="10"/>
    <x v="84"/>
  </r>
  <r>
    <x v="9"/>
    <m/>
    <n v="0.58199999999999996"/>
    <x v="19"/>
    <n v="10"/>
    <x v="85"/>
  </r>
  <r>
    <x v="9"/>
    <m/>
    <m/>
    <x v="0"/>
    <n v="10"/>
    <x v="1"/>
  </r>
  <r>
    <x v="9"/>
    <s v="2ebc3ba2c8c2eb2ad022edbd600545ebdd5f2989"/>
    <m/>
    <x v="0"/>
    <n v="7"/>
    <x v="1"/>
  </r>
  <r>
    <x v="9"/>
    <m/>
    <m/>
    <x v="0"/>
    <n v="7"/>
    <x v="1"/>
  </r>
  <r>
    <x v="9"/>
    <m/>
    <n v="1"/>
    <x v="8"/>
    <n v="7"/>
    <x v="66"/>
  </r>
  <r>
    <x v="9"/>
    <m/>
    <m/>
    <x v="0"/>
    <n v="7"/>
    <x v="1"/>
  </r>
  <r>
    <x v="9"/>
    <s v="7bbc02cbf03956b29bd211dfa940d1be37a9beb3"/>
    <m/>
    <x v="0"/>
    <n v="61"/>
    <x v="1"/>
  </r>
  <r>
    <x v="9"/>
    <m/>
    <m/>
    <x v="0"/>
    <n v="61"/>
    <x v="1"/>
  </r>
  <r>
    <x v="9"/>
    <m/>
    <n v="0.67100000000000004"/>
    <x v="3"/>
    <n v="61"/>
    <x v="86"/>
  </r>
  <r>
    <x v="9"/>
    <m/>
    <n v="0.32800000000000001"/>
    <x v="5"/>
    <n v="61"/>
    <x v="87"/>
  </r>
  <r>
    <x v="9"/>
    <m/>
    <m/>
    <x v="0"/>
    <n v="61"/>
    <x v="1"/>
  </r>
  <r>
    <x v="9"/>
    <s v="5a318188bb152a0cde95de9b574fcf86a051efc5"/>
    <m/>
    <x v="0"/>
    <n v="24"/>
    <x v="1"/>
  </r>
  <r>
    <x v="9"/>
    <m/>
    <m/>
    <x v="0"/>
    <n v="24"/>
    <x v="1"/>
  </r>
  <r>
    <x v="9"/>
    <m/>
    <n v="0.86"/>
    <x v="3"/>
    <n v="24"/>
    <x v="88"/>
  </r>
  <r>
    <x v="9"/>
    <m/>
    <n v="0.13900000000000001"/>
    <x v="5"/>
    <n v="24"/>
    <x v="89"/>
  </r>
  <r>
    <x v="9"/>
    <m/>
    <m/>
    <x v="0"/>
    <n v="24"/>
    <x v="1"/>
  </r>
  <r>
    <x v="9"/>
    <s v="8593d9caadea8d0c39d609787c34c0872cdd1d45"/>
    <m/>
    <x v="0"/>
    <n v="4"/>
    <x v="1"/>
  </r>
  <r>
    <x v="9"/>
    <m/>
    <m/>
    <x v="0"/>
    <n v="4"/>
    <x v="1"/>
  </r>
  <r>
    <x v="9"/>
    <m/>
    <n v="1"/>
    <x v="3"/>
    <n v="4"/>
    <x v="44"/>
  </r>
  <r>
    <x v="9"/>
    <m/>
    <m/>
    <x v="0"/>
    <n v="4"/>
    <x v="1"/>
  </r>
  <r>
    <x v="9"/>
    <s v="3ad01731f68c49690f61bf6df808b79c8e37e990"/>
    <m/>
    <x v="0"/>
    <n v="27"/>
    <x v="1"/>
  </r>
  <r>
    <x v="9"/>
    <m/>
    <m/>
    <x v="0"/>
    <n v="27"/>
    <x v="1"/>
  </r>
  <r>
    <x v="9"/>
    <m/>
    <n v="0.27100000000000002"/>
    <x v="15"/>
    <n v="27"/>
    <x v="90"/>
  </r>
  <r>
    <x v="9"/>
    <m/>
    <n v="0.72799999999999998"/>
    <x v="4"/>
    <n v="27"/>
    <x v="91"/>
  </r>
  <r>
    <x v="9"/>
    <m/>
    <m/>
    <x v="0"/>
    <n v="27"/>
    <x v="1"/>
  </r>
  <r>
    <x v="9"/>
    <s v="8e9cebc95ef51a12a658eddd62a7bd8ff5028c18"/>
    <m/>
    <x v="0"/>
    <n v="16"/>
    <x v="1"/>
  </r>
  <r>
    <x v="9"/>
    <m/>
    <m/>
    <x v="0"/>
    <n v="16"/>
    <x v="1"/>
  </r>
  <r>
    <x v="9"/>
    <m/>
    <n v="0.20699999999999999"/>
    <x v="15"/>
    <n v="16"/>
    <x v="92"/>
  </r>
  <r>
    <x v="9"/>
    <m/>
    <n v="0.79200000000000004"/>
    <x v="4"/>
    <n v="16"/>
    <x v="93"/>
  </r>
  <r>
    <x v="9"/>
    <m/>
    <m/>
    <x v="0"/>
    <n v="16"/>
    <x v="1"/>
  </r>
  <r>
    <x v="9"/>
    <s v="860310acd48fdcbf1b78ad0c956e44dca5248622"/>
    <m/>
    <x v="0"/>
    <n v="2"/>
    <x v="1"/>
  </r>
  <r>
    <x v="9"/>
    <m/>
    <m/>
    <x v="0"/>
    <n v="2"/>
    <x v="1"/>
  </r>
  <r>
    <x v="9"/>
    <m/>
    <n v="1"/>
    <x v="8"/>
    <n v="2"/>
    <x v="14"/>
  </r>
  <r>
    <x v="10"/>
    <m/>
    <m/>
    <x v="0"/>
    <n v="2"/>
    <x v="1"/>
  </r>
  <r>
    <x v="10"/>
    <s v="f2c8a4ca7782d214260fc9f0d713bbf558ca6a12"/>
    <m/>
    <x v="0"/>
    <n v="4"/>
    <x v="1"/>
  </r>
  <r>
    <x v="10"/>
    <m/>
    <m/>
    <x v="0"/>
    <n v="4"/>
    <x v="1"/>
  </r>
  <r>
    <x v="10"/>
    <m/>
    <m/>
    <x v="0"/>
    <n v="4"/>
    <x v="1"/>
  </r>
  <r>
    <x v="10"/>
    <s v="aa1e1ed57664ba12d66840f550c5258e520763e7"/>
    <m/>
    <x v="0"/>
    <n v="3"/>
    <x v="1"/>
  </r>
  <r>
    <x v="10"/>
    <m/>
    <m/>
    <x v="0"/>
    <n v="3"/>
    <x v="1"/>
  </r>
  <r>
    <x v="10"/>
    <m/>
    <n v="1"/>
    <x v="22"/>
    <n v="3"/>
    <x v="53"/>
  </r>
  <r>
    <x v="11"/>
    <m/>
    <m/>
    <x v="0"/>
    <n v="3"/>
    <x v="1"/>
  </r>
  <r>
    <x v="11"/>
    <s v="1c12c5f98c005d5b006b5b0c565bdd401da14f88"/>
    <m/>
    <x v="0"/>
    <n v="23"/>
    <x v="1"/>
  </r>
  <r>
    <x v="11"/>
    <m/>
    <m/>
    <x v="0"/>
    <n v="23"/>
    <x v="1"/>
  </r>
  <r>
    <x v="11"/>
    <m/>
    <n v="1"/>
    <x v="23"/>
    <n v="23"/>
    <x v="26"/>
  </r>
  <r>
    <x v="12"/>
    <m/>
    <m/>
    <x v="0"/>
    <n v="23"/>
    <x v="1"/>
  </r>
  <r>
    <x v="12"/>
    <s v="7aeb465f363fc0af44adad7cb468b6d1c228695d"/>
    <m/>
    <x v="0"/>
    <n v="2"/>
    <x v="1"/>
  </r>
  <r>
    <x v="12"/>
    <m/>
    <m/>
    <x v="0"/>
    <n v="2"/>
    <x v="1"/>
  </r>
  <r>
    <x v="12"/>
    <m/>
    <n v="1"/>
    <x v="3"/>
    <n v="2"/>
    <x v="14"/>
  </r>
  <r>
    <x v="12"/>
    <m/>
    <m/>
    <x v="0"/>
    <n v="2"/>
    <x v="1"/>
  </r>
  <r>
    <x v="12"/>
    <s v="ca9770abb5df39938b0e086c66f77bc08a8f00e7"/>
    <m/>
    <x v="0"/>
    <n v="49"/>
    <x v="1"/>
  </r>
  <r>
    <x v="12"/>
    <m/>
    <m/>
    <x v="0"/>
    <n v="49"/>
    <x v="1"/>
  </r>
  <r>
    <x v="12"/>
    <m/>
    <n v="8.4000000000000005E-2"/>
    <x v="12"/>
    <n v="49"/>
    <x v="94"/>
  </r>
  <r>
    <x v="12"/>
    <m/>
    <n v="0.38600000000000001"/>
    <x v="20"/>
    <n v="49"/>
    <x v="95"/>
  </r>
  <r>
    <x v="12"/>
    <m/>
    <n v="0.251"/>
    <x v="2"/>
    <n v="49"/>
    <x v="96"/>
  </r>
  <r>
    <x v="12"/>
    <m/>
    <n v="0.27700000000000002"/>
    <x v="5"/>
    <n v="49"/>
    <x v="97"/>
  </r>
  <r>
    <x v="13"/>
    <m/>
    <m/>
    <x v="0"/>
    <n v="49"/>
    <x v="1"/>
  </r>
  <r>
    <x v="13"/>
    <s v="8a93ffd3f8aa8d607c0450433a501cdea42cea06"/>
    <m/>
    <x v="0"/>
    <n v="2"/>
    <x v="1"/>
  </r>
  <r>
    <x v="13"/>
    <m/>
    <m/>
    <x v="0"/>
    <n v="2"/>
    <x v="1"/>
  </r>
  <r>
    <x v="13"/>
    <m/>
    <n v="1"/>
    <x v="1"/>
    <n v="2"/>
    <x v="14"/>
  </r>
  <r>
    <x v="13"/>
    <m/>
    <m/>
    <x v="0"/>
    <n v="2"/>
    <x v="1"/>
  </r>
  <r>
    <x v="13"/>
    <s v="6d573a9a6e2de66241be53f5eef6873ae2cc12f6"/>
    <m/>
    <x v="0"/>
    <n v="11"/>
    <x v="1"/>
  </r>
  <r>
    <x v="13"/>
    <m/>
    <m/>
    <x v="0"/>
    <n v="11"/>
    <x v="1"/>
  </r>
  <r>
    <x v="13"/>
    <m/>
    <n v="1"/>
    <x v="1"/>
    <n v="11"/>
    <x v="3"/>
  </r>
  <r>
    <x v="13"/>
    <m/>
    <m/>
    <x v="0"/>
    <n v="11"/>
    <x v="1"/>
  </r>
  <r>
    <x v="13"/>
    <s v="0bb6c4774a5e338ea77df82db0117d243288f41f"/>
    <m/>
    <x v="0"/>
    <n v="24"/>
    <x v="1"/>
  </r>
  <r>
    <x v="13"/>
    <m/>
    <m/>
    <x v="0"/>
    <n v="24"/>
    <x v="1"/>
  </r>
  <r>
    <x v="13"/>
    <m/>
    <n v="0.19700000000000001"/>
    <x v="12"/>
    <n v="24"/>
    <x v="98"/>
  </r>
  <r>
    <x v="13"/>
    <m/>
    <n v="0.29699999999999999"/>
    <x v="2"/>
    <n v="24"/>
    <x v="99"/>
  </r>
  <r>
    <x v="13"/>
    <m/>
    <n v="0.504"/>
    <x v="5"/>
    <n v="24"/>
    <x v="100"/>
  </r>
  <r>
    <x v="13"/>
    <m/>
    <m/>
    <x v="0"/>
    <n v="24"/>
    <x v="1"/>
  </r>
  <r>
    <x v="13"/>
    <s v="850df11d14ee5b4ff0393d072b101cb1445ddd74"/>
    <m/>
    <x v="0"/>
    <n v="12"/>
    <x v="1"/>
  </r>
  <r>
    <x v="13"/>
    <m/>
    <m/>
    <x v="0"/>
    <n v="12"/>
    <x v="1"/>
  </r>
  <r>
    <x v="13"/>
    <m/>
    <n v="1"/>
    <x v="6"/>
    <n v="12"/>
    <x v="18"/>
  </r>
  <r>
    <x v="13"/>
    <m/>
    <m/>
    <x v="0"/>
    <n v="12"/>
    <x v="1"/>
  </r>
  <r>
    <x v="13"/>
    <s v="243aaea5176106a04160b53a628954a8c3451250"/>
    <m/>
    <x v="0"/>
    <n v="2"/>
    <x v="1"/>
  </r>
  <r>
    <x v="13"/>
    <m/>
    <m/>
    <x v="0"/>
    <n v="2"/>
    <x v="1"/>
  </r>
  <r>
    <x v="13"/>
    <m/>
    <n v="1"/>
    <x v="6"/>
    <n v="2"/>
    <x v="14"/>
  </r>
  <r>
    <x v="13"/>
    <m/>
    <m/>
    <x v="0"/>
    <n v="2"/>
    <x v="1"/>
  </r>
  <r>
    <x v="13"/>
    <s v="5007bfc8faa0abe95b18712f4ae96b8adbdb8e4e"/>
    <m/>
    <x v="0"/>
    <n v="2"/>
    <x v="1"/>
  </r>
  <r>
    <x v="13"/>
    <m/>
    <m/>
    <x v="0"/>
    <n v="2"/>
    <x v="1"/>
  </r>
  <r>
    <x v="13"/>
    <m/>
    <n v="1"/>
    <x v="6"/>
    <n v="2"/>
    <x v="14"/>
  </r>
  <r>
    <x v="13"/>
    <m/>
    <m/>
    <x v="0"/>
    <n v="2"/>
    <x v="1"/>
  </r>
  <r>
    <x v="13"/>
    <s v="d570e5e14c76c9c65224cf4d47283dbb106d2799"/>
    <m/>
    <x v="0"/>
    <n v="4"/>
    <x v="1"/>
  </r>
  <r>
    <x v="13"/>
    <m/>
    <m/>
    <x v="0"/>
    <n v="4"/>
    <x v="1"/>
  </r>
  <r>
    <x v="13"/>
    <m/>
    <n v="1"/>
    <x v="6"/>
    <n v="4"/>
    <x v="44"/>
  </r>
  <r>
    <x v="14"/>
    <m/>
    <m/>
    <x v="0"/>
    <n v="4"/>
    <x v="1"/>
  </r>
  <r>
    <x v="14"/>
    <s v="6133ec7139732d1bd8b8e24765b3b2b605588826"/>
    <m/>
    <x v="0"/>
    <n v="4"/>
    <x v="1"/>
  </r>
  <r>
    <x v="14"/>
    <m/>
    <m/>
    <x v="0"/>
    <n v="4"/>
    <x v="1"/>
  </r>
  <r>
    <x v="14"/>
    <m/>
    <n v="1"/>
    <x v="1"/>
    <n v="4"/>
    <x v="44"/>
  </r>
  <r>
    <x v="14"/>
    <m/>
    <m/>
    <x v="0"/>
    <n v="4"/>
    <x v="1"/>
  </r>
  <r>
    <x v="14"/>
    <s v="862dc0f71176b38a8c8b74cf5e89cd1589a41efe"/>
    <m/>
    <x v="0"/>
    <n v="17"/>
    <x v="1"/>
  </r>
  <r>
    <x v="14"/>
    <m/>
    <m/>
    <x v="0"/>
    <n v="17"/>
    <x v="1"/>
  </r>
  <r>
    <x v="14"/>
    <m/>
    <n v="1"/>
    <x v="1"/>
    <n v="17"/>
    <x v="16"/>
  </r>
  <r>
    <x v="14"/>
    <m/>
    <m/>
    <x v="0"/>
    <n v="17"/>
    <x v="1"/>
  </r>
  <r>
    <x v="14"/>
    <s v="8434e67a31627e7c26117c49ba18e2d625c3eb99"/>
    <m/>
    <x v="0"/>
    <n v="17"/>
    <x v="1"/>
  </r>
  <r>
    <x v="14"/>
    <m/>
    <m/>
    <x v="0"/>
    <n v="17"/>
    <x v="1"/>
  </r>
  <r>
    <x v="14"/>
    <m/>
    <n v="1"/>
    <x v="21"/>
    <n v="17"/>
    <x v="16"/>
  </r>
  <r>
    <x v="14"/>
    <m/>
    <m/>
    <x v="0"/>
    <n v="17"/>
    <x v="1"/>
  </r>
  <r>
    <x v="14"/>
    <s v="443ecbfb44e7a474749f3f40f4f877aa41b28e6e"/>
    <m/>
    <x v="0"/>
    <n v="5"/>
    <x v="1"/>
  </r>
  <r>
    <x v="14"/>
    <m/>
    <m/>
    <x v="0"/>
    <n v="5"/>
    <x v="1"/>
  </r>
  <r>
    <x v="14"/>
    <m/>
    <n v="1"/>
    <x v="1"/>
    <n v="5"/>
    <x v="6"/>
  </r>
  <r>
    <x v="14"/>
    <m/>
    <m/>
    <x v="0"/>
    <n v="5"/>
    <x v="1"/>
  </r>
  <r>
    <x v="14"/>
    <s v="7d45ecb7d2e0344b425c7ec39aa6d2c0f47e3598"/>
    <m/>
    <x v="0"/>
    <n v="11"/>
    <x v="1"/>
  </r>
  <r>
    <x v="14"/>
    <m/>
    <m/>
    <x v="0"/>
    <n v="11"/>
    <x v="1"/>
  </r>
  <r>
    <x v="14"/>
    <m/>
    <n v="1"/>
    <x v="21"/>
    <n v="11"/>
    <x v="3"/>
  </r>
  <r>
    <x v="14"/>
    <m/>
    <m/>
    <x v="0"/>
    <n v="11"/>
    <x v="1"/>
  </r>
  <r>
    <x v="14"/>
    <s v="294bec31d9aa9baa048ed2bf2355f366828d5333"/>
    <m/>
    <x v="0"/>
    <n v="2"/>
    <x v="1"/>
  </r>
  <r>
    <x v="14"/>
    <m/>
    <m/>
    <x v="0"/>
    <n v="2"/>
    <x v="1"/>
  </r>
  <r>
    <x v="14"/>
    <m/>
    <n v="1"/>
    <x v="1"/>
    <n v="2"/>
    <x v="14"/>
  </r>
  <r>
    <x v="14"/>
    <m/>
    <m/>
    <x v="0"/>
    <n v="2"/>
    <x v="1"/>
  </r>
  <r>
    <x v="14"/>
    <s v="193a18925c6ea10f4f86574cbc87bb541e720ff2"/>
    <m/>
    <x v="0"/>
    <n v="2"/>
    <x v="1"/>
  </r>
  <r>
    <x v="14"/>
    <m/>
    <m/>
    <x v="0"/>
    <n v="2"/>
    <x v="1"/>
  </r>
  <r>
    <x v="14"/>
    <m/>
    <n v="1"/>
    <x v="24"/>
    <n v="2"/>
    <x v="14"/>
  </r>
  <r>
    <x v="15"/>
    <m/>
    <m/>
    <x v="0"/>
    <n v="2"/>
    <x v="1"/>
  </r>
  <r>
    <x v="15"/>
    <s v="1f7b6cd5383ff472d522ac6df8540f04c80817cd"/>
    <m/>
    <x v="0"/>
    <n v="5"/>
    <x v="1"/>
  </r>
  <r>
    <x v="15"/>
    <m/>
    <m/>
    <x v="0"/>
    <n v="5"/>
    <x v="1"/>
  </r>
  <r>
    <x v="15"/>
    <m/>
    <n v="1"/>
    <x v="10"/>
    <n v="5"/>
    <x v="6"/>
  </r>
  <r>
    <x v="15"/>
    <m/>
    <m/>
    <x v="0"/>
    <n v="5"/>
    <x v="1"/>
  </r>
  <r>
    <x v="15"/>
    <s v="f0bc9f913c047bf852d19cdcfb7c76b599bfeb91"/>
    <m/>
    <x v="0"/>
    <n v="61"/>
    <x v="1"/>
  </r>
  <r>
    <x v="15"/>
    <m/>
    <m/>
    <x v="0"/>
    <n v="61"/>
    <x v="1"/>
  </r>
  <r>
    <x v="15"/>
    <m/>
    <n v="0.69899999999999995"/>
    <x v="10"/>
    <n v="61"/>
    <x v="101"/>
  </r>
  <r>
    <x v="15"/>
    <m/>
    <n v="0.3"/>
    <x v="19"/>
    <n v="61"/>
    <x v="102"/>
  </r>
  <r>
    <x v="15"/>
    <m/>
    <m/>
    <x v="0"/>
    <n v="61"/>
    <x v="1"/>
  </r>
  <r>
    <x v="15"/>
    <s v="4f7d9615530868f2aca24217b07707b4925b21c9"/>
    <m/>
    <x v="0"/>
    <n v="29"/>
    <x v="1"/>
  </r>
  <r>
    <x v="15"/>
    <m/>
    <m/>
    <x v="0"/>
    <n v="29"/>
    <x v="1"/>
  </r>
  <r>
    <x v="15"/>
    <m/>
    <n v="1"/>
    <x v="10"/>
    <n v="29"/>
    <x v="103"/>
  </r>
  <r>
    <x v="15"/>
    <m/>
    <m/>
    <x v="0"/>
    <n v="29"/>
    <x v="1"/>
  </r>
  <r>
    <x v="15"/>
    <s v="068cad4fbe97d9d004601cca08c5720c88acd8c9"/>
    <m/>
    <x v="0"/>
    <n v="15"/>
    <x v="1"/>
  </r>
  <r>
    <x v="15"/>
    <m/>
    <m/>
    <x v="0"/>
    <n v="15"/>
    <x v="1"/>
  </r>
  <r>
    <x v="15"/>
    <m/>
    <n v="1"/>
    <x v="3"/>
    <n v="15"/>
    <x v="7"/>
  </r>
  <r>
    <x v="15"/>
    <m/>
    <m/>
    <x v="0"/>
    <n v="15"/>
    <x v="1"/>
  </r>
  <r>
    <x v="15"/>
    <s v="5c527e31fbfc23cf6218e952c74bd83cf5a66280"/>
    <m/>
    <x v="0"/>
    <n v="29"/>
    <x v="1"/>
  </r>
  <r>
    <x v="15"/>
    <m/>
    <m/>
    <x v="0"/>
    <n v="29"/>
    <x v="1"/>
  </r>
  <r>
    <x v="15"/>
    <m/>
    <n v="4.7E-2"/>
    <x v="18"/>
    <n v="29"/>
    <x v="104"/>
  </r>
  <r>
    <x v="15"/>
    <m/>
    <n v="0.95199999999999996"/>
    <x v="19"/>
    <n v="29"/>
    <x v="105"/>
  </r>
  <r>
    <x v="15"/>
    <m/>
    <m/>
    <x v="0"/>
    <n v="29"/>
    <x v="1"/>
  </r>
  <r>
    <x v="15"/>
    <s v="6078b567e8c1461a5e3d9e547b32afb42a4f91af"/>
    <m/>
    <x v="0"/>
    <n v="5"/>
    <x v="1"/>
  </r>
  <r>
    <x v="15"/>
    <m/>
    <m/>
    <x v="0"/>
    <n v="5"/>
    <x v="1"/>
  </r>
  <r>
    <x v="15"/>
    <m/>
    <n v="1"/>
    <x v="19"/>
    <n v="5"/>
    <x v="6"/>
  </r>
  <r>
    <x v="15"/>
    <m/>
    <m/>
    <x v="0"/>
    <n v="5"/>
    <x v="1"/>
  </r>
  <r>
    <x v="15"/>
    <s v="eb91538e2b5a3c1e260805c0ffef1647f12c9ea4"/>
    <m/>
    <x v="0"/>
    <n v="3"/>
    <x v="1"/>
  </r>
  <r>
    <x v="15"/>
    <m/>
    <m/>
    <x v="0"/>
    <n v="3"/>
    <x v="1"/>
  </r>
  <r>
    <x v="15"/>
    <m/>
    <n v="1"/>
    <x v="19"/>
    <n v="3"/>
    <x v="53"/>
  </r>
  <r>
    <x v="16"/>
    <m/>
    <m/>
    <x v="0"/>
    <n v="3"/>
    <x v="1"/>
  </r>
  <r>
    <x v="16"/>
    <s v="e25062faf5045009d2fad4698792eae4419a6f36"/>
    <m/>
    <x v="0"/>
    <n v="11"/>
    <x v="1"/>
  </r>
  <r>
    <x v="16"/>
    <m/>
    <m/>
    <x v="0"/>
    <n v="11"/>
    <x v="1"/>
  </r>
  <r>
    <x v="16"/>
    <m/>
    <n v="1"/>
    <x v="25"/>
    <n v="11"/>
    <x v="3"/>
  </r>
  <r>
    <x v="16"/>
    <m/>
    <m/>
    <x v="0"/>
    <n v="11"/>
    <x v="1"/>
  </r>
  <r>
    <x v="16"/>
    <s v="03dbe744434b95f1ded1c6941f169cd2d67e4112"/>
    <m/>
    <x v="0"/>
    <n v="5"/>
    <x v="1"/>
  </r>
  <r>
    <x v="16"/>
    <m/>
    <m/>
    <x v="0"/>
    <n v="5"/>
    <x v="1"/>
  </r>
  <r>
    <x v="16"/>
    <m/>
    <n v="0.53400000000000003"/>
    <x v="25"/>
    <n v="5"/>
    <x v="106"/>
  </r>
  <r>
    <x v="16"/>
    <m/>
    <n v="0.46500000000000002"/>
    <x v="9"/>
    <n v="5"/>
    <x v="107"/>
  </r>
  <r>
    <x v="16"/>
    <m/>
    <m/>
    <x v="0"/>
    <n v="5"/>
    <x v="1"/>
  </r>
  <r>
    <x v="16"/>
    <s v="6311f3df9f2de517b40ccf2dbd5a58776119c251"/>
    <m/>
    <x v="0"/>
    <n v="3"/>
    <x v="1"/>
  </r>
  <r>
    <x v="16"/>
    <m/>
    <m/>
    <x v="0"/>
    <n v="3"/>
    <x v="1"/>
  </r>
  <r>
    <x v="16"/>
    <m/>
    <n v="1"/>
    <x v="25"/>
    <n v="3"/>
    <x v="53"/>
  </r>
  <r>
    <x v="17"/>
    <m/>
    <m/>
    <x v="0"/>
    <n v="3"/>
    <x v="1"/>
  </r>
  <r>
    <x v="17"/>
    <s v="c9b4c08409b4de2c0a030c455de607966b3761c7"/>
    <m/>
    <x v="0"/>
    <n v="8"/>
    <x v="1"/>
  </r>
  <r>
    <x v="17"/>
    <m/>
    <m/>
    <x v="0"/>
    <n v="8"/>
    <x v="1"/>
  </r>
  <r>
    <x v="17"/>
    <m/>
    <n v="1"/>
    <x v="16"/>
    <n v="8"/>
    <x v="22"/>
  </r>
  <r>
    <x v="17"/>
    <m/>
    <m/>
    <x v="0"/>
    <n v="8"/>
    <x v="1"/>
  </r>
  <r>
    <x v="17"/>
    <s v="23c33b2f8f6da5f498b06d191cde6916d3f07025"/>
    <m/>
    <x v="0"/>
    <n v="10"/>
    <x v="1"/>
  </r>
  <r>
    <x v="17"/>
    <m/>
    <m/>
    <x v="0"/>
    <n v="10"/>
    <x v="1"/>
  </r>
  <r>
    <x v="17"/>
    <m/>
    <n v="1"/>
    <x v="19"/>
    <n v="10"/>
    <x v="2"/>
  </r>
  <r>
    <x v="17"/>
    <m/>
    <m/>
    <x v="0"/>
    <n v="10"/>
    <x v="1"/>
  </r>
  <r>
    <x v="17"/>
    <s v="125103fc008b48be497f0418151b852e273e9b65"/>
    <m/>
    <x v="0"/>
    <n v="237"/>
    <x v="1"/>
  </r>
  <r>
    <x v="17"/>
    <m/>
    <m/>
    <x v="0"/>
    <n v="237"/>
    <x v="1"/>
  </r>
  <r>
    <x v="17"/>
    <m/>
    <n v="7.3999999999999996E-2"/>
    <x v="15"/>
    <n v="237"/>
    <x v="108"/>
  </r>
  <r>
    <x v="17"/>
    <m/>
    <n v="0.92500000000000004"/>
    <x v="4"/>
    <n v="237"/>
    <x v="109"/>
  </r>
  <r>
    <x v="17"/>
    <m/>
    <m/>
    <x v="0"/>
    <n v="237"/>
    <x v="1"/>
  </r>
  <r>
    <x v="17"/>
    <s v="2a8522c03f0259bbc9134a93b88bb00f5f2c58ce"/>
    <m/>
    <x v="0"/>
    <n v="79"/>
    <x v="1"/>
  </r>
  <r>
    <x v="17"/>
    <m/>
    <m/>
    <x v="0"/>
    <n v="79"/>
    <x v="1"/>
  </r>
  <r>
    <x v="17"/>
    <m/>
    <n v="0.48699999999999999"/>
    <x v="10"/>
    <n v="79"/>
    <x v="110"/>
  </r>
  <r>
    <x v="17"/>
    <m/>
    <n v="0.17499999999999999"/>
    <x v="19"/>
    <n v="79"/>
    <x v="111"/>
  </r>
  <r>
    <x v="17"/>
    <m/>
    <n v="0.33700000000000002"/>
    <x v="4"/>
    <n v="79"/>
    <x v="112"/>
  </r>
  <r>
    <x v="17"/>
    <m/>
    <m/>
    <x v="0"/>
    <n v="79"/>
    <x v="1"/>
  </r>
  <r>
    <x v="17"/>
    <s v="20a1c7ae3294f9e475adf2a0212726d2dc21b69b"/>
    <m/>
    <x v="0"/>
    <n v="79"/>
    <x v="1"/>
  </r>
  <r>
    <x v="17"/>
    <m/>
    <m/>
    <x v="0"/>
    <n v="79"/>
    <x v="1"/>
  </r>
  <r>
    <x v="17"/>
    <m/>
    <n v="0.48699999999999999"/>
    <x v="10"/>
    <n v="79"/>
    <x v="110"/>
  </r>
  <r>
    <x v="17"/>
    <m/>
    <n v="0.17499999999999999"/>
    <x v="19"/>
    <n v="79"/>
    <x v="111"/>
  </r>
  <r>
    <x v="17"/>
    <m/>
    <n v="0.33700000000000002"/>
    <x v="4"/>
    <n v="79"/>
    <x v="112"/>
  </r>
  <r>
    <x v="17"/>
    <m/>
    <m/>
    <x v="0"/>
    <n v="79"/>
    <x v="1"/>
  </r>
  <r>
    <x v="17"/>
    <s v="8e7706edafefc9f3a4ec9a14206887b15604cc85"/>
    <m/>
    <x v="0"/>
    <n v="12"/>
    <x v="1"/>
  </r>
  <r>
    <x v="17"/>
    <m/>
    <m/>
    <x v="0"/>
    <n v="12"/>
    <x v="1"/>
  </r>
  <r>
    <x v="17"/>
    <m/>
    <n v="1"/>
    <x v="19"/>
    <n v="12"/>
    <x v="18"/>
  </r>
  <r>
    <x v="17"/>
    <m/>
    <m/>
    <x v="0"/>
    <n v="12"/>
    <x v="1"/>
  </r>
  <r>
    <x v="17"/>
    <s v="9b12a1c446fc4c21bd833e6b3b1a34d2c15af5bd"/>
    <m/>
    <x v="0"/>
    <n v="8"/>
    <x v="1"/>
  </r>
  <r>
    <x v="17"/>
    <m/>
    <m/>
    <x v="0"/>
    <n v="8"/>
    <x v="1"/>
  </r>
  <r>
    <x v="17"/>
    <m/>
    <n v="0.38900000000000001"/>
    <x v="17"/>
    <n v="8"/>
    <x v="113"/>
  </r>
  <r>
    <x v="17"/>
    <m/>
    <n v="0.61"/>
    <x v="1"/>
    <n v="8"/>
    <x v="114"/>
  </r>
  <r>
    <x v="17"/>
    <m/>
    <m/>
    <x v="0"/>
    <n v="8"/>
    <x v="1"/>
  </r>
  <r>
    <x v="17"/>
    <s v="c6891bbb029a6bf7e39d5dfa1883cb72ad1fd217"/>
    <m/>
    <x v="0"/>
    <n v="6"/>
    <x v="1"/>
  </r>
  <r>
    <x v="17"/>
    <m/>
    <m/>
    <x v="0"/>
    <n v="6"/>
    <x v="1"/>
  </r>
  <r>
    <x v="17"/>
    <m/>
    <n v="1"/>
    <x v="19"/>
    <n v="6"/>
    <x v="4"/>
  </r>
  <r>
    <x v="17"/>
    <m/>
    <m/>
    <x v="0"/>
    <n v="6"/>
    <x v="1"/>
  </r>
  <r>
    <x v="17"/>
    <s v="f0a76d4deda4ab356a967c9abfab6a574be10cf2"/>
    <m/>
    <x v="0"/>
    <n v="48"/>
    <x v="1"/>
  </r>
  <r>
    <x v="17"/>
    <m/>
    <m/>
    <x v="0"/>
    <n v="48"/>
    <x v="1"/>
  </r>
  <r>
    <x v="17"/>
    <m/>
    <n v="1"/>
    <x v="19"/>
    <n v="48"/>
    <x v="115"/>
  </r>
  <r>
    <x v="17"/>
    <m/>
    <m/>
    <x v="0"/>
    <n v="48"/>
    <x v="1"/>
  </r>
  <r>
    <x v="17"/>
    <s v="a087cc3e72a960f95ce7a297b30cbe51cc31fd12"/>
    <m/>
    <x v="0"/>
    <n v="46"/>
    <x v="1"/>
  </r>
  <r>
    <x v="17"/>
    <m/>
    <m/>
    <x v="0"/>
    <n v="46"/>
    <x v="1"/>
  </r>
  <r>
    <x v="17"/>
    <m/>
    <n v="1"/>
    <x v="17"/>
    <n v="46"/>
    <x v="83"/>
  </r>
  <r>
    <x v="17"/>
    <m/>
    <m/>
    <x v="0"/>
    <n v="46"/>
    <x v="1"/>
  </r>
  <r>
    <x v="17"/>
    <s v="8631cd3aa42c3c3be15c231aac752b3a5976a3ea"/>
    <m/>
    <x v="0"/>
    <n v="51"/>
    <x v="1"/>
  </r>
  <r>
    <x v="17"/>
    <m/>
    <m/>
    <x v="0"/>
    <n v="51"/>
    <x v="1"/>
  </r>
  <r>
    <x v="17"/>
    <m/>
    <n v="0.78300000000000003"/>
    <x v="19"/>
    <n v="51"/>
    <x v="116"/>
  </r>
  <r>
    <x v="17"/>
    <m/>
    <n v="0.216"/>
    <x v="17"/>
    <n v="51"/>
    <x v="117"/>
  </r>
  <r>
    <x v="17"/>
    <m/>
    <m/>
    <x v="0"/>
    <n v="51"/>
    <x v="1"/>
  </r>
  <r>
    <x v="17"/>
    <s v="3e153de2b9e4fa4acf4b1e513a96c0ac0dc2cb84"/>
    <m/>
    <x v="0"/>
    <n v="13"/>
    <x v="1"/>
  </r>
  <r>
    <x v="17"/>
    <m/>
    <m/>
    <x v="0"/>
    <n v="13"/>
    <x v="1"/>
  </r>
  <r>
    <x v="17"/>
    <m/>
    <n v="1"/>
    <x v="17"/>
    <n v="13"/>
    <x v="118"/>
  </r>
  <r>
    <x v="17"/>
    <m/>
    <m/>
    <x v="0"/>
    <n v="13"/>
    <x v="1"/>
  </r>
  <r>
    <x v="17"/>
    <s v="0198a3c09726c3e85956e8cbd0bf363d05c74ac4"/>
    <m/>
    <x v="0"/>
    <n v="20"/>
    <x v="1"/>
  </r>
  <r>
    <x v="17"/>
    <m/>
    <m/>
    <x v="0"/>
    <n v="20"/>
    <x v="1"/>
  </r>
  <r>
    <x v="17"/>
    <m/>
    <n v="1"/>
    <x v="19"/>
    <n v="20"/>
    <x v="119"/>
  </r>
  <r>
    <x v="17"/>
    <m/>
    <m/>
    <x v="0"/>
    <n v="20"/>
    <x v="1"/>
  </r>
  <r>
    <x v="17"/>
    <s v="f14315265113e7e9a00b06125b6b285dd71ab162"/>
    <m/>
    <x v="0"/>
    <n v="4"/>
    <x v="1"/>
  </r>
  <r>
    <x v="17"/>
    <m/>
    <m/>
    <x v="0"/>
    <n v="4"/>
    <x v="1"/>
  </r>
  <r>
    <x v="17"/>
    <m/>
    <n v="1"/>
    <x v="15"/>
    <n v="4"/>
    <x v="44"/>
  </r>
  <r>
    <x v="17"/>
    <m/>
    <m/>
    <x v="0"/>
    <n v="4"/>
    <x v="1"/>
  </r>
  <r>
    <x v="17"/>
    <s v="e3294065ef9a0aa5250ce00817cc228037a47f4b"/>
    <m/>
    <x v="0"/>
    <n v="4"/>
    <x v="1"/>
  </r>
  <r>
    <x v="17"/>
    <m/>
    <m/>
    <x v="0"/>
    <n v="4"/>
    <x v="1"/>
  </r>
  <r>
    <x v="17"/>
    <m/>
    <n v="1"/>
    <x v="26"/>
    <n v="4"/>
    <x v="44"/>
  </r>
  <r>
    <x v="17"/>
    <m/>
    <m/>
    <x v="0"/>
    <n v="4"/>
    <x v="1"/>
  </r>
  <r>
    <x v="17"/>
    <s v="615e95459ed462e8fe20eaaa5d888c611427ada8"/>
    <m/>
    <x v="0"/>
    <n v="33"/>
    <x v="1"/>
  </r>
  <r>
    <x v="17"/>
    <m/>
    <m/>
    <x v="0"/>
    <n v="33"/>
    <x v="1"/>
  </r>
  <r>
    <x v="17"/>
    <m/>
    <n v="0.95399999999999996"/>
    <x v="15"/>
    <n v="33"/>
    <x v="120"/>
  </r>
  <r>
    <x v="17"/>
    <m/>
    <n v="4.4999999999999998E-2"/>
    <x v="4"/>
    <n v="33"/>
    <x v="121"/>
  </r>
  <r>
    <x v="17"/>
    <m/>
    <m/>
    <x v="0"/>
    <n v="33"/>
    <x v="1"/>
  </r>
  <r>
    <x v="17"/>
    <s v="fccf1190d8ad44e553e80938916bcd111d95b9a4"/>
    <m/>
    <x v="0"/>
    <n v="4"/>
    <x v="1"/>
  </r>
  <r>
    <x v="17"/>
    <m/>
    <m/>
    <x v="0"/>
    <n v="4"/>
    <x v="1"/>
  </r>
  <r>
    <x v="17"/>
    <m/>
    <n v="0.46"/>
    <x v="17"/>
    <n v="4"/>
    <x v="122"/>
  </r>
  <r>
    <x v="17"/>
    <m/>
    <n v="0.53900000000000003"/>
    <x v="1"/>
    <n v="4"/>
    <x v="123"/>
  </r>
  <r>
    <x v="17"/>
    <m/>
    <m/>
    <x v="0"/>
    <n v="4"/>
    <x v="1"/>
  </r>
  <r>
    <x v="17"/>
    <s v="a6bfe265732c01c7ea2626b6889dbc9bba6918ca"/>
    <m/>
    <x v="0"/>
    <n v="163"/>
    <x v="1"/>
  </r>
  <r>
    <x v="17"/>
    <m/>
    <m/>
    <x v="0"/>
    <n v="163"/>
    <x v="1"/>
  </r>
  <r>
    <x v="17"/>
    <m/>
    <n v="0.108"/>
    <x v="19"/>
    <n v="163"/>
    <x v="124"/>
  </r>
  <r>
    <x v="17"/>
    <m/>
    <n v="0.17799999999999999"/>
    <x v="17"/>
    <n v="163"/>
    <x v="125"/>
  </r>
  <r>
    <x v="17"/>
    <m/>
    <n v="0.71299999999999997"/>
    <x v="1"/>
    <n v="163"/>
    <x v="126"/>
  </r>
  <r>
    <x v="17"/>
    <m/>
    <m/>
    <x v="0"/>
    <n v="163"/>
    <x v="1"/>
  </r>
  <r>
    <x v="17"/>
    <s v="5810ac31bda6588dd2651eecac8bce48c907a827"/>
    <m/>
    <x v="0"/>
    <n v="37"/>
    <x v="1"/>
  </r>
  <r>
    <x v="17"/>
    <m/>
    <m/>
    <x v="0"/>
    <n v="37"/>
    <x v="1"/>
  </r>
  <r>
    <x v="17"/>
    <m/>
    <n v="0.57299999999999995"/>
    <x v="19"/>
    <n v="37"/>
    <x v="127"/>
  </r>
  <r>
    <x v="17"/>
    <m/>
    <n v="0.42599999999999999"/>
    <x v="17"/>
    <n v="37"/>
    <x v="128"/>
  </r>
  <r>
    <x v="17"/>
    <m/>
    <m/>
    <x v="0"/>
    <n v="37"/>
    <x v="1"/>
  </r>
  <r>
    <x v="17"/>
    <s v="2ed73366ebd945895fe1b3882f4978a866722259"/>
    <m/>
    <x v="0"/>
    <n v="25"/>
    <x v="1"/>
  </r>
  <r>
    <x v="17"/>
    <m/>
    <m/>
    <x v="0"/>
    <n v="25"/>
    <x v="1"/>
  </r>
  <r>
    <x v="17"/>
    <m/>
    <n v="1"/>
    <x v="19"/>
    <n v="25"/>
    <x v="129"/>
  </r>
  <r>
    <x v="17"/>
    <m/>
    <m/>
    <x v="0"/>
    <n v="25"/>
    <x v="1"/>
  </r>
  <r>
    <x v="17"/>
    <s v="e03ce18ac0ddce659e808256bedcbb4acd8fb080"/>
    <m/>
    <x v="0"/>
    <n v="167"/>
    <x v="1"/>
  </r>
  <r>
    <x v="17"/>
    <m/>
    <m/>
    <x v="0"/>
    <n v="167"/>
    <x v="1"/>
  </r>
  <r>
    <x v="17"/>
    <m/>
    <n v="0.215"/>
    <x v="19"/>
    <n v="167"/>
    <x v="130"/>
  </r>
  <r>
    <x v="17"/>
    <m/>
    <n v="0.78400000000000003"/>
    <x v="17"/>
    <n v="167"/>
    <x v="131"/>
  </r>
  <r>
    <x v="17"/>
    <m/>
    <m/>
    <x v="0"/>
    <n v="167"/>
    <x v="1"/>
  </r>
  <r>
    <x v="17"/>
    <s v="d312c1abe458919c977cbb82ba3970f8af456478"/>
    <m/>
    <x v="0"/>
    <n v="4"/>
    <x v="1"/>
  </r>
  <r>
    <x v="17"/>
    <m/>
    <m/>
    <x v="0"/>
    <n v="4"/>
    <x v="1"/>
  </r>
  <r>
    <x v="17"/>
    <m/>
    <n v="1"/>
    <x v="27"/>
    <n v="4"/>
    <x v="44"/>
  </r>
  <r>
    <x v="17"/>
    <m/>
    <m/>
    <x v="0"/>
    <n v="4"/>
    <x v="1"/>
  </r>
  <r>
    <x v="17"/>
    <s v="fedce713e91f0a664cf244bafa730898f73d98c8"/>
    <m/>
    <x v="0"/>
    <n v="86"/>
    <x v="1"/>
  </r>
  <r>
    <x v="17"/>
    <m/>
    <m/>
    <x v="0"/>
    <n v="86"/>
    <x v="1"/>
  </r>
  <r>
    <x v="17"/>
    <m/>
    <n v="0.60399999999999998"/>
    <x v="11"/>
    <n v="86"/>
    <x v="132"/>
  </r>
  <r>
    <x v="17"/>
    <m/>
    <n v="0.13500000000000001"/>
    <x v="17"/>
    <n v="86"/>
    <x v="133"/>
  </r>
  <r>
    <x v="17"/>
    <m/>
    <n v="0.25900000000000001"/>
    <x v="1"/>
    <n v="86"/>
    <x v="134"/>
  </r>
  <r>
    <x v="17"/>
    <m/>
    <m/>
    <x v="0"/>
    <n v="86"/>
    <x v="1"/>
  </r>
  <r>
    <x v="17"/>
    <s v="dfdb07b116bef4c8a39700667cc4ec7559b9bbe5"/>
    <m/>
    <x v="0"/>
    <n v="22"/>
    <x v="1"/>
  </r>
  <r>
    <x v="17"/>
    <m/>
    <m/>
    <x v="0"/>
    <n v="22"/>
    <x v="1"/>
  </r>
  <r>
    <x v="17"/>
    <m/>
    <n v="1"/>
    <x v="17"/>
    <n v="22"/>
    <x v="135"/>
  </r>
  <r>
    <x v="17"/>
    <m/>
    <m/>
    <x v="0"/>
    <n v="22"/>
    <x v="1"/>
  </r>
  <r>
    <x v="17"/>
    <s v="cade80c5d168253242127e35730d76874d0ee7ed"/>
    <m/>
    <x v="0"/>
    <n v="34"/>
    <x v="1"/>
  </r>
  <r>
    <x v="17"/>
    <m/>
    <m/>
    <x v="0"/>
    <n v="34"/>
    <x v="1"/>
  </r>
  <r>
    <x v="17"/>
    <m/>
    <n v="0.85399999999999998"/>
    <x v="19"/>
    <n v="34"/>
    <x v="136"/>
  </r>
  <r>
    <x v="17"/>
    <m/>
    <n v="0.14499999999999999"/>
    <x v="17"/>
    <n v="34"/>
    <x v="137"/>
  </r>
  <r>
    <x v="17"/>
    <m/>
    <m/>
    <x v="0"/>
    <n v="34"/>
    <x v="1"/>
  </r>
  <r>
    <x v="17"/>
    <s v="ba817fbd9acb69d3a252ff4da88315263ed0432d"/>
    <m/>
    <x v="0"/>
    <n v="50"/>
    <x v="1"/>
  </r>
  <r>
    <x v="17"/>
    <m/>
    <m/>
    <x v="0"/>
    <n v="50"/>
    <x v="1"/>
  </r>
  <r>
    <x v="17"/>
    <m/>
    <n v="1"/>
    <x v="17"/>
    <n v="50"/>
    <x v="138"/>
  </r>
  <r>
    <x v="17"/>
    <m/>
    <m/>
    <x v="0"/>
    <n v="50"/>
    <x v="1"/>
  </r>
  <r>
    <x v="17"/>
    <s v="1a93a3e7da6055bedb5d9d9b78492e86dbbc3e8f"/>
    <m/>
    <x v="0"/>
    <n v="40"/>
    <x v="1"/>
  </r>
  <r>
    <x v="17"/>
    <m/>
    <m/>
    <x v="0"/>
    <n v="40"/>
    <x v="1"/>
  </r>
  <r>
    <x v="17"/>
    <m/>
    <n v="0.437"/>
    <x v="17"/>
    <n v="40"/>
    <x v="139"/>
  </r>
  <r>
    <x v="17"/>
    <m/>
    <n v="0.56200000000000006"/>
    <x v="1"/>
    <n v="40"/>
    <x v="140"/>
  </r>
  <r>
    <x v="17"/>
    <m/>
    <m/>
    <x v="0"/>
    <n v="40"/>
    <x v="1"/>
  </r>
  <r>
    <x v="17"/>
    <s v="f895b46f9e858dd0ae3a268da66cd6f9c526e9dc"/>
    <m/>
    <x v="0"/>
    <n v="2"/>
    <x v="1"/>
  </r>
  <r>
    <x v="17"/>
    <m/>
    <m/>
    <x v="0"/>
    <n v="2"/>
    <x v="1"/>
  </r>
  <r>
    <x v="17"/>
    <m/>
    <n v="1"/>
    <x v="17"/>
    <n v="2"/>
    <x v="14"/>
  </r>
  <r>
    <x v="17"/>
    <m/>
    <m/>
    <x v="0"/>
    <n v="2"/>
    <x v="1"/>
  </r>
  <r>
    <x v="17"/>
    <s v="2fb57a8d5eb9756feafa86c4bc66460cf7b92222"/>
    <m/>
    <x v="0"/>
    <n v="14"/>
    <x v="1"/>
  </r>
  <r>
    <x v="17"/>
    <m/>
    <m/>
    <x v="0"/>
    <n v="14"/>
    <x v="1"/>
  </r>
  <r>
    <x v="17"/>
    <m/>
    <n v="0.14000000000000001"/>
    <x v="10"/>
    <n v="14"/>
    <x v="141"/>
  </r>
  <r>
    <x v="17"/>
    <m/>
    <n v="0.14000000000000001"/>
    <x v="4"/>
    <n v="14"/>
    <x v="141"/>
  </r>
  <r>
    <x v="17"/>
    <m/>
    <n v="0.71899999999999997"/>
    <x v="17"/>
    <n v="14"/>
    <x v="142"/>
  </r>
  <r>
    <x v="18"/>
    <m/>
    <m/>
    <x v="0"/>
    <n v="14"/>
    <x v="1"/>
  </r>
  <r>
    <x v="18"/>
    <s v="025c8988b6f2fc7ce14152c43deb23de71fe7c5a"/>
    <m/>
    <x v="0"/>
    <n v="0"/>
    <x v="1"/>
  </r>
  <r>
    <x v="1"/>
    <m/>
    <m/>
    <x v="0"/>
    <n v="0"/>
    <x v="1"/>
  </r>
  <r>
    <x v="1"/>
    <s v="33b9bb0628d549cf6828931887f2e0c4de293144"/>
    <m/>
    <x v="0"/>
    <n v="0"/>
    <x v="1"/>
  </r>
  <r>
    <x v="1"/>
    <m/>
    <m/>
    <x v="0"/>
    <n v="0"/>
    <x v="1"/>
  </r>
  <r>
    <x v="1"/>
    <m/>
    <n v="1"/>
    <x v="28"/>
    <n v="0"/>
    <x v="1"/>
  </r>
  <r>
    <x v="1"/>
    <m/>
    <m/>
    <x v="0"/>
    <n v="0"/>
    <x v="1"/>
  </r>
  <r>
    <x v="1"/>
    <s v="34ee7fc1184e559d72d10bcf83e9557240a430d6"/>
    <m/>
    <x v="0"/>
    <n v="4"/>
    <x v="1"/>
  </r>
  <r>
    <x v="1"/>
    <m/>
    <m/>
    <x v="0"/>
    <n v="4"/>
    <x v="1"/>
  </r>
  <r>
    <x v="1"/>
    <m/>
    <n v="1"/>
    <x v="13"/>
    <n v="4"/>
    <x v="44"/>
  </r>
  <r>
    <x v="1"/>
    <m/>
    <m/>
    <x v="0"/>
    <n v="4"/>
    <x v="1"/>
  </r>
  <r>
    <x v="1"/>
    <s v="50b4d5173800b71962b094a09a1ad518a55417f4"/>
    <m/>
    <x v="0"/>
    <n v="21"/>
    <x v="1"/>
  </r>
  <r>
    <x v="1"/>
    <m/>
    <m/>
    <x v="0"/>
    <n v="21"/>
    <x v="1"/>
  </r>
  <r>
    <x v="1"/>
    <m/>
    <n v="1"/>
    <x v="1"/>
    <n v="21"/>
    <x v="143"/>
  </r>
  <r>
    <x v="1"/>
    <m/>
    <m/>
    <x v="0"/>
    <n v="21"/>
    <x v="1"/>
  </r>
  <r>
    <x v="1"/>
    <s v="db740f9363693aad5c2087cd106dc9b4972b035f"/>
    <m/>
    <x v="0"/>
    <n v="2"/>
    <x v="1"/>
  </r>
  <r>
    <x v="1"/>
    <m/>
    <m/>
    <x v="0"/>
    <n v="2"/>
    <x v="1"/>
  </r>
  <r>
    <x v="1"/>
    <m/>
    <n v="1"/>
    <x v="29"/>
    <n v="2"/>
    <x v="14"/>
  </r>
  <r>
    <x v="1"/>
    <m/>
    <m/>
    <x v="0"/>
    <n v="2"/>
    <x v="1"/>
  </r>
  <r>
    <x v="1"/>
    <s v="1fa8066338dd1bc30ca1a07cb93d10d8e1787e6e"/>
    <m/>
    <x v="0"/>
    <n v="6"/>
    <x v="1"/>
  </r>
  <r>
    <x v="1"/>
    <m/>
    <m/>
    <x v="0"/>
    <n v="6"/>
    <x v="1"/>
  </r>
  <r>
    <x v="1"/>
    <m/>
    <n v="0.59699999999999998"/>
    <x v="10"/>
    <n v="6"/>
    <x v="144"/>
  </r>
  <r>
    <x v="1"/>
    <m/>
    <n v="0.40200000000000002"/>
    <x v="9"/>
    <n v="6"/>
    <x v="145"/>
  </r>
  <r>
    <x v="1"/>
    <m/>
    <m/>
    <x v="0"/>
    <n v="6"/>
    <x v="1"/>
  </r>
  <r>
    <x v="1"/>
    <s v="6e0420d335846cc0be61b775b41fb2ae9ff208bd"/>
    <m/>
    <x v="0"/>
    <n v="151"/>
    <x v="1"/>
  </r>
  <r>
    <x v="1"/>
    <m/>
    <m/>
    <x v="0"/>
    <n v="151"/>
    <x v="1"/>
  </r>
  <r>
    <x v="1"/>
    <m/>
    <n v="0.16300000000000001"/>
    <x v="10"/>
    <n v="151"/>
    <x v="146"/>
  </r>
  <r>
    <x v="1"/>
    <m/>
    <n v="9.9000000000000005E-2"/>
    <x v="12"/>
    <n v="151"/>
    <x v="147"/>
  </r>
  <r>
    <x v="1"/>
    <m/>
    <n v="0.73599999999999999"/>
    <x v="9"/>
    <n v="151"/>
    <x v="148"/>
  </r>
  <r>
    <x v="1"/>
    <m/>
    <m/>
    <x v="0"/>
    <n v="151"/>
    <x v="1"/>
  </r>
  <r>
    <x v="1"/>
    <s v="586693103c2aac736ea79793fb848aba7b825010"/>
    <m/>
    <x v="0"/>
    <n v="8"/>
    <x v="1"/>
  </r>
  <r>
    <x v="1"/>
    <m/>
    <m/>
    <x v="0"/>
    <n v="8"/>
    <x v="1"/>
  </r>
  <r>
    <x v="1"/>
    <m/>
    <n v="1"/>
    <x v="3"/>
    <n v="8"/>
    <x v="22"/>
  </r>
  <r>
    <x v="1"/>
    <m/>
    <m/>
    <x v="0"/>
    <n v="8"/>
    <x v="1"/>
  </r>
  <r>
    <x v="1"/>
    <s v="f4997d7a5ba09826fcceb7253282b2c117b675db"/>
    <m/>
    <x v="0"/>
    <n v="4"/>
    <x v="1"/>
  </r>
  <r>
    <x v="1"/>
    <m/>
    <m/>
    <x v="0"/>
    <n v="4"/>
    <x v="1"/>
  </r>
  <r>
    <x v="1"/>
    <m/>
    <n v="1"/>
    <x v="4"/>
    <n v="4"/>
    <x v="44"/>
  </r>
  <r>
    <x v="1"/>
    <m/>
    <m/>
    <x v="0"/>
    <n v="4"/>
    <x v="1"/>
  </r>
  <r>
    <x v="1"/>
    <s v="c65c75bb10689f419b863c824387444a01582aa4"/>
    <m/>
    <x v="0"/>
    <n v="0"/>
    <x v="1"/>
  </r>
  <r>
    <x v="1"/>
    <m/>
    <m/>
    <x v="0"/>
    <n v="0"/>
    <x v="1"/>
  </r>
  <r>
    <x v="1"/>
    <s v="cd057a21ea42fcf5df04ee905d9866a254d1c0e9"/>
    <m/>
    <x v="0"/>
    <n v="205"/>
    <x v="1"/>
  </r>
  <r>
    <x v="1"/>
    <m/>
    <m/>
    <x v="0"/>
    <n v="205"/>
    <x v="1"/>
  </r>
  <r>
    <x v="1"/>
    <m/>
    <n v="0.79500000000000004"/>
    <x v="7"/>
    <n v="205"/>
    <x v="27"/>
  </r>
  <r>
    <x v="1"/>
    <m/>
    <n v="0.20399999999999999"/>
    <x v="3"/>
    <n v="205"/>
    <x v="28"/>
  </r>
  <r>
    <x v="1"/>
    <m/>
    <m/>
    <x v="0"/>
    <n v="205"/>
    <x v="1"/>
  </r>
  <r>
    <x v="1"/>
    <s v="dae93e9262afa7d333f093dac1ddf7b3fc82008d"/>
    <m/>
    <x v="0"/>
    <n v="13"/>
    <x v="1"/>
  </r>
  <r>
    <x v="1"/>
    <m/>
    <m/>
    <x v="0"/>
    <n v="13"/>
    <x v="1"/>
  </r>
  <r>
    <x v="1"/>
    <m/>
    <n v="0.39100000000000001"/>
    <x v="6"/>
    <n v="13"/>
    <x v="149"/>
  </r>
  <r>
    <x v="1"/>
    <m/>
    <n v="0.20499999999999999"/>
    <x v="3"/>
    <n v="13"/>
    <x v="150"/>
  </r>
  <r>
    <x v="1"/>
    <m/>
    <n v="0.40300000000000002"/>
    <x v="1"/>
    <n v="13"/>
    <x v="151"/>
  </r>
  <r>
    <x v="1"/>
    <m/>
    <m/>
    <x v="0"/>
    <n v="13"/>
    <x v="1"/>
  </r>
  <r>
    <x v="1"/>
    <s v="4bf4bcf0b4574ee09c9ae9f35c404f51a46b6640"/>
    <m/>
    <x v="0"/>
    <n v="98"/>
    <x v="1"/>
  </r>
  <r>
    <x v="1"/>
    <m/>
    <m/>
    <x v="0"/>
    <n v="98"/>
    <x v="1"/>
  </r>
  <r>
    <x v="1"/>
    <m/>
    <n v="0.14099999999999999"/>
    <x v="6"/>
    <n v="98"/>
    <x v="152"/>
  </r>
  <r>
    <x v="1"/>
    <m/>
    <n v="0.20899999999999999"/>
    <x v="10"/>
    <n v="98"/>
    <x v="153"/>
  </r>
  <r>
    <x v="1"/>
    <m/>
    <n v="0.05"/>
    <x v="3"/>
    <n v="98"/>
    <x v="154"/>
  </r>
  <r>
    <x v="1"/>
    <m/>
    <n v="0.113"/>
    <x v="4"/>
    <n v="98"/>
    <x v="155"/>
  </r>
  <r>
    <x v="1"/>
    <m/>
    <n v="7.1999999999999995E-2"/>
    <x v="30"/>
    <n v="98"/>
    <x v="156"/>
  </r>
  <r>
    <x v="1"/>
    <m/>
    <n v="0.41"/>
    <x v="9"/>
    <n v="98"/>
    <x v="157"/>
  </r>
  <r>
    <x v="1"/>
    <m/>
    <m/>
    <x v="0"/>
    <n v="98"/>
    <x v="1"/>
  </r>
  <r>
    <x v="1"/>
    <s v="9ec7b6be01451798c5c711c61df0aad92bdb4f7f"/>
    <m/>
    <x v="0"/>
    <n v="1268"/>
    <x v="1"/>
  </r>
  <r>
    <x v="1"/>
    <m/>
    <m/>
    <x v="0"/>
    <n v="1268"/>
    <x v="1"/>
  </r>
  <r>
    <x v="1"/>
    <m/>
    <n v="1"/>
    <x v="4"/>
    <n v="1268"/>
    <x v="158"/>
  </r>
  <r>
    <x v="1"/>
    <m/>
    <m/>
    <x v="0"/>
    <n v="1268"/>
    <x v="1"/>
  </r>
  <r>
    <x v="1"/>
    <s v="44f61f31f75b0ecbb02ee8cc6576e115590c06a2"/>
    <m/>
    <x v="0"/>
    <n v="2"/>
    <x v="1"/>
  </r>
  <r>
    <x v="1"/>
    <m/>
    <m/>
    <x v="0"/>
    <n v="2"/>
    <x v="1"/>
  </r>
  <r>
    <x v="1"/>
    <m/>
    <n v="1"/>
    <x v="3"/>
    <n v="2"/>
    <x v="14"/>
  </r>
  <r>
    <x v="1"/>
    <m/>
    <m/>
    <x v="0"/>
    <n v="2"/>
    <x v="1"/>
  </r>
  <r>
    <x v="1"/>
    <s v="c976f5dae58915413b275a98a185b4a84fa80df3"/>
    <m/>
    <x v="0"/>
    <n v="4"/>
    <x v="1"/>
  </r>
  <r>
    <x v="1"/>
    <m/>
    <m/>
    <x v="0"/>
    <n v="4"/>
    <x v="1"/>
  </r>
  <r>
    <x v="1"/>
    <m/>
    <m/>
    <x v="0"/>
    <n v="4"/>
    <x v="1"/>
  </r>
  <r>
    <x v="1"/>
    <s v="a9a20a186e1a55bb7cac2359aeeedf7b7df6888d"/>
    <m/>
    <x v="0"/>
    <n v="6"/>
    <x v="1"/>
  </r>
  <r>
    <x v="1"/>
    <m/>
    <m/>
    <x v="0"/>
    <n v="6"/>
    <x v="1"/>
  </r>
  <r>
    <x v="1"/>
    <m/>
    <n v="1"/>
    <x v="3"/>
    <n v="6"/>
    <x v="4"/>
  </r>
  <r>
    <x v="1"/>
    <m/>
    <m/>
    <x v="0"/>
    <n v="6"/>
    <x v="1"/>
  </r>
  <r>
    <x v="1"/>
    <s v="feb31975a3cae69812b42b55cb66e7b4ab015dd8"/>
    <m/>
    <x v="0"/>
    <n v="0"/>
    <x v="1"/>
  </r>
  <r>
    <x v="1"/>
    <m/>
    <m/>
    <x v="0"/>
    <n v="0"/>
    <x v="1"/>
  </r>
  <r>
    <x v="1"/>
    <s v="3844dd29f85f57ef4e757db0b7ce22920bafa76e"/>
    <m/>
    <x v="0"/>
    <n v="92"/>
    <x v="1"/>
  </r>
  <r>
    <x v="1"/>
    <m/>
    <m/>
    <x v="0"/>
    <n v="92"/>
    <x v="1"/>
  </r>
  <r>
    <x v="1"/>
    <m/>
    <n v="0.92900000000000005"/>
    <x v="3"/>
    <n v="92"/>
    <x v="29"/>
  </r>
  <r>
    <x v="1"/>
    <m/>
    <n v="4.9000000000000002E-2"/>
    <x v="4"/>
    <n v="92"/>
    <x v="30"/>
  </r>
  <r>
    <x v="1"/>
    <m/>
    <m/>
    <x v="0"/>
    <n v="92"/>
    <x v="1"/>
  </r>
  <r>
    <x v="1"/>
    <s v="dfaf90e19fe821a8ced87e8bdcd996c976b0c007"/>
    <m/>
    <x v="0"/>
    <n v="10"/>
    <x v="1"/>
  </r>
  <r>
    <x v="1"/>
    <m/>
    <m/>
    <x v="0"/>
    <n v="10"/>
    <x v="1"/>
  </r>
  <r>
    <x v="1"/>
    <m/>
    <n v="0.54100000000000004"/>
    <x v="8"/>
    <n v="10"/>
    <x v="31"/>
  </r>
  <r>
    <x v="1"/>
    <m/>
    <n v="0.45800000000000002"/>
    <x v="9"/>
    <n v="10"/>
    <x v="32"/>
  </r>
  <r>
    <x v="1"/>
    <m/>
    <m/>
    <x v="0"/>
    <n v="10"/>
    <x v="1"/>
  </r>
  <r>
    <x v="1"/>
    <s v="8c2a0eace3c603b573b9afbbeaf146b490bedecd"/>
    <m/>
    <x v="0"/>
    <n v="24"/>
    <x v="1"/>
  </r>
  <r>
    <x v="1"/>
    <m/>
    <m/>
    <x v="0"/>
    <n v="24"/>
    <x v="1"/>
  </r>
  <r>
    <x v="1"/>
    <m/>
    <n v="0.222"/>
    <x v="3"/>
    <n v="24"/>
    <x v="33"/>
  </r>
  <r>
    <x v="1"/>
    <m/>
    <n v="0.77700000000000002"/>
    <x v="9"/>
    <n v="24"/>
    <x v="34"/>
  </r>
  <r>
    <x v="1"/>
    <m/>
    <m/>
    <x v="0"/>
    <n v="24"/>
    <x v="1"/>
  </r>
  <r>
    <x v="1"/>
    <s v="bd8ba715c57754fcfb3b21253f6c679a68c3ccde"/>
    <m/>
    <x v="0"/>
    <n v="0"/>
    <x v="1"/>
  </r>
  <r>
    <x v="1"/>
    <m/>
    <m/>
    <x v="0"/>
    <n v="0"/>
    <x v="1"/>
  </r>
  <r>
    <x v="1"/>
    <s v="95aeb9ed047feabcaefc61456bef2dbc6a3397e9"/>
    <m/>
    <x v="0"/>
    <n v="14"/>
    <x v="1"/>
  </r>
  <r>
    <x v="1"/>
    <m/>
    <m/>
    <x v="0"/>
    <n v="14"/>
    <x v="1"/>
  </r>
  <r>
    <x v="1"/>
    <m/>
    <n v="0.06"/>
    <x v="10"/>
    <n v="14"/>
    <x v="35"/>
  </r>
  <r>
    <x v="1"/>
    <m/>
    <n v="0.30399999999999999"/>
    <x v="11"/>
    <n v="14"/>
    <x v="36"/>
  </r>
  <r>
    <x v="1"/>
    <m/>
    <n v="0.63500000000000001"/>
    <x v="9"/>
    <n v="14"/>
    <x v="37"/>
  </r>
  <r>
    <x v="1"/>
    <m/>
    <m/>
    <x v="0"/>
    <n v="14"/>
    <x v="1"/>
  </r>
  <r>
    <x v="1"/>
    <s v="338c743a6d5ea9635b29d5e82b26ab196f9772fa"/>
    <m/>
    <x v="0"/>
    <n v="18"/>
    <x v="1"/>
  </r>
  <r>
    <x v="1"/>
    <m/>
    <m/>
    <x v="0"/>
    <n v="18"/>
    <x v="1"/>
  </r>
  <r>
    <x v="1"/>
    <m/>
    <n v="7.0999999999999994E-2"/>
    <x v="12"/>
    <n v="18"/>
    <x v="38"/>
  </r>
  <r>
    <x v="1"/>
    <m/>
    <n v="0.92800000000000005"/>
    <x v="4"/>
    <n v="18"/>
    <x v="39"/>
  </r>
  <r>
    <x v="1"/>
    <m/>
    <m/>
    <x v="0"/>
    <n v="18"/>
    <x v="1"/>
  </r>
  <r>
    <x v="1"/>
    <s v="a6cd69c203ad952eff2c8d5e6ea1e489e5e92d81"/>
    <m/>
    <x v="0"/>
    <n v="3"/>
    <x v="1"/>
  </r>
  <r>
    <x v="1"/>
    <m/>
    <m/>
    <x v="0"/>
    <n v="3"/>
    <x v="1"/>
  </r>
  <r>
    <x v="1"/>
    <m/>
    <n v="1"/>
    <x v="10"/>
    <n v="3"/>
    <x v="53"/>
  </r>
  <r>
    <x v="1"/>
    <m/>
    <m/>
    <x v="0"/>
    <n v="3"/>
    <x v="1"/>
  </r>
  <r>
    <x v="1"/>
    <s v="d661dd3001855fd73654c1ec4cdf62c10949c075"/>
    <m/>
    <x v="0"/>
    <n v="4"/>
    <x v="1"/>
  </r>
  <r>
    <x v="1"/>
    <m/>
    <m/>
    <x v="0"/>
    <n v="4"/>
    <x v="1"/>
  </r>
  <r>
    <x v="1"/>
    <m/>
    <n v="1"/>
    <x v="4"/>
    <n v="4"/>
    <x v="44"/>
  </r>
  <r>
    <x v="1"/>
    <m/>
    <m/>
    <x v="0"/>
    <n v="4"/>
    <x v="1"/>
  </r>
  <r>
    <x v="1"/>
    <s v="b5b1c72d4e0fb0eee4d4217a8801d02610c597f8"/>
    <m/>
    <x v="0"/>
    <n v="1765"/>
    <x v="1"/>
  </r>
  <r>
    <x v="1"/>
    <m/>
    <m/>
    <x v="0"/>
    <n v="1765"/>
    <x v="1"/>
  </r>
  <r>
    <x v="1"/>
    <m/>
    <n v="3.5999999999999997E-2"/>
    <x v="7"/>
    <n v="1765"/>
    <x v="159"/>
  </r>
  <r>
    <x v="1"/>
    <m/>
    <n v="7.4999999999999997E-2"/>
    <x v="10"/>
    <n v="1765"/>
    <x v="160"/>
  </r>
  <r>
    <x v="1"/>
    <m/>
    <n v="0.376"/>
    <x v="3"/>
    <n v="1765"/>
    <x v="161"/>
  </r>
  <r>
    <x v="1"/>
    <m/>
    <n v="0.14799999999999999"/>
    <x v="4"/>
    <n v="1765"/>
    <x v="162"/>
  </r>
  <r>
    <x v="1"/>
    <m/>
    <n v="6.5000000000000002E-2"/>
    <x v="13"/>
    <n v="1765"/>
    <x v="163"/>
  </r>
  <r>
    <x v="1"/>
    <m/>
    <n v="0.25800000000000001"/>
    <x v="9"/>
    <n v="1765"/>
    <x v="164"/>
  </r>
  <r>
    <x v="1"/>
    <m/>
    <m/>
    <x v="0"/>
    <n v="1765"/>
    <x v="1"/>
  </r>
  <r>
    <x v="1"/>
    <s v="b60b89ce1437db47134034a956c1d0e4e49345e7"/>
    <m/>
    <x v="0"/>
    <n v="42"/>
    <x v="1"/>
  </r>
  <r>
    <x v="1"/>
    <m/>
    <m/>
    <x v="0"/>
    <n v="42"/>
    <x v="1"/>
  </r>
  <r>
    <x v="1"/>
    <m/>
    <n v="1"/>
    <x v="8"/>
    <n v="42"/>
    <x v="165"/>
  </r>
  <r>
    <x v="1"/>
    <m/>
    <m/>
    <x v="0"/>
    <n v="42"/>
    <x v="1"/>
  </r>
  <r>
    <x v="1"/>
    <s v="eb7a47ba9193e9221c018a273d7d75e43736ad33"/>
    <m/>
    <x v="0"/>
    <n v="2"/>
    <x v="1"/>
  </r>
  <r>
    <x v="1"/>
    <m/>
    <m/>
    <x v="0"/>
    <n v="2"/>
    <x v="1"/>
  </r>
  <r>
    <x v="1"/>
    <m/>
    <n v="1"/>
    <x v="8"/>
    <n v="2"/>
    <x v="14"/>
  </r>
  <r>
    <x v="1"/>
    <m/>
    <m/>
    <x v="0"/>
    <n v="2"/>
    <x v="1"/>
  </r>
  <r>
    <x v="1"/>
    <s v="1b1a3ff51c76dc47d85300741c8e428eb2c09517"/>
    <m/>
    <x v="0"/>
    <n v="0"/>
    <x v="1"/>
  </r>
  <r>
    <x v="1"/>
    <m/>
    <m/>
    <x v="0"/>
    <n v="0"/>
    <x v="1"/>
  </r>
  <r>
    <x v="1"/>
    <s v="a6a6f694d252d106f4dce9c08c64d44290696802"/>
    <m/>
    <x v="0"/>
    <n v="9"/>
    <x v="1"/>
  </r>
  <r>
    <x v="1"/>
    <m/>
    <m/>
    <x v="0"/>
    <n v="9"/>
    <x v="1"/>
  </r>
  <r>
    <x v="1"/>
    <m/>
    <n v="1"/>
    <x v="3"/>
    <n v="9"/>
    <x v="24"/>
  </r>
  <r>
    <x v="1"/>
    <m/>
    <m/>
    <x v="0"/>
    <n v="9"/>
    <x v="1"/>
  </r>
  <r>
    <x v="1"/>
    <s v="28dd8fcd389d90a4177542a3071841a6b44a6f82"/>
    <m/>
    <x v="0"/>
    <n v="123"/>
    <x v="1"/>
  </r>
  <r>
    <x v="1"/>
    <m/>
    <m/>
    <x v="0"/>
    <n v="123"/>
    <x v="1"/>
  </r>
  <r>
    <x v="1"/>
    <m/>
    <n v="1"/>
    <x v="4"/>
    <n v="123"/>
    <x v="40"/>
  </r>
  <r>
    <x v="1"/>
    <m/>
    <m/>
    <x v="0"/>
    <n v="123"/>
    <x v="1"/>
  </r>
  <r>
    <x v="1"/>
    <s v="112eb0cf9eccce614a784d61f9f7652b61bd2340"/>
    <m/>
    <x v="0"/>
    <n v="1"/>
    <x v="1"/>
  </r>
  <r>
    <x v="1"/>
    <m/>
    <m/>
    <x v="0"/>
    <n v="1"/>
    <x v="1"/>
  </r>
  <r>
    <x v="1"/>
    <m/>
    <n v="1"/>
    <x v="3"/>
    <n v="1"/>
    <x v="25"/>
  </r>
  <r>
    <x v="1"/>
    <m/>
    <m/>
    <x v="0"/>
    <n v="1"/>
    <x v="1"/>
  </r>
  <r>
    <x v="1"/>
    <s v="397660d0b0731b3684b9f084984b9594f6876091"/>
    <m/>
    <x v="0"/>
    <n v="1"/>
    <x v="1"/>
  </r>
  <r>
    <x v="1"/>
    <m/>
    <m/>
    <x v="0"/>
    <n v="1"/>
    <x v="1"/>
  </r>
  <r>
    <x v="1"/>
    <m/>
    <n v="1"/>
    <x v="3"/>
    <n v="1"/>
    <x v="25"/>
  </r>
  <r>
    <x v="1"/>
    <m/>
    <m/>
    <x v="0"/>
    <n v="1"/>
    <x v="1"/>
  </r>
  <r>
    <x v="1"/>
    <s v="7c4fd4b18af6fd42e9898bc16f716cc76921a7a7"/>
    <m/>
    <x v="0"/>
    <n v="1"/>
    <x v="1"/>
  </r>
  <r>
    <x v="1"/>
    <m/>
    <m/>
    <x v="0"/>
    <n v="1"/>
    <x v="1"/>
  </r>
  <r>
    <x v="1"/>
    <m/>
    <n v="1"/>
    <x v="3"/>
    <n v="1"/>
    <x v="25"/>
  </r>
  <r>
    <x v="1"/>
    <m/>
    <m/>
    <x v="0"/>
    <n v="1"/>
    <x v="1"/>
  </r>
  <r>
    <x v="1"/>
    <s v="9a02f4a03fa11e0f1eab4b8169b94f4a0615923c"/>
    <m/>
    <x v="0"/>
    <n v="162"/>
    <x v="1"/>
  </r>
  <r>
    <x v="1"/>
    <m/>
    <m/>
    <x v="0"/>
    <n v="162"/>
    <x v="1"/>
  </r>
  <r>
    <x v="1"/>
    <m/>
    <n v="0.97699999999999998"/>
    <x v="12"/>
    <n v="162"/>
    <x v="41"/>
  </r>
  <r>
    <x v="1"/>
    <m/>
    <n v="2.1999999999999999E-2"/>
    <x v="5"/>
    <n v="162"/>
    <x v="42"/>
  </r>
  <r>
    <x v="1"/>
    <m/>
    <m/>
    <x v="0"/>
    <n v="162"/>
    <x v="1"/>
  </r>
  <r>
    <x v="1"/>
    <s v="127251ffd6a0be4e1aa5441b8c0c49bd96030c71"/>
    <m/>
    <x v="0"/>
    <n v="0"/>
    <x v="1"/>
  </r>
  <r>
    <x v="1"/>
    <m/>
    <m/>
    <x v="0"/>
    <n v="0"/>
    <x v="1"/>
  </r>
  <r>
    <x v="1"/>
    <s v="44115bda3cc73ad916e39f570331b96317bd10fc"/>
    <m/>
    <x v="0"/>
    <n v="14"/>
    <x v="1"/>
  </r>
  <r>
    <x v="1"/>
    <m/>
    <m/>
    <x v="0"/>
    <n v="14"/>
    <x v="1"/>
  </r>
  <r>
    <x v="1"/>
    <m/>
    <n v="1"/>
    <x v="3"/>
    <n v="14"/>
    <x v="43"/>
  </r>
  <r>
    <x v="1"/>
    <m/>
    <m/>
    <x v="0"/>
    <n v="14"/>
    <x v="1"/>
  </r>
  <r>
    <x v="1"/>
    <s v="0d5841326875bedd727fa2a5f79a7939cbf68391"/>
    <m/>
    <x v="0"/>
    <n v="4"/>
    <x v="1"/>
  </r>
  <r>
    <x v="1"/>
    <m/>
    <m/>
    <x v="0"/>
    <n v="4"/>
    <x v="1"/>
  </r>
  <r>
    <x v="1"/>
    <m/>
    <n v="1"/>
    <x v="11"/>
    <n v="4"/>
    <x v="44"/>
  </r>
  <r>
    <x v="1"/>
    <m/>
    <m/>
    <x v="0"/>
    <n v="4"/>
    <x v="1"/>
  </r>
  <r>
    <x v="1"/>
    <s v="92624b2c83e54ef01c9962888a92c2c12cf6f1ca"/>
    <m/>
    <x v="0"/>
    <n v="63"/>
    <x v="1"/>
  </r>
  <r>
    <x v="1"/>
    <m/>
    <m/>
    <x v="0"/>
    <n v="63"/>
    <x v="1"/>
  </r>
  <r>
    <x v="1"/>
    <m/>
    <n v="1"/>
    <x v="8"/>
    <n v="63"/>
    <x v="166"/>
  </r>
  <r>
    <x v="1"/>
    <m/>
    <m/>
    <x v="0"/>
    <n v="63"/>
    <x v="1"/>
  </r>
  <r>
    <x v="1"/>
    <s v="23a75f9cf4ef9de37928bb0d495dfc214837964f"/>
    <m/>
    <x v="0"/>
    <n v="12"/>
    <x v="1"/>
  </r>
  <r>
    <x v="1"/>
    <m/>
    <m/>
    <x v="0"/>
    <n v="12"/>
    <x v="1"/>
  </r>
  <r>
    <x v="1"/>
    <m/>
    <n v="1"/>
    <x v="1"/>
    <n v="12"/>
    <x v="18"/>
  </r>
  <r>
    <x v="1"/>
    <m/>
    <m/>
    <x v="0"/>
    <n v="12"/>
    <x v="1"/>
  </r>
  <r>
    <x v="1"/>
    <s v="bab879f96beaaa166c9cfd908864102700c898e5"/>
    <m/>
    <x v="0"/>
    <n v="15"/>
    <x v="1"/>
  </r>
  <r>
    <x v="1"/>
    <m/>
    <m/>
    <x v="0"/>
    <n v="15"/>
    <x v="1"/>
  </r>
  <r>
    <x v="1"/>
    <m/>
    <n v="1"/>
    <x v="3"/>
    <n v="15"/>
    <x v="7"/>
  </r>
  <r>
    <x v="1"/>
    <m/>
    <m/>
    <x v="0"/>
    <n v="15"/>
    <x v="1"/>
  </r>
  <r>
    <x v="1"/>
    <s v="5f94b6b331a124d41803d063dc1e34a758d11659"/>
    <m/>
    <x v="0"/>
    <n v="0"/>
    <x v="1"/>
  </r>
  <r>
    <x v="1"/>
    <m/>
    <m/>
    <x v="0"/>
    <n v="0"/>
    <x v="1"/>
  </r>
  <r>
    <x v="1"/>
    <s v="182cd993f40554fdcd510d087b96ffd2c100d73a"/>
    <m/>
    <x v="0"/>
    <n v="16"/>
    <x v="1"/>
  </r>
  <r>
    <x v="1"/>
    <m/>
    <m/>
    <x v="0"/>
    <n v="16"/>
    <x v="1"/>
  </r>
  <r>
    <x v="1"/>
    <m/>
    <n v="1"/>
    <x v="3"/>
    <n v="16"/>
    <x v="13"/>
  </r>
  <r>
    <x v="1"/>
    <m/>
    <m/>
    <x v="0"/>
    <n v="16"/>
    <x v="1"/>
  </r>
  <r>
    <x v="1"/>
    <s v="422ad22e0bdcb1f462b565ca00fa53c129395b75"/>
    <m/>
    <x v="0"/>
    <n v="0"/>
    <x v="1"/>
  </r>
  <r>
    <x v="1"/>
    <m/>
    <m/>
    <x v="0"/>
    <n v="0"/>
    <x v="1"/>
  </r>
  <r>
    <x v="1"/>
    <s v="1c28360f0e0a831b90edb3e6ffb21df659ad260d"/>
    <m/>
    <x v="0"/>
    <n v="0"/>
    <x v="1"/>
  </r>
  <r>
    <x v="1"/>
    <m/>
    <m/>
    <x v="0"/>
    <n v="0"/>
    <x v="1"/>
  </r>
  <r>
    <x v="1"/>
    <s v="aa9e7443ab22410fe35437760deea643f57375d4"/>
    <m/>
    <x v="0"/>
    <n v="190"/>
    <x v="1"/>
  </r>
  <r>
    <x v="1"/>
    <m/>
    <m/>
    <x v="0"/>
    <n v="190"/>
    <x v="1"/>
  </r>
  <r>
    <x v="1"/>
    <m/>
    <n v="1"/>
    <x v="13"/>
    <n v="190"/>
    <x v="45"/>
  </r>
  <r>
    <x v="1"/>
    <m/>
    <m/>
    <x v="0"/>
    <n v="190"/>
    <x v="1"/>
  </r>
  <r>
    <x v="1"/>
    <s v="08c3888312f26a5bc0560bead47059992009826a"/>
    <m/>
    <x v="0"/>
    <n v="130"/>
    <x v="1"/>
  </r>
  <r>
    <x v="1"/>
    <m/>
    <m/>
    <x v="0"/>
    <n v="130"/>
    <x v="1"/>
  </r>
  <r>
    <x v="1"/>
    <m/>
    <n v="3.5000000000000003E-2"/>
    <x v="29"/>
    <n v="130"/>
    <x v="167"/>
  </r>
  <r>
    <x v="1"/>
    <m/>
    <n v="0.71299999999999997"/>
    <x v="3"/>
    <n v="130"/>
    <x v="168"/>
  </r>
  <r>
    <x v="1"/>
    <m/>
    <n v="2.5999999999999999E-2"/>
    <x v="4"/>
    <n v="130"/>
    <x v="169"/>
  </r>
  <r>
    <x v="1"/>
    <m/>
    <n v="0.214"/>
    <x v="9"/>
    <n v="130"/>
    <x v="170"/>
  </r>
  <r>
    <x v="1"/>
    <m/>
    <m/>
    <x v="0"/>
    <n v="130"/>
    <x v="1"/>
  </r>
  <r>
    <x v="1"/>
    <s v="b167d01deb21c672822bde0f4d8d317aeb5d980a"/>
    <m/>
    <x v="0"/>
    <n v="2"/>
    <x v="1"/>
  </r>
  <r>
    <x v="1"/>
    <m/>
    <m/>
    <x v="0"/>
    <n v="2"/>
    <x v="1"/>
  </r>
  <r>
    <x v="1"/>
    <m/>
    <n v="1"/>
    <x v="3"/>
    <n v="2"/>
    <x v="14"/>
  </r>
  <r>
    <x v="1"/>
    <m/>
    <m/>
    <x v="0"/>
    <n v="2"/>
    <x v="1"/>
  </r>
  <r>
    <x v="1"/>
    <s v="6ffd32490b6e29de611eab7d5ebc8bcf3c0286a7"/>
    <m/>
    <x v="0"/>
    <n v="0"/>
    <x v="1"/>
  </r>
  <r>
    <x v="1"/>
    <m/>
    <m/>
    <x v="0"/>
    <n v="0"/>
    <x v="1"/>
  </r>
  <r>
    <x v="1"/>
    <s v="0e0bc692990632f9ce89b35a3cb58fe699be171b"/>
    <m/>
    <x v="0"/>
    <n v="17"/>
    <x v="1"/>
  </r>
  <r>
    <x v="1"/>
    <m/>
    <m/>
    <x v="0"/>
    <n v="17"/>
    <x v="1"/>
  </r>
  <r>
    <x v="1"/>
    <m/>
    <n v="1"/>
    <x v="5"/>
    <n v="17"/>
    <x v="16"/>
  </r>
  <r>
    <x v="1"/>
    <m/>
    <m/>
    <x v="0"/>
    <n v="17"/>
    <x v="1"/>
  </r>
  <r>
    <x v="1"/>
    <s v="6eda02ee54ee83217dcbd60b6a0aba8f599cefdb"/>
    <m/>
    <x v="0"/>
    <n v="11"/>
    <x v="1"/>
  </r>
  <r>
    <x v="1"/>
    <m/>
    <m/>
    <x v="0"/>
    <n v="11"/>
    <x v="1"/>
  </r>
  <r>
    <x v="1"/>
    <m/>
    <n v="1"/>
    <x v="3"/>
    <n v="11"/>
    <x v="3"/>
  </r>
  <r>
    <x v="1"/>
    <m/>
    <m/>
    <x v="0"/>
    <n v="11"/>
    <x v="1"/>
  </r>
  <r>
    <x v="1"/>
    <s v="f32f57710adf03581f36c63791e2c0f41938b145"/>
    <m/>
    <x v="0"/>
    <n v="1"/>
    <x v="1"/>
  </r>
  <r>
    <x v="1"/>
    <m/>
    <m/>
    <x v="0"/>
    <n v="1"/>
    <x v="1"/>
  </r>
  <r>
    <x v="1"/>
    <m/>
    <n v="1"/>
    <x v="12"/>
    <n v="1"/>
    <x v="25"/>
  </r>
  <r>
    <x v="1"/>
    <m/>
    <m/>
    <x v="0"/>
    <n v="1"/>
    <x v="1"/>
  </r>
  <r>
    <x v="1"/>
    <s v="201bda78ec4801c6cf2f6b615760c49b6710e8ba"/>
    <m/>
    <x v="0"/>
    <n v="2"/>
    <x v="1"/>
  </r>
  <r>
    <x v="1"/>
    <m/>
    <m/>
    <x v="0"/>
    <n v="2"/>
    <x v="1"/>
  </r>
  <r>
    <x v="1"/>
    <m/>
    <n v="1"/>
    <x v="3"/>
    <n v="2"/>
    <x v="14"/>
  </r>
  <r>
    <x v="1"/>
    <m/>
    <m/>
    <x v="0"/>
    <n v="2"/>
    <x v="1"/>
  </r>
  <r>
    <x v="1"/>
    <s v="359a4fe9283f2e4b8300b26a07602e9d0df308d0"/>
    <m/>
    <x v="0"/>
    <n v="1"/>
    <x v="1"/>
  </r>
  <r>
    <x v="1"/>
    <m/>
    <m/>
    <x v="0"/>
    <n v="1"/>
    <x v="1"/>
  </r>
  <r>
    <x v="1"/>
    <m/>
    <n v="1"/>
    <x v="14"/>
    <n v="1"/>
    <x v="25"/>
  </r>
  <r>
    <x v="1"/>
    <m/>
    <m/>
    <x v="0"/>
    <n v="1"/>
    <x v="1"/>
  </r>
  <r>
    <x v="1"/>
    <s v="76ea72711cd6e28c44368d29782afca64b206a01"/>
    <m/>
    <x v="0"/>
    <n v="0"/>
    <x v="1"/>
  </r>
  <r>
    <x v="1"/>
    <m/>
    <m/>
    <x v="0"/>
    <n v="0"/>
    <x v="1"/>
  </r>
  <r>
    <x v="1"/>
    <s v="56dcba4d28a1b147c2beeb66860e1fe1b78df923"/>
    <m/>
    <x v="0"/>
    <n v="49"/>
    <x v="1"/>
  </r>
  <r>
    <x v="1"/>
    <m/>
    <m/>
    <x v="0"/>
    <n v="49"/>
    <x v="1"/>
  </r>
  <r>
    <x v="1"/>
    <m/>
    <n v="1"/>
    <x v="3"/>
    <n v="49"/>
    <x v="46"/>
  </r>
  <r>
    <x v="1"/>
    <m/>
    <m/>
    <x v="0"/>
    <n v="49"/>
    <x v="1"/>
  </r>
  <r>
    <x v="1"/>
    <s v="bcf1fab6d70979a24163348f30219bd71e539bda"/>
    <m/>
    <x v="0"/>
    <n v="0"/>
    <x v="1"/>
  </r>
  <r>
    <x v="1"/>
    <m/>
    <m/>
    <x v="0"/>
    <n v="0"/>
    <x v="1"/>
  </r>
  <r>
    <x v="1"/>
    <s v="5fc6cf8da8fe99ce291062827812a1c03deaa38d"/>
    <m/>
    <x v="0"/>
    <n v="4"/>
    <x v="1"/>
  </r>
  <r>
    <x v="1"/>
    <m/>
    <m/>
    <x v="0"/>
    <n v="4"/>
    <x v="1"/>
  </r>
  <r>
    <x v="1"/>
    <m/>
    <n v="1"/>
    <x v="3"/>
    <n v="4"/>
    <x v="44"/>
  </r>
  <r>
    <x v="1"/>
    <m/>
    <m/>
    <x v="0"/>
    <n v="4"/>
    <x v="1"/>
  </r>
  <r>
    <x v="1"/>
    <s v="1f8f805cbfcfece80ebb9760687dc527fc5dbb3e"/>
    <m/>
    <x v="0"/>
    <n v="0"/>
    <x v="1"/>
  </r>
  <r>
    <x v="1"/>
    <m/>
    <m/>
    <x v="0"/>
    <n v="0"/>
    <x v="1"/>
  </r>
  <r>
    <x v="1"/>
    <s v="b28ef7426abcebda1108bbf4217c36f371f62dc6"/>
    <m/>
    <x v="0"/>
    <n v="4"/>
    <x v="1"/>
  </r>
  <r>
    <x v="1"/>
    <m/>
    <m/>
    <x v="0"/>
    <n v="4"/>
    <x v="1"/>
  </r>
  <r>
    <x v="1"/>
    <m/>
    <n v="1"/>
    <x v="8"/>
    <n v="4"/>
    <x v="44"/>
  </r>
  <r>
    <x v="1"/>
    <m/>
    <m/>
    <x v="0"/>
    <n v="4"/>
    <x v="1"/>
  </r>
  <r>
    <x v="1"/>
    <s v="4412a27087ae1e3d63d92d17bc3043c8997c7b32"/>
    <m/>
    <x v="0"/>
    <n v="0"/>
    <x v="1"/>
  </r>
  <r>
    <x v="1"/>
    <m/>
    <m/>
    <x v="0"/>
    <n v="0"/>
    <x v="1"/>
  </r>
  <r>
    <x v="1"/>
    <s v="0384ecb5299a77e4388989dbee801efe8657acdb"/>
    <m/>
    <x v="0"/>
    <n v="0"/>
    <x v="1"/>
  </r>
  <r>
    <x v="1"/>
    <m/>
    <m/>
    <x v="0"/>
    <n v="0"/>
    <x v="1"/>
  </r>
  <r>
    <x v="1"/>
    <s v="710c4d523695709266b911249141fb746f5b9046"/>
    <m/>
    <x v="0"/>
    <n v="15"/>
    <x v="1"/>
  </r>
  <r>
    <x v="1"/>
    <m/>
    <m/>
    <x v="0"/>
    <n v="15"/>
    <x v="1"/>
  </r>
  <r>
    <x v="1"/>
    <m/>
    <n v="0.57299999999999995"/>
    <x v="3"/>
    <n v="15"/>
    <x v="47"/>
  </r>
  <r>
    <x v="1"/>
    <m/>
    <m/>
    <x v="0"/>
    <n v="15"/>
    <x v="1"/>
  </r>
  <r>
    <x v="1"/>
    <s v="bd23dadfa472e937791d493cd5e2ef462f775652"/>
    <m/>
    <x v="0"/>
    <n v="2"/>
    <x v="1"/>
  </r>
  <r>
    <x v="1"/>
    <m/>
    <m/>
    <x v="0"/>
    <n v="2"/>
    <x v="1"/>
  </r>
  <r>
    <x v="1"/>
    <m/>
    <n v="1"/>
    <x v="5"/>
    <n v="2"/>
    <x v="14"/>
  </r>
  <r>
    <x v="1"/>
    <m/>
    <m/>
    <x v="0"/>
    <n v="2"/>
    <x v="1"/>
  </r>
  <r>
    <x v="1"/>
    <s v="bbf97f794228cd6a2ce6c03e4db6820d1877c920"/>
    <m/>
    <x v="0"/>
    <n v="18"/>
    <x v="1"/>
  </r>
  <r>
    <x v="1"/>
    <m/>
    <m/>
    <x v="0"/>
    <n v="18"/>
    <x v="1"/>
  </r>
  <r>
    <x v="1"/>
    <m/>
    <n v="0.89100000000000001"/>
    <x v="11"/>
    <n v="18"/>
    <x v="171"/>
  </r>
  <r>
    <x v="1"/>
    <m/>
    <n v="0.108"/>
    <x v="1"/>
    <n v="18"/>
    <x v="172"/>
  </r>
  <r>
    <x v="1"/>
    <m/>
    <m/>
    <x v="0"/>
    <n v="18"/>
    <x v="1"/>
  </r>
  <r>
    <x v="1"/>
    <s v="a9614810d9859589213324d1105de627ecc4477f"/>
    <m/>
    <x v="0"/>
    <n v="4"/>
    <x v="1"/>
  </r>
  <r>
    <x v="1"/>
    <m/>
    <m/>
    <x v="0"/>
    <n v="4"/>
    <x v="1"/>
  </r>
  <r>
    <x v="1"/>
    <m/>
    <n v="1"/>
    <x v="3"/>
    <n v="4"/>
    <x v="44"/>
  </r>
  <r>
    <x v="1"/>
    <m/>
    <m/>
    <x v="0"/>
    <n v="4"/>
    <x v="1"/>
  </r>
  <r>
    <x v="1"/>
    <s v="d7c826bc6268e73e29b016f37a31ecae9f75dfaa"/>
    <m/>
    <x v="0"/>
    <n v="50"/>
    <x v="1"/>
  </r>
  <r>
    <x v="1"/>
    <m/>
    <m/>
    <x v="0"/>
    <n v="50"/>
    <x v="1"/>
  </r>
  <r>
    <x v="1"/>
    <m/>
    <n v="1"/>
    <x v="10"/>
    <n v="50"/>
    <x v="138"/>
  </r>
  <r>
    <x v="1"/>
    <m/>
    <m/>
    <x v="0"/>
    <n v="50"/>
    <x v="1"/>
  </r>
  <r>
    <x v="1"/>
    <s v="2c2e5809dc8e3ca09e8c0198b899781d16e0e43d"/>
    <m/>
    <x v="0"/>
    <n v="842"/>
    <x v="1"/>
  </r>
  <r>
    <x v="1"/>
    <m/>
    <m/>
    <x v="0"/>
    <n v="842"/>
    <x v="1"/>
  </r>
  <r>
    <x v="1"/>
    <m/>
    <n v="1"/>
    <x v="3"/>
    <n v="842"/>
    <x v="173"/>
  </r>
  <r>
    <x v="1"/>
    <m/>
    <m/>
    <x v="0"/>
    <n v="842"/>
    <x v="1"/>
  </r>
  <r>
    <x v="1"/>
    <s v="1128196b74838d5d683dae870d24225692610251"/>
    <m/>
    <x v="0"/>
    <n v="107"/>
    <x v="1"/>
  </r>
  <r>
    <x v="1"/>
    <m/>
    <m/>
    <x v="0"/>
    <n v="107"/>
    <x v="1"/>
  </r>
  <r>
    <x v="1"/>
    <m/>
    <n v="3.0000000000000001E-3"/>
    <x v="3"/>
    <n v="107"/>
    <x v="174"/>
  </r>
  <r>
    <x v="1"/>
    <m/>
    <n v="0.996"/>
    <x v="11"/>
    <n v="107"/>
    <x v="175"/>
  </r>
  <r>
    <x v="1"/>
    <m/>
    <m/>
    <x v="0"/>
    <n v="107"/>
    <x v="1"/>
  </r>
  <r>
    <x v="1"/>
    <s v="f3563c4bd73ba4ae8a62f1b41f6730d6936890fc"/>
    <m/>
    <x v="0"/>
    <n v="25"/>
    <x v="1"/>
  </r>
  <r>
    <x v="1"/>
    <m/>
    <m/>
    <x v="0"/>
    <n v="25"/>
    <x v="1"/>
  </r>
  <r>
    <x v="1"/>
    <m/>
    <n v="1"/>
    <x v="11"/>
    <n v="25"/>
    <x v="129"/>
  </r>
  <r>
    <x v="1"/>
    <m/>
    <m/>
    <x v="0"/>
    <n v="25"/>
    <x v="1"/>
  </r>
  <r>
    <x v="1"/>
    <s v="18737bcb6d228cd3129e6e0674639d6b98c939de"/>
    <m/>
    <x v="0"/>
    <n v="28"/>
    <x v="1"/>
  </r>
  <r>
    <x v="1"/>
    <m/>
    <m/>
    <x v="0"/>
    <n v="28"/>
    <x v="1"/>
  </r>
  <r>
    <x v="1"/>
    <m/>
    <n v="3.5000000000000003E-2"/>
    <x v="3"/>
    <n v="28"/>
    <x v="176"/>
  </r>
  <r>
    <x v="1"/>
    <m/>
    <n v="0.35199999999999998"/>
    <x v="11"/>
    <n v="28"/>
    <x v="177"/>
  </r>
  <r>
    <x v="1"/>
    <m/>
    <n v="0.61099999999999999"/>
    <x v="8"/>
    <n v="28"/>
    <x v="178"/>
  </r>
  <r>
    <x v="1"/>
    <m/>
    <m/>
    <x v="0"/>
    <n v="28"/>
    <x v="1"/>
  </r>
  <r>
    <x v="1"/>
    <s v="b12de69636d6d3749beec635f1ab10728446abed"/>
    <m/>
    <x v="0"/>
    <n v="143"/>
    <x v="1"/>
  </r>
  <r>
    <x v="1"/>
    <m/>
    <m/>
    <x v="0"/>
    <n v="143"/>
    <x v="1"/>
  </r>
  <r>
    <x v="1"/>
    <m/>
    <n v="0.22800000000000001"/>
    <x v="3"/>
    <n v="143"/>
    <x v="48"/>
  </r>
  <r>
    <x v="1"/>
    <m/>
    <n v="0.59599999999999997"/>
    <x v="8"/>
    <n v="143"/>
    <x v="49"/>
  </r>
  <r>
    <x v="1"/>
    <m/>
    <n v="0.17399999999999999"/>
    <x v="5"/>
    <n v="143"/>
    <x v="50"/>
  </r>
  <r>
    <x v="1"/>
    <m/>
    <m/>
    <x v="0"/>
    <n v="143"/>
    <x v="1"/>
  </r>
  <r>
    <x v="1"/>
    <s v="c697728f3c3779baa0ce055e511117a4a138336f"/>
    <m/>
    <x v="0"/>
    <n v="0"/>
    <x v="1"/>
  </r>
  <r>
    <x v="1"/>
    <m/>
    <m/>
    <x v="0"/>
    <n v="0"/>
    <x v="1"/>
  </r>
  <r>
    <x v="1"/>
    <s v="9f93f2ec55a3abfa9c47a2e2e4bad521510a4979"/>
    <m/>
    <x v="0"/>
    <n v="65"/>
    <x v="1"/>
  </r>
  <r>
    <x v="1"/>
    <m/>
    <m/>
    <x v="0"/>
    <n v="65"/>
    <x v="1"/>
  </r>
  <r>
    <x v="1"/>
    <m/>
    <n v="0.46"/>
    <x v="11"/>
    <n v="65"/>
    <x v="51"/>
  </r>
  <r>
    <x v="1"/>
    <m/>
    <n v="0.53900000000000003"/>
    <x v="8"/>
    <n v="65"/>
    <x v="52"/>
  </r>
  <r>
    <x v="1"/>
    <m/>
    <m/>
    <x v="0"/>
    <n v="65"/>
    <x v="1"/>
  </r>
  <r>
    <x v="1"/>
    <s v="ae30374ed8d08950880558eb6dd0e545629c716f"/>
    <m/>
    <x v="0"/>
    <n v="0"/>
    <x v="1"/>
  </r>
  <r>
    <x v="1"/>
    <m/>
    <m/>
    <x v="0"/>
    <n v="0"/>
    <x v="1"/>
  </r>
  <r>
    <x v="1"/>
    <s v="45219ef7ea4a4ee5b389dfb93420f520411e06b9"/>
    <m/>
    <x v="0"/>
    <n v="3"/>
    <x v="1"/>
  </r>
  <r>
    <x v="1"/>
    <m/>
    <m/>
    <x v="0"/>
    <n v="3"/>
    <x v="1"/>
  </r>
  <r>
    <x v="1"/>
    <m/>
    <n v="0.85199999999999998"/>
    <x v="3"/>
    <n v="3"/>
    <x v="179"/>
  </r>
  <r>
    <x v="1"/>
    <m/>
    <n v="0.14699999999999999"/>
    <x v="8"/>
    <n v="3"/>
    <x v="180"/>
  </r>
  <r>
    <x v="1"/>
    <m/>
    <m/>
    <x v="0"/>
    <n v="3"/>
    <x v="1"/>
  </r>
  <r>
    <x v="1"/>
    <s v="6d7e7fdf0d48c7e674dab1989e884a2b9aa02ed1"/>
    <m/>
    <x v="0"/>
    <n v="1"/>
    <x v="1"/>
  </r>
  <r>
    <x v="1"/>
    <m/>
    <m/>
    <x v="0"/>
    <n v="1"/>
    <x v="1"/>
  </r>
  <r>
    <x v="1"/>
    <m/>
    <n v="1"/>
    <x v="5"/>
    <n v="1"/>
    <x v="25"/>
  </r>
  <r>
    <x v="1"/>
    <m/>
    <m/>
    <x v="0"/>
    <n v="1"/>
    <x v="1"/>
  </r>
  <r>
    <x v="1"/>
    <s v="ffc77a17edc8b86496ef200b9a568ca9c6aeace9"/>
    <m/>
    <x v="0"/>
    <n v="2"/>
    <x v="1"/>
  </r>
  <r>
    <x v="1"/>
    <m/>
    <m/>
    <x v="0"/>
    <n v="2"/>
    <x v="1"/>
  </r>
  <r>
    <x v="1"/>
    <m/>
    <n v="1"/>
    <x v="8"/>
    <n v="2"/>
    <x v="14"/>
  </r>
  <r>
    <x v="1"/>
    <m/>
    <m/>
    <x v="0"/>
    <n v="2"/>
    <x v="1"/>
  </r>
  <r>
    <x v="1"/>
    <s v="fa1ec1c6eedeba0e77096102f075b0c3b3c718c0"/>
    <m/>
    <x v="0"/>
    <n v="2"/>
    <x v="1"/>
  </r>
  <r>
    <x v="1"/>
    <m/>
    <m/>
    <x v="0"/>
    <n v="2"/>
    <x v="1"/>
  </r>
  <r>
    <x v="1"/>
    <m/>
    <n v="0.83799999999999997"/>
    <x v="8"/>
    <n v="2"/>
    <x v="181"/>
  </r>
  <r>
    <x v="1"/>
    <m/>
    <n v="0.161"/>
    <x v="9"/>
    <n v="2"/>
    <x v="182"/>
  </r>
  <r>
    <x v="1"/>
    <m/>
    <m/>
    <x v="0"/>
    <n v="2"/>
    <x v="1"/>
  </r>
  <r>
    <x v="1"/>
    <s v="3f05f1da08026c6e901563b93fa8d4caf478ff11"/>
    <m/>
    <x v="0"/>
    <n v="2"/>
    <x v="1"/>
  </r>
  <r>
    <x v="1"/>
    <m/>
    <m/>
    <x v="0"/>
    <n v="2"/>
    <x v="1"/>
  </r>
  <r>
    <x v="1"/>
    <m/>
    <n v="1"/>
    <x v="8"/>
    <n v="2"/>
    <x v="14"/>
  </r>
  <r>
    <x v="1"/>
    <m/>
    <m/>
    <x v="0"/>
    <n v="2"/>
    <x v="1"/>
  </r>
  <r>
    <x v="1"/>
    <s v="c2b87b47344613aec46e46591506ebb058b97efd"/>
    <m/>
    <x v="0"/>
    <n v="2"/>
    <x v="1"/>
  </r>
  <r>
    <x v="1"/>
    <m/>
    <m/>
    <x v="0"/>
    <n v="2"/>
    <x v="1"/>
  </r>
  <r>
    <x v="1"/>
    <m/>
    <n v="5.8999999999999997E-2"/>
    <x v="3"/>
    <n v="2"/>
    <x v="183"/>
  </r>
  <r>
    <x v="1"/>
    <m/>
    <n v="0.86499999999999999"/>
    <x v="11"/>
    <n v="2"/>
    <x v="184"/>
  </r>
  <r>
    <x v="1"/>
    <m/>
    <n v="0.01"/>
    <x v="8"/>
    <n v="2"/>
    <x v="185"/>
  </r>
  <r>
    <x v="1"/>
    <m/>
    <n v="6.4000000000000001E-2"/>
    <x v="9"/>
    <n v="2"/>
    <x v="186"/>
  </r>
  <r>
    <x v="1"/>
    <m/>
    <m/>
    <x v="0"/>
    <n v="2"/>
    <x v="1"/>
  </r>
  <r>
    <x v="1"/>
    <s v="85ea4bce56b58f45113df08d5450f2e64463be77"/>
    <m/>
    <x v="0"/>
    <n v="2"/>
    <x v="1"/>
  </r>
  <r>
    <x v="1"/>
    <m/>
    <m/>
    <x v="0"/>
    <n v="2"/>
    <x v="1"/>
  </r>
  <r>
    <x v="1"/>
    <m/>
    <n v="1"/>
    <x v="8"/>
    <n v="2"/>
    <x v="14"/>
  </r>
  <r>
    <x v="1"/>
    <m/>
    <m/>
    <x v="0"/>
    <n v="2"/>
    <x v="1"/>
  </r>
  <r>
    <x v="1"/>
    <s v="7fc75d8760a55b5f4e56d0da098b1b8ffcda122f"/>
    <m/>
    <x v="0"/>
    <n v="2"/>
    <x v="1"/>
  </r>
  <r>
    <x v="1"/>
    <m/>
    <m/>
    <x v="0"/>
    <n v="2"/>
    <x v="1"/>
  </r>
  <r>
    <x v="1"/>
    <m/>
    <n v="1"/>
    <x v="18"/>
    <n v="2"/>
    <x v="14"/>
  </r>
  <r>
    <x v="1"/>
    <m/>
    <m/>
    <x v="0"/>
    <n v="2"/>
    <x v="1"/>
  </r>
  <r>
    <x v="1"/>
    <s v="0ff4555e3a0551d83a5e8aee36c713c6fdc3ce97"/>
    <m/>
    <x v="0"/>
    <n v="2"/>
    <x v="1"/>
  </r>
  <r>
    <x v="1"/>
    <m/>
    <m/>
    <x v="0"/>
    <n v="2"/>
    <x v="1"/>
  </r>
  <r>
    <x v="1"/>
    <m/>
    <n v="1"/>
    <x v="18"/>
    <n v="2"/>
    <x v="14"/>
  </r>
  <r>
    <x v="1"/>
    <m/>
    <m/>
    <x v="0"/>
    <n v="2"/>
    <x v="1"/>
  </r>
  <r>
    <x v="1"/>
    <s v="670e541090c23ddcf0c3045c775803b34af3d3c3"/>
    <m/>
    <x v="0"/>
    <n v="2"/>
    <x v="1"/>
  </r>
  <r>
    <x v="1"/>
    <m/>
    <m/>
    <x v="0"/>
    <n v="2"/>
    <x v="1"/>
  </r>
  <r>
    <x v="1"/>
    <m/>
    <n v="1.4999999999999999E-2"/>
    <x v="10"/>
    <n v="2"/>
    <x v="187"/>
  </r>
  <r>
    <x v="1"/>
    <m/>
    <n v="0.98399999999999999"/>
    <x v="3"/>
    <n v="2"/>
    <x v="188"/>
  </r>
  <r>
    <x v="1"/>
    <m/>
    <m/>
    <x v="0"/>
    <n v="2"/>
    <x v="1"/>
  </r>
  <r>
    <x v="1"/>
    <s v="bc9d347ff8594819b586e6b33da78a79f12dbefd"/>
    <m/>
    <x v="0"/>
    <n v="2"/>
    <x v="1"/>
  </r>
  <r>
    <x v="1"/>
    <m/>
    <m/>
    <x v="0"/>
    <n v="2"/>
    <x v="1"/>
  </r>
  <r>
    <x v="1"/>
    <m/>
    <n v="0.19500000000000001"/>
    <x v="6"/>
    <n v="2"/>
    <x v="189"/>
  </r>
  <r>
    <x v="1"/>
    <m/>
    <n v="0.41299999999999998"/>
    <x v="10"/>
    <n v="2"/>
    <x v="190"/>
  </r>
  <r>
    <x v="1"/>
    <m/>
    <n v="0.39100000000000001"/>
    <x v="4"/>
    <n v="2"/>
    <x v="191"/>
  </r>
  <r>
    <x v="1"/>
    <m/>
    <m/>
    <x v="0"/>
    <n v="2"/>
    <x v="1"/>
  </r>
  <r>
    <x v="1"/>
    <s v="b02aa297bc9fe08cab44b4ce0f594dfda82ddf1b"/>
    <m/>
    <x v="0"/>
    <n v="2"/>
    <x v="1"/>
  </r>
  <r>
    <x v="1"/>
    <m/>
    <m/>
    <x v="0"/>
    <n v="2"/>
    <x v="1"/>
  </r>
  <r>
    <x v="1"/>
    <m/>
    <n v="0.46500000000000002"/>
    <x v="6"/>
    <n v="2"/>
    <x v="192"/>
  </r>
  <r>
    <x v="1"/>
    <m/>
    <n v="0.53400000000000003"/>
    <x v="3"/>
    <n v="2"/>
    <x v="193"/>
  </r>
  <r>
    <x v="1"/>
    <m/>
    <m/>
    <x v="0"/>
    <n v="2"/>
    <x v="1"/>
  </r>
  <r>
    <x v="1"/>
    <s v="98865b3bc01dac19ea11e2a4059ef3074ab7a5a6"/>
    <m/>
    <x v="0"/>
    <n v="2"/>
    <x v="1"/>
  </r>
  <r>
    <x v="1"/>
    <m/>
    <m/>
    <x v="0"/>
    <n v="2"/>
    <x v="1"/>
  </r>
  <r>
    <x v="1"/>
    <m/>
    <n v="9.1999999999999998E-2"/>
    <x v="6"/>
    <n v="2"/>
    <x v="194"/>
  </r>
  <r>
    <x v="1"/>
    <m/>
    <n v="0.90700000000000003"/>
    <x v="1"/>
    <n v="2"/>
    <x v="195"/>
  </r>
  <r>
    <x v="1"/>
    <m/>
    <m/>
    <x v="0"/>
    <n v="2"/>
    <x v="1"/>
  </r>
  <r>
    <x v="1"/>
    <s v="310e250fd3936a4a959bb7e2387642c11d4e23e8"/>
    <m/>
    <x v="0"/>
    <n v="2"/>
    <x v="1"/>
  </r>
  <r>
    <x v="1"/>
    <m/>
    <m/>
    <x v="0"/>
    <n v="2"/>
    <x v="1"/>
  </r>
  <r>
    <x v="1"/>
    <m/>
    <n v="0.05"/>
    <x v="10"/>
    <n v="2"/>
    <x v="196"/>
  </r>
  <r>
    <x v="1"/>
    <m/>
    <n v="0.111"/>
    <x v="31"/>
    <n v="2"/>
    <x v="197"/>
  </r>
  <r>
    <x v="1"/>
    <m/>
    <n v="0.78800000000000003"/>
    <x v="3"/>
    <n v="2"/>
    <x v="198"/>
  </r>
  <r>
    <x v="1"/>
    <m/>
    <n v="0.05"/>
    <x v="4"/>
    <n v="2"/>
    <x v="196"/>
  </r>
  <r>
    <x v="19"/>
    <m/>
    <m/>
    <x v="0"/>
    <n v="2"/>
    <x v="1"/>
  </r>
  <r>
    <x v="19"/>
    <s v="61dac94dd60e020bfc11112e80d24ac503c3b119"/>
    <m/>
    <x v="0"/>
    <n v="61"/>
    <x v="1"/>
  </r>
  <r>
    <x v="19"/>
    <m/>
    <m/>
    <x v="0"/>
    <n v="61"/>
    <x v="1"/>
  </r>
  <r>
    <x v="19"/>
    <m/>
    <n v="6.0999999999999999E-2"/>
    <x v="10"/>
    <n v="61"/>
    <x v="199"/>
  </r>
  <r>
    <x v="19"/>
    <m/>
    <n v="0.93799999999999994"/>
    <x v="4"/>
    <n v="61"/>
    <x v="200"/>
  </r>
  <r>
    <x v="19"/>
    <m/>
    <m/>
    <x v="0"/>
    <n v="61"/>
    <x v="1"/>
  </r>
  <r>
    <x v="19"/>
    <s v="ff004c977ab551e6e25e5999b061ac45bc5fa4d6"/>
    <m/>
    <x v="0"/>
    <n v="93"/>
    <x v="1"/>
  </r>
  <r>
    <x v="19"/>
    <m/>
    <m/>
    <x v="0"/>
    <n v="93"/>
    <x v="1"/>
  </r>
  <r>
    <x v="19"/>
    <m/>
    <n v="0.79"/>
    <x v="6"/>
    <n v="93"/>
    <x v="201"/>
  </r>
  <r>
    <x v="19"/>
    <m/>
    <n v="0.20899999999999999"/>
    <x v="4"/>
    <n v="93"/>
    <x v="202"/>
  </r>
  <r>
    <x v="19"/>
    <m/>
    <m/>
    <x v="0"/>
    <n v="93"/>
    <x v="1"/>
  </r>
  <r>
    <x v="19"/>
    <s v="54c3904512f5d419347ed53fad8a73a2d528b506"/>
    <m/>
    <x v="0"/>
    <n v="2"/>
    <x v="1"/>
  </r>
  <r>
    <x v="19"/>
    <m/>
    <m/>
    <x v="0"/>
    <n v="2"/>
    <x v="1"/>
  </r>
  <r>
    <x v="19"/>
    <m/>
    <n v="1"/>
    <x v="4"/>
    <n v="2"/>
    <x v="14"/>
  </r>
  <r>
    <x v="19"/>
    <m/>
    <m/>
    <x v="0"/>
    <n v="2"/>
    <x v="1"/>
  </r>
  <r>
    <x v="19"/>
    <s v="2b087f35438cbb4d3593f3cf92cb409f99f7162a"/>
    <m/>
    <x v="0"/>
    <n v="119"/>
    <x v="1"/>
  </r>
  <r>
    <x v="19"/>
    <m/>
    <m/>
    <x v="0"/>
    <n v="119"/>
    <x v="1"/>
  </r>
  <r>
    <x v="19"/>
    <m/>
    <n v="0.255"/>
    <x v="6"/>
    <n v="119"/>
    <x v="203"/>
  </r>
  <r>
    <x v="19"/>
    <m/>
    <n v="2.5000000000000001E-2"/>
    <x v="29"/>
    <n v="119"/>
    <x v="204"/>
  </r>
  <r>
    <x v="19"/>
    <m/>
    <n v="0.23599999999999999"/>
    <x v="3"/>
    <n v="119"/>
    <x v="205"/>
  </r>
  <r>
    <x v="19"/>
    <m/>
    <n v="0.46500000000000002"/>
    <x v="4"/>
    <n v="119"/>
    <x v="206"/>
  </r>
  <r>
    <x v="19"/>
    <m/>
    <n v="1.6E-2"/>
    <x v="5"/>
    <n v="119"/>
    <x v="207"/>
  </r>
  <r>
    <x v="19"/>
    <m/>
    <m/>
    <x v="0"/>
    <n v="119"/>
    <x v="1"/>
  </r>
  <r>
    <x v="19"/>
    <s v="204f1999bf71db8b04f92a94bf4f524549d402cd"/>
    <m/>
    <x v="0"/>
    <n v="12"/>
    <x v="1"/>
  </r>
  <r>
    <x v="19"/>
    <m/>
    <m/>
    <x v="0"/>
    <n v="12"/>
    <x v="1"/>
  </r>
  <r>
    <x v="19"/>
    <m/>
    <n v="1"/>
    <x v="1"/>
    <n v="12"/>
    <x v="18"/>
  </r>
  <r>
    <x v="19"/>
    <m/>
    <m/>
    <x v="0"/>
    <n v="12"/>
    <x v="1"/>
  </r>
  <r>
    <x v="19"/>
    <s v="76b41b888ce890696bd3c97dda0ae2ec2f2810ed"/>
    <m/>
    <x v="0"/>
    <n v="2"/>
    <x v="1"/>
  </r>
  <r>
    <x v="19"/>
    <m/>
    <m/>
    <x v="0"/>
    <n v="2"/>
    <x v="1"/>
  </r>
  <r>
    <x v="19"/>
    <m/>
    <n v="1"/>
    <x v="1"/>
    <n v="2"/>
    <x v="14"/>
  </r>
  <r>
    <x v="19"/>
    <m/>
    <m/>
    <x v="0"/>
    <n v="2"/>
    <x v="1"/>
  </r>
  <r>
    <x v="19"/>
    <s v="a7bf027f519899107432855893fa5aad3c721ddb"/>
    <m/>
    <x v="0"/>
    <n v="30"/>
    <x v="1"/>
  </r>
  <r>
    <x v="19"/>
    <m/>
    <m/>
    <x v="0"/>
    <n v="30"/>
    <x v="1"/>
  </r>
  <r>
    <x v="19"/>
    <m/>
    <n v="0.307"/>
    <x v="17"/>
    <n v="30"/>
    <x v="208"/>
  </r>
  <r>
    <x v="19"/>
    <m/>
    <n v="0.69199999999999995"/>
    <x v="1"/>
    <n v="30"/>
    <x v="209"/>
  </r>
  <r>
    <x v="19"/>
    <m/>
    <m/>
    <x v="0"/>
    <n v="30"/>
    <x v="1"/>
  </r>
  <r>
    <x v="19"/>
    <s v="01a0610e69ef498137cb8b99af302662d77a6408"/>
    <m/>
    <x v="0"/>
    <n v="18"/>
    <x v="1"/>
  </r>
  <r>
    <x v="19"/>
    <m/>
    <m/>
    <x v="0"/>
    <n v="18"/>
    <x v="1"/>
  </r>
  <r>
    <x v="19"/>
    <m/>
    <n v="1"/>
    <x v="1"/>
    <n v="18"/>
    <x v="57"/>
  </r>
  <r>
    <x v="19"/>
    <m/>
    <m/>
    <x v="0"/>
    <n v="18"/>
    <x v="1"/>
  </r>
  <r>
    <x v="19"/>
    <s v="c8ae2c6c5638e5c72edefc912742ed1aa55dd6bc"/>
    <m/>
    <x v="0"/>
    <n v="27"/>
    <x v="1"/>
  </r>
  <r>
    <x v="19"/>
    <m/>
    <m/>
    <x v="0"/>
    <n v="27"/>
    <x v="1"/>
  </r>
  <r>
    <x v="19"/>
    <m/>
    <n v="1"/>
    <x v="1"/>
    <n v="27"/>
    <x v="210"/>
  </r>
  <r>
    <x v="19"/>
    <m/>
    <m/>
    <x v="0"/>
    <n v="27"/>
    <x v="1"/>
  </r>
  <r>
    <x v="19"/>
    <s v="fcd4ebbc3753864970a72b8eb05352ea0712eea7"/>
    <m/>
    <x v="0"/>
    <n v="2"/>
    <x v="1"/>
  </r>
  <r>
    <x v="19"/>
    <m/>
    <m/>
    <x v="0"/>
    <n v="2"/>
    <x v="1"/>
  </r>
  <r>
    <x v="19"/>
    <m/>
    <n v="1"/>
    <x v="6"/>
    <n v="2"/>
    <x v="14"/>
  </r>
  <r>
    <x v="19"/>
    <m/>
    <m/>
    <x v="0"/>
    <n v="2"/>
    <x v="1"/>
  </r>
  <r>
    <x v="19"/>
    <s v="9c848bff8d8feae067feb2efaa50e2084ac363a1"/>
    <m/>
    <x v="0"/>
    <n v="2"/>
    <x v="1"/>
  </r>
  <r>
    <x v="19"/>
    <m/>
    <m/>
    <x v="0"/>
    <n v="2"/>
    <x v="1"/>
  </r>
  <r>
    <x v="19"/>
    <m/>
    <n v="1"/>
    <x v="4"/>
    <n v="2"/>
    <x v="14"/>
  </r>
  <r>
    <x v="19"/>
    <m/>
    <m/>
    <x v="0"/>
    <n v="2"/>
    <x v="1"/>
  </r>
  <r>
    <x v="19"/>
    <s v="3e9dfebcf135501213edfae66499bfbffb84a666"/>
    <m/>
    <x v="0"/>
    <n v="132"/>
    <x v="1"/>
  </r>
  <r>
    <x v="19"/>
    <m/>
    <m/>
    <x v="0"/>
    <n v="132"/>
    <x v="1"/>
  </r>
  <r>
    <x v="19"/>
    <m/>
    <n v="1"/>
    <x v="4"/>
    <n v="132"/>
    <x v="211"/>
  </r>
  <r>
    <x v="19"/>
    <m/>
    <m/>
    <x v="0"/>
    <n v="132"/>
    <x v="1"/>
  </r>
  <r>
    <x v="19"/>
    <s v="3e478e686c35290fa10237cd2591b1eba3284e1e"/>
    <m/>
    <x v="0"/>
    <n v="6"/>
    <x v="1"/>
  </r>
  <r>
    <x v="19"/>
    <m/>
    <m/>
    <x v="0"/>
    <n v="6"/>
    <x v="1"/>
  </r>
  <r>
    <x v="19"/>
    <m/>
    <n v="1"/>
    <x v="20"/>
    <n v="6"/>
    <x v="4"/>
  </r>
  <r>
    <x v="19"/>
    <m/>
    <m/>
    <x v="0"/>
    <n v="6"/>
    <x v="1"/>
  </r>
  <r>
    <x v="19"/>
    <s v="1700fe29bc88a3343508c460d7341c83568d6095"/>
    <m/>
    <x v="0"/>
    <n v="3"/>
    <x v="1"/>
  </r>
  <r>
    <x v="19"/>
    <m/>
    <m/>
    <x v="0"/>
    <n v="3"/>
    <x v="1"/>
  </r>
  <r>
    <x v="19"/>
    <m/>
    <n v="1"/>
    <x v="15"/>
    <n v="3"/>
    <x v="53"/>
  </r>
  <r>
    <x v="19"/>
    <m/>
    <m/>
    <x v="0"/>
    <n v="3"/>
    <x v="1"/>
  </r>
  <r>
    <x v="19"/>
    <s v="64de8768221d87ec6d67838743e040960fc309a2"/>
    <m/>
    <x v="0"/>
    <n v="1"/>
    <x v="1"/>
  </r>
  <r>
    <x v="19"/>
    <m/>
    <m/>
    <x v="0"/>
    <n v="1"/>
    <x v="1"/>
  </r>
  <r>
    <x v="19"/>
    <m/>
    <n v="1"/>
    <x v="15"/>
    <n v="1"/>
    <x v="25"/>
  </r>
  <r>
    <x v="19"/>
    <m/>
    <m/>
    <x v="0"/>
    <n v="1"/>
    <x v="1"/>
  </r>
  <r>
    <x v="19"/>
    <s v="3243b6827aaec2ee3b24210410f8f10f5e0d41f0"/>
    <m/>
    <x v="0"/>
    <n v="3"/>
    <x v="1"/>
  </r>
  <r>
    <x v="19"/>
    <m/>
    <m/>
    <x v="0"/>
    <n v="3"/>
    <x v="1"/>
  </r>
  <r>
    <x v="19"/>
    <m/>
    <n v="1"/>
    <x v="15"/>
    <n v="3"/>
    <x v="53"/>
  </r>
  <r>
    <x v="19"/>
    <m/>
    <m/>
    <x v="0"/>
    <n v="3"/>
    <x v="1"/>
  </r>
  <r>
    <x v="19"/>
    <s v="42ab1fdd123a79b54420ff7de75e955c77d7dccf"/>
    <m/>
    <x v="0"/>
    <n v="4"/>
    <x v="1"/>
  </r>
  <r>
    <x v="19"/>
    <m/>
    <m/>
    <x v="0"/>
    <n v="4"/>
    <x v="1"/>
  </r>
  <r>
    <x v="19"/>
    <m/>
    <n v="1"/>
    <x v="16"/>
    <n v="4"/>
    <x v="44"/>
  </r>
  <r>
    <x v="19"/>
    <m/>
    <m/>
    <x v="0"/>
    <n v="4"/>
    <x v="1"/>
  </r>
  <r>
    <x v="19"/>
    <s v="748b88f682759dc699aa9093e28bc26fc9e8fb43"/>
    <m/>
    <x v="0"/>
    <n v="20"/>
    <x v="1"/>
  </r>
  <r>
    <x v="19"/>
    <m/>
    <m/>
    <x v="0"/>
    <n v="20"/>
    <x v="1"/>
  </r>
  <r>
    <x v="19"/>
    <m/>
    <n v="0.746"/>
    <x v="6"/>
    <n v="20"/>
    <x v="212"/>
  </r>
  <r>
    <x v="19"/>
    <m/>
    <n v="0.253"/>
    <x v="4"/>
    <n v="20"/>
    <x v="213"/>
  </r>
  <r>
    <x v="19"/>
    <m/>
    <m/>
    <x v="0"/>
    <n v="20"/>
    <x v="1"/>
  </r>
  <r>
    <x v="19"/>
    <s v="f93918db8ec15c9de7c884d0a560a185a8ef423d"/>
    <m/>
    <x v="0"/>
    <n v="90"/>
    <x v="1"/>
  </r>
  <r>
    <x v="19"/>
    <m/>
    <m/>
    <x v="0"/>
    <n v="90"/>
    <x v="1"/>
  </r>
  <r>
    <x v="19"/>
    <m/>
    <n v="0.35899999999999999"/>
    <x v="15"/>
    <n v="90"/>
    <x v="214"/>
  </r>
  <r>
    <x v="19"/>
    <m/>
    <n v="0.64"/>
    <x v="4"/>
    <n v="90"/>
    <x v="215"/>
  </r>
  <r>
    <x v="19"/>
    <m/>
    <m/>
    <x v="0"/>
    <n v="90"/>
    <x v="1"/>
  </r>
  <r>
    <x v="19"/>
    <s v="ad39dc9944e93094e262558d3cb1cd093dc46174"/>
    <m/>
    <x v="0"/>
    <n v="11"/>
    <x v="1"/>
  </r>
  <r>
    <x v="19"/>
    <m/>
    <m/>
    <x v="0"/>
    <n v="11"/>
    <x v="1"/>
  </r>
  <r>
    <x v="19"/>
    <m/>
    <n v="1"/>
    <x v="1"/>
    <n v="11"/>
    <x v="3"/>
  </r>
  <r>
    <x v="19"/>
    <m/>
    <m/>
    <x v="0"/>
    <n v="11"/>
    <x v="1"/>
  </r>
  <r>
    <x v="19"/>
    <s v="b8d9f892bef2d2304efd97ec12f734e912a2ba58"/>
    <m/>
    <x v="0"/>
    <n v="1"/>
    <x v="1"/>
  </r>
  <r>
    <x v="19"/>
    <m/>
    <m/>
    <x v="0"/>
    <n v="1"/>
    <x v="1"/>
  </r>
  <r>
    <x v="19"/>
    <m/>
    <n v="1"/>
    <x v="1"/>
    <n v="1"/>
    <x v="25"/>
  </r>
  <r>
    <x v="19"/>
    <m/>
    <m/>
    <x v="0"/>
    <n v="1"/>
    <x v="1"/>
  </r>
  <r>
    <x v="19"/>
    <s v="aff5b255dae46acd8aa462564a186c21e83ebd10"/>
    <m/>
    <x v="0"/>
    <n v="82"/>
    <x v="1"/>
  </r>
  <r>
    <x v="19"/>
    <m/>
    <m/>
    <x v="0"/>
    <n v="82"/>
    <x v="1"/>
  </r>
  <r>
    <x v="19"/>
    <m/>
    <n v="0.33300000000000002"/>
    <x v="15"/>
    <n v="82"/>
    <x v="216"/>
  </r>
  <r>
    <x v="19"/>
    <m/>
    <n v="0.66600000000000004"/>
    <x v="1"/>
    <n v="82"/>
    <x v="217"/>
  </r>
  <r>
    <x v="19"/>
    <m/>
    <m/>
    <x v="0"/>
    <n v="82"/>
    <x v="1"/>
  </r>
  <r>
    <x v="19"/>
    <s v="42d9b82e816d8de09eee3d3801abb0197c337deb"/>
    <m/>
    <x v="0"/>
    <n v="21"/>
    <x v="1"/>
  </r>
  <r>
    <x v="19"/>
    <m/>
    <m/>
    <x v="0"/>
    <n v="21"/>
    <x v="1"/>
  </r>
  <r>
    <x v="19"/>
    <m/>
    <n v="1"/>
    <x v="4"/>
    <n v="21"/>
    <x v="143"/>
  </r>
  <r>
    <x v="19"/>
    <m/>
    <m/>
    <x v="0"/>
    <n v="21"/>
    <x v="1"/>
  </r>
  <r>
    <x v="19"/>
    <s v="89c48968b0f635495e20c67902bd85653a0a3f5f"/>
    <m/>
    <x v="0"/>
    <n v="4"/>
    <x v="1"/>
  </r>
  <r>
    <x v="19"/>
    <m/>
    <m/>
    <x v="0"/>
    <n v="4"/>
    <x v="1"/>
  </r>
  <r>
    <x v="19"/>
    <m/>
    <n v="1"/>
    <x v="15"/>
    <n v="4"/>
    <x v="44"/>
  </r>
  <r>
    <x v="19"/>
    <m/>
    <m/>
    <x v="0"/>
    <n v="4"/>
    <x v="1"/>
  </r>
  <r>
    <x v="19"/>
    <s v="cf6c1129fc85e6ebd71759f4062b953466abd260"/>
    <m/>
    <x v="0"/>
    <n v="21"/>
    <x v="1"/>
  </r>
  <r>
    <x v="19"/>
    <m/>
    <m/>
    <x v="0"/>
    <n v="21"/>
    <x v="1"/>
  </r>
  <r>
    <x v="19"/>
    <m/>
    <n v="1"/>
    <x v="15"/>
    <n v="21"/>
    <x v="143"/>
  </r>
  <r>
    <x v="19"/>
    <m/>
    <m/>
    <x v="0"/>
    <n v="21"/>
    <x v="1"/>
  </r>
  <r>
    <x v="19"/>
    <s v="08cc9293c061567070880a65c98542d6d2eccab8"/>
    <m/>
    <x v="0"/>
    <n v="4"/>
    <x v="1"/>
  </r>
  <r>
    <x v="19"/>
    <m/>
    <m/>
    <x v="0"/>
    <n v="4"/>
    <x v="1"/>
  </r>
  <r>
    <x v="19"/>
    <m/>
    <n v="1"/>
    <x v="15"/>
    <n v="4"/>
    <x v="44"/>
  </r>
  <r>
    <x v="19"/>
    <m/>
    <m/>
    <x v="0"/>
    <n v="4"/>
    <x v="1"/>
  </r>
  <r>
    <x v="19"/>
    <s v="89271fb8acde5b1ccb523ab1f48c1728e6dc3aae"/>
    <m/>
    <x v="0"/>
    <n v="103"/>
    <x v="1"/>
  </r>
  <r>
    <x v="19"/>
    <m/>
    <m/>
    <x v="0"/>
    <n v="103"/>
    <x v="1"/>
  </r>
  <r>
    <x v="19"/>
    <m/>
    <n v="0.33900000000000002"/>
    <x v="15"/>
    <n v="103"/>
    <x v="218"/>
  </r>
  <r>
    <x v="19"/>
    <m/>
    <n v="0.66"/>
    <x v="1"/>
    <n v="103"/>
    <x v="219"/>
  </r>
  <r>
    <x v="19"/>
    <m/>
    <m/>
    <x v="0"/>
    <n v="103"/>
    <x v="1"/>
  </r>
  <r>
    <x v="19"/>
    <s v="a0407a42bfa57322feebd7286bd168233e5c699d"/>
    <m/>
    <x v="0"/>
    <n v="179"/>
    <x v="1"/>
  </r>
  <r>
    <x v="19"/>
    <m/>
    <m/>
    <x v="0"/>
    <n v="179"/>
    <x v="1"/>
  </r>
  <r>
    <x v="19"/>
    <m/>
    <n v="1"/>
    <x v="1"/>
    <n v="179"/>
    <x v="220"/>
  </r>
  <r>
    <x v="19"/>
    <m/>
    <m/>
    <x v="0"/>
    <n v="179"/>
    <x v="1"/>
  </r>
  <r>
    <x v="19"/>
    <s v="ffa338a9df43b42e94cff3d032d9aab5c4c57f22"/>
    <m/>
    <x v="0"/>
    <n v="6"/>
    <x v="1"/>
  </r>
  <r>
    <x v="19"/>
    <m/>
    <m/>
    <x v="0"/>
    <n v="6"/>
    <x v="1"/>
  </r>
  <r>
    <x v="19"/>
    <m/>
    <n v="1"/>
    <x v="4"/>
    <n v="6"/>
    <x v="4"/>
  </r>
  <r>
    <x v="19"/>
    <m/>
    <m/>
    <x v="0"/>
    <n v="6"/>
    <x v="1"/>
  </r>
  <r>
    <x v="19"/>
    <s v="b9a31adaf216643f687a3a70cf96530e11785b5e"/>
    <m/>
    <x v="0"/>
    <n v="7"/>
    <x v="1"/>
  </r>
  <r>
    <x v="19"/>
    <m/>
    <m/>
    <x v="0"/>
    <n v="7"/>
    <x v="1"/>
  </r>
  <r>
    <x v="19"/>
    <m/>
    <n v="1"/>
    <x v="4"/>
    <n v="7"/>
    <x v="66"/>
  </r>
  <r>
    <x v="19"/>
    <m/>
    <m/>
    <x v="0"/>
    <n v="7"/>
    <x v="1"/>
  </r>
  <r>
    <x v="19"/>
    <s v="5eb65e7d66ac080b47e7b4c1b87f58d828b14554"/>
    <m/>
    <x v="0"/>
    <n v="4"/>
    <x v="1"/>
  </r>
  <r>
    <x v="19"/>
    <m/>
    <m/>
    <x v="0"/>
    <n v="4"/>
    <x v="1"/>
  </r>
  <r>
    <x v="19"/>
    <m/>
    <n v="1"/>
    <x v="1"/>
    <n v="4"/>
    <x v="44"/>
  </r>
  <r>
    <x v="19"/>
    <m/>
    <m/>
    <x v="0"/>
    <n v="4"/>
    <x v="1"/>
  </r>
  <r>
    <x v="19"/>
    <s v="98410078caf81d8e7b2457e55e9025d8ec11f231"/>
    <m/>
    <x v="0"/>
    <n v="2"/>
    <x v="1"/>
  </r>
  <r>
    <x v="19"/>
    <m/>
    <m/>
    <x v="0"/>
    <n v="2"/>
    <x v="1"/>
  </r>
  <r>
    <x v="19"/>
    <m/>
    <n v="1"/>
    <x v="18"/>
    <n v="2"/>
    <x v="14"/>
  </r>
  <r>
    <x v="19"/>
    <m/>
    <m/>
    <x v="0"/>
    <n v="2"/>
    <x v="1"/>
  </r>
  <r>
    <x v="19"/>
    <s v="5a31fcebb36a7b08c094b2d445ba562130bc5b9d"/>
    <m/>
    <x v="0"/>
    <n v="6"/>
    <x v="1"/>
  </r>
  <r>
    <x v="19"/>
    <m/>
    <m/>
    <x v="0"/>
    <n v="6"/>
    <x v="1"/>
  </r>
  <r>
    <x v="19"/>
    <m/>
    <n v="1"/>
    <x v="6"/>
    <n v="6"/>
    <x v="4"/>
  </r>
  <r>
    <x v="19"/>
    <m/>
    <m/>
    <x v="0"/>
    <n v="6"/>
    <x v="1"/>
  </r>
  <r>
    <x v="19"/>
    <s v="c7a57645756a5744af96668f828507ced37cc6c3"/>
    <m/>
    <x v="0"/>
    <n v="6"/>
    <x v="1"/>
  </r>
  <r>
    <x v="19"/>
    <m/>
    <m/>
    <x v="0"/>
    <n v="6"/>
    <x v="1"/>
  </r>
  <r>
    <x v="19"/>
    <m/>
    <n v="1"/>
    <x v="1"/>
    <n v="6"/>
    <x v="4"/>
  </r>
  <r>
    <x v="19"/>
    <m/>
    <m/>
    <x v="0"/>
    <n v="6"/>
    <x v="1"/>
  </r>
  <r>
    <x v="19"/>
    <s v="97014453e0bd7d829142db5a12a23d31a341fce7"/>
    <m/>
    <x v="0"/>
    <n v="2"/>
    <x v="1"/>
  </r>
  <r>
    <x v="19"/>
    <m/>
    <m/>
    <x v="0"/>
    <n v="2"/>
    <x v="1"/>
  </r>
  <r>
    <x v="19"/>
    <m/>
    <n v="1"/>
    <x v="17"/>
    <n v="2"/>
    <x v="14"/>
  </r>
  <r>
    <x v="19"/>
    <m/>
    <m/>
    <x v="0"/>
    <n v="2"/>
    <x v="1"/>
  </r>
  <r>
    <x v="19"/>
    <s v="5b228813c32a3cc43c8c439f8af123adda512404"/>
    <m/>
    <x v="0"/>
    <n v="272"/>
    <x v="1"/>
  </r>
  <r>
    <x v="19"/>
    <m/>
    <m/>
    <x v="0"/>
    <n v="272"/>
    <x v="1"/>
  </r>
  <r>
    <x v="19"/>
    <m/>
    <n v="1"/>
    <x v="1"/>
    <n v="272"/>
    <x v="221"/>
  </r>
  <r>
    <x v="19"/>
    <m/>
    <m/>
    <x v="0"/>
    <n v="272"/>
    <x v="1"/>
  </r>
  <r>
    <x v="19"/>
    <s v="d936e4e4c5e2ce71a99219d5b910ba03d1433049"/>
    <m/>
    <x v="0"/>
    <n v="271"/>
    <x v="1"/>
  </r>
  <r>
    <x v="19"/>
    <m/>
    <m/>
    <x v="0"/>
    <n v="271"/>
    <x v="1"/>
  </r>
  <r>
    <x v="19"/>
    <m/>
    <n v="1"/>
    <x v="1"/>
    <n v="271"/>
    <x v="222"/>
  </r>
  <r>
    <x v="19"/>
    <m/>
    <m/>
    <x v="0"/>
    <n v="271"/>
    <x v="1"/>
  </r>
  <r>
    <x v="19"/>
    <s v="bef29305f04164738a4c2850bb94e009d4ad8550"/>
    <m/>
    <x v="0"/>
    <n v="8"/>
    <x v="1"/>
  </r>
  <r>
    <x v="19"/>
    <m/>
    <m/>
    <x v="0"/>
    <n v="8"/>
    <x v="1"/>
  </r>
  <r>
    <x v="19"/>
    <m/>
    <n v="1"/>
    <x v="1"/>
    <n v="8"/>
    <x v="22"/>
  </r>
  <r>
    <x v="19"/>
    <m/>
    <m/>
    <x v="0"/>
    <n v="8"/>
    <x v="1"/>
  </r>
  <r>
    <x v="19"/>
    <s v="16a811b0376916b897e34d90004f966d54b2b0cb"/>
    <m/>
    <x v="0"/>
    <n v="514"/>
    <x v="1"/>
  </r>
  <r>
    <x v="19"/>
    <m/>
    <m/>
    <x v="0"/>
    <n v="514"/>
    <x v="1"/>
  </r>
  <r>
    <x v="19"/>
    <m/>
    <n v="2E-3"/>
    <x v="25"/>
    <n v="514"/>
    <x v="223"/>
  </r>
  <r>
    <x v="19"/>
    <m/>
    <n v="0.97899999999999998"/>
    <x v="17"/>
    <n v="514"/>
    <x v="224"/>
  </r>
  <r>
    <x v="19"/>
    <m/>
    <n v="3.0000000000000001E-3"/>
    <x v="32"/>
    <n v="514"/>
    <x v="225"/>
  </r>
  <r>
    <x v="19"/>
    <m/>
    <m/>
    <x v="0"/>
    <n v="514"/>
    <x v="1"/>
  </r>
  <r>
    <x v="19"/>
    <s v="797aef7d4a7173f64a7516a10a03cf743ddf55fc"/>
    <m/>
    <x v="0"/>
    <n v="2"/>
    <x v="1"/>
  </r>
  <r>
    <x v="19"/>
    <m/>
    <m/>
    <x v="0"/>
    <n v="2"/>
    <x v="1"/>
  </r>
  <r>
    <x v="19"/>
    <m/>
    <n v="1"/>
    <x v="15"/>
    <n v="2"/>
    <x v="14"/>
  </r>
  <r>
    <x v="19"/>
    <m/>
    <m/>
    <x v="0"/>
    <n v="2"/>
    <x v="1"/>
  </r>
  <r>
    <x v="19"/>
    <s v="30b5c677c7d7f3b87df1d9132f48cb55b3e448a6"/>
    <m/>
    <x v="0"/>
    <n v="3"/>
    <x v="1"/>
  </r>
  <r>
    <x v="19"/>
    <m/>
    <m/>
    <x v="0"/>
    <n v="3"/>
    <x v="1"/>
  </r>
  <r>
    <x v="19"/>
    <m/>
    <n v="1"/>
    <x v="15"/>
    <n v="3"/>
    <x v="53"/>
  </r>
  <r>
    <x v="19"/>
    <m/>
    <m/>
    <x v="0"/>
    <n v="3"/>
    <x v="1"/>
  </r>
  <r>
    <x v="19"/>
    <s v="e35994823ac59fbb3e65ee236add1e45f227db87"/>
    <m/>
    <x v="0"/>
    <n v="9"/>
    <x v="1"/>
  </r>
  <r>
    <x v="19"/>
    <m/>
    <m/>
    <x v="0"/>
    <n v="9"/>
    <x v="1"/>
  </r>
  <r>
    <x v="19"/>
    <m/>
    <n v="1"/>
    <x v="18"/>
    <n v="9"/>
    <x v="24"/>
  </r>
  <r>
    <x v="19"/>
    <m/>
    <m/>
    <x v="0"/>
    <n v="9"/>
    <x v="1"/>
  </r>
  <r>
    <x v="19"/>
    <s v="def4d0cb8d3f657b013f6c06c8d923079ceed755"/>
    <m/>
    <x v="0"/>
    <n v="4"/>
    <x v="1"/>
  </r>
  <r>
    <x v="19"/>
    <m/>
    <m/>
    <x v="0"/>
    <n v="4"/>
    <x v="1"/>
  </r>
  <r>
    <x v="19"/>
    <m/>
    <m/>
    <x v="0"/>
    <n v="4"/>
    <x v="1"/>
  </r>
  <r>
    <x v="19"/>
    <s v="dfd49fc99cdaaa8857b6d5b7e0282c9bb2b11dbe"/>
    <m/>
    <x v="0"/>
    <n v="21"/>
    <x v="1"/>
  </r>
  <r>
    <x v="19"/>
    <m/>
    <m/>
    <x v="0"/>
    <n v="21"/>
    <x v="1"/>
  </r>
  <r>
    <x v="19"/>
    <m/>
    <n v="0.14199999999999999"/>
    <x v="15"/>
    <n v="21"/>
    <x v="226"/>
  </r>
  <r>
    <x v="19"/>
    <m/>
    <n v="0.85699999999999998"/>
    <x v="1"/>
    <n v="21"/>
    <x v="227"/>
  </r>
  <r>
    <x v="19"/>
    <m/>
    <m/>
    <x v="0"/>
    <n v="21"/>
    <x v="1"/>
  </r>
  <r>
    <x v="19"/>
    <s v="0ad766835b0dc6f21643501fd38bc4cabd306878"/>
    <m/>
    <x v="0"/>
    <n v="4"/>
    <x v="1"/>
  </r>
  <r>
    <x v="19"/>
    <m/>
    <m/>
    <x v="0"/>
    <n v="4"/>
    <x v="1"/>
  </r>
  <r>
    <x v="19"/>
    <m/>
    <n v="1"/>
    <x v="20"/>
    <n v="4"/>
    <x v="44"/>
  </r>
  <r>
    <x v="19"/>
    <m/>
    <m/>
    <x v="0"/>
    <n v="4"/>
    <x v="1"/>
  </r>
  <r>
    <x v="19"/>
    <s v="9b37bd734a82f39b1fb2e7ff3d3c008ae6b158ea"/>
    <m/>
    <x v="0"/>
    <n v="4"/>
    <x v="1"/>
  </r>
  <r>
    <x v="19"/>
    <m/>
    <m/>
    <x v="0"/>
    <n v="4"/>
    <x v="1"/>
  </r>
  <r>
    <x v="19"/>
    <m/>
    <n v="1"/>
    <x v="15"/>
    <n v="4"/>
    <x v="44"/>
  </r>
  <r>
    <x v="19"/>
    <m/>
    <m/>
    <x v="0"/>
    <n v="4"/>
    <x v="1"/>
  </r>
  <r>
    <x v="19"/>
    <s v="deb6498c0b82aea2d8fab203cd677884d356bc32"/>
    <m/>
    <x v="0"/>
    <n v="43"/>
    <x v="1"/>
  </r>
  <r>
    <x v="19"/>
    <m/>
    <m/>
    <x v="0"/>
    <n v="43"/>
    <x v="1"/>
  </r>
  <r>
    <x v="19"/>
    <m/>
    <n v="1"/>
    <x v="1"/>
    <n v="43"/>
    <x v="228"/>
  </r>
  <r>
    <x v="19"/>
    <m/>
    <m/>
    <x v="0"/>
    <n v="43"/>
    <x v="1"/>
  </r>
  <r>
    <x v="19"/>
    <s v="97c7de268e7799bb532f4a24a1244bf707de72cb"/>
    <m/>
    <x v="0"/>
    <n v="7"/>
    <x v="1"/>
  </r>
  <r>
    <x v="19"/>
    <m/>
    <m/>
    <x v="0"/>
    <n v="7"/>
    <x v="1"/>
  </r>
  <r>
    <x v="19"/>
    <m/>
    <n v="1"/>
    <x v="14"/>
    <n v="7"/>
    <x v="66"/>
  </r>
  <r>
    <x v="19"/>
    <m/>
    <m/>
    <x v="0"/>
    <n v="7"/>
    <x v="1"/>
  </r>
  <r>
    <x v="19"/>
    <s v="f60ba0af6448174a0d79e3c348c864265e9dc5e9"/>
    <m/>
    <x v="0"/>
    <n v="1"/>
    <x v="1"/>
  </r>
  <r>
    <x v="19"/>
    <m/>
    <m/>
    <x v="0"/>
    <n v="1"/>
    <x v="1"/>
  </r>
  <r>
    <x v="19"/>
    <m/>
    <n v="1"/>
    <x v="15"/>
    <n v="1"/>
    <x v="25"/>
  </r>
  <r>
    <x v="19"/>
    <m/>
    <m/>
    <x v="0"/>
    <n v="1"/>
    <x v="1"/>
  </r>
  <r>
    <x v="19"/>
    <s v="d8f91a17afa59a31222eeb377690a88af74be498"/>
    <m/>
    <x v="0"/>
    <n v="4"/>
    <x v="1"/>
  </r>
  <r>
    <x v="19"/>
    <m/>
    <m/>
    <x v="0"/>
    <n v="4"/>
    <x v="1"/>
  </r>
  <r>
    <x v="19"/>
    <m/>
    <n v="1"/>
    <x v="15"/>
    <n v="4"/>
    <x v="44"/>
  </r>
  <r>
    <x v="19"/>
    <m/>
    <m/>
    <x v="0"/>
    <n v="4"/>
    <x v="1"/>
  </r>
  <r>
    <x v="19"/>
    <s v="8e700feac97a8b5ccd34fcca653870380dcd3dec"/>
    <m/>
    <x v="0"/>
    <n v="2"/>
    <x v="1"/>
  </r>
  <r>
    <x v="19"/>
    <m/>
    <m/>
    <x v="0"/>
    <n v="2"/>
    <x v="1"/>
  </r>
  <r>
    <x v="19"/>
    <m/>
    <n v="1"/>
    <x v="18"/>
    <n v="2"/>
    <x v="14"/>
  </r>
  <r>
    <x v="19"/>
    <m/>
    <m/>
    <x v="0"/>
    <n v="2"/>
    <x v="1"/>
  </r>
  <r>
    <x v="19"/>
    <s v="34174c2f4972307f2776b160cb26ce88cb93080d"/>
    <m/>
    <x v="0"/>
    <n v="8"/>
    <x v="1"/>
  </r>
  <r>
    <x v="19"/>
    <m/>
    <m/>
    <x v="0"/>
    <n v="8"/>
    <x v="1"/>
  </r>
  <r>
    <x v="19"/>
    <m/>
    <n v="1"/>
    <x v="6"/>
    <n v="8"/>
    <x v="22"/>
  </r>
  <r>
    <x v="19"/>
    <m/>
    <m/>
    <x v="0"/>
    <n v="8"/>
    <x v="1"/>
  </r>
  <r>
    <x v="19"/>
    <s v="785a715e6795338771fcc2411db9d88585c18ed5"/>
    <m/>
    <x v="0"/>
    <n v="11"/>
    <x v="1"/>
  </r>
  <r>
    <x v="19"/>
    <m/>
    <m/>
    <x v="0"/>
    <n v="11"/>
    <x v="1"/>
  </r>
  <r>
    <x v="19"/>
    <m/>
    <n v="1"/>
    <x v="6"/>
    <n v="11"/>
    <x v="3"/>
  </r>
  <r>
    <x v="19"/>
    <m/>
    <m/>
    <x v="0"/>
    <n v="11"/>
    <x v="1"/>
  </r>
  <r>
    <x v="19"/>
    <s v="98f68e445e7ebb0b1bb38ced6ceb6a2c3d94436e"/>
    <m/>
    <x v="0"/>
    <n v="49"/>
    <x v="1"/>
  </r>
  <r>
    <x v="19"/>
    <m/>
    <m/>
    <x v="0"/>
    <n v="49"/>
    <x v="1"/>
  </r>
  <r>
    <x v="19"/>
    <m/>
    <n v="0.97899999999999998"/>
    <x v="31"/>
    <n v="49"/>
    <x v="229"/>
  </r>
  <r>
    <x v="19"/>
    <m/>
    <n v="0.02"/>
    <x v="33"/>
    <n v="49"/>
    <x v="230"/>
  </r>
  <r>
    <x v="19"/>
    <m/>
    <m/>
    <x v="0"/>
    <n v="49"/>
    <x v="1"/>
  </r>
  <r>
    <x v="19"/>
    <s v="c13de89d5283420c4cfec80fed4b94bfcb13460d"/>
    <m/>
    <x v="0"/>
    <n v="30"/>
    <x v="1"/>
  </r>
  <r>
    <x v="19"/>
    <m/>
    <m/>
    <x v="0"/>
    <n v="30"/>
    <x v="1"/>
  </r>
  <r>
    <x v="19"/>
    <m/>
    <n v="9.0999999999999998E-2"/>
    <x v="31"/>
    <n v="30"/>
    <x v="231"/>
  </r>
  <r>
    <x v="19"/>
    <m/>
    <n v="0.88"/>
    <x v="33"/>
    <n v="30"/>
    <x v="232"/>
  </r>
  <r>
    <x v="19"/>
    <m/>
    <n v="2.7E-2"/>
    <x v="19"/>
    <n v="30"/>
    <x v="233"/>
  </r>
  <r>
    <x v="19"/>
    <m/>
    <m/>
    <x v="0"/>
    <n v="30"/>
    <x v="1"/>
  </r>
  <r>
    <x v="19"/>
    <s v="09bf4a167af6ef9ca4c82f55af6f0db72aeab8b0"/>
    <m/>
    <x v="0"/>
    <n v="95"/>
    <x v="1"/>
  </r>
  <r>
    <x v="19"/>
    <m/>
    <m/>
    <x v="0"/>
    <n v="95"/>
    <x v="1"/>
  </r>
  <r>
    <x v="19"/>
    <m/>
    <n v="0.30499999999999999"/>
    <x v="33"/>
    <n v="95"/>
    <x v="234"/>
  </r>
  <r>
    <x v="19"/>
    <m/>
    <n v="0.69399999999999995"/>
    <x v="19"/>
    <n v="95"/>
    <x v="235"/>
  </r>
  <r>
    <x v="19"/>
    <m/>
    <m/>
    <x v="0"/>
    <n v="95"/>
    <x v="1"/>
  </r>
  <r>
    <x v="19"/>
    <s v="3b61574f18e644f94058f1400b2e5ac01dc30677"/>
    <m/>
    <x v="0"/>
    <n v="63"/>
    <x v="1"/>
  </r>
  <r>
    <x v="19"/>
    <m/>
    <m/>
    <x v="0"/>
    <n v="63"/>
    <x v="1"/>
  </r>
  <r>
    <x v="19"/>
    <m/>
    <n v="1"/>
    <x v="31"/>
    <n v="63"/>
    <x v="166"/>
  </r>
  <r>
    <x v="19"/>
    <m/>
    <m/>
    <x v="0"/>
    <n v="63"/>
    <x v="1"/>
  </r>
  <r>
    <x v="19"/>
    <s v="16b9edd56dfb5d6f3ec76a53f43cae4915d9e51f"/>
    <m/>
    <x v="0"/>
    <n v="463"/>
    <x v="1"/>
  </r>
  <r>
    <x v="19"/>
    <m/>
    <m/>
    <x v="0"/>
    <n v="463"/>
    <x v="1"/>
  </r>
  <r>
    <x v="19"/>
    <m/>
    <n v="0.97"/>
    <x v="31"/>
    <n v="463"/>
    <x v="236"/>
  </r>
  <r>
    <x v="19"/>
    <m/>
    <n v="2.9000000000000001E-2"/>
    <x v="3"/>
    <n v="463"/>
    <x v="237"/>
  </r>
  <r>
    <x v="19"/>
    <m/>
    <m/>
    <x v="0"/>
    <n v="463"/>
    <x v="1"/>
  </r>
  <r>
    <x v="19"/>
    <s v="4a376eab5bcf481554fda0671d98f130869b7b7b"/>
    <m/>
    <x v="0"/>
    <n v="12"/>
    <x v="1"/>
  </r>
  <r>
    <x v="19"/>
    <m/>
    <m/>
    <x v="0"/>
    <n v="12"/>
    <x v="1"/>
  </r>
  <r>
    <x v="19"/>
    <m/>
    <n v="0.80600000000000005"/>
    <x v="29"/>
    <n v="12"/>
    <x v="238"/>
  </r>
  <r>
    <x v="19"/>
    <m/>
    <n v="0.193"/>
    <x v="3"/>
    <n v="12"/>
    <x v="239"/>
  </r>
  <r>
    <x v="19"/>
    <m/>
    <m/>
    <x v="0"/>
    <n v="12"/>
    <x v="1"/>
  </r>
  <r>
    <x v="19"/>
    <s v="8c2a396be396e56da602aa4d49199db586a6ebcb"/>
    <m/>
    <x v="0"/>
    <n v="37"/>
    <x v="1"/>
  </r>
  <r>
    <x v="19"/>
    <m/>
    <m/>
    <x v="0"/>
    <n v="37"/>
    <x v="1"/>
  </r>
  <r>
    <x v="19"/>
    <m/>
    <n v="1"/>
    <x v="3"/>
    <n v="37"/>
    <x v="240"/>
  </r>
  <r>
    <x v="19"/>
    <m/>
    <m/>
    <x v="0"/>
    <n v="37"/>
    <x v="1"/>
  </r>
  <r>
    <x v="19"/>
    <s v="71bfe096862e176b6e3f6dee077e175babd9cf17"/>
    <m/>
    <x v="0"/>
    <n v="4"/>
    <x v="1"/>
  </r>
  <r>
    <x v="19"/>
    <m/>
    <m/>
    <x v="0"/>
    <n v="4"/>
    <x v="1"/>
  </r>
  <r>
    <x v="19"/>
    <m/>
    <n v="1"/>
    <x v="25"/>
    <n v="4"/>
    <x v="44"/>
  </r>
  <r>
    <x v="20"/>
    <m/>
    <m/>
    <x v="0"/>
    <n v="4"/>
    <x v="1"/>
  </r>
  <r>
    <x v="20"/>
    <s v="f2cbb543899dc8414d365ecd458c9715ea18eaff"/>
    <m/>
    <x v="0"/>
    <n v="14"/>
    <x v="1"/>
  </r>
  <r>
    <x v="20"/>
    <m/>
    <m/>
    <x v="0"/>
    <n v="14"/>
    <x v="1"/>
  </r>
  <r>
    <x v="20"/>
    <m/>
    <n v="1"/>
    <x v="1"/>
    <n v="14"/>
    <x v="43"/>
  </r>
  <r>
    <x v="21"/>
    <m/>
    <m/>
    <x v="0"/>
    <n v="14"/>
    <x v="1"/>
  </r>
  <r>
    <x v="21"/>
    <s v="56d5e59efc28a7c272ce2d984d3253fc9772d45e"/>
    <m/>
    <x v="0"/>
    <n v="2"/>
    <x v="1"/>
  </r>
  <r>
    <x v="21"/>
    <m/>
    <m/>
    <x v="0"/>
    <n v="2"/>
    <x v="1"/>
  </r>
  <r>
    <x v="21"/>
    <m/>
    <n v="1"/>
    <x v="34"/>
    <n v="2"/>
    <x v="14"/>
  </r>
  <r>
    <x v="21"/>
    <m/>
    <m/>
    <x v="0"/>
    <n v="2"/>
    <x v="1"/>
  </r>
  <r>
    <x v="21"/>
    <m/>
    <m/>
    <x v="0"/>
    <n v="7"/>
    <x v="1"/>
  </r>
  <r>
    <x v="21"/>
    <m/>
    <m/>
    <x v="0"/>
    <n v="7"/>
    <x v="1"/>
  </r>
  <r>
    <x v="21"/>
    <m/>
    <m/>
    <x v="0"/>
    <n v="7"/>
    <x v="1"/>
  </r>
  <r>
    <x v="21"/>
    <m/>
    <m/>
    <x v="0"/>
    <n v="7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2"/>
    <x v="1"/>
  </r>
  <r>
    <x v="21"/>
    <m/>
    <m/>
    <x v="0"/>
    <n v="22"/>
    <x v="1"/>
  </r>
  <r>
    <x v="21"/>
    <m/>
    <m/>
    <x v="0"/>
    <n v="22"/>
    <x v="1"/>
  </r>
  <r>
    <x v="21"/>
    <m/>
    <m/>
    <x v="0"/>
    <n v="22"/>
    <x v="1"/>
  </r>
  <r>
    <x v="21"/>
    <m/>
    <m/>
    <x v="0"/>
    <n v="152"/>
    <x v="1"/>
  </r>
  <r>
    <x v="21"/>
    <m/>
    <m/>
    <x v="0"/>
    <n v="152"/>
    <x v="1"/>
  </r>
  <r>
    <x v="21"/>
    <m/>
    <m/>
    <x v="0"/>
    <n v="152"/>
    <x v="1"/>
  </r>
  <r>
    <x v="21"/>
    <m/>
    <m/>
    <x v="0"/>
    <n v="152"/>
    <x v="1"/>
  </r>
  <r>
    <x v="21"/>
    <m/>
    <m/>
    <x v="0"/>
    <n v="12"/>
    <x v="1"/>
  </r>
  <r>
    <x v="21"/>
    <m/>
    <m/>
    <x v="0"/>
    <n v="12"/>
    <x v="1"/>
  </r>
  <r>
    <x v="21"/>
    <m/>
    <m/>
    <x v="0"/>
    <n v="12"/>
    <x v="1"/>
  </r>
  <r>
    <x v="21"/>
    <m/>
    <m/>
    <x v="0"/>
    <n v="12"/>
    <x v="1"/>
  </r>
  <r>
    <x v="21"/>
    <m/>
    <m/>
    <x v="0"/>
    <n v="6"/>
    <x v="1"/>
  </r>
  <r>
    <x v="21"/>
    <m/>
    <m/>
    <x v="0"/>
    <n v="6"/>
    <x v="1"/>
  </r>
  <r>
    <x v="21"/>
    <m/>
    <m/>
    <x v="0"/>
    <n v="6"/>
    <x v="1"/>
  </r>
  <r>
    <x v="21"/>
    <m/>
    <m/>
    <x v="0"/>
    <n v="6"/>
    <x v="1"/>
  </r>
  <r>
    <x v="21"/>
    <m/>
    <m/>
    <x v="0"/>
    <n v="6"/>
    <x v="1"/>
  </r>
  <r>
    <x v="21"/>
    <m/>
    <m/>
    <x v="0"/>
    <n v="6"/>
    <x v="1"/>
  </r>
  <r>
    <x v="21"/>
    <m/>
    <m/>
    <x v="0"/>
    <n v="6"/>
    <x v="1"/>
  </r>
  <r>
    <x v="21"/>
    <m/>
    <m/>
    <x v="0"/>
    <n v="6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4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7"/>
    <x v="1"/>
  </r>
  <r>
    <x v="21"/>
    <m/>
    <m/>
    <x v="0"/>
    <n v="7"/>
    <x v="1"/>
  </r>
  <r>
    <x v="21"/>
    <m/>
    <m/>
    <x v="0"/>
    <n v="7"/>
    <x v="1"/>
  </r>
  <r>
    <x v="21"/>
    <m/>
    <m/>
    <x v="0"/>
    <n v="7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71"/>
    <x v="1"/>
  </r>
  <r>
    <x v="21"/>
    <m/>
    <m/>
    <x v="0"/>
    <n v="71"/>
    <x v="1"/>
  </r>
  <r>
    <x v="21"/>
    <m/>
    <m/>
    <x v="0"/>
    <n v="71"/>
    <x v="1"/>
  </r>
  <r>
    <x v="21"/>
    <m/>
    <m/>
    <x v="0"/>
    <n v="71"/>
    <x v="1"/>
  </r>
  <r>
    <x v="21"/>
    <m/>
    <m/>
    <x v="0"/>
    <n v="71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41"/>
    <x v="1"/>
  </r>
  <r>
    <x v="21"/>
    <m/>
    <m/>
    <x v="0"/>
    <n v="41"/>
    <x v="1"/>
  </r>
  <r>
    <x v="21"/>
    <m/>
    <m/>
    <x v="0"/>
    <n v="41"/>
    <x v="1"/>
  </r>
  <r>
    <x v="21"/>
    <m/>
    <m/>
    <x v="0"/>
    <n v="41"/>
    <x v="1"/>
  </r>
  <r>
    <x v="21"/>
    <m/>
    <m/>
    <x v="0"/>
    <n v="41"/>
    <x v="1"/>
  </r>
  <r>
    <x v="21"/>
    <m/>
    <m/>
    <x v="0"/>
    <n v="41"/>
    <x v="1"/>
  </r>
  <r>
    <x v="21"/>
    <m/>
    <m/>
    <x v="0"/>
    <n v="12"/>
    <x v="1"/>
  </r>
  <r>
    <x v="21"/>
    <m/>
    <m/>
    <x v="0"/>
    <n v="12"/>
    <x v="1"/>
  </r>
  <r>
    <x v="21"/>
    <m/>
    <m/>
    <x v="0"/>
    <n v="12"/>
    <x v="1"/>
  </r>
  <r>
    <x v="21"/>
    <m/>
    <m/>
    <x v="0"/>
    <n v="12"/>
    <x v="1"/>
  </r>
  <r>
    <x v="21"/>
    <m/>
    <m/>
    <x v="0"/>
    <n v="14"/>
    <x v="1"/>
  </r>
  <r>
    <x v="21"/>
    <m/>
    <m/>
    <x v="0"/>
    <n v="14"/>
    <x v="1"/>
  </r>
  <r>
    <x v="21"/>
    <m/>
    <m/>
    <x v="0"/>
    <n v="14"/>
    <x v="1"/>
  </r>
  <r>
    <x v="21"/>
    <m/>
    <m/>
    <x v="0"/>
    <n v="36"/>
    <x v="1"/>
  </r>
  <r>
    <x v="21"/>
    <m/>
    <m/>
    <x v="0"/>
    <n v="36"/>
    <x v="1"/>
  </r>
  <r>
    <x v="21"/>
    <m/>
    <m/>
    <x v="0"/>
    <n v="36"/>
    <x v="1"/>
  </r>
  <r>
    <x v="21"/>
    <m/>
    <m/>
    <x v="0"/>
    <n v="36"/>
    <x v="1"/>
  </r>
  <r>
    <x v="21"/>
    <m/>
    <m/>
    <x v="0"/>
    <n v="36"/>
    <x v="1"/>
  </r>
  <r>
    <x v="21"/>
    <m/>
    <m/>
    <x v="0"/>
    <n v="36"/>
    <x v="1"/>
  </r>
  <r>
    <x v="21"/>
    <m/>
    <m/>
    <x v="0"/>
    <n v="36"/>
    <x v="1"/>
  </r>
  <r>
    <x v="21"/>
    <m/>
    <m/>
    <x v="0"/>
    <n v="36"/>
    <x v="1"/>
  </r>
  <r>
    <x v="21"/>
    <m/>
    <m/>
    <x v="0"/>
    <n v="36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3"/>
    <x v="1"/>
  </r>
  <r>
    <x v="21"/>
    <m/>
    <m/>
    <x v="0"/>
    <n v="3"/>
    <x v="1"/>
  </r>
  <r>
    <x v="21"/>
    <m/>
    <m/>
    <x v="0"/>
    <n v="3"/>
    <x v="1"/>
  </r>
  <r>
    <x v="21"/>
    <m/>
    <m/>
    <x v="0"/>
    <n v="3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30"/>
    <x v="1"/>
  </r>
  <r>
    <x v="21"/>
    <m/>
    <m/>
    <x v="0"/>
    <n v="30"/>
    <x v="1"/>
  </r>
  <r>
    <x v="21"/>
    <m/>
    <m/>
    <x v="0"/>
    <n v="30"/>
    <x v="1"/>
  </r>
  <r>
    <x v="21"/>
    <m/>
    <m/>
    <x v="0"/>
    <n v="30"/>
    <x v="1"/>
  </r>
  <r>
    <x v="21"/>
    <m/>
    <m/>
    <x v="0"/>
    <n v="30"/>
    <x v="1"/>
  </r>
  <r>
    <x v="21"/>
    <m/>
    <m/>
    <x v="0"/>
    <n v="8"/>
    <x v="1"/>
  </r>
  <r>
    <x v="21"/>
    <m/>
    <m/>
    <x v="0"/>
    <n v="8"/>
    <x v="1"/>
  </r>
  <r>
    <x v="21"/>
    <m/>
    <m/>
    <x v="0"/>
    <n v="8"/>
    <x v="1"/>
  </r>
  <r>
    <x v="21"/>
    <m/>
    <m/>
    <x v="0"/>
    <n v="8"/>
    <x v="1"/>
  </r>
  <r>
    <x v="21"/>
    <m/>
    <m/>
    <x v="0"/>
    <n v="3"/>
    <x v="1"/>
  </r>
  <r>
    <x v="21"/>
    <m/>
    <m/>
    <x v="0"/>
    <n v="3"/>
    <x v="1"/>
  </r>
  <r>
    <x v="21"/>
    <m/>
    <m/>
    <x v="0"/>
    <n v="3"/>
    <x v="1"/>
  </r>
  <r>
    <x v="21"/>
    <m/>
    <m/>
    <x v="0"/>
    <n v="3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8"/>
    <x v="1"/>
  </r>
  <r>
    <x v="21"/>
    <m/>
    <m/>
    <x v="0"/>
    <n v="8"/>
    <x v="1"/>
  </r>
  <r>
    <x v="21"/>
    <m/>
    <m/>
    <x v="0"/>
    <n v="8"/>
    <x v="1"/>
  </r>
  <r>
    <x v="21"/>
    <m/>
    <m/>
    <x v="0"/>
    <n v="8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81"/>
    <x v="1"/>
  </r>
  <r>
    <x v="21"/>
    <m/>
    <m/>
    <x v="0"/>
    <n v="81"/>
    <x v="1"/>
  </r>
  <r>
    <x v="21"/>
    <m/>
    <m/>
    <x v="0"/>
    <n v="81"/>
    <x v="1"/>
  </r>
  <r>
    <x v="21"/>
    <m/>
    <m/>
    <x v="0"/>
    <n v="81"/>
    <x v="1"/>
  </r>
  <r>
    <x v="21"/>
    <m/>
    <m/>
    <x v="0"/>
    <n v="81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1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2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9"/>
    <x v="1"/>
  </r>
  <r>
    <x v="21"/>
    <m/>
    <m/>
    <x v="0"/>
    <n v="21"/>
    <x v="1"/>
  </r>
  <r>
    <x v="21"/>
    <m/>
    <m/>
    <x v="0"/>
    <n v="21"/>
    <x v="1"/>
  </r>
  <r>
    <x v="21"/>
    <m/>
    <m/>
    <x v="0"/>
    <n v="21"/>
    <x v="1"/>
  </r>
  <r>
    <x v="21"/>
    <m/>
    <m/>
    <x v="0"/>
    <n v="21"/>
    <x v="1"/>
  </r>
  <r>
    <x v="21"/>
    <m/>
    <m/>
    <x v="0"/>
    <n v="15"/>
    <x v="1"/>
  </r>
  <r>
    <x v="21"/>
    <m/>
    <m/>
    <x v="0"/>
    <n v="15"/>
    <x v="1"/>
  </r>
  <r>
    <x v="21"/>
    <m/>
    <m/>
    <x v="0"/>
    <n v="15"/>
    <x v="1"/>
  </r>
  <r>
    <x v="21"/>
    <m/>
    <m/>
    <x v="0"/>
    <n v="15"/>
    <x v="1"/>
  </r>
  <r>
    <x v="21"/>
    <m/>
    <m/>
    <x v="0"/>
    <n v="475"/>
    <x v="1"/>
  </r>
  <r>
    <x v="21"/>
    <m/>
    <m/>
    <x v="0"/>
    <n v="475"/>
    <x v="1"/>
  </r>
  <r>
    <x v="21"/>
    <m/>
    <m/>
    <x v="0"/>
    <n v="475"/>
    <x v="1"/>
  </r>
  <r>
    <x v="21"/>
    <m/>
    <m/>
    <x v="0"/>
    <n v="475"/>
    <x v="1"/>
  </r>
  <r>
    <x v="21"/>
    <m/>
    <m/>
    <x v="0"/>
    <n v="475"/>
    <x v="1"/>
  </r>
  <r>
    <x v="21"/>
    <m/>
    <m/>
    <x v="0"/>
    <n v="3"/>
    <x v="1"/>
  </r>
  <r>
    <x v="21"/>
    <m/>
    <m/>
    <x v="0"/>
    <n v="3"/>
    <x v="1"/>
  </r>
  <r>
    <x v="21"/>
    <m/>
    <m/>
    <x v="0"/>
    <n v="3"/>
    <x v="1"/>
  </r>
  <r>
    <x v="21"/>
    <m/>
    <m/>
    <x v="0"/>
    <n v="3"/>
    <x v="1"/>
  </r>
  <r>
    <x v="21"/>
    <m/>
    <m/>
    <x v="0"/>
    <n v="12"/>
    <x v="1"/>
  </r>
  <r>
    <x v="21"/>
    <m/>
    <m/>
    <x v="0"/>
    <n v="12"/>
    <x v="1"/>
  </r>
  <r>
    <x v="21"/>
    <m/>
    <m/>
    <x v="0"/>
    <n v="12"/>
    <x v="1"/>
  </r>
  <r>
    <x v="21"/>
    <m/>
    <m/>
    <x v="0"/>
    <n v="12"/>
    <x v="1"/>
  </r>
  <r>
    <x v="21"/>
    <m/>
    <m/>
    <x v="0"/>
    <n v="12"/>
    <x v="1"/>
  </r>
  <r>
    <x v="21"/>
    <m/>
    <m/>
    <x v="0"/>
    <n v="43"/>
    <x v="1"/>
  </r>
  <r>
    <x v="21"/>
    <m/>
    <m/>
    <x v="0"/>
    <n v="43"/>
    <x v="1"/>
  </r>
  <r>
    <x v="21"/>
    <m/>
    <m/>
    <x v="0"/>
    <n v="43"/>
    <x v="1"/>
  </r>
  <r>
    <x v="21"/>
    <m/>
    <m/>
    <x v="0"/>
    <n v="43"/>
    <x v="1"/>
  </r>
  <r>
    <x v="21"/>
    <m/>
    <m/>
    <x v="0"/>
    <n v="15"/>
    <x v="1"/>
  </r>
  <r>
    <x v="21"/>
    <m/>
    <m/>
    <x v="0"/>
    <n v="15"/>
    <x v="1"/>
  </r>
  <r>
    <x v="21"/>
    <m/>
    <m/>
    <x v="0"/>
    <n v="15"/>
    <x v="1"/>
  </r>
  <r>
    <x v="22"/>
    <m/>
    <m/>
    <x v="0"/>
    <m/>
    <x v="2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14"/>
  </r>
  <r>
    <x v="21"/>
    <x v="20"/>
  </r>
  <r>
    <x v="22"/>
    <x v="9"/>
  </r>
  <r>
    <x v="23"/>
    <x v="21"/>
  </r>
  <r>
    <x v="24"/>
    <x v="22"/>
  </r>
  <r>
    <x v="25"/>
    <x v="23"/>
  </r>
  <r>
    <x v="26"/>
    <x v="24"/>
  </r>
  <r>
    <x v="27"/>
    <x v="25"/>
  </r>
  <r>
    <x v="28"/>
    <x v="26"/>
  </r>
  <r>
    <x v="29"/>
    <x v="27"/>
  </r>
  <r>
    <x v="30"/>
    <x v="28"/>
  </r>
  <r>
    <x v="31"/>
    <x v="29"/>
  </r>
  <r>
    <x v="32"/>
    <x v="29"/>
  </r>
  <r>
    <x v="33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  <r>
    <x v="34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Y40" firstHeaderRow="1" firstDataRow="2" firstDataCol="1"/>
  <pivotFields count="6">
    <pivotField axis="axisCol" showAll="0">
      <items count="24">
        <item x="17"/>
        <item x="0"/>
        <item x="18"/>
        <item x="1"/>
        <item x="2"/>
        <item x="3"/>
        <item x="4"/>
        <item x="19"/>
        <item x="5"/>
        <item x="6"/>
        <item x="7"/>
        <item x="9"/>
        <item x="8"/>
        <item x="20"/>
        <item x="21"/>
        <item x="10"/>
        <item x="11"/>
        <item x="12"/>
        <item x="13"/>
        <item x="14"/>
        <item x="15"/>
        <item x="16"/>
        <item x="22"/>
        <item t="default"/>
      </items>
    </pivotField>
    <pivotField showAll="0"/>
    <pivotField showAll="0"/>
    <pivotField axis="axisRow" showAll="0">
      <items count="36">
        <item x="25"/>
        <item x="14"/>
        <item x="6"/>
        <item x="7"/>
        <item x="3"/>
        <item x="10"/>
        <item x="31"/>
        <item x="29"/>
        <item x="12"/>
        <item x="24"/>
        <item x="11"/>
        <item x="22"/>
        <item x="23"/>
        <item x="19"/>
        <item x="27"/>
        <item x="16"/>
        <item x="20"/>
        <item x="15"/>
        <item x="18"/>
        <item x="33"/>
        <item x="26"/>
        <item x="28"/>
        <item x="34"/>
        <item x="4"/>
        <item x="17"/>
        <item x="1"/>
        <item x="13"/>
        <item x="32"/>
        <item x="21"/>
        <item x="2"/>
        <item x="5"/>
        <item x="8"/>
        <item x="30"/>
        <item x="9"/>
        <item x="0"/>
        <item t="default"/>
      </items>
    </pivotField>
    <pivotField showAll="0"/>
    <pivotField dataField="1" showAll="0">
      <items count="243">
        <item x="1"/>
        <item x="185"/>
        <item x="187"/>
        <item x="196"/>
        <item x="183"/>
        <item x="186"/>
        <item x="194"/>
        <item x="197"/>
        <item x="174"/>
        <item x="182"/>
        <item x="189"/>
        <item x="180"/>
        <item x="191"/>
        <item x="233"/>
        <item x="190"/>
        <item x="35"/>
        <item x="192"/>
        <item x="230"/>
        <item x="176"/>
        <item x="25"/>
        <item x="223"/>
        <item x="193"/>
        <item x="38"/>
        <item x="104"/>
        <item x="121"/>
        <item x="225"/>
        <item x="198"/>
        <item x="181"/>
        <item x="59"/>
        <item x="184"/>
        <item x="195"/>
        <item x="122"/>
        <item x="207"/>
        <item x="172"/>
        <item x="141"/>
        <item x="188"/>
        <item x="14"/>
        <item x="123"/>
        <item x="239"/>
        <item x="107"/>
        <item x="82"/>
        <item x="68"/>
        <item x="145"/>
        <item x="179"/>
        <item x="11"/>
        <item x="150"/>
        <item x="106"/>
        <item x="231"/>
        <item x="204"/>
        <item x="226"/>
        <item x="53"/>
        <item x="19"/>
        <item x="113"/>
        <item x="92"/>
        <item x="89"/>
        <item x="10"/>
        <item x="169"/>
        <item x="42"/>
        <item x="144"/>
        <item x="67"/>
        <item x="199"/>
        <item x="73"/>
        <item x="44"/>
        <item x="94"/>
        <item x="84"/>
        <item x="36"/>
        <item x="30"/>
        <item x="167"/>
        <item x="32"/>
        <item x="98"/>
        <item x="114"/>
        <item x="154"/>
        <item x="137"/>
        <item x="6"/>
        <item x="213"/>
        <item x="149"/>
        <item x="151"/>
        <item x="33"/>
        <item x="31"/>
        <item x="85"/>
        <item x="9"/>
        <item x="4"/>
        <item x="63"/>
        <item x="74"/>
        <item x="66"/>
        <item x="156"/>
        <item x="99"/>
        <item x="90"/>
        <item x="22"/>
        <item x="47"/>
        <item x="64"/>
        <item x="62"/>
        <item x="37"/>
        <item x="24"/>
        <item x="208"/>
        <item x="238"/>
        <item x="177"/>
        <item x="2"/>
        <item x="142"/>
        <item x="3"/>
        <item x="117"/>
        <item x="155"/>
        <item x="133"/>
        <item x="18"/>
        <item x="100"/>
        <item x="72"/>
        <item x="96"/>
        <item x="93"/>
        <item x="118"/>
        <item x="237"/>
        <item x="97"/>
        <item x="152"/>
        <item x="111"/>
        <item x="58"/>
        <item x="43"/>
        <item x="212"/>
        <item x="147"/>
        <item x="7"/>
        <item x="128"/>
        <item x="13"/>
        <item x="171"/>
        <item x="39"/>
        <item x="16"/>
        <item x="178"/>
        <item x="139"/>
        <item x="108"/>
        <item x="124"/>
        <item x="227"/>
        <item x="57"/>
        <item x="102"/>
        <item x="34"/>
        <item x="95"/>
        <item x="55"/>
        <item x="202"/>
        <item x="60"/>
        <item x="91"/>
        <item x="119"/>
        <item x="87"/>
        <item x="153"/>
        <item x="88"/>
        <item x="209"/>
        <item x="143"/>
        <item x="127"/>
        <item x="76"/>
        <item x="135"/>
        <item x="134"/>
        <item x="140"/>
        <item x="26"/>
        <item x="70"/>
        <item x="69"/>
        <item x="21"/>
        <item x="146"/>
        <item x="20"/>
        <item x="50"/>
        <item x="129"/>
        <item x="15"/>
        <item x="232"/>
        <item x="112"/>
        <item x="210"/>
        <item x="216"/>
        <item x="105"/>
        <item x="170"/>
        <item x="5"/>
        <item x="205"/>
        <item x="234"/>
        <item x="103"/>
        <item x="125"/>
        <item x="136"/>
        <item x="51"/>
        <item x="203"/>
        <item x="120"/>
        <item x="65"/>
        <item x="214"/>
        <item x="48"/>
        <item x="23"/>
        <item x="218"/>
        <item x="52"/>
        <item x="130"/>
        <item x="17"/>
        <item x="240"/>
        <item x="110"/>
        <item x="116"/>
        <item x="157"/>
        <item x="71"/>
        <item x="86"/>
        <item x="56"/>
        <item x="28"/>
        <item x="165"/>
        <item x="101"/>
        <item x="228"/>
        <item x="8"/>
        <item x="78"/>
        <item x="83"/>
        <item x="54"/>
        <item x="229"/>
        <item x="115"/>
        <item x="46"/>
        <item x="138"/>
        <item x="132"/>
        <item x="75"/>
        <item x="77"/>
        <item x="217"/>
        <item x="206"/>
        <item x="79"/>
        <item x="200"/>
        <item x="215"/>
        <item x="12"/>
        <item x="166"/>
        <item x="159"/>
        <item x="235"/>
        <item x="81"/>
        <item x="219"/>
        <item x="201"/>
        <item x="49"/>
        <item x="29"/>
        <item x="168"/>
        <item x="175"/>
        <item x="148"/>
        <item x="163"/>
        <item x="61"/>
        <item x="126"/>
        <item x="40"/>
        <item x="131"/>
        <item x="211"/>
        <item x="160"/>
        <item x="41"/>
        <item x="27"/>
        <item x="220"/>
        <item x="45"/>
        <item x="109"/>
        <item x="162"/>
        <item x="222"/>
        <item x="221"/>
        <item x="80"/>
        <item x="236"/>
        <item x="164"/>
        <item x="224"/>
        <item x="161"/>
        <item x="173"/>
        <item x="158"/>
        <item x="0"/>
        <item x="241"/>
        <item t="default"/>
      </items>
    </pivotField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2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>
      <items count="31">
        <item x="20"/>
        <item x="25"/>
        <item x="9"/>
        <item x="11"/>
        <item x="14"/>
        <item x="1"/>
        <item x="7"/>
        <item x="0"/>
        <item x="12"/>
        <item x="26"/>
        <item x="15"/>
        <item x="19"/>
        <item x="18"/>
        <item x="27"/>
        <item x="28"/>
        <item x="2"/>
        <item x="16"/>
        <item x="10"/>
        <item x="17"/>
        <item x="3"/>
        <item x="5"/>
        <item x="13"/>
        <item x="24"/>
        <item x="6"/>
        <item x="8"/>
        <item x="22"/>
        <item x="23"/>
        <item x="4"/>
        <item x="21"/>
        <item x="29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Total LOC per Compon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r_20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1Oc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ct_2011LOC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_2011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40"/>
  <sheetViews>
    <sheetView topLeftCell="Z22" workbookViewId="0">
      <selection activeCell="AF7" sqref="AF7"/>
    </sheetView>
  </sheetViews>
  <sheetFormatPr defaultRowHeight="15" x14ac:dyDescent="0.25"/>
  <cols>
    <col min="1" max="1" width="25.85546875" customWidth="1"/>
    <col min="2" max="2" width="16.28515625" bestFit="1" customWidth="1"/>
    <col min="3" max="3" width="8.5703125" bestFit="1" customWidth="1"/>
    <col min="4" max="4" width="16.42578125" bestFit="1" customWidth="1"/>
    <col min="5" max="5" width="9" bestFit="1" customWidth="1"/>
    <col min="6" max="6" width="8" bestFit="1" customWidth="1"/>
    <col min="7" max="7" width="13.5703125" bestFit="1" customWidth="1"/>
    <col min="8" max="8" width="11.5703125" bestFit="1" customWidth="1"/>
    <col min="9" max="9" width="9" bestFit="1" customWidth="1"/>
    <col min="10" max="10" width="12.140625" bestFit="1" customWidth="1"/>
    <col min="11" max="11" width="8" bestFit="1" customWidth="1"/>
    <col min="12" max="12" width="11.5703125" bestFit="1" customWidth="1"/>
    <col min="13" max="13" width="14.42578125" bestFit="1" customWidth="1"/>
    <col min="14" max="14" width="11.42578125" bestFit="1" customWidth="1"/>
    <col min="15" max="15" width="5.28515625" bestFit="1" customWidth="1"/>
    <col min="16" max="16" width="8.85546875" bestFit="1" customWidth="1"/>
    <col min="17" max="17" width="14.85546875" bestFit="1" customWidth="1"/>
    <col min="18" max="18" width="12.85546875" bestFit="1" customWidth="1"/>
    <col min="19" max="19" width="15.5703125" bestFit="1" customWidth="1"/>
    <col min="20" max="20" width="9.5703125" bestFit="1" customWidth="1"/>
    <col min="21" max="21" width="12.28515625" bestFit="1" customWidth="1"/>
    <col min="22" max="22" width="12.42578125" bestFit="1" customWidth="1"/>
    <col min="23" max="23" width="15.140625" bestFit="1" customWidth="1"/>
    <col min="24" max="24" width="7.28515625" bestFit="1" customWidth="1"/>
    <col min="25" max="25" width="11.28515625" bestFit="1" customWidth="1"/>
    <col min="27" max="27" width="21.140625" bestFit="1" customWidth="1"/>
    <col min="30" max="30" width="25.85546875" bestFit="1" customWidth="1"/>
    <col min="31" max="31" width="14" bestFit="1" customWidth="1"/>
    <col min="32" max="32" width="8.42578125" bestFit="1" customWidth="1"/>
  </cols>
  <sheetData>
    <row r="3" spans="1:54" x14ac:dyDescent="0.25">
      <c r="A3" s="7" t="s">
        <v>831</v>
      </c>
      <c r="B3" s="7" t="s">
        <v>830</v>
      </c>
      <c r="AD3" t="s">
        <v>831</v>
      </c>
      <c r="AE3" t="s">
        <v>830</v>
      </c>
      <c r="AF3">
        <f>0</f>
        <v>0</v>
      </c>
      <c r="AG3">
        <f>0</f>
        <v>0</v>
      </c>
      <c r="AH3">
        <f>0</f>
        <v>0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f>0</f>
        <v>0</v>
      </c>
      <c r="AS3">
        <f>0</f>
        <v>0</v>
      </c>
      <c r="AT3">
        <f>0</f>
        <v>0</v>
      </c>
      <c r="AU3">
        <f>0</f>
        <v>0</v>
      </c>
      <c r="AV3">
        <f>0</f>
        <v>0</v>
      </c>
      <c r="AW3">
        <f>0</f>
        <v>0</v>
      </c>
      <c r="AX3">
        <f>0</f>
        <v>0</v>
      </c>
      <c r="AY3">
        <f>0</f>
        <v>0</v>
      </c>
      <c r="AZ3">
        <f>0</f>
        <v>0</v>
      </c>
      <c r="BA3">
        <f>0</f>
        <v>0</v>
      </c>
      <c r="BB3">
        <f>0</f>
        <v>0</v>
      </c>
    </row>
    <row r="4" spans="1:54" x14ac:dyDescent="0.25">
      <c r="A4" s="7" t="s">
        <v>827</v>
      </c>
      <c r="B4" t="s">
        <v>653</v>
      </c>
      <c r="C4" t="s">
        <v>460</v>
      </c>
      <c r="D4" t="s">
        <v>684</v>
      </c>
      <c r="E4" t="s">
        <v>10</v>
      </c>
      <c r="F4" t="s">
        <v>164</v>
      </c>
      <c r="G4" t="s">
        <v>11</v>
      </c>
      <c r="H4" t="s">
        <v>819</v>
      </c>
      <c r="I4" t="s">
        <v>353</v>
      </c>
      <c r="J4" t="s">
        <v>820</v>
      </c>
      <c r="K4" t="s">
        <v>354</v>
      </c>
      <c r="L4" t="s">
        <v>821</v>
      </c>
      <c r="M4" t="s">
        <v>458</v>
      </c>
      <c r="N4" t="s">
        <v>592</v>
      </c>
      <c r="O4" t="s">
        <v>802</v>
      </c>
      <c r="P4" t="s">
        <v>804</v>
      </c>
      <c r="Q4" t="s">
        <v>35</v>
      </c>
      <c r="R4" t="s">
        <v>822</v>
      </c>
      <c r="S4" t="s">
        <v>823</v>
      </c>
      <c r="T4" t="s">
        <v>824</v>
      </c>
      <c r="U4" t="s">
        <v>825</v>
      </c>
      <c r="V4" t="s">
        <v>826</v>
      </c>
      <c r="W4" t="s">
        <v>649</v>
      </c>
      <c r="X4" t="s">
        <v>828</v>
      </c>
      <c r="Y4" t="s">
        <v>829</v>
      </c>
      <c r="AD4" t="s">
        <v>827</v>
      </c>
      <c r="AE4" t="s">
        <v>653</v>
      </c>
      <c r="AF4" t="s">
        <v>460</v>
      </c>
      <c r="AG4" t="s">
        <v>684</v>
      </c>
      <c r="AH4" t="s">
        <v>10</v>
      </c>
      <c r="AI4" t="s">
        <v>164</v>
      </c>
      <c r="AJ4" t="s">
        <v>11</v>
      </c>
      <c r="AK4" t="s">
        <v>819</v>
      </c>
      <c r="AL4" t="s">
        <v>353</v>
      </c>
      <c r="AM4" t="s">
        <v>820</v>
      </c>
      <c r="AN4" t="s">
        <v>354</v>
      </c>
      <c r="AO4" t="s">
        <v>821</v>
      </c>
      <c r="AP4" t="s">
        <v>458</v>
      </c>
      <c r="AQ4" t="s">
        <v>592</v>
      </c>
      <c r="AR4" t="s">
        <v>802</v>
      </c>
      <c r="AS4" t="s">
        <v>804</v>
      </c>
      <c r="AT4" t="s">
        <v>35</v>
      </c>
      <c r="AU4" t="s">
        <v>822</v>
      </c>
      <c r="AV4" t="s">
        <v>823</v>
      </c>
      <c r="AW4" t="s">
        <v>824</v>
      </c>
      <c r="AX4" t="s">
        <v>825</v>
      </c>
      <c r="AY4" t="s">
        <v>826</v>
      </c>
      <c r="AZ4" t="s">
        <v>649</v>
      </c>
      <c r="BA4" t="s">
        <v>828</v>
      </c>
      <c r="BB4" t="s">
        <v>829</v>
      </c>
    </row>
    <row r="5" spans="1:54" x14ac:dyDescent="0.25">
      <c r="A5" s="8" t="s">
        <v>84</v>
      </c>
      <c r="B5" s="6"/>
      <c r="C5" s="6"/>
      <c r="D5" s="6"/>
      <c r="E5" s="6"/>
      <c r="F5" s="6"/>
      <c r="G5" s="6"/>
      <c r="H5" s="6"/>
      <c r="I5" s="6">
        <v>5.0280000000000005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16.670000000000002</v>
      </c>
      <c r="X5" s="6"/>
      <c r="Y5" s="6">
        <v>21.698</v>
      </c>
      <c r="AA5" t="s">
        <v>84</v>
      </c>
      <c r="AB5">
        <v>21.698</v>
      </c>
      <c r="AD5" t="s">
        <v>84</v>
      </c>
      <c r="AE5" s="1">
        <f>(0)/21.698</f>
        <v>0</v>
      </c>
      <c r="AF5" s="1">
        <f>(0)/21.698</f>
        <v>0</v>
      </c>
      <c r="AG5" s="1">
        <f>(0)/21.698</f>
        <v>0</v>
      </c>
      <c r="AH5" s="1">
        <f>(0)/21.698</f>
        <v>0</v>
      </c>
      <c r="AI5" s="1">
        <f>(0)/21.698</f>
        <v>0</v>
      </c>
      <c r="AJ5" s="1">
        <f>(0)/21.698</f>
        <v>0</v>
      </c>
      <c r="AK5" s="1">
        <f>(0)/21.698</f>
        <v>0</v>
      </c>
      <c r="AL5" s="1">
        <v>0.23172642639874644</v>
      </c>
      <c r="AM5" s="1">
        <f>(0)/21.698</f>
        <v>0</v>
      </c>
      <c r="AN5" s="1">
        <f>(0)/21.698</f>
        <v>0</v>
      </c>
      <c r="AO5" s="1">
        <f>(0)/21.698</f>
        <v>0</v>
      </c>
      <c r="AP5" s="1">
        <f>(0)/21.698</f>
        <v>0</v>
      </c>
      <c r="AQ5" s="1">
        <f>(0)/21.698</f>
        <v>0</v>
      </c>
      <c r="AR5" s="1">
        <f>(0)/21.698</f>
        <v>0</v>
      </c>
      <c r="AS5" s="1">
        <f>(0)/21.698</f>
        <v>0</v>
      </c>
      <c r="AT5" s="1">
        <f>(0)/21.698</f>
        <v>0</v>
      </c>
      <c r="AU5" s="1">
        <f>(0)/21.698</f>
        <v>0</v>
      </c>
      <c r="AV5" s="1">
        <f>(0)/21.698</f>
        <v>0</v>
      </c>
      <c r="AW5" s="1">
        <f>(0)/21.698</f>
        <v>0</v>
      </c>
      <c r="AX5" s="1">
        <f>(0)/21.698</f>
        <v>0</v>
      </c>
      <c r="AY5" s="1">
        <f>(0)/21.698</f>
        <v>0</v>
      </c>
      <c r="AZ5" s="1">
        <v>0.76827357360125359</v>
      </c>
      <c r="BA5">
        <f>0</f>
        <v>0</v>
      </c>
      <c r="BB5">
        <v>21.698</v>
      </c>
    </row>
    <row r="6" spans="1:54" x14ac:dyDescent="0.25">
      <c r="A6" s="8" t="s">
        <v>33</v>
      </c>
      <c r="B6" s="6"/>
      <c r="C6" s="6"/>
      <c r="D6" s="6"/>
      <c r="E6" s="6">
        <v>2</v>
      </c>
      <c r="F6" s="6"/>
      <c r="G6" s="6"/>
      <c r="H6" s="6"/>
      <c r="I6" s="6">
        <v>7</v>
      </c>
      <c r="J6" s="6"/>
      <c r="K6" s="6"/>
      <c r="L6" s="6"/>
      <c r="M6" s="6">
        <v>4.17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>
        <v>13.17</v>
      </c>
      <c r="AA6" t="s">
        <v>33</v>
      </c>
      <c r="AB6">
        <v>13.17</v>
      </c>
      <c r="AD6" t="s">
        <v>33</v>
      </c>
      <c r="AE6" s="1">
        <f>(0)/13.17</f>
        <v>0</v>
      </c>
      <c r="AF6" s="1">
        <f>(0)/13.17</f>
        <v>0</v>
      </c>
      <c r="AG6" s="1">
        <f>(0)/13.17</f>
        <v>0</v>
      </c>
      <c r="AH6" s="1">
        <v>0.15186028853454822</v>
      </c>
      <c r="AI6" s="1">
        <f>(0)/13.17</f>
        <v>0</v>
      </c>
      <c r="AJ6" s="1">
        <f>(0)/13.17</f>
        <v>0</v>
      </c>
      <c r="AK6" s="1">
        <f>(0)/13.17</f>
        <v>0</v>
      </c>
      <c r="AL6" s="1">
        <v>0.5315110098709187</v>
      </c>
      <c r="AM6" s="1">
        <f>(0)/13.17</f>
        <v>0</v>
      </c>
      <c r="AN6" s="1">
        <f>(0)/13.17</f>
        <v>0</v>
      </c>
      <c r="AO6" s="1">
        <f>(0)/13.17</f>
        <v>0</v>
      </c>
      <c r="AP6" s="1">
        <v>0.31662870159453305</v>
      </c>
      <c r="AQ6" s="1">
        <f>(0)/13.17</f>
        <v>0</v>
      </c>
      <c r="AR6" s="1">
        <f>(0)/13.17</f>
        <v>0</v>
      </c>
      <c r="AS6" s="1">
        <f>(0)/13.17</f>
        <v>0</v>
      </c>
      <c r="AT6" s="1">
        <f>(0)/13.17</f>
        <v>0</v>
      </c>
      <c r="AU6" s="1">
        <f>(0)/13.17</f>
        <v>0</v>
      </c>
      <c r="AV6" s="1">
        <f>(0)/13.17</f>
        <v>0</v>
      </c>
      <c r="AW6" s="1">
        <f>(0)/13.17</f>
        <v>0</v>
      </c>
      <c r="AX6" s="1">
        <f>(0)/13.17</f>
        <v>0</v>
      </c>
      <c r="AY6" s="1">
        <f>(0)/13.17</f>
        <v>0</v>
      </c>
      <c r="AZ6" s="1">
        <f>(0)/13.17</f>
        <v>0</v>
      </c>
      <c r="BA6">
        <f>0</f>
        <v>0</v>
      </c>
      <c r="BB6">
        <v>13.17</v>
      </c>
    </row>
    <row r="7" spans="1:54" x14ac:dyDescent="0.25">
      <c r="A7" s="8" t="s">
        <v>28</v>
      </c>
      <c r="B7" s="6"/>
      <c r="C7" s="6">
        <v>34</v>
      </c>
      <c r="D7" s="6"/>
      <c r="E7" s="6">
        <v>20.404999999999998</v>
      </c>
      <c r="F7" s="6">
        <v>15</v>
      </c>
      <c r="G7" s="6">
        <v>15</v>
      </c>
      <c r="H7" s="6"/>
      <c r="I7" s="6">
        <v>145.73500000000001</v>
      </c>
      <c r="J7" s="6"/>
      <c r="K7" s="6"/>
      <c r="L7" s="6"/>
      <c r="M7" s="6"/>
      <c r="N7" s="6"/>
      <c r="O7" s="6"/>
      <c r="P7" s="6"/>
      <c r="Q7" s="6"/>
      <c r="R7" s="6"/>
      <c r="S7" s="6"/>
      <c r="T7" s="6">
        <v>20</v>
      </c>
      <c r="U7" s="6"/>
      <c r="V7" s="6"/>
      <c r="W7" s="6"/>
      <c r="X7" s="6"/>
      <c r="Y7" s="6">
        <v>250.14000000000001</v>
      </c>
      <c r="AA7" t="s">
        <v>28</v>
      </c>
      <c r="AB7">
        <v>250.14</v>
      </c>
      <c r="AD7" t="s">
        <v>28</v>
      </c>
      <c r="AE7" s="1">
        <f>(0)/250.14</f>
        <v>0</v>
      </c>
      <c r="AF7" s="9">
        <v>0.1359238826257296</v>
      </c>
      <c r="AG7" s="1">
        <f>(0)/250.14</f>
        <v>0</v>
      </c>
      <c r="AH7" s="1">
        <v>8.1574318381706243E-2</v>
      </c>
      <c r="AI7" s="1">
        <v>5.9966418805468942E-2</v>
      </c>
      <c r="AJ7" s="1">
        <v>5.9966418805468942E-2</v>
      </c>
      <c r="AK7" s="1">
        <f>(0)/250.14</f>
        <v>0</v>
      </c>
      <c r="AL7" s="1">
        <v>0.58261373630766777</v>
      </c>
      <c r="AM7" s="1">
        <f>(0)/250.14</f>
        <v>0</v>
      </c>
      <c r="AN7" s="1">
        <f>(0)/250.14</f>
        <v>0</v>
      </c>
      <c r="AO7" s="1">
        <f>(0)/250.14</f>
        <v>0</v>
      </c>
      <c r="AP7" s="1">
        <f>(0)/250.14</f>
        <v>0</v>
      </c>
      <c r="AQ7" s="1">
        <f>(0)/250.14</f>
        <v>0</v>
      </c>
      <c r="AR7" s="1">
        <f>(0)/250.14</f>
        <v>0</v>
      </c>
      <c r="AS7" s="1">
        <f>(0)/250.14</f>
        <v>0</v>
      </c>
      <c r="AT7" s="1">
        <f>(0)/250.14</f>
        <v>0</v>
      </c>
      <c r="AU7" s="1">
        <f>(0)/250.14</f>
        <v>0</v>
      </c>
      <c r="AV7" s="1">
        <f>(0)/250.14</f>
        <v>0</v>
      </c>
      <c r="AW7" s="1">
        <v>7.9955225073958594E-2</v>
      </c>
      <c r="AX7" s="1">
        <f>(0)/250.14</f>
        <v>0</v>
      </c>
      <c r="AY7" s="1">
        <f>(0)/250.14</f>
        <v>0</v>
      </c>
      <c r="AZ7" s="1">
        <f>(0)/250.14</f>
        <v>0</v>
      </c>
      <c r="BA7">
        <f>0</f>
        <v>0</v>
      </c>
      <c r="BB7">
        <v>250.14000000000001</v>
      </c>
    </row>
    <row r="8" spans="1:54" x14ac:dyDescent="0.25">
      <c r="A8" s="8" t="s">
        <v>90</v>
      </c>
      <c r="B8" s="6"/>
      <c r="C8" s="6"/>
      <c r="D8" s="6"/>
      <c r="E8" s="6">
        <v>389.49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>
        <v>389.49</v>
      </c>
      <c r="AA8" t="s">
        <v>90</v>
      </c>
      <c r="AB8">
        <v>389.49</v>
      </c>
      <c r="AD8" t="s">
        <v>90</v>
      </c>
      <c r="AE8" s="1">
        <f>(0)/389.49</f>
        <v>0</v>
      </c>
      <c r="AF8" s="1">
        <f>(0)/389.49</f>
        <v>0</v>
      </c>
      <c r="AG8" s="1">
        <f>(0)/389.49</f>
        <v>0</v>
      </c>
      <c r="AH8" s="1">
        <v>1</v>
      </c>
      <c r="AI8" s="1">
        <f>(0)/389.49</f>
        <v>0</v>
      </c>
      <c r="AJ8" s="1">
        <f>(0)/389.49</f>
        <v>0</v>
      </c>
      <c r="AK8" s="1">
        <f>(0)/389.49</f>
        <v>0</v>
      </c>
      <c r="AL8" s="1">
        <f>(0)/389.49</f>
        <v>0</v>
      </c>
      <c r="AM8" s="1">
        <f>(0)/389.49</f>
        <v>0</v>
      </c>
      <c r="AN8" s="1">
        <f>(0)/389.49</f>
        <v>0</v>
      </c>
      <c r="AO8" s="1">
        <f>(0)/389.49</f>
        <v>0</v>
      </c>
      <c r="AP8" s="1">
        <f>(0)/389.49</f>
        <v>0</v>
      </c>
      <c r="AQ8" s="1">
        <f>(0)/389.49</f>
        <v>0</v>
      </c>
      <c r="AR8" s="1">
        <f>(0)/389.49</f>
        <v>0</v>
      </c>
      <c r="AS8" s="1">
        <f>(0)/389.49</f>
        <v>0</v>
      </c>
      <c r="AT8" s="1">
        <f>(0)/389.49</f>
        <v>0</v>
      </c>
      <c r="AU8" s="1">
        <f>(0)/389.49</f>
        <v>0</v>
      </c>
      <c r="AV8" s="1">
        <f>(0)/389.49</f>
        <v>0</v>
      </c>
      <c r="AW8" s="1">
        <f>(0)/389.49</f>
        <v>0</v>
      </c>
      <c r="AX8" s="1">
        <f>(0)/389.49</f>
        <v>0</v>
      </c>
      <c r="AY8" s="1">
        <f>(0)/389.49</f>
        <v>0</v>
      </c>
      <c r="AZ8" s="1">
        <f>(0)/389.49</f>
        <v>0</v>
      </c>
      <c r="BA8">
        <f>0</f>
        <v>0</v>
      </c>
      <c r="BB8">
        <v>389.49</v>
      </c>
    </row>
    <row r="9" spans="1:54" x14ac:dyDescent="0.25">
      <c r="A9" s="8" t="s">
        <v>19</v>
      </c>
      <c r="B9" s="6"/>
      <c r="C9" s="6">
        <v>151.46800000000002</v>
      </c>
      <c r="D9" s="6"/>
      <c r="E9" s="6">
        <v>2204.1120000000001</v>
      </c>
      <c r="F9" s="6">
        <v>113.52</v>
      </c>
      <c r="G9" s="6">
        <v>113.52</v>
      </c>
      <c r="H9" s="6"/>
      <c r="I9" s="6">
        <v>80.826999999999998</v>
      </c>
      <c r="J9" s="6">
        <v>25.76</v>
      </c>
      <c r="K9" s="6">
        <v>52.628</v>
      </c>
      <c r="L9" s="6">
        <v>6</v>
      </c>
      <c r="M9" s="6">
        <v>102.57100000000001</v>
      </c>
      <c r="N9" s="6"/>
      <c r="O9" s="6"/>
      <c r="P9" s="6"/>
      <c r="Q9" s="6"/>
      <c r="R9" s="6"/>
      <c r="S9" s="6">
        <v>2</v>
      </c>
      <c r="T9" s="6"/>
      <c r="U9" s="6"/>
      <c r="V9" s="6">
        <v>15</v>
      </c>
      <c r="W9" s="6"/>
      <c r="X9" s="6"/>
      <c r="Y9" s="6">
        <v>2867.4060000000004</v>
      </c>
      <c r="AA9" t="s">
        <v>19</v>
      </c>
      <c r="AB9">
        <v>2867.4059999999995</v>
      </c>
      <c r="AD9" t="s">
        <v>19</v>
      </c>
      <c r="AE9" s="1">
        <f>(0)/2867.406</f>
        <v>0</v>
      </c>
      <c r="AF9" s="1">
        <v>5.2824050727382187E-2</v>
      </c>
      <c r="AG9" s="1">
        <f>(0)/2867.406</f>
        <v>0</v>
      </c>
      <c r="AH9" s="1">
        <v>0.76867803164253701</v>
      </c>
      <c r="AI9" s="1">
        <v>3.9589789517075716E-2</v>
      </c>
      <c r="AJ9" s="1">
        <v>3.9589789517075716E-2</v>
      </c>
      <c r="AK9" s="1">
        <f>(0)/2867.406</f>
        <v>0</v>
      </c>
      <c r="AL9" s="1">
        <v>2.8188195184079272E-2</v>
      </c>
      <c r="AM9" s="1">
        <v>8.9837295451010452E-3</v>
      </c>
      <c r="AN9" s="1">
        <v>1.8353871059766217E-2</v>
      </c>
      <c r="AO9" s="1">
        <v>2.092483589697448E-3</v>
      </c>
      <c r="AP9" s="1">
        <v>3.5771355713142827E-2</v>
      </c>
      <c r="AQ9" s="1">
        <f>(0)/2867.406</f>
        <v>0</v>
      </c>
      <c r="AR9" s="1">
        <f>(0)/2867.406</f>
        <v>0</v>
      </c>
      <c r="AS9" s="1">
        <f>(0)/2867.406</f>
        <v>0</v>
      </c>
      <c r="AT9" s="1">
        <f>(0)/2867.406</f>
        <v>0</v>
      </c>
      <c r="AU9" s="1">
        <f>(0)/2867.406</f>
        <v>0</v>
      </c>
      <c r="AV9" s="1">
        <v>6.9749452989914941E-4</v>
      </c>
      <c r="AW9" s="1">
        <f>(0)/2867.406</f>
        <v>0</v>
      </c>
      <c r="AX9" s="1">
        <f>(0)/2867.406</f>
        <v>0</v>
      </c>
      <c r="AY9" s="1">
        <v>5.23120897424362E-3</v>
      </c>
      <c r="AZ9" s="1">
        <f>(0)/2867.406</f>
        <v>0</v>
      </c>
      <c r="BA9">
        <f>0</f>
        <v>0</v>
      </c>
      <c r="BB9">
        <v>2867.4060000000004</v>
      </c>
    </row>
    <row r="10" spans="1:54" x14ac:dyDescent="0.25">
      <c r="A10" s="8" t="s">
        <v>49</v>
      </c>
      <c r="B10" s="6">
        <v>78.905999999999992</v>
      </c>
      <c r="C10" s="6"/>
      <c r="D10" s="6"/>
      <c r="E10" s="6">
        <v>236.68799999999999</v>
      </c>
      <c r="F10" s="6"/>
      <c r="G10" s="6"/>
      <c r="H10" s="6"/>
      <c r="I10" s="6">
        <v>3.7210000000000001</v>
      </c>
      <c r="J10" s="6"/>
      <c r="K10" s="6">
        <v>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>
        <v>76.638999999999996</v>
      </c>
      <c r="W10" s="6"/>
      <c r="X10" s="6"/>
      <c r="Y10" s="6">
        <v>396.95400000000001</v>
      </c>
      <c r="AA10" t="s">
        <v>49</v>
      </c>
      <c r="AB10">
        <v>396.95400000000006</v>
      </c>
      <c r="AD10" t="s">
        <v>49</v>
      </c>
      <c r="AE10" s="1">
        <v>0.19877869979896909</v>
      </c>
      <c r="AF10" s="1">
        <f>(0)/396.954</f>
        <v>0</v>
      </c>
      <c r="AG10" s="1">
        <f>(0)/396.954</f>
        <v>0</v>
      </c>
      <c r="AH10" s="1">
        <v>0.59626052388941775</v>
      </c>
      <c r="AI10" s="1">
        <f>(0)/396.954</f>
        <v>0</v>
      </c>
      <c r="AJ10" s="1">
        <f>(0)/396.954</f>
        <v>0</v>
      </c>
      <c r="AK10" s="1">
        <f>(0)/396.954</f>
        <v>0</v>
      </c>
      <c r="AL10" s="1">
        <v>9.3738821122850494E-3</v>
      </c>
      <c r="AM10" s="1">
        <f>(0)/396.954</f>
        <v>0</v>
      </c>
      <c r="AN10" s="1">
        <v>2.5191835829844259E-3</v>
      </c>
      <c r="AO10" s="1">
        <f>(0)/396.954</f>
        <v>0</v>
      </c>
      <c r="AP10" s="1">
        <f>(0)/396.954</f>
        <v>0</v>
      </c>
      <c r="AQ10" s="1">
        <f>(0)/396.954</f>
        <v>0</v>
      </c>
      <c r="AR10" s="1">
        <f>(0)/396.954</f>
        <v>0</v>
      </c>
      <c r="AS10" s="1">
        <f>(0)/396.954</f>
        <v>0</v>
      </c>
      <c r="AT10" s="1">
        <f>(0)/396.954</f>
        <v>0</v>
      </c>
      <c r="AU10" s="1">
        <f>(0)/396.954</f>
        <v>0</v>
      </c>
      <c r="AV10" s="1">
        <f>(0)/396.954</f>
        <v>0</v>
      </c>
      <c r="AW10" s="1">
        <f>(0)/396.954</f>
        <v>0</v>
      </c>
      <c r="AX10" s="1">
        <f>(0)/396.954</f>
        <v>0</v>
      </c>
      <c r="AY10" s="1">
        <v>0.19306771061634342</v>
      </c>
      <c r="AZ10" s="1">
        <f>(0)/396.954</f>
        <v>0</v>
      </c>
      <c r="BA10">
        <f>0</f>
        <v>0</v>
      </c>
      <c r="BB10">
        <v>396.95400000000001</v>
      </c>
    </row>
    <row r="11" spans="1:54" x14ac:dyDescent="0.25">
      <c r="A11" s="8" t="s">
        <v>321</v>
      </c>
      <c r="B11" s="6"/>
      <c r="C11" s="6"/>
      <c r="D11" s="6"/>
      <c r="E11" s="6">
        <v>0.222</v>
      </c>
      <c r="F11" s="6"/>
      <c r="G11" s="6"/>
      <c r="H11" s="6"/>
      <c r="I11" s="6">
        <v>562.81100000000004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563.03300000000002</v>
      </c>
      <c r="AA11" t="s">
        <v>321</v>
      </c>
      <c r="AB11">
        <v>563.03300000000002</v>
      </c>
      <c r="AD11" t="s">
        <v>321</v>
      </c>
      <c r="AE11" s="1">
        <f>(0)/563.033</f>
        <v>0</v>
      </c>
      <c r="AF11" s="1">
        <f>(0)/563.033</f>
        <v>0</v>
      </c>
      <c r="AG11" s="1">
        <f>(0)/563.033</f>
        <v>0</v>
      </c>
      <c r="AH11" s="1">
        <v>3.9429305209463746E-4</v>
      </c>
      <c r="AI11" s="1">
        <f>(0)/563.033</f>
        <v>0</v>
      </c>
      <c r="AJ11" s="1">
        <f>(0)/563.033</f>
        <v>0</v>
      </c>
      <c r="AK11" s="1">
        <f>(0)/563.033</f>
        <v>0</v>
      </c>
      <c r="AL11" s="1">
        <v>0.9996057069479054</v>
      </c>
      <c r="AM11" s="1">
        <f>(0)/563.033</f>
        <v>0</v>
      </c>
      <c r="AN11" s="1">
        <f>(0)/563.033</f>
        <v>0</v>
      </c>
      <c r="AO11" s="1">
        <f>(0)/563.033</f>
        <v>0</v>
      </c>
      <c r="AP11" s="1">
        <f>(0)/563.033</f>
        <v>0</v>
      </c>
      <c r="AQ11" s="1">
        <f>(0)/563.033</f>
        <v>0</v>
      </c>
      <c r="AR11" s="1">
        <f>(0)/563.033</f>
        <v>0</v>
      </c>
      <c r="AS11" s="1">
        <f>(0)/563.033</f>
        <v>0</v>
      </c>
      <c r="AT11" s="1">
        <f>(0)/563.033</f>
        <v>0</v>
      </c>
      <c r="AU11" s="1">
        <f>(0)/563.033</f>
        <v>0</v>
      </c>
      <c r="AV11" s="1">
        <f>(0)/563.033</f>
        <v>0</v>
      </c>
      <c r="AW11" s="1">
        <f>(0)/563.033</f>
        <v>0</v>
      </c>
      <c r="AX11" s="1">
        <f>(0)/563.033</f>
        <v>0</v>
      </c>
      <c r="AY11" s="1">
        <f>(0)/563.033</f>
        <v>0</v>
      </c>
      <c r="AZ11" s="1">
        <f>(0)/563.033</f>
        <v>0</v>
      </c>
      <c r="BA11">
        <f>0</f>
        <v>0</v>
      </c>
      <c r="BB11">
        <v>563.03300000000002</v>
      </c>
    </row>
    <row r="12" spans="1:54" x14ac:dyDescent="0.25">
      <c r="A12" s="8" t="s">
        <v>691</v>
      </c>
      <c r="B12" s="6"/>
      <c r="C12" s="6"/>
      <c r="D12" s="6"/>
      <c r="E12" s="6">
        <v>6.5500000000000007</v>
      </c>
      <c r="F12" s="6"/>
      <c r="G12" s="6"/>
      <c r="H12" s="6"/>
      <c r="I12" s="6">
        <v>12.647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>
        <v>19.197000000000003</v>
      </c>
      <c r="AA12" t="s">
        <v>691</v>
      </c>
      <c r="AB12">
        <v>19.197000000000003</v>
      </c>
      <c r="AD12" t="s">
        <v>691</v>
      </c>
      <c r="AE12" s="1">
        <f>(0)/19.197</f>
        <v>0</v>
      </c>
      <c r="AF12" s="1">
        <f>(0)/19.197</f>
        <v>0</v>
      </c>
      <c r="AG12" s="1">
        <f>(0)/19.197</f>
        <v>0</v>
      </c>
      <c r="AH12" s="1">
        <v>0.34119914569984894</v>
      </c>
      <c r="AI12" s="1">
        <f>(0)/19.197</f>
        <v>0</v>
      </c>
      <c r="AJ12" s="1">
        <f>(0)/19.197</f>
        <v>0</v>
      </c>
      <c r="AK12" s="1">
        <f>(0)/19.197</f>
        <v>0</v>
      </c>
      <c r="AL12" s="1">
        <v>0.65880085430015101</v>
      </c>
      <c r="AM12" s="1">
        <f>(0)/19.197</f>
        <v>0</v>
      </c>
      <c r="AN12" s="1">
        <f>(0)/19.197</f>
        <v>0</v>
      </c>
      <c r="AO12" s="1">
        <f>(0)/19.197</f>
        <v>0</v>
      </c>
      <c r="AP12" s="1">
        <f>(0)/19.197</f>
        <v>0</v>
      </c>
      <c r="AQ12" s="1">
        <f>(0)/19.197</f>
        <v>0</v>
      </c>
      <c r="AR12" s="1">
        <f>(0)/19.197</f>
        <v>0</v>
      </c>
      <c r="AS12" s="1">
        <f>(0)/19.197</f>
        <v>0</v>
      </c>
      <c r="AT12" s="1">
        <f>(0)/19.197</f>
        <v>0</v>
      </c>
      <c r="AU12" s="1">
        <f>(0)/19.197</f>
        <v>0</v>
      </c>
      <c r="AV12" s="1">
        <f>(0)/19.197</f>
        <v>0</v>
      </c>
      <c r="AW12" s="1">
        <f>(0)/19.197</f>
        <v>0</v>
      </c>
      <c r="AX12" s="1">
        <f>(0)/19.197</f>
        <v>0</v>
      </c>
      <c r="AY12" s="1">
        <f>(0)/19.197</f>
        <v>0</v>
      </c>
      <c r="AZ12" s="1">
        <f>(0)/19.197</f>
        <v>0</v>
      </c>
      <c r="BA12">
        <f>0</f>
        <v>0</v>
      </c>
      <c r="BB12">
        <v>19.197000000000003</v>
      </c>
    </row>
    <row r="13" spans="1:54" x14ac:dyDescent="0.25">
      <c r="A13" s="8" t="s">
        <v>45</v>
      </c>
      <c r="B13" s="6"/>
      <c r="C13" s="6"/>
      <c r="D13" s="6"/>
      <c r="E13" s="6">
        <v>335.053</v>
      </c>
      <c r="F13" s="6"/>
      <c r="G13" s="6"/>
      <c r="H13" s="6"/>
      <c r="I13" s="6"/>
      <c r="J13" s="6"/>
      <c r="K13" s="6">
        <v>414.78</v>
      </c>
      <c r="L13" s="6"/>
      <c r="M13" s="6"/>
      <c r="N13" s="6"/>
      <c r="O13" s="6"/>
      <c r="P13" s="6"/>
      <c r="Q13" s="6"/>
      <c r="R13" s="6"/>
      <c r="S13" s="6">
        <v>4.1160000000000005</v>
      </c>
      <c r="T13" s="6">
        <v>4.7279999999999998</v>
      </c>
      <c r="U13" s="6"/>
      <c r="V13" s="6"/>
      <c r="W13" s="6"/>
      <c r="X13" s="6"/>
      <c r="Y13" s="6">
        <v>758.67699999999991</v>
      </c>
      <c r="AA13" t="s">
        <v>45</v>
      </c>
      <c r="AB13">
        <v>758.67699999999991</v>
      </c>
      <c r="AD13" t="s">
        <v>45</v>
      </c>
      <c r="AE13" s="1">
        <f>(0)/758.677</f>
        <v>0</v>
      </c>
      <c r="AF13" s="1">
        <f>(0)/758.677</f>
        <v>0</v>
      </c>
      <c r="AG13" s="1">
        <f>(0)/758.677</f>
        <v>0</v>
      </c>
      <c r="AH13" s="1">
        <v>0.44162799188587509</v>
      </c>
      <c r="AI13" s="1">
        <f>(0)/758.677</f>
        <v>0</v>
      </c>
      <c r="AJ13" s="1">
        <f>(0)/758.677</f>
        <v>0</v>
      </c>
      <c r="AK13" s="1">
        <f>(0)/758.677</f>
        <v>0</v>
      </c>
      <c r="AL13" s="1">
        <f>(0)/758.677</f>
        <v>0</v>
      </c>
      <c r="AM13" s="1">
        <f>(0)/758.677</f>
        <v>0</v>
      </c>
      <c r="AN13" s="1">
        <v>0.54671487339144331</v>
      </c>
      <c r="AO13" s="1">
        <f>(0)/758.677</f>
        <v>0</v>
      </c>
      <c r="AP13" s="1">
        <f>(0)/758.677</f>
        <v>0</v>
      </c>
      <c r="AQ13" s="1">
        <f>(0)/758.677</f>
        <v>0</v>
      </c>
      <c r="AR13" s="1">
        <f>(0)/758.677</f>
        <v>0</v>
      </c>
      <c r="AS13" s="1">
        <f>(0)/758.677</f>
        <v>0</v>
      </c>
      <c r="AT13" s="1">
        <f>(0)/758.677</f>
        <v>0</v>
      </c>
      <c r="AU13" s="1">
        <f>(0)/758.677</f>
        <v>0</v>
      </c>
      <c r="AV13" s="1">
        <v>5.4252336633376277E-3</v>
      </c>
      <c r="AW13" s="1">
        <v>6.2319010593440954E-3</v>
      </c>
      <c r="AX13" s="1">
        <f>(0)/758.677</f>
        <v>0</v>
      </c>
      <c r="AY13" s="1">
        <f>(0)/758.677</f>
        <v>0</v>
      </c>
      <c r="AZ13" s="1">
        <f>(0)/758.677</f>
        <v>0</v>
      </c>
      <c r="BA13">
        <f>0</f>
        <v>0</v>
      </c>
      <c r="BB13">
        <v>758.67699999999991</v>
      </c>
    </row>
    <row r="14" spans="1:54" x14ac:dyDescent="0.25">
      <c r="A14" s="8" t="s">
        <v>29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2</v>
      </c>
      <c r="V14" s="6"/>
      <c r="W14" s="6"/>
      <c r="X14" s="6"/>
      <c r="Y14" s="6">
        <v>2</v>
      </c>
      <c r="AA14" t="s">
        <v>29</v>
      </c>
      <c r="AB14">
        <v>2</v>
      </c>
      <c r="AD14" t="s">
        <v>29</v>
      </c>
      <c r="AE14" s="1">
        <f>(0)/2</f>
        <v>0</v>
      </c>
      <c r="AF14" s="1">
        <f>(0)/2</f>
        <v>0</v>
      </c>
      <c r="AG14" s="1">
        <f>(0)/2</f>
        <v>0</v>
      </c>
      <c r="AH14" s="1">
        <f>(0)/2</f>
        <v>0</v>
      </c>
      <c r="AI14" s="1">
        <f>(0)/2</f>
        <v>0</v>
      </c>
      <c r="AJ14" s="1">
        <f>(0)/2</f>
        <v>0</v>
      </c>
      <c r="AK14" s="1">
        <f>(0)/2</f>
        <v>0</v>
      </c>
      <c r="AL14" s="1">
        <f>(0)/2</f>
        <v>0</v>
      </c>
      <c r="AM14" s="1">
        <f>(0)/2</f>
        <v>0</v>
      </c>
      <c r="AN14" s="1">
        <f>(0)/2</f>
        <v>0</v>
      </c>
      <c r="AO14" s="1">
        <f>(0)/2</f>
        <v>0</v>
      </c>
      <c r="AP14" s="1">
        <f>(0)/2</f>
        <v>0</v>
      </c>
      <c r="AQ14" s="1">
        <f>(0)/2</f>
        <v>0</v>
      </c>
      <c r="AR14" s="1">
        <f>(0)/2</f>
        <v>0</v>
      </c>
      <c r="AS14" s="1">
        <f>(0)/2</f>
        <v>0</v>
      </c>
      <c r="AT14" s="1">
        <f>(0)/2</f>
        <v>0</v>
      </c>
      <c r="AU14" s="1">
        <f>(0)/2</f>
        <v>0</v>
      </c>
      <c r="AV14" s="1">
        <f>(0)/2</f>
        <v>0</v>
      </c>
      <c r="AW14" s="1">
        <f>(0)/2</f>
        <v>0</v>
      </c>
      <c r="AX14" s="1">
        <v>1</v>
      </c>
      <c r="AY14" s="1">
        <f>(0)/2</f>
        <v>0</v>
      </c>
      <c r="AZ14" s="1">
        <f>(0)/2</f>
        <v>0</v>
      </c>
      <c r="BA14">
        <f>0</f>
        <v>0</v>
      </c>
      <c r="BB14">
        <v>2</v>
      </c>
    </row>
    <row r="15" spans="1:54" x14ac:dyDescent="0.25">
      <c r="A15" s="8" t="s">
        <v>26</v>
      </c>
      <c r="B15" s="6">
        <v>51.943999999999996</v>
      </c>
      <c r="C15" s="6"/>
      <c r="D15" s="6"/>
      <c r="E15" s="6">
        <v>235.50799999999998</v>
      </c>
      <c r="F15" s="6">
        <v>10.773999999999999</v>
      </c>
      <c r="G15" s="6">
        <v>10.773999999999999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>
        <v>309</v>
      </c>
      <c r="AA15" t="s">
        <v>26</v>
      </c>
      <c r="AB15">
        <v>309</v>
      </c>
      <c r="AD15" t="s">
        <v>26</v>
      </c>
      <c r="AE15" s="1">
        <v>0.16810355987055015</v>
      </c>
      <c r="AF15" s="1">
        <f>(0)/309</f>
        <v>0</v>
      </c>
      <c r="AG15" s="1">
        <f>(0)/309</f>
        <v>0</v>
      </c>
      <c r="AH15" s="1">
        <v>0.76216181229773461</v>
      </c>
      <c r="AI15" s="1">
        <v>3.4867313915857602E-2</v>
      </c>
      <c r="AJ15" s="1">
        <v>3.4867313915857602E-2</v>
      </c>
      <c r="AK15" s="1">
        <f>(0)/309</f>
        <v>0</v>
      </c>
      <c r="AL15" s="1">
        <f>(0)/309</f>
        <v>0</v>
      </c>
      <c r="AM15" s="1">
        <f>(0)/309</f>
        <v>0</v>
      </c>
      <c r="AN15" s="1">
        <f>(0)/309</f>
        <v>0</v>
      </c>
      <c r="AO15" s="1">
        <f>(0)/309</f>
        <v>0</v>
      </c>
      <c r="AP15" s="1">
        <f>(0)/309</f>
        <v>0</v>
      </c>
      <c r="AQ15" s="1">
        <f>(0)/309</f>
        <v>0</v>
      </c>
      <c r="AR15" s="1">
        <f>(0)/309</f>
        <v>0</v>
      </c>
      <c r="AS15" s="1">
        <f>(0)/309</f>
        <v>0</v>
      </c>
      <c r="AT15" s="1">
        <f>(0)/309</f>
        <v>0</v>
      </c>
      <c r="AU15" s="1">
        <f>(0)/309</f>
        <v>0</v>
      </c>
      <c r="AV15" s="1">
        <f>(0)/309</f>
        <v>0</v>
      </c>
      <c r="AW15" s="1">
        <f>(0)/309</f>
        <v>0</v>
      </c>
      <c r="AX15" s="1">
        <f>(0)/309</f>
        <v>0</v>
      </c>
      <c r="AY15" s="1">
        <f>(0)/309</f>
        <v>0</v>
      </c>
      <c r="AZ15" s="1">
        <f>(0)/309</f>
        <v>0</v>
      </c>
      <c r="BA15">
        <f>0</f>
        <v>0</v>
      </c>
      <c r="BB15">
        <v>309</v>
      </c>
    </row>
    <row r="16" spans="1:54" x14ac:dyDescent="0.25">
      <c r="A16" s="8" t="s">
        <v>222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>
        <v>3</v>
      </c>
      <c r="R16" s="6"/>
      <c r="S16" s="6"/>
      <c r="T16" s="6"/>
      <c r="U16" s="6"/>
      <c r="V16" s="6"/>
      <c r="W16" s="6"/>
      <c r="X16" s="6"/>
      <c r="Y16" s="6">
        <v>3</v>
      </c>
      <c r="AA16" t="s">
        <v>222</v>
      </c>
      <c r="AB16">
        <v>3</v>
      </c>
      <c r="AD16" t="s">
        <v>222</v>
      </c>
      <c r="AE16" s="1">
        <f>(0)/3</f>
        <v>0</v>
      </c>
      <c r="AF16" s="1">
        <f>(0)/3</f>
        <v>0</v>
      </c>
      <c r="AG16" s="1">
        <f>(0)/3</f>
        <v>0</v>
      </c>
      <c r="AH16" s="1">
        <f>(0)/3</f>
        <v>0</v>
      </c>
      <c r="AI16" s="1">
        <f>(0)/3</f>
        <v>0</v>
      </c>
      <c r="AJ16" s="1">
        <f>(0)/3</f>
        <v>0</v>
      </c>
      <c r="AK16" s="1">
        <f>(0)/3</f>
        <v>0</v>
      </c>
      <c r="AL16" s="1">
        <f>(0)/3</f>
        <v>0</v>
      </c>
      <c r="AM16" s="1">
        <f>(0)/3</f>
        <v>0</v>
      </c>
      <c r="AN16" s="1">
        <f>(0)/3</f>
        <v>0</v>
      </c>
      <c r="AO16" s="1">
        <f>(0)/3</f>
        <v>0</v>
      </c>
      <c r="AP16" s="1">
        <f>(0)/3</f>
        <v>0</v>
      </c>
      <c r="AQ16" s="1">
        <f>(0)/3</f>
        <v>0</v>
      </c>
      <c r="AR16" s="1">
        <f>(0)/3</f>
        <v>0</v>
      </c>
      <c r="AS16" s="1">
        <f>(0)/3</f>
        <v>0</v>
      </c>
      <c r="AT16" s="1">
        <v>1</v>
      </c>
      <c r="AU16" s="1">
        <f>(0)/3</f>
        <v>0</v>
      </c>
      <c r="AV16" s="1">
        <f>(0)/3</f>
        <v>0</v>
      </c>
      <c r="AW16" s="1">
        <f>(0)/3</f>
        <v>0</v>
      </c>
      <c r="AX16" s="1">
        <f>(0)/3</f>
        <v>0</v>
      </c>
      <c r="AY16" s="1">
        <f>(0)/3</f>
        <v>0</v>
      </c>
      <c r="AZ16" s="1">
        <f>(0)/3</f>
        <v>0</v>
      </c>
      <c r="BA16">
        <f>0</f>
        <v>0</v>
      </c>
      <c r="BB16">
        <v>3</v>
      </c>
    </row>
    <row r="17" spans="1:54" x14ac:dyDescent="0.25">
      <c r="A17" s="8" t="s">
        <v>621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23</v>
      </c>
      <c r="S17" s="6"/>
      <c r="T17" s="6"/>
      <c r="U17" s="6"/>
      <c r="V17" s="6"/>
      <c r="W17" s="6"/>
      <c r="X17" s="6"/>
      <c r="Y17" s="6">
        <v>23</v>
      </c>
      <c r="AA17" t="s">
        <v>621</v>
      </c>
      <c r="AB17">
        <v>23</v>
      </c>
      <c r="AD17" t="s">
        <v>621</v>
      </c>
      <c r="AE17" s="1">
        <f>(0)/23</f>
        <v>0</v>
      </c>
      <c r="AF17" s="1">
        <f>(0)/23</f>
        <v>0</v>
      </c>
      <c r="AG17" s="1">
        <f>(0)/23</f>
        <v>0</v>
      </c>
      <c r="AH17" s="1">
        <f>(0)/23</f>
        <v>0</v>
      </c>
      <c r="AI17" s="1">
        <f>(0)/23</f>
        <v>0</v>
      </c>
      <c r="AJ17" s="1">
        <f>(0)/23</f>
        <v>0</v>
      </c>
      <c r="AK17" s="1">
        <f>(0)/23</f>
        <v>0</v>
      </c>
      <c r="AL17" s="1">
        <f>(0)/23</f>
        <v>0</v>
      </c>
      <c r="AM17" s="1">
        <f>(0)/23</f>
        <v>0</v>
      </c>
      <c r="AN17" s="1">
        <f>(0)/23</f>
        <v>0</v>
      </c>
      <c r="AO17" s="1">
        <f>(0)/23</f>
        <v>0</v>
      </c>
      <c r="AP17" s="1">
        <f>(0)/23</f>
        <v>0</v>
      </c>
      <c r="AQ17" s="1">
        <f>(0)/23</f>
        <v>0</v>
      </c>
      <c r="AR17" s="1">
        <f>(0)/23</f>
        <v>0</v>
      </c>
      <c r="AS17" s="1">
        <f>(0)/23</f>
        <v>0</v>
      </c>
      <c r="AT17" s="1">
        <f>(0)/23</f>
        <v>0</v>
      </c>
      <c r="AU17" s="1">
        <v>1</v>
      </c>
      <c r="AV17" s="1">
        <f>(0)/23</f>
        <v>0</v>
      </c>
      <c r="AW17" s="1">
        <f>(0)/23</f>
        <v>0</v>
      </c>
      <c r="AX17" s="1">
        <f>(0)/23</f>
        <v>0</v>
      </c>
      <c r="AY17" s="1">
        <f>(0)/23</f>
        <v>0</v>
      </c>
      <c r="AZ17" s="1">
        <f>(0)/23</f>
        <v>0</v>
      </c>
      <c r="BA17">
        <f>0</f>
        <v>0</v>
      </c>
      <c r="BB17">
        <v>23</v>
      </c>
    </row>
    <row r="18" spans="1:54" x14ac:dyDescent="0.25">
      <c r="A18" s="8" t="s">
        <v>22</v>
      </c>
      <c r="B18" s="6">
        <v>292.32900000000001</v>
      </c>
      <c r="C18" s="6"/>
      <c r="D18" s="6"/>
      <c r="E18" s="6"/>
      <c r="F18" s="6">
        <v>16.850000000000001</v>
      </c>
      <c r="G18" s="6">
        <v>16.850000000000001</v>
      </c>
      <c r="H18" s="6"/>
      <c r="I18" s="6">
        <v>66.739999999999995</v>
      </c>
      <c r="J18" s="6"/>
      <c r="K18" s="6"/>
      <c r="L18" s="6"/>
      <c r="M18" s="6">
        <v>5.8199999999999994</v>
      </c>
      <c r="N18" s="6"/>
      <c r="O18" s="6"/>
      <c r="P18" s="6"/>
      <c r="Q18" s="6"/>
      <c r="R18" s="6"/>
      <c r="S18" s="6"/>
      <c r="T18" s="6"/>
      <c r="U18" s="6"/>
      <c r="V18" s="6">
        <v>53.908000000000001</v>
      </c>
      <c r="W18" s="6"/>
      <c r="X18" s="6"/>
      <c r="Y18" s="6">
        <v>452.49700000000007</v>
      </c>
      <c r="AA18" t="s">
        <v>22</v>
      </c>
      <c r="AB18">
        <v>452.49700000000001</v>
      </c>
      <c r="AD18" t="s">
        <v>22</v>
      </c>
      <c r="AE18" s="1">
        <v>0.64603522233296573</v>
      </c>
      <c r="AF18" s="1">
        <f>(0)/452.497</f>
        <v>0</v>
      </c>
      <c r="AG18" s="1">
        <f>(0)/452.497</f>
        <v>0</v>
      </c>
      <c r="AH18" s="1">
        <f>(0)/452.497</f>
        <v>0</v>
      </c>
      <c r="AI18" s="1">
        <v>3.723781594132116E-2</v>
      </c>
      <c r="AJ18" s="1">
        <v>3.723781594132116E-2</v>
      </c>
      <c r="AK18" s="1">
        <f>(0)/452.497</f>
        <v>0</v>
      </c>
      <c r="AL18" s="1">
        <v>0.14749269055927441</v>
      </c>
      <c r="AM18" s="1">
        <f>(0)/452.497</f>
        <v>0</v>
      </c>
      <c r="AN18" s="1">
        <f>(0)/452.497</f>
        <v>0</v>
      </c>
      <c r="AO18" s="1">
        <f>(0)/452.497</f>
        <v>0</v>
      </c>
      <c r="AP18" s="1">
        <v>1.2861963725726356E-2</v>
      </c>
      <c r="AQ18" s="1">
        <f>(0)/452.497</f>
        <v>0</v>
      </c>
      <c r="AR18" s="1">
        <f>(0)/452.497</f>
        <v>0</v>
      </c>
      <c r="AS18" s="1">
        <f>(0)/452.497</f>
        <v>0</v>
      </c>
      <c r="AT18" s="1">
        <f>(0)/452.497</f>
        <v>0</v>
      </c>
      <c r="AU18" s="1">
        <f>(0)/452.497</f>
        <v>0</v>
      </c>
      <c r="AV18" s="1">
        <f>(0)/452.497</f>
        <v>0</v>
      </c>
      <c r="AW18" s="1">
        <f>(0)/452.497</f>
        <v>0</v>
      </c>
      <c r="AX18" s="1">
        <f>(0)/452.497</f>
        <v>0</v>
      </c>
      <c r="AY18" s="1">
        <v>0.11913449149939115</v>
      </c>
      <c r="AZ18" s="1">
        <f>(0)/452.497</f>
        <v>0</v>
      </c>
      <c r="BA18">
        <f>0</f>
        <v>0</v>
      </c>
      <c r="BB18">
        <v>452.49700000000007</v>
      </c>
    </row>
    <row r="19" spans="1:54" x14ac:dyDescent="0.25">
      <c r="A19" s="8" t="s">
        <v>233</v>
      </c>
      <c r="B19" s="6">
        <v>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>
        <v>4</v>
      </c>
      <c r="AA19" t="s">
        <v>233</v>
      </c>
      <c r="AB19">
        <v>4</v>
      </c>
      <c r="AD19" t="s">
        <v>233</v>
      </c>
      <c r="AE19" s="1">
        <v>1</v>
      </c>
      <c r="AF19" s="1">
        <f>(0)/4</f>
        <v>0</v>
      </c>
      <c r="AG19" s="1">
        <f>(0)/4</f>
        <v>0</v>
      </c>
      <c r="AH19" s="1">
        <f>(0)/4</f>
        <v>0</v>
      </c>
      <c r="AI19" s="1">
        <f>(0)/4</f>
        <v>0</v>
      </c>
      <c r="AJ19" s="1">
        <f>(0)/4</f>
        <v>0</v>
      </c>
      <c r="AK19" s="1">
        <f>(0)/4</f>
        <v>0</v>
      </c>
      <c r="AL19" s="1">
        <f>(0)/4</f>
        <v>0</v>
      </c>
      <c r="AM19" s="1">
        <f>(0)/4</f>
        <v>0</v>
      </c>
      <c r="AN19" s="1">
        <f>(0)/4</f>
        <v>0</v>
      </c>
      <c r="AO19" s="1">
        <f>(0)/4</f>
        <v>0</v>
      </c>
      <c r="AP19" s="1">
        <f>(0)/4</f>
        <v>0</v>
      </c>
      <c r="AQ19" s="1">
        <f>(0)/4</f>
        <v>0</v>
      </c>
      <c r="AR19" s="1">
        <f>(0)/4</f>
        <v>0</v>
      </c>
      <c r="AS19" s="1">
        <f>(0)/4</f>
        <v>0</v>
      </c>
      <c r="AT19" s="1">
        <f>(0)/4</f>
        <v>0</v>
      </c>
      <c r="AU19" s="1">
        <f>(0)/4</f>
        <v>0</v>
      </c>
      <c r="AV19" s="1">
        <f>(0)/4</f>
        <v>0</v>
      </c>
      <c r="AW19" s="1">
        <f>(0)/4</f>
        <v>0</v>
      </c>
      <c r="AX19" s="1">
        <f>(0)/4</f>
        <v>0</v>
      </c>
      <c r="AY19" s="1">
        <f>(0)/4</f>
        <v>0</v>
      </c>
      <c r="AZ19" s="1">
        <f>(0)/4</f>
        <v>0</v>
      </c>
      <c r="BA19">
        <f>0</f>
        <v>0</v>
      </c>
      <c r="BB19">
        <v>4</v>
      </c>
    </row>
    <row r="20" spans="1:54" x14ac:dyDescent="0.25">
      <c r="A20" s="8" t="s">
        <v>21</v>
      </c>
      <c r="B20" s="6">
        <v>8</v>
      </c>
      <c r="C20" s="6"/>
      <c r="D20" s="6"/>
      <c r="E20" s="6"/>
      <c r="F20" s="6">
        <v>8</v>
      </c>
      <c r="G20" s="6">
        <v>8</v>
      </c>
      <c r="H20" s="6"/>
      <c r="I20" s="6">
        <v>4</v>
      </c>
      <c r="J20" s="6"/>
      <c r="K20" s="6">
        <v>12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v>40</v>
      </c>
      <c r="AA20" t="s">
        <v>21</v>
      </c>
      <c r="AB20">
        <v>40</v>
      </c>
      <c r="AD20" t="s">
        <v>21</v>
      </c>
      <c r="AE20" s="1">
        <v>0.2</v>
      </c>
      <c r="AF20" s="1">
        <f>(0)/40</f>
        <v>0</v>
      </c>
      <c r="AG20" s="1">
        <f>(0)/40</f>
        <v>0</v>
      </c>
      <c r="AH20" s="1">
        <f>(0)/40</f>
        <v>0</v>
      </c>
      <c r="AI20" s="1">
        <v>0.2</v>
      </c>
      <c r="AJ20" s="1">
        <v>0.2</v>
      </c>
      <c r="AK20" s="1">
        <f>(0)/40</f>
        <v>0</v>
      </c>
      <c r="AL20" s="1">
        <v>0.1</v>
      </c>
      <c r="AM20" s="1">
        <f>(0)/40</f>
        <v>0</v>
      </c>
      <c r="AN20" s="1">
        <v>0.3</v>
      </c>
      <c r="AO20" s="1">
        <f>(0)/40</f>
        <v>0</v>
      </c>
      <c r="AP20" s="1">
        <f>(0)/40</f>
        <v>0</v>
      </c>
      <c r="AQ20" s="1">
        <f>(0)/40</f>
        <v>0</v>
      </c>
      <c r="AR20" s="1">
        <f>(0)/40</f>
        <v>0</v>
      </c>
      <c r="AS20" s="1">
        <f>(0)/40</f>
        <v>0</v>
      </c>
      <c r="AT20" s="1">
        <f>(0)/40</f>
        <v>0</v>
      </c>
      <c r="AU20" s="1">
        <f>(0)/40</f>
        <v>0</v>
      </c>
      <c r="AV20" s="1">
        <f>(0)/40</f>
        <v>0</v>
      </c>
      <c r="AW20" s="1">
        <f>(0)/40</f>
        <v>0</v>
      </c>
      <c r="AX20" s="1">
        <f>(0)/40</f>
        <v>0</v>
      </c>
      <c r="AY20" s="1">
        <f>(0)/40</f>
        <v>0</v>
      </c>
      <c r="AZ20" s="1">
        <f>(0)/40</f>
        <v>0</v>
      </c>
      <c r="BA20">
        <f>0</f>
        <v>0</v>
      </c>
      <c r="BB20">
        <v>40</v>
      </c>
    </row>
    <row r="21" spans="1:54" x14ac:dyDescent="0.25">
      <c r="A21" s="8" t="s">
        <v>356</v>
      </c>
      <c r="B21" s="6"/>
      <c r="C21" s="6"/>
      <c r="D21" s="6"/>
      <c r="E21" s="6"/>
      <c r="F21" s="6"/>
      <c r="G21" s="6"/>
      <c r="H21" s="6"/>
      <c r="I21" s="6">
        <v>10</v>
      </c>
      <c r="J21" s="6"/>
      <c r="K21" s="6">
        <v>221.279</v>
      </c>
      <c r="L21" s="6"/>
      <c r="M21" s="6"/>
      <c r="N21" s="6"/>
      <c r="O21" s="6"/>
      <c r="P21" s="6"/>
      <c r="Q21" s="6"/>
      <c r="R21" s="6"/>
      <c r="S21" s="6">
        <v>18.914000000000001</v>
      </c>
      <c r="T21" s="6"/>
      <c r="U21" s="6"/>
      <c r="V21" s="6"/>
      <c r="W21" s="6"/>
      <c r="X21" s="6"/>
      <c r="Y21" s="6">
        <v>250.19299999999998</v>
      </c>
      <c r="AA21" t="s">
        <v>356</v>
      </c>
      <c r="AB21">
        <v>250.19299999999998</v>
      </c>
      <c r="AD21" t="s">
        <v>356</v>
      </c>
      <c r="AE21" s="1">
        <f>(0)/250.193</f>
        <v>0</v>
      </c>
      <c r="AF21" s="1">
        <f>(0)/250.193</f>
        <v>0</v>
      </c>
      <c r="AG21" s="1">
        <f>(0)/250.193</f>
        <v>0</v>
      </c>
      <c r="AH21" s="1">
        <f>(0)/250.193</f>
        <v>0</v>
      </c>
      <c r="AI21" s="1">
        <f>(0)/250.193</f>
        <v>0</v>
      </c>
      <c r="AJ21" s="1">
        <f>(0)/250.193</f>
        <v>0</v>
      </c>
      <c r="AK21" s="1">
        <f>(0)/250.193</f>
        <v>0</v>
      </c>
      <c r="AL21" s="1">
        <v>3.9969143820970214E-2</v>
      </c>
      <c r="AM21" s="1">
        <f>(0)/250.193</f>
        <v>0</v>
      </c>
      <c r="AN21" s="1">
        <v>0.88443321755604676</v>
      </c>
      <c r="AO21" s="1">
        <f>(0)/250.193</f>
        <v>0</v>
      </c>
      <c r="AP21" s="1">
        <f>(0)/250.193</f>
        <v>0</v>
      </c>
      <c r="AQ21" s="1">
        <f>(0)/250.193</f>
        <v>0</v>
      </c>
      <c r="AR21" s="1">
        <f>(0)/250.193</f>
        <v>0</v>
      </c>
      <c r="AS21" s="1">
        <f>(0)/250.193</f>
        <v>0</v>
      </c>
      <c r="AT21" s="1">
        <f>(0)/250.193</f>
        <v>0</v>
      </c>
      <c r="AU21" s="1">
        <f>(0)/250.193</f>
        <v>0</v>
      </c>
      <c r="AV21" s="1">
        <v>7.5597638622983063E-2</v>
      </c>
      <c r="AW21" s="1">
        <f>(0)/250.193</f>
        <v>0</v>
      </c>
      <c r="AX21" s="1">
        <f>(0)/250.193</f>
        <v>0</v>
      </c>
      <c r="AY21" s="1">
        <f>(0)/250.193</f>
        <v>0</v>
      </c>
      <c r="AZ21" s="1">
        <f>(0)/250.193</f>
        <v>0</v>
      </c>
      <c r="BA21">
        <f>0</f>
        <v>0</v>
      </c>
      <c r="BB21">
        <v>250.19299999999998</v>
      </c>
    </row>
    <row r="22" spans="1:54" x14ac:dyDescent="0.25">
      <c r="A22" s="8" t="s">
        <v>34</v>
      </c>
      <c r="B22" s="6">
        <v>53.019999999999996</v>
      </c>
      <c r="C22" s="6"/>
      <c r="D22" s="6"/>
      <c r="E22" s="6"/>
      <c r="F22" s="6">
        <v>73.575000000000003</v>
      </c>
      <c r="G22" s="6">
        <v>73.575000000000003</v>
      </c>
      <c r="H22" s="6">
        <v>3</v>
      </c>
      <c r="I22" s="6">
        <v>147.51500000000001</v>
      </c>
      <c r="J22" s="6"/>
      <c r="K22" s="6">
        <v>12.24</v>
      </c>
      <c r="L22" s="6"/>
      <c r="M22" s="6">
        <v>10.629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v>373.55400000000009</v>
      </c>
      <c r="AA22" t="s">
        <v>34</v>
      </c>
      <c r="AB22">
        <v>373.55400000000003</v>
      </c>
      <c r="AD22" t="s">
        <v>34</v>
      </c>
      <c r="AE22" s="1">
        <v>0.14193396403197395</v>
      </c>
      <c r="AF22" s="1">
        <f>(0)/373.554</f>
        <v>0</v>
      </c>
      <c r="AG22" s="1">
        <f>(0)/373.554</f>
        <v>0</v>
      </c>
      <c r="AH22" s="1">
        <f>(0)/373.554</f>
        <v>0</v>
      </c>
      <c r="AI22" s="1">
        <v>0.19695947573844744</v>
      </c>
      <c r="AJ22" s="1">
        <v>0.19695947573844744</v>
      </c>
      <c r="AK22" s="1">
        <v>8.0309674103342474E-3</v>
      </c>
      <c r="AL22" s="1">
        <v>0.39489605251181892</v>
      </c>
      <c r="AM22" s="1">
        <f>(0)/373.554</f>
        <v>0</v>
      </c>
      <c r="AN22" s="1">
        <v>3.2766347034163736E-2</v>
      </c>
      <c r="AO22" s="1">
        <f>(0)/373.554</f>
        <v>0</v>
      </c>
      <c r="AP22" s="1">
        <v>2.8453717534814241E-2</v>
      </c>
      <c r="AQ22" s="1">
        <f>(0)/373.554</f>
        <v>0</v>
      </c>
      <c r="AR22" s="1">
        <f>(0)/373.554</f>
        <v>0</v>
      </c>
      <c r="AS22" s="1">
        <f>(0)/373.554</f>
        <v>0</v>
      </c>
      <c r="AT22" s="1">
        <f>(0)/373.554</f>
        <v>0</v>
      </c>
      <c r="AU22" s="1">
        <f>(0)/373.554</f>
        <v>0</v>
      </c>
      <c r="AV22" s="1">
        <f>(0)/373.554</f>
        <v>0</v>
      </c>
      <c r="AW22" s="1">
        <f>(0)/373.554</f>
        <v>0</v>
      </c>
      <c r="AX22" s="1">
        <f>(0)/373.554</f>
        <v>0</v>
      </c>
      <c r="AY22" s="1">
        <f>(0)/373.554</f>
        <v>0</v>
      </c>
      <c r="AZ22" s="1">
        <f>(0)/373.554</f>
        <v>0</v>
      </c>
      <c r="BA22">
        <f>0</f>
        <v>0</v>
      </c>
      <c r="BB22">
        <v>373.55400000000009</v>
      </c>
    </row>
    <row r="23" spans="1:54" x14ac:dyDescent="0.25">
      <c r="A23" s="8" t="s">
        <v>66</v>
      </c>
      <c r="B23" s="6"/>
      <c r="C23" s="6"/>
      <c r="D23" s="6"/>
      <c r="E23" s="6">
        <v>4</v>
      </c>
      <c r="F23" s="6">
        <v>23</v>
      </c>
      <c r="G23" s="6">
        <v>23</v>
      </c>
      <c r="H23" s="6"/>
      <c r="I23" s="6">
        <v>13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1.363</v>
      </c>
      <c r="W23" s="6"/>
      <c r="X23" s="6"/>
      <c r="Y23" s="6">
        <v>64.363</v>
      </c>
      <c r="AA23" t="s">
        <v>66</v>
      </c>
      <c r="AB23">
        <v>64.363</v>
      </c>
      <c r="AD23" t="s">
        <v>66</v>
      </c>
      <c r="AE23" s="1">
        <f>(0)/64.363</f>
        <v>0</v>
      </c>
      <c r="AF23" s="1">
        <f>(0)/64.363</f>
        <v>0</v>
      </c>
      <c r="AG23" s="1">
        <f>(0)/64.363</f>
        <v>0</v>
      </c>
      <c r="AH23" s="1">
        <v>6.2147507108121128E-2</v>
      </c>
      <c r="AI23" s="1">
        <v>0.35734816587169649</v>
      </c>
      <c r="AJ23" s="1">
        <v>0.35734816587169649</v>
      </c>
      <c r="AK23" s="1">
        <f>(0)/64.363</f>
        <v>0</v>
      </c>
      <c r="AL23" s="1">
        <v>0.20197939810139365</v>
      </c>
      <c r="AM23" s="1">
        <f>(0)/64.363</f>
        <v>0</v>
      </c>
      <c r="AN23" s="1">
        <f>(0)/64.363</f>
        <v>0</v>
      </c>
      <c r="AO23" s="1">
        <f>(0)/64.363</f>
        <v>0</v>
      </c>
      <c r="AP23" s="1">
        <f>(0)/64.363</f>
        <v>0</v>
      </c>
      <c r="AQ23" s="1">
        <f>(0)/64.363</f>
        <v>0</v>
      </c>
      <c r="AR23" s="1">
        <f>(0)/64.363</f>
        <v>0</v>
      </c>
      <c r="AS23" s="1">
        <f>(0)/64.363</f>
        <v>0</v>
      </c>
      <c r="AT23" s="1">
        <f>(0)/64.363</f>
        <v>0</v>
      </c>
      <c r="AU23" s="1">
        <f>(0)/64.363</f>
        <v>0</v>
      </c>
      <c r="AV23" s="1">
        <f>(0)/64.363</f>
        <v>0</v>
      </c>
      <c r="AW23" s="1">
        <f>(0)/64.363</f>
        <v>0</v>
      </c>
      <c r="AX23" s="1">
        <f>(0)/64.363</f>
        <v>0</v>
      </c>
      <c r="AY23" s="1">
        <v>2.1176763047092272E-2</v>
      </c>
      <c r="AZ23" s="1">
        <f>(0)/64.363</f>
        <v>0</v>
      </c>
      <c r="BA23">
        <f>0</f>
        <v>0</v>
      </c>
      <c r="BB23">
        <v>64.363</v>
      </c>
    </row>
    <row r="24" spans="1:54" x14ac:dyDescent="0.25">
      <c r="A24" s="8" t="s">
        <v>41</v>
      </c>
      <c r="B24" s="6"/>
      <c r="C24" s="6"/>
      <c r="D24" s="6"/>
      <c r="E24" s="6"/>
      <c r="F24" s="6"/>
      <c r="G24" s="6"/>
      <c r="H24" s="6"/>
      <c r="I24" s="6">
        <v>56.354999999999997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v>56.354999999999997</v>
      </c>
      <c r="AA24" t="s">
        <v>41</v>
      </c>
      <c r="AB24">
        <v>56.354999999999997</v>
      </c>
      <c r="AD24" t="s">
        <v>41</v>
      </c>
      <c r="AE24" s="1">
        <f>(0)/56.355</f>
        <v>0</v>
      </c>
      <c r="AF24" s="1">
        <f>(0)/56.355</f>
        <v>0</v>
      </c>
      <c r="AG24" s="1">
        <f>(0)/56.355</f>
        <v>0</v>
      </c>
      <c r="AH24" s="1">
        <f>(0)/56.355</f>
        <v>0</v>
      </c>
      <c r="AI24" s="1">
        <f>(0)/56.355</f>
        <v>0</v>
      </c>
      <c r="AJ24" s="1">
        <f>(0)/56.355</f>
        <v>0</v>
      </c>
      <c r="AK24" s="1">
        <f>(0)/56.355</f>
        <v>0</v>
      </c>
      <c r="AL24" s="1">
        <v>1</v>
      </c>
      <c r="AM24" s="1">
        <f>(0)/56.355</f>
        <v>0</v>
      </c>
      <c r="AN24" s="1">
        <f>(0)/56.355</f>
        <v>0</v>
      </c>
      <c r="AO24" s="1">
        <f>(0)/56.355</f>
        <v>0</v>
      </c>
      <c r="AP24" s="1">
        <f>(0)/56.355</f>
        <v>0</v>
      </c>
      <c r="AQ24" s="1">
        <f>(0)/56.355</f>
        <v>0</v>
      </c>
      <c r="AR24" s="1">
        <f>(0)/56.355</f>
        <v>0</v>
      </c>
      <c r="AS24" s="1">
        <f>(0)/56.355</f>
        <v>0</v>
      </c>
      <c r="AT24" s="1">
        <f>(0)/56.355</f>
        <v>0</v>
      </c>
      <c r="AU24" s="1">
        <f>(0)/56.355</f>
        <v>0</v>
      </c>
      <c r="AV24" s="1">
        <f>(0)/56.355</f>
        <v>0</v>
      </c>
      <c r="AW24" s="1">
        <f>(0)/56.355</f>
        <v>0</v>
      </c>
      <c r="AX24" s="1">
        <f>(0)/56.355</f>
        <v>0</v>
      </c>
      <c r="AY24" s="1">
        <f>(0)/56.355</f>
        <v>0</v>
      </c>
      <c r="AZ24" s="1">
        <f>(0)/56.355</f>
        <v>0</v>
      </c>
      <c r="BA24">
        <f>0</f>
        <v>0</v>
      </c>
      <c r="BB24">
        <v>56.354999999999997</v>
      </c>
    </row>
    <row r="25" spans="1:54" x14ac:dyDescent="0.25">
      <c r="A25" s="8" t="s">
        <v>669</v>
      </c>
      <c r="B25" s="6">
        <v>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>
        <v>4</v>
      </c>
      <c r="AA25" t="s">
        <v>669</v>
      </c>
      <c r="AB25">
        <v>4</v>
      </c>
      <c r="AD25" t="s">
        <v>669</v>
      </c>
      <c r="AE25" s="1">
        <v>1</v>
      </c>
      <c r="AF25" s="1">
        <f>(0)/4</f>
        <v>0</v>
      </c>
      <c r="AG25" s="1">
        <f>(0)/4</f>
        <v>0</v>
      </c>
      <c r="AH25" s="1">
        <f>(0)/4</f>
        <v>0</v>
      </c>
      <c r="AI25" s="1">
        <f>(0)/4</f>
        <v>0</v>
      </c>
      <c r="AJ25" s="1">
        <f>(0)/4</f>
        <v>0</v>
      </c>
      <c r="AK25" s="1">
        <f>(0)/4</f>
        <v>0</v>
      </c>
      <c r="AL25" s="1">
        <f>(0)/4</f>
        <v>0</v>
      </c>
      <c r="AM25" s="1">
        <f>(0)/4</f>
        <v>0</v>
      </c>
      <c r="AN25" s="1">
        <f>(0)/4</f>
        <v>0</v>
      </c>
      <c r="AO25" s="1">
        <f>(0)/4</f>
        <v>0</v>
      </c>
      <c r="AP25" s="1">
        <f>(0)/4</f>
        <v>0</v>
      </c>
      <c r="AQ25" s="1">
        <f>(0)/4</f>
        <v>0</v>
      </c>
      <c r="AR25" s="1">
        <f>(0)/4</f>
        <v>0</v>
      </c>
      <c r="AS25" s="1">
        <f>(0)/4</f>
        <v>0</v>
      </c>
      <c r="AT25" s="1">
        <f>(0)/4</f>
        <v>0</v>
      </c>
      <c r="AU25" s="1">
        <f>(0)/4</f>
        <v>0</v>
      </c>
      <c r="AV25" s="1">
        <f>(0)/4</f>
        <v>0</v>
      </c>
      <c r="AW25" s="1">
        <f>(0)/4</f>
        <v>0</v>
      </c>
      <c r="AX25" s="1">
        <f>(0)/4</f>
        <v>0</v>
      </c>
      <c r="AY25" s="1">
        <f>(0)/4</f>
        <v>0</v>
      </c>
      <c r="AZ25" s="1">
        <f>(0)/4</f>
        <v>0</v>
      </c>
      <c r="BA25">
        <f>0</f>
        <v>0</v>
      </c>
      <c r="BB25">
        <v>4</v>
      </c>
    </row>
    <row r="26" spans="1:54" x14ac:dyDescent="0.25">
      <c r="A26" s="8" t="s">
        <v>687</v>
      </c>
      <c r="B26" s="6"/>
      <c r="C26" s="6"/>
      <c r="D26" s="6"/>
      <c r="E26" s="6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>
        <v>0</v>
      </c>
      <c r="AA26" t="s">
        <v>687</v>
      </c>
      <c r="AB26">
        <v>0</v>
      </c>
      <c r="AD26" t="s">
        <v>687</v>
      </c>
      <c r="AE26" s="1" t="e">
        <f>(0)/0</f>
        <v>#DIV/0!</v>
      </c>
      <c r="AF26" s="1" t="e">
        <f>(0)/0</f>
        <v>#DIV/0!</v>
      </c>
      <c r="AG26" s="1" t="e">
        <f>(0)/0</f>
        <v>#DIV/0!</v>
      </c>
      <c r="AH26" s="1" t="e">
        <v>#DIV/0!</v>
      </c>
      <c r="AI26" s="1" t="e">
        <f>(0)/0</f>
        <v>#DIV/0!</v>
      </c>
      <c r="AJ26" s="1" t="e">
        <f>(0)/0</f>
        <v>#DIV/0!</v>
      </c>
      <c r="AK26" s="1" t="e">
        <f>(0)/0</f>
        <v>#DIV/0!</v>
      </c>
      <c r="AL26" s="1" t="e">
        <f>(0)/0</f>
        <v>#DIV/0!</v>
      </c>
      <c r="AM26" s="1" t="e">
        <f>(0)/0</f>
        <v>#DIV/0!</v>
      </c>
      <c r="AN26" s="1" t="e">
        <f>(0)/0</f>
        <v>#DIV/0!</v>
      </c>
      <c r="AO26" s="1" t="e">
        <f>(0)/0</f>
        <v>#DIV/0!</v>
      </c>
      <c r="AP26" s="1" t="e">
        <f>(0)/0</f>
        <v>#DIV/0!</v>
      </c>
      <c r="AQ26" s="1" t="e">
        <f>(0)/0</f>
        <v>#DIV/0!</v>
      </c>
      <c r="AR26" s="1" t="e">
        <f>(0)/0</f>
        <v>#DIV/0!</v>
      </c>
      <c r="AS26" s="1" t="e">
        <f>(0)/0</f>
        <v>#DIV/0!</v>
      </c>
      <c r="AT26" s="1" t="e">
        <f>(0)/0</f>
        <v>#DIV/0!</v>
      </c>
      <c r="AU26" s="1" t="e">
        <f>(0)/0</f>
        <v>#DIV/0!</v>
      </c>
      <c r="AV26" s="1" t="e">
        <f>(0)/0</f>
        <v>#DIV/0!</v>
      </c>
      <c r="AW26" s="1" t="e">
        <f>(0)/0</f>
        <v>#DIV/0!</v>
      </c>
      <c r="AX26" s="1" t="e">
        <f>(0)/0</f>
        <v>#DIV/0!</v>
      </c>
      <c r="AY26" s="1" t="e">
        <f>(0)/0</f>
        <v>#DIV/0!</v>
      </c>
      <c r="AZ26" s="1" t="e">
        <f>(0)/0</f>
        <v>#DIV/0!</v>
      </c>
      <c r="BA26">
        <f>0</f>
        <v>0</v>
      </c>
      <c r="BB26">
        <v>0</v>
      </c>
    </row>
    <row r="27" spans="1:54" x14ac:dyDescent="0.25">
      <c r="A27" s="8" t="s">
        <v>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v>2</v>
      </c>
      <c r="Q27" s="6"/>
      <c r="R27" s="6"/>
      <c r="S27" s="6"/>
      <c r="T27" s="6"/>
      <c r="U27" s="6"/>
      <c r="V27" s="6"/>
      <c r="W27" s="6"/>
      <c r="X27" s="6"/>
      <c r="Y27" s="6">
        <v>2</v>
      </c>
      <c r="AA27" t="s">
        <v>32</v>
      </c>
      <c r="AB27">
        <v>2</v>
      </c>
      <c r="AD27" t="s">
        <v>32</v>
      </c>
      <c r="AE27" s="1">
        <f>(0)/2</f>
        <v>0</v>
      </c>
      <c r="AF27" s="1">
        <f>(0)/2</f>
        <v>0</v>
      </c>
      <c r="AG27" s="1">
        <f>(0)/2</f>
        <v>0</v>
      </c>
      <c r="AH27" s="1">
        <f>(0)/2</f>
        <v>0</v>
      </c>
      <c r="AI27" s="1">
        <f>(0)/2</f>
        <v>0</v>
      </c>
      <c r="AJ27" s="1">
        <f>(0)/2</f>
        <v>0</v>
      </c>
      <c r="AK27" s="1">
        <f>(0)/2</f>
        <v>0</v>
      </c>
      <c r="AL27" s="1">
        <f>(0)/2</f>
        <v>0</v>
      </c>
      <c r="AM27" s="1">
        <f>(0)/2</f>
        <v>0</v>
      </c>
      <c r="AN27" s="1">
        <f>(0)/2</f>
        <v>0</v>
      </c>
      <c r="AO27" s="1">
        <f>(0)/2</f>
        <v>0</v>
      </c>
      <c r="AP27" s="1">
        <f>(0)/2</f>
        <v>0</v>
      </c>
      <c r="AQ27" s="1">
        <f>(0)/2</f>
        <v>0</v>
      </c>
      <c r="AR27" s="1">
        <f>(0)/2</f>
        <v>0</v>
      </c>
      <c r="AS27" s="1">
        <v>1</v>
      </c>
      <c r="AT27" s="1">
        <f>(0)/2</f>
        <v>0</v>
      </c>
      <c r="AU27" s="1">
        <f>(0)/2</f>
        <v>0</v>
      </c>
      <c r="AV27" s="1">
        <f>(0)/2</f>
        <v>0</v>
      </c>
      <c r="AW27" s="1">
        <f>(0)/2</f>
        <v>0</v>
      </c>
      <c r="AX27" s="1">
        <f>(0)/2</f>
        <v>0</v>
      </c>
      <c r="AY27" s="1">
        <f>(0)/2</f>
        <v>0</v>
      </c>
      <c r="AZ27" s="1">
        <f>(0)/2</f>
        <v>0</v>
      </c>
      <c r="BA27">
        <f>0</f>
        <v>0</v>
      </c>
      <c r="BB27">
        <v>2</v>
      </c>
    </row>
    <row r="28" spans="1:54" x14ac:dyDescent="0.25">
      <c r="A28" s="8" t="s">
        <v>27</v>
      </c>
      <c r="B28" s="6">
        <v>275.916</v>
      </c>
      <c r="C28" s="6">
        <v>117.477</v>
      </c>
      <c r="D28" s="6"/>
      <c r="E28" s="6">
        <v>1840.98</v>
      </c>
      <c r="F28" s="6">
        <v>148.29</v>
      </c>
      <c r="G28" s="6">
        <v>148.29</v>
      </c>
      <c r="H28" s="6">
        <v>2</v>
      </c>
      <c r="I28" s="6">
        <v>364.65000000000003</v>
      </c>
      <c r="J28" s="6">
        <v>23.408000000000001</v>
      </c>
      <c r="K28" s="6">
        <v>3.7440000000000002</v>
      </c>
      <c r="L28" s="6"/>
      <c r="M28" s="6">
        <v>38.328000000000003</v>
      </c>
      <c r="N28" s="6">
        <v>5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>
        <v>2968.0830000000001</v>
      </c>
      <c r="AA28" t="s">
        <v>27</v>
      </c>
      <c r="AB28">
        <v>2968.0829999999996</v>
      </c>
      <c r="AD28" t="s">
        <v>27</v>
      </c>
      <c r="AE28" s="1">
        <v>9.2961012208890401E-2</v>
      </c>
      <c r="AF28" s="1">
        <v>3.9580092605227019E-2</v>
      </c>
      <c r="AG28" s="1">
        <f>(0)/2968.083</f>
        <v>0</v>
      </c>
      <c r="AH28" s="1">
        <v>0.62025893480741623</v>
      </c>
      <c r="AI28" s="1">
        <v>4.9961540832921453E-2</v>
      </c>
      <c r="AJ28" s="1">
        <v>4.9961540832921453E-2</v>
      </c>
      <c r="AK28" s="1">
        <v>6.7383560365394098E-4</v>
      </c>
      <c r="AL28" s="1">
        <v>0.1228570764362048</v>
      </c>
      <c r="AM28" s="1">
        <v>7.8865719051657256E-3</v>
      </c>
      <c r="AN28" s="1">
        <v>1.2614202500401777E-3</v>
      </c>
      <c r="AO28" s="1">
        <f>(0)/2968.083</f>
        <v>0</v>
      </c>
      <c r="AP28" s="1">
        <v>1.2913385508424127E-2</v>
      </c>
      <c r="AQ28" s="1">
        <v>1.6845890091348526E-3</v>
      </c>
      <c r="AR28" s="1">
        <f>(0)/2968.083</f>
        <v>0</v>
      </c>
      <c r="AS28" s="1">
        <f>(0)/2968.083</f>
        <v>0</v>
      </c>
      <c r="AT28" s="1">
        <f>(0)/2968.083</f>
        <v>0</v>
      </c>
      <c r="AU28" s="1">
        <f>(0)/2968.083</f>
        <v>0</v>
      </c>
      <c r="AV28" s="1">
        <f>(0)/2968.083</f>
        <v>0</v>
      </c>
      <c r="AW28" s="1">
        <f>(0)/2968.083</f>
        <v>0</v>
      </c>
      <c r="AX28" s="1">
        <f>(0)/2968.083</f>
        <v>0</v>
      </c>
      <c r="AY28" s="1">
        <f>(0)/2968.083</f>
        <v>0</v>
      </c>
      <c r="AZ28" s="1">
        <f>(0)/2968.083</f>
        <v>0</v>
      </c>
      <c r="BA28">
        <f>0</f>
        <v>0</v>
      </c>
      <c r="BB28">
        <v>2968.0830000000001</v>
      </c>
    </row>
    <row r="29" spans="1:54" x14ac:dyDescent="0.25">
      <c r="A29" s="8" t="s">
        <v>30</v>
      </c>
      <c r="B29" s="6">
        <v>368.75799999999998</v>
      </c>
      <c r="C29" s="6"/>
      <c r="D29" s="6"/>
      <c r="E29" s="6"/>
      <c r="F29" s="6">
        <v>8.1349999999999998</v>
      </c>
      <c r="G29" s="6">
        <v>8.1349999999999998</v>
      </c>
      <c r="H29" s="6"/>
      <c r="I29" s="6">
        <v>514.41600000000005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v>899.44399999999996</v>
      </c>
      <c r="AA29" t="s">
        <v>30</v>
      </c>
      <c r="AB29">
        <v>899.44399999999996</v>
      </c>
      <c r="AD29" t="s">
        <v>30</v>
      </c>
      <c r="AE29" s="1">
        <v>0.40998439035670925</v>
      </c>
      <c r="AF29" s="1">
        <f>(0)/899.444</f>
        <v>0</v>
      </c>
      <c r="AG29" s="1">
        <f>(0)/899.444</f>
        <v>0</v>
      </c>
      <c r="AH29" s="1">
        <f>(0)/899.444</f>
        <v>0</v>
      </c>
      <c r="AI29" s="1">
        <v>9.0444763653990696E-3</v>
      </c>
      <c r="AJ29" s="1">
        <v>9.0444763653990696E-3</v>
      </c>
      <c r="AK29" s="1">
        <f>(0)/899.444</f>
        <v>0</v>
      </c>
      <c r="AL29" s="1">
        <v>0.57192665691249267</v>
      </c>
      <c r="AM29" s="1">
        <f>(0)/899.444</f>
        <v>0</v>
      </c>
      <c r="AN29" s="1">
        <f>(0)/899.444</f>
        <v>0</v>
      </c>
      <c r="AO29" s="1">
        <f>(0)/899.444</f>
        <v>0</v>
      </c>
      <c r="AP29" s="1">
        <f>(0)/899.444</f>
        <v>0</v>
      </c>
      <c r="AQ29" s="1">
        <f>(0)/899.444</f>
        <v>0</v>
      </c>
      <c r="AR29" s="1">
        <f>(0)/899.444</f>
        <v>0</v>
      </c>
      <c r="AS29" s="1">
        <f>(0)/899.444</f>
        <v>0</v>
      </c>
      <c r="AT29" s="1">
        <f>(0)/899.444</f>
        <v>0</v>
      </c>
      <c r="AU29" s="1">
        <f>(0)/899.444</f>
        <v>0</v>
      </c>
      <c r="AV29" s="1">
        <f>(0)/899.444</f>
        <v>0</v>
      </c>
      <c r="AW29" s="1">
        <f>(0)/899.444</f>
        <v>0</v>
      </c>
      <c r="AX29" s="1">
        <f>(0)/899.444</f>
        <v>0</v>
      </c>
      <c r="AY29" s="1">
        <f>(0)/899.444</f>
        <v>0</v>
      </c>
      <c r="AZ29" s="1">
        <f>(0)/899.444</f>
        <v>0</v>
      </c>
      <c r="BA29">
        <f>0</f>
        <v>0</v>
      </c>
      <c r="BB29">
        <v>899.44399999999996</v>
      </c>
    </row>
    <row r="30" spans="1:54" x14ac:dyDescent="0.25">
      <c r="A30" s="8" t="s">
        <v>24</v>
      </c>
      <c r="B30" s="6">
        <v>168.00900000000001</v>
      </c>
      <c r="C30" s="6">
        <v>22</v>
      </c>
      <c r="D30" s="6"/>
      <c r="E30" s="6">
        <v>41.997000000000007</v>
      </c>
      <c r="F30" s="6">
        <v>20</v>
      </c>
      <c r="G30" s="6">
        <v>20</v>
      </c>
      <c r="H30" s="6">
        <v>2</v>
      </c>
      <c r="I30" s="6">
        <v>1015.3489999999999</v>
      </c>
      <c r="J30" s="6"/>
      <c r="K30" s="6">
        <v>2.3519999999999999</v>
      </c>
      <c r="L30" s="6"/>
      <c r="M30" s="6"/>
      <c r="N30" s="6"/>
      <c r="O30" s="6">
        <v>14</v>
      </c>
      <c r="P30" s="6"/>
      <c r="Q30" s="6"/>
      <c r="R30" s="6"/>
      <c r="S30" s="6"/>
      <c r="T30" s="6">
        <v>13</v>
      </c>
      <c r="U30" s="6">
        <v>28</v>
      </c>
      <c r="V30" s="6"/>
      <c r="W30" s="6"/>
      <c r="X30" s="6"/>
      <c r="Y30" s="6">
        <v>1346.7070000000001</v>
      </c>
      <c r="AA30" t="s">
        <v>24</v>
      </c>
      <c r="AB30">
        <v>1346.7070000000001</v>
      </c>
      <c r="AD30" t="s">
        <v>24</v>
      </c>
      <c r="AE30" s="1">
        <v>0.1247554219291947</v>
      </c>
      <c r="AF30" s="1">
        <v>1.6336144387754721E-2</v>
      </c>
      <c r="AG30" s="1">
        <f>(0)/1346.707</f>
        <v>0</v>
      </c>
      <c r="AH30" s="1">
        <v>3.1184957084206145E-2</v>
      </c>
      <c r="AI30" s="1">
        <v>1.4851040352504292E-2</v>
      </c>
      <c r="AJ30" s="1">
        <v>1.4851040352504292E-2</v>
      </c>
      <c r="AK30" s="1">
        <v>1.4851040352504292E-3</v>
      </c>
      <c r="AL30" s="1">
        <v>0.75394944854374402</v>
      </c>
      <c r="AM30" s="1">
        <f>(0)/1346.707</f>
        <v>0</v>
      </c>
      <c r="AN30" s="1">
        <v>1.7464823454545048E-3</v>
      </c>
      <c r="AO30" s="1">
        <f>(0)/1346.707</f>
        <v>0</v>
      </c>
      <c r="AP30" s="1">
        <f>(0)/1346.707</f>
        <v>0</v>
      </c>
      <c r="AQ30" s="1">
        <f>(0)/1346.707</f>
        <v>0</v>
      </c>
      <c r="AR30" s="1">
        <v>1.0395728246753005E-2</v>
      </c>
      <c r="AS30" s="1">
        <f>(0)/1346.707</f>
        <v>0</v>
      </c>
      <c r="AT30" s="1">
        <f>(0)/1346.707</f>
        <v>0</v>
      </c>
      <c r="AU30" s="1">
        <f>(0)/1346.707</f>
        <v>0</v>
      </c>
      <c r="AV30" s="1">
        <f>(0)/1346.707</f>
        <v>0</v>
      </c>
      <c r="AW30" s="1">
        <v>9.6531762291277908E-3</v>
      </c>
      <c r="AX30" s="1">
        <v>2.079145649350601E-2</v>
      </c>
      <c r="AY30" s="1">
        <f>(0)/1346.707</f>
        <v>0</v>
      </c>
      <c r="AZ30" s="1">
        <f>(0)/1346.707</f>
        <v>0</v>
      </c>
      <c r="BA30">
        <f>0</f>
        <v>0</v>
      </c>
      <c r="BB30">
        <v>1346.7070000000001</v>
      </c>
    </row>
    <row r="31" spans="1:54" x14ac:dyDescent="0.25">
      <c r="A31" s="8" t="s">
        <v>511</v>
      </c>
      <c r="B31" s="6"/>
      <c r="C31" s="6"/>
      <c r="D31" s="6"/>
      <c r="E31" s="6">
        <v>498.72500000000002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>
        <v>498.72500000000002</v>
      </c>
      <c r="AA31" t="s">
        <v>511</v>
      </c>
      <c r="AB31">
        <v>498.72500000000002</v>
      </c>
      <c r="AD31" t="s">
        <v>511</v>
      </c>
      <c r="AE31" s="1">
        <f>(0)/498.725</f>
        <v>0</v>
      </c>
      <c r="AF31" s="1">
        <f>(0)/498.725</f>
        <v>0</v>
      </c>
      <c r="AG31" s="1">
        <f>(0)/498.725</f>
        <v>0</v>
      </c>
      <c r="AH31" s="1">
        <v>1</v>
      </c>
      <c r="AI31" s="1">
        <f>(0)/498.725</f>
        <v>0</v>
      </c>
      <c r="AJ31" s="1">
        <f>(0)/498.725</f>
        <v>0</v>
      </c>
      <c r="AK31" s="1">
        <f>(0)/498.725</f>
        <v>0</v>
      </c>
      <c r="AL31" s="1">
        <f>(0)/498.725</f>
        <v>0</v>
      </c>
      <c r="AM31" s="1">
        <f>(0)/498.725</f>
        <v>0</v>
      </c>
      <c r="AN31" s="1">
        <f>(0)/498.725</f>
        <v>0</v>
      </c>
      <c r="AO31" s="1">
        <f>(0)/498.725</f>
        <v>0</v>
      </c>
      <c r="AP31" s="1">
        <f>(0)/498.725</f>
        <v>0</v>
      </c>
      <c r="AQ31" s="1">
        <f>(0)/498.725</f>
        <v>0</v>
      </c>
      <c r="AR31" s="1">
        <f>(0)/498.725</f>
        <v>0</v>
      </c>
      <c r="AS31" s="1">
        <f>(0)/498.725</f>
        <v>0</v>
      </c>
      <c r="AT31" s="1">
        <f>(0)/498.725</f>
        <v>0</v>
      </c>
      <c r="AU31" s="1">
        <f>(0)/498.725</f>
        <v>0</v>
      </c>
      <c r="AV31" s="1">
        <f>(0)/498.725</f>
        <v>0</v>
      </c>
      <c r="AW31" s="1">
        <f>(0)/498.725</f>
        <v>0</v>
      </c>
      <c r="AX31" s="1">
        <f>(0)/498.725</f>
        <v>0</v>
      </c>
      <c r="AY31" s="1">
        <f>(0)/498.725</f>
        <v>0</v>
      </c>
      <c r="AZ31" s="1">
        <f>(0)/498.725</f>
        <v>0</v>
      </c>
      <c r="BA31">
        <f>0</f>
        <v>0</v>
      </c>
      <c r="BB31">
        <v>498.72500000000002</v>
      </c>
    </row>
    <row r="32" spans="1:54" x14ac:dyDescent="0.25">
      <c r="A32" s="8" t="s">
        <v>197</v>
      </c>
      <c r="B32" s="6"/>
      <c r="C32" s="6"/>
      <c r="D32" s="6"/>
      <c r="E32" s="6"/>
      <c r="F32" s="6"/>
      <c r="G32" s="6"/>
      <c r="H32" s="6"/>
      <c r="I32" s="6">
        <v>1.542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>
        <v>1.542</v>
      </c>
      <c r="AA32" t="s">
        <v>197</v>
      </c>
      <c r="AB32">
        <v>1.542</v>
      </c>
      <c r="AD32" t="s">
        <v>197</v>
      </c>
      <c r="AE32" s="1">
        <f>(0)/1.542</f>
        <v>0</v>
      </c>
      <c r="AF32" s="1">
        <f>(0)/1.542</f>
        <v>0</v>
      </c>
      <c r="AG32" s="1">
        <f>(0)/1.542</f>
        <v>0</v>
      </c>
      <c r="AH32" s="1">
        <f>(0)/1.542</f>
        <v>0</v>
      </c>
      <c r="AI32" s="1">
        <f>(0)/1.542</f>
        <v>0</v>
      </c>
      <c r="AJ32" s="1">
        <f>(0)/1.542</f>
        <v>0</v>
      </c>
      <c r="AK32" s="1">
        <f>(0)/1.542</f>
        <v>0</v>
      </c>
      <c r="AL32" s="1">
        <v>1</v>
      </c>
      <c r="AM32" s="1">
        <f>(0)/1.542</f>
        <v>0</v>
      </c>
      <c r="AN32" s="1">
        <f>(0)/1.542</f>
        <v>0</v>
      </c>
      <c r="AO32" s="1">
        <f>(0)/1.542</f>
        <v>0</v>
      </c>
      <c r="AP32" s="1">
        <f>(0)/1.542</f>
        <v>0</v>
      </c>
      <c r="AQ32" s="1">
        <f>(0)/1.542</f>
        <v>0</v>
      </c>
      <c r="AR32" s="1">
        <f>(0)/1.542</f>
        <v>0</v>
      </c>
      <c r="AS32" s="1">
        <f>(0)/1.542</f>
        <v>0</v>
      </c>
      <c r="AT32" s="1">
        <f>(0)/1.542</f>
        <v>0</v>
      </c>
      <c r="AU32" s="1">
        <f>(0)/1.542</f>
        <v>0</v>
      </c>
      <c r="AV32" s="1">
        <f>(0)/1.542</f>
        <v>0</v>
      </c>
      <c r="AW32" s="1">
        <f>(0)/1.542</f>
        <v>0</v>
      </c>
      <c r="AX32" s="1">
        <f>(0)/1.542</f>
        <v>0</v>
      </c>
      <c r="AY32" s="1">
        <f>(0)/1.542</f>
        <v>0</v>
      </c>
      <c r="AZ32" s="1">
        <f>(0)/1.542</f>
        <v>0</v>
      </c>
      <c r="BA32">
        <f>0</f>
        <v>0</v>
      </c>
      <c r="BB32">
        <v>1.542</v>
      </c>
    </row>
    <row r="33" spans="1:54" x14ac:dyDescent="0.25">
      <c r="A33" s="8" t="s">
        <v>214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8</v>
      </c>
      <c r="N33" s="6"/>
      <c r="O33" s="6"/>
      <c r="P33" s="6"/>
      <c r="Q33" s="6"/>
      <c r="R33" s="6"/>
      <c r="S33" s="6"/>
      <c r="T33" s="6"/>
      <c r="U33" s="6">
        <v>28</v>
      </c>
      <c r="V33" s="6"/>
      <c r="W33" s="6"/>
      <c r="X33" s="6"/>
      <c r="Y33" s="6">
        <v>36</v>
      </c>
      <c r="AA33" t="s">
        <v>214</v>
      </c>
      <c r="AB33">
        <v>36</v>
      </c>
      <c r="AD33" t="s">
        <v>214</v>
      </c>
      <c r="AE33" s="1">
        <f>(0)/36</f>
        <v>0</v>
      </c>
      <c r="AF33" s="1">
        <f>(0)/36</f>
        <v>0</v>
      </c>
      <c r="AG33" s="1">
        <f>(0)/36</f>
        <v>0</v>
      </c>
      <c r="AH33" s="1">
        <f>(0)/36</f>
        <v>0</v>
      </c>
      <c r="AI33" s="1">
        <f>(0)/36</f>
        <v>0</v>
      </c>
      <c r="AJ33" s="1">
        <f>(0)/36</f>
        <v>0</v>
      </c>
      <c r="AK33" s="1">
        <f>(0)/36</f>
        <v>0</v>
      </c>
      <c r="AL33" s="1">
        <f>(0)/36</f>
        <v>0</v>
      </c>
      <c r="AM33" s="1">
        <f>(0)/36</f>
        <v>0</v>
      </c>
      <c r="AN33" s="1">
        <f>(0)/36</f>
        <v>0</v>
      </c>
      <c r="AO33" s="1">
        <f>(0)/36</f>
        <v>0</v>
      </c>
      <c r="AP33" s="1">
        <v>0.22222222222222221</v>
      </c>
      <c r="AQ33" s="1">
        <f>(0)/36</f>
        <v>0</v>
      </c>
      <c r="AR33" s="1">
        <f>(0)/36</f>
        <v>0</v>
      </c>
      <c r="AS33" s="1">
        <f>(0)/36</f>
        <v>0</v>
      </c>
      <c r="AT33" s="1">
        <f>(0)/36</f>
        <v>0</v>
      </c>
      <c r="AU33" s="1">
        <f>(0)/36</f>
        <v>0</v>
      </c>
      <c r="AV33" s="1">
        <f>(0)/36</f>
        <v>0</v>
      </c>
      <c r="AW33" s="1">
        <f>(0)/36</f>
        <v>0</v>
      </c>
      <c r="AX33" s="1">
        <v>0.77777777777777779</v>
      </c>
      <c r="AY33" s="1">
        <f>(0)/36</f>
        <v>0</v>
      </c>
      <c r="AZ33" s="1">
        <f>(0)/36</f>
        <v>0</v>
      </c>
      <c r="BA33">
        <f>0</f>
        <v>0</v>
      </c>
      <c r="BB33">
        <v>36</v>
      </c>
    </row>
    <row r="34" spans="1:54" x14ac:dyDescent="0.25">
      <c r="A34" s="8" t="s">
        <v>25</v>
      </c>
      <c r="B34" s="6"/>
      <c r="C34" s="6">
        <v>105.108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12.298999999999999</v>
      </c>
      <c r="T34" s="6">
        <v>7.1280000000000001</v>
      </c>
      <c r="U34" s="6"/>
      <c r="V34" s="6"/>
      <c r="W34" s="6"/>
      <c r="X34" s="6"/>
      <c r="Y34" s="6">
        <v>124.53500000000001</v>
      </c>
      <c r="AA34" t="s">
        <v>25</v>
      </c>
      <c r="AB34">
        <v>124.53500000000001</v>
      </c>
      <c r="AD34" t="s">
        <v>25</v>
      </c>
      <c r="AE34" s="1">
        <f>(0)/124.535</f>
        <v>0</v>
      </c>
      <c r="AF34" s="1">
        <v>0.84400369374071538</v>
      </c>
      <c r="AG34" s="1">
        <f>(0)/124.535</f>
        <v>0</v>
      </c>
      <c r="AH34" s="1">
        <f>(0)/124.535</f>
        <v>0</v>
      </c>
      <c r="AI34" s="1">
        <f>(0)/124.535</f>
        <v>0</v>
      </c>
      <c r="AJ34" s="1">
        <f>(0)/124.535</f>
        <v>0</v>
      </c>
      <c r="AK34" s="1">
        <f>(0)/124.535</f>
        <v>0</v>
      </c>
      <c r="AL34" s="1">
        <f>(0)/124.535</f>
        <v>0</v>
      </c>
      <c r="AM34" s="1">
        <f>(0)/124.535</f>
        <v>0</v>
      </c>
      <c r="AN34" s="1">
        <f>(0)/124.535</f>
        <v>0</v>
      </c>
      <c r="AO34" s="1">
        <f>(0)/124.535</f>
        <v>0</v>
      </c>
      <c r="AP34" s="1">
        <f>(0)/124.535</f>
        <v>0</v>
      </c>
      <c r="AQ34" s="1">
        <f>(0)/124.535</f>
        <v>0</v>
      </c>
      <c r="AR34" s="1">
        <f>(0)/124.535</f>
        <v>0</v>
      </c>
      <c r="AS34" s="1">
        <f>(0)/124.535</f>
        <v>0</v>
      </c>
      <c r="AT34" s="1">
        <f>(0)/124.535</f>
        <v>0</v>
      </c>
      <c r="AU34" s="1">
        <f>(0)/124.535</f>
        <v>0</v>
      </c>
      <c r="AV34" s="1">
        <v>9.8759384911872153E-2</v>
      </c>
      <c r="AW34" s="1">
        <v>5.7236921347412373E-2</v>
      </c>
      <c r="AX34" s="1">
        <f>(0)/124.535</f>
        <v>0</v>
      </c>
      <c r="AY34" s="1">
        <f>(0)/124.535</f>
        <v>0</v>
      </c>
      <c r="AZ34" s="1">
        <f>(0)/124.535</f>
        <v>0</v>
      </c>
      <c r="BA34">
        <f>0</f>
        <v>0</v>
      </c>
      <c r="BB34">
        <v>124.53500000000001</v>
      </c>
    </row>
    <row r="35" spans="1:54" x14ac:dyDescent="0.25">
      <c r="A35" s="8" t="s">
        <v>23</v>
      </c>
      <c r="B35" s="6"/>
      <c r="C35" s="6">
        <v>36.864000000000004</v>
      </c>
      <c r="D35" s="6"/>
      <c r="E35" s="6">
        <v>79.891999999999996</v>
      </c>
      <c r="F35" s="6">
        <v>3.71</v>
      </c>
      <c r="G35" s="6">
        <v>3.71</v>
      </c>
      <c r="H35" s="6"/>
      <c r="I35" s="6">
        <v>1.9040000000000001</v>
      </c>
      <c r="J35" s="6">
        <v>40.655999999999999</v>
      </c>
      <c r="K35" s="6"/>
      <c r="L35" s="6"/>
      <c r="M35" s="6">
        <v>31.344000000000001</v>
      </c>
      <c r="N35" s="6"/>
      <c r="O35" s="6"/>
      <c r="P35" s="6"/>
      <c r="Q35" s="6"/>
      <c r="R35" s="6"/>
      <c r="S35" s="6">
        <v>13.573</v>
      </c>
      <c r="T35" s="6">
        <v>12.096</v>
      </c>
      <c r="U35" s="6"/>
      <c r="V35" s="6"/>
      <c r="W35" s="6"/>
      <c r="X35" s="6"/>
      <c r="Y35" s="6">
        <v>223.749</v>
      </c>
      <c r="AA35" t="s">
        <v>23</v>
      </c>
      <c r="AB35">
        <v>223.74900000000002</v>
      </c>
      <c r="AD35" t="s">
        <v>23</v>
      </c>
      <c r="AE35" s="1">
        <f>(0)/223.749</f>
        <v>0</v>
      </c>
      <c r="AF35" s="1">
        <v>0.16475604360242951</v>
      </c>
      <c r="AG35" s="1">
        <f>(0)/223.749</f>
        <v>0</v>
      </c>
      <c r="AH35" s="1">
        <v>0.35706081367961418</v>
      </c>
      <c r="AI35" s="1">
        <v>1.6581079691976273E-2</v>
      </c>
      <c r="AJ35" s="1">
        <v>1.6581079691976273E-2</v>
      </c>
      <c r="AK35" s="1">
        <f>(0)/223.749</f>
        <v>0</v>
      </c>
      <c r="AL35" s="1">
        <v>8.5095352381463155E-3</v>
      </c>
      <c r="AM35" s="1">
        <v>0.18170360537924191</v>
      </c>
      <c r="AN35" s="1">
        <f>(0)/223.749</f>
        <v>0</v>
      </c>
      <c r="AO35" s="1">
        <f>(0)/223.749</f>
        <v>0</v>
      </c>
      <c r="AP35" s="1">
        <v>0.14008554228175321</v>
      </c>
      <c r="AQ35" s="1">
        <f>(0)/223.749</f>
        <v>0</v>
      </c>
      <c r="AR35" s="1">
        <f>(0)/223.749</f>
        <v>0</v>
      </c>
      <c r="AS35" s="1">
        <f>(0)/223.749</f>
        <v>0</v>
      </c>
      <c r="AT35" s="1">
        <f>(0)/223.749</f>
        <v>0</v>
      </c>
      <c r="AU35" s="1">
        <f>(0)/223.749</f>
        <v>0</v>
      </c>
      <c r="AV35" s="1">
        <v>6.0661723627815092E-2</v>
      </c>
      <c r="AW35" s="1">
        <v>5.4060576807047178E-2</v>
      </c>
      <c r="AX35" s="1">
        <f>(0)/223.749</f>
        <v>0</v>
      </c>
      <c r="AY35" s="1">
        <f>(0)/223.749</f>
        <v>0</v>
      </c>
      <c r="AZ35" s="1">
        <f>(0)/223.749</f>
        <v>0</v>
      </c>
      <c r="BA35">
        <f>0</f>
        <v>0</v>
      </c>
      <c r="BB35">
        <v>223.749</v>
      </c>
    </row>
    <row r="36" spans="1:54" x14ac:dyDescent="0.25">
      <c r="A36" s="8" t="s">
        <v>125</v>
      </c>
      <c r="B36" s="6"/>
      <c r="C36" s="6"/>
      <c r="D36" s="6"/>
      <c r="E36" s="6">
        <v>387.59099999999995</v>
      </c>
      <c r="F36" s="6">
        <v>45.537000000000006</v>
      </c>
      <c r="G36" s="6">
        <v>45.537000000000006</v>
      </c>
      <c r="H36" s="6"/>
      <c r="I36" s="6"/>
      <c r="J36" s="6"/>
      <c r="K36" s="6"/>
      <c r="L36" s="6">
        <v>4</v>
      </c>
      <c r="M36" s="6">
        <v>11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>
        <v>493.66499999999996</v>
      </c>
      <c r="AA36" t="s">
        <v>125</v>
      </c>
      <c r="AB36">
        <v>493.66500000000002</v>
      </c>
      <c r="AD36" t="s">
        <v>125</v>
      </c>
      <c r="AE36" s="1">
        <f>(0)/493.665</f>
        <v>0</v>
      </c>
      <c r="AF36" s="1">
        <f>(0)/493.665</f>
        <v>0</v>
      </c>
      <c r="AG36" s="1">
        <f>(0)/493.665</f>
        <v>0</v>
      </c>
      <c r="AH36" s="1">
        <v>0.78512959192974985</v>
      </c>
      <c r="AI36" s="1">
        <v>9.2242715201604333E-2</v>
      </c>
      <c r="AJ36" s="1">
        <v>9.2242715201604333E-2</v>
      </c>
      <c r="AK36" s="1">
        <f>(0)/493.665</f>
        <v>0</v>
      </c>
      <c r="AL36" s="1">
        <f>(0)/493.665</f>
        <v>0</v>
      </c>
      <c r="AM36" s="1">
        <f>(0)/493.665</f>
        <v>0</v>
      </c>
      <c r="AN36" s="1">
        <f>(0)/493.665</f>
        <v>0</v>
      </c>
      <c r="AO36" s="1">
        <v>8.1026607112110443E-3</v>
      </c>
      <c r="AP36" s="1">
        <v>2.228231695583037E-2</v>
      </c>
      <c r="AQ36" s="1">
        <f>(0)/493.665</f>
        <v>0</v>
      </c>
      <c r="AR36" s="1">
        <f>(0)/493.665</f>
        <v>0</v>
      </c>
      <c r="AS36" s="1">
        <f>(0)/493.665</f>
        <v>0</v>
      </c>
      <c r="AT36" s="1">
        <f>(0)/493.665</f>
        <v>0</v>
      </c>
      <c r="AU36" s="1">
        <f>(0)/493.665</f>
        <v>0</v>
      </c>
      <c r="AV36" s="1">
        <f>(0)/493.665</f>
        <v>0</v>
      </c>
      <c r="AW36" s="1">
        <f>(0)/493.665</f>
        <v>0</v>
      </c>
      <c r="AX36" s="1">
        <f>(0)/493.665</f>
        <v>0</v>
      </c>
      <c r="AY36" s="1">
        <f>(0)/493.665</f>
        <v>0</v>
      </c>
      <c r="AZ36" s="1">
        <f>(0)/493.665</f>
        <v>0</v>
      </c>
      <c r="BA36">
        <f>0</f>
        <v>0</v>
      </c>
      <c r="BB36">
        <v>493.66499999999996</v>
      </c>
    </row>
    <row r="37" spans="1:54" x14ac:dyDescent="0.25">
      <c r="A37" s="8" t="s">
        <v>123</v>
      </c>
      <c r="B37" s="6"/>
      <c r="C37" s="6"/>
      <c r="D37" s="6"/>
      <c r="E37" s="6">
        <v>7.0559999999999992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>
        <v>7.0559999999999992</v>
      </c>
      <c r="AA37" t="s">
        <v>123</v>
      </c>
      <c r="AB37">
        <v>7.0559999999999992</v>
      </c>
      <c r="AD37" t="s">
        <v>123</v>
      </c>
      <c r="AE37" s="1">
        <f>(0)/7.056</f>
        <v>0</v>
      </c>
      <c r="AF37" s="1">
        <f>(0)/7.056</f>
        <v>0</v>
      </c>
      <c r="AG37" s="1">
        <f>(0)/7.056</f>
        <v>0</v>
      </c>
      <c r="AH37" s="1">
        <v>1</v>
      </c>
      <c r="AI37" s="1">
        <f>(0)/7.056</f>
        <v>0</v>
      </c>
      <c r="AJ37" s="1">
        <f>(0)/7.056</f>
        <v>0</v>
      </c>
      <c r="AK37" s="1">
        <f>(0)/7.056</f>
        <v>0</v>
      </c>
      <c r="AL37" s="1">
        <f>(0)/7.056</f>
        <v>0</v>
      </c>
      <c r="AM37" s="1">
        <f>(0)/7.056</f>
        <v>0</v>
      </c>
      <c r="AN37" s="1">
        <f>(0)/7.056</f>
        <v>0</v>
      </c>
      <c r="AO37" s="1">
        <f>(0)/7.056</f>
        <v>0</v>
      </c>
      <c r="AP37" s="1">
        <f>(0)/7.056</f>
        <v>0</v>
      </c>
      <c r="AQ37" s="1">
        <f>(0)/7.056</f>
        <v>0</v>
      </c>
      <c r="AR37" s="1">
        <f>(0)/7.056</f>
        <v>0</v>
      </c>
      <c r="AS37" s="1">
        <f>(0)/7.056</f>
        <v>0</v>
      </c>
      <c r="AT37" s="1">
        <f>(0)/7.056</f>
        <v>0</v>
      </c>
      <c r="AU37" s="1">
        <f>(0)/7.056</f>
        <v>0</v>
      </c>
      <c r="AV37" s="1">
        <f>(0)/7.056</f>
        <v>0</v>
      </c>
      <c r="AW37" s="1">
        <f>(0)/7.056</f>
        <v>0</v>
      </c>
      <c r="AX37" s="1">
        <f>(0)/7.056</f>
        <v>0</v>
      </c>
      <c r="AY37" s="1">
        <f>(0)/7.056</f>
        <v>0</v>
      </c>
      <c r="AZ37" s="1">
        <f>(0)/7.056</f>
        <v>0</v>
      </c>
      <c r="BA37">
        <f>0</f>
        <v>0</v>
      </c>
      <c r="BB37">
        <v>7.0559999999999992</v>
      </c>
    </row>
    <row r="38" spans="1:54" x14ac:dyDescent="0.25">
      <c r="A38" s="8" t="s">
        <v>493</v>
      </c>
      <c r="B38" s="6"/>
      <c r="C38" s="6"/>
      <c r="D38" s="6"/>
      <c r="E38" s="6">
        <v>701.60400000000016</v>
      </c>
      <c r="F38" s="6"/>
      <c r="G38" s="6"/>
      <c r="H38" s="6"/>
      <c r="I38" s="6"/>
      <c r="J38" s="6"/>
      <c r="K38" s="6"/>
      <c r="L38" s="6"/>
      <c r="M38" s="6">
        <v>4</v>
      </c>
      <c r="N38" s="6"/>
      <c r="O38" s="6"/>
      <c r="P38" s="6"/>
      <c r="Q38" s="6"/>
      <c r="R38" s="6"/>
      <c r="S38" s="6"/>
      <c r="T38" s="6"/>
      <c r="U38" s="6"/>
      <c r="V38" s="6"/>
      <c r="W38" s="6">
        <v>2.3250000000000002</v>
      </c>
      <c r="X38" s="6"/>
      <c r="Y38" s="6">
        <v>707.9290000000002</v>
      </c>
      <c r="AA38" t="s">
        <v>493</v>
      </c>
      <c r="AB38">
        <v>707.92900000000009</v>
      </c>
      <c r="AD38" t="s">
        <v>493</v>
      </c>
      <c r="AE38" s="1">
        <f>(0)/707.929</f>
        <v>0</v>
      </c>
      <c r="AF38" s="1">
        <f>(0)/707.929</f>
        <v>0</v>
      </c>
      <c r="AG38" s="1">
        <f>(0)/707.929</f>
        <v>0</v>
      </c>
      <c r="AH38" s="1">
        <v>0.99106548820573825</v>
      </c>
      <c r="AI38" s="1">
        <f>(0)/707.929</f>
        <v>0</v>
      </c>
      <c r="AJ38" s="1">
        <f>(0)/707.929</f>
        <v>0</v>
      </c>
      <c r="AK38" s="1">
        <f>(0)/707.929</f>
        <v>0</v>
      </c>
      <c r="AL38" s="1">
        <f>(0)/707.929</f>
        <v>0</v>
      </c>
      <c r="AM38" s="1">
        <f>(0)/707.929</f>
        <v>0</v>
      </c>
      <c r="AN38" s="1">
        <f>(0)/707.929</f>
        <v>0</v>
      </c>
      <c r="AO38" s="1">
        <f>(0)/707.929</f>
        <v>0</v>
      </c>
      <c r="AP38" s="1">
        <v>5.6502841386636225E-3</v>
      </c>
      <c r="AQ38" s="1">
        <f>(0)/707.929</f>
        <v>0</v>
      </c>
      <c r="AR38" s="1">
        <f>(0)/707.929</f>
        <v>0</v>
      </c>
      <c r="AS38" s="1">
        <f>(0)/707.929</f>
        <v>0</v>
      </c>
      <c r="AT38" s="1">
        <f>(0)/707.929</f>
        <v>0</v>
      </c>
      <c r="AU38" s="1">
        <f>(0)/707.929</f>
        <v>0</v>
      </c>
      <c r="AV38" s="1">
        <f>(0)/707.929</f>
        <v>0</v>
      </c>
      <c r="AW38" s="1">
        <f>(0)/707.929</f>
        <v>0</v>
      </c>
      <c r="AX38" s="1">
        <f>(0)/707.929</f>
        <v>0</v>
      </c>
      <c r="AY38" s="1">
        <f>(0)/707.929</f>
        <v>0</v>
      </c>
      <c r="AZ38" s="1">
        <v>3.2842276555982309E-3</v>
      </c>
      <c r="BA38">
        <f>0</f>
        <v>0</v>
      </c>
      <c r="BB38">
        <v>707.9290000000002</v>
      </c>
    </row>
    <row r="39" spans="1:54" x14ac:dyDescent="0.25">
      <c r="A39" s="8" t="s">
        <v>828</v>
      </c>
      <c r="B39" s="6">
        <v>0</v>
      </c>
      <c r="C39" s="6" t="e">
        <v>#VALUE!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/>
      <c r="Y39" s="6" t="e">
        <v>#VALUE!</v>
      </c>
      <c r="AD39" t="s">
        <v>828</v>
      </c>
      <c r="AE39">
        <v>0</v>
      </c>
      <c r="AF39" t="e">
        <v>#VALUE!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f>0</f>
        <v>0</v>
      </c>
      <c r="BB39" t="e">
        <v>#VALUE!</v>
      </c>
    </row>
    <row r="40" spans="1:54" x14ac:dyDescent="0.25">
      <c r="A40" s="8" t="s">
        <v>829</v>
      </c>
      <c r="B40" s="6">
        <v>1304.8820000000001</v>
      </c>
      <c r="C40" s="6" t="e">
        <v>#VALUE!</v>
      </c>
      <c r="D40" s="6">
        <v>0</v>
      </c>
      <c r="E40" s="6">
        <v>6991.8730000000005</v>
      </c>
      <c r="F40" s="6">
        <v>486.39099999999996</v>
      </c>
      <c r="G40" s="6">
        <v>486.39099999999996</v>
      </c>
      <c r="H40" s="6">
        <v>7</v>
      </c>
      <c r="I40" s="6">
        <v>3013.24</v>
      </c>
      <c r="J40" s="6">
        <v>89.824000000000012</v>
      </c>
      <c r="K40" s="6">
        <v>720.02299999999991</v>
      </c>
      <c r="L40" s="6">
        <v>10</v>
      </c>
      <c r="M40" s="6">
        <v>215.86200000000002</v>
      </c>
      <c r="N40" s="6">
        <v>5</v>
      </c>
      <c r="O40" s="6">
        <v>14</v>
      </c>
      <c r="P40" s="6">
        <v>2</v>
      </c>
      <c r="Q40" s="6">
        <v>3</v>
      </c>
      <c r="R40" s="6">
        <v>23</v>
      </c>
      <c r="S40" s="6">
        <v>50.902000000000001</v>
      </c>
      <c r="T40" s="6">
        <v>56.951999999999998</v>
      </c>
      <c r="U40" s="6">
        <v>58</v>
      </c>
      <c r="V40" s="6">
        <v>146.91</v>
      </c>
      <c r="W40" s="6">
        <v>18.995000000000001</v>
      </c>
      <c r="X40" s="6"/>
      <c r="Y40" s="6" t="e">
        <v>#VALUE!</v>
      </c>
      <c r="AD40" t="s">
        <v>829</v>
      </c>
      <c r="AE40">
        <v>1304.8820000000001</v>
      </c>
      <c r="AF40" t="e">
        <v>#VALUE!</v>
      </c>
      <c r="AG40">
        <v>0</v>
      </c>
      <c r="AH40">
        <v>6991.8730000000005</v>
      </c>
      <c r="AI40">
        <v>486.39099999999996</v>
      </c>
      <c r="AJ40">
        <v>486.39099999999996</v>
      </c>
      <c r="AK40">
        <v>7</v>
      </c>
      <c r="AL40">
        <v>3013.24</v>
      </c>
      <c r="AM40">
        <v>89.824000000000012</v>
      </c>
      <c r="AN40">
        <v>720.02299999999991</v>
      </c>
      <c r="AO40">
        <v>10</v>
      </c>
      <c r="AP40">
        <v>215.86200000000002</v>
      </c>
      <c r="AQ40">
        <v>5</v>
      </c>
      <c r="AR40">
        <v>14</v>
      </c>
      <c r="AS40">
        <v>2</v>
      </c>
      <c r="AT40">
        <v>3</v>
      </c>
      <c r="AU40">
        <v>23</v>
      </c>
      <c r="AV40">
        <v>50.902000000000001</v>
      </c>
      <c r="AW40">
        <v>56.951999999999998</v>
      </c>
      <c r="AX40">
        <v>58</v>
      </c>
      <c r="AY40">
        <v>146.91</v>
      </c>
      <c r="AZ40">
        <v>18.995000000000001</v>
      </c>
      <c r="BA40">
        <f>0</f>
        <v>0</v>
      </c>
      <c r="BB40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topLeftCell="A7" workbookViewId="0">
      <selection activeCell="A4" sqref="A4:B37"/>
    </sheetView>
  </sheetViews>
  <sheetFormatPr defaultRowHeight="15" x14ac:dyDescent="0.25"/>
  <cols>
    <col min="1" max="1" width="21.140625" customWidth="1"/>
    <col min="2" max="2" width="30.85546875" customWidth="1"/>
  </cols>
  <sheetData>
    <row r="3" spans="1:2" x14ac:dyDescent="0.25">
      <c r="A3" s="7" t="s">
        <v>827</v>
      </c>
      <c r="B3" t="s">
        <v>832</v>
      </c>
    </row>
    <row r="4" spans="1:2" x14ac:dyDescent="0.25">
      <c r="A4" s="8" t="s">
        <v>84</v>
      </c>
      <c r="B4" s="6">
        <v>21.698</v>
      </c>
    </row>
    <row r="5" spans="1:2" x14ac:dyDescent="0.25">
      <c r="A5" s="8" t="s">
        <v>33</v>
      </c>
      <c r="B5" s="6">
        <v>13.17</v>
      </c>
    </row>
    <row r="6" spans="1:2" x14ac:dyDescent="0.25">
      <c r="A6" s="8" t="s">
        <v>28</v>
      </c>
      <c r="B6" s="6">
        <v>250.14</v>
      </c>
    </row>
    <row r="7" spans="1:2" x14ac:dyDescent="0.25">
      <c r="A7" s="8" t="s">
        <v>90</v>
      </c>
      <c r="B7" s="6">
        <v>389.49</v>
      </c>
    </row>
    <row r="8" spans="1:2" x14ac:dyDescent="0.25">
      <c r="A8" s="8" t="s">
        <v>19</v>
      </c>
      <c r="B8" s="6">
        <v>2867.4059999999995</v>
      </c>
    </row>
    <row r="9" spans="1:2" x14ac:dyDescent="0.25">
      <c r="A9" s="8" t="s">
        <v>49</v>
      </c>
      <c r="B9" s="6">
        <v>396.95400000000006</v>
      </c>
    </row>
    <row r="10" spans="1:2" x14ac:dyDescent="0.25">
      <c r="A10" s="8" t="s">
        <v>321</v>
      </c>
      <c r="B10" s="6">
        <v>563.03300000000002</v>
      </c>
    </row>
    <row r="11" spans="1:2" x14ac:dyDescent="0.25">
      <c r="A11" s="8" t="s">
        <v>691</v>
      </c>
      <c r="B11" s="6">
        <v>19.197000000000003</v>
      </c>
    </row>
    <row r="12" spans="1:2" x14ac:dyDescent="0.25">
      <c r="A12" s="8" t="s">
        <v>45</v>
      </c>
      <c r="B12" s="6">
        <v>758.67699999999991</v>
      </c>
    </row>
    <row r="13" spans="1:2" x14ac:dyDescent="0.25">
      <c r="A13" s="8" t="s">
        <v>29</v>
      </c>
      <c r="B13" s="6">
        <v>2</v>
      </c>
    </row>
    <row r="14" spans="1:2" x14ac:dyDescent="0.25">
      <c r="A14" s="8" t="s">
        <v>26</v>
      </c>
      <c r="B14" s="6">
        <v>309</v>
      </c>
    </row>
    <row r="15" spans="1:2" x14ac:dyDescent="0.25">
      <c r="A15" s="8" t="s">
        <v>222</v>
      </c>
      <c r="B15" s="6">
        <v>3</v>
      </c>
    </row>
    <row r="16" spans="1:2" x14ac:dyDescent="0.25">
      <c r="A16" s="8" t="s">
        <v>621</v>
      </c>
      <c r="B16" s="6">
        <v>23</v>
      </c>
    </row>
    <row r="17" spans="1:2" x14ac:dyDescent="0.25">
      <c r="A17" s="8" t="s">
        <v>22</v>
      </c>
      <c r="B17" s="6">
        <v>452.49700000000001</v>
      </c>
    </row>
    <row r="18" spans="1:2" x14ac:dyDescent="0.25">
      <c r="A18" s="8" t="s">
        <v>233</v>
      </c>
      <c r="B18" s="6">
        <v>4</v>
      </c>
    </row>
    <row r="19" spans="1:2" x14ac:dyDescent="0.25">
      <c r="A19" s="8" t="s">
        <v>21</v>
      </c>
      <c r="B19" s="6">
        <v>40</v>
      </c>
    </row>
    <row r="20" spans="1:2" x14ac:dyDescent="0.25">
      <c r="A20" s="8" t="s">
        <v>356</v>
      </c>
      <c r="B20" s="6">
        <v>250.19299999999998</v>
      </c>
    </row>
    <row r="21" spans="1:2" x14ac:dyDescent="0.25">
      <c r="A21" s="8" t="s">
        <v>34</v>
      </c>
      <c r="B21" s="6">
        <v>373.55400000000003</v>
      </c>
    </row>
    <row r="22" spans="1:2" x14ac:dyDescent="0.25">
      <c r="A22" s="8" t="s">
        <v>66</v>
      </c>
      <c r="B22" s="6">
        <v>64.363</v>
      </c>
    </row>
    <row r="23" spans="1:2" x14ac:dyDescent="0.25">
      <c r="A23" s="8" t="s">
        <v>41</v>
      </c>
      <c r="B23" s="6">
        <v>56.354999999999997</v>
      </c>
    </row>
    <row r="24" spans="1:2" x14ac:dyDescent="0.25">
      <c r="A24" s="8" t="s">
        <v>669</v>
      </c>
      <c r="B24" s="6">
        <v>4</v>
      </c>
    </row>
    <row r="25" spans="1:2" x14ac:dyDescent="0.25">
      <c r="A25" s="8" t="s">
        <v>687</v>
      </c>
      <c r="B25" s="6">
        <v>0</v>
      </c>
    </row>
    <row r="26" spans="1:2" x14ac:dyDescent="0.25">
      <c r="A26" s="8" t="s">
        <v>32</v>
      </c>
      <c r="B26" s="6">
        <v>2</v>
      </c>
    </row>
    <row r="27" spans="1:2" x14ac:dyDescent="0.25">
      <c r="A27" s="8" t="s">
        <v>27</v>
      </c>
      <c r="B27" s="6">
        <v>2968.0829999999996</v>
      </c>
    </row>
    <row r="28" spans="1:2" x14ac:dyDescent="0.25">
      <c r="A28" s="8" t="s">
        <v>30</v>
      </c>
      <c r="B28" s="6">
        <v>899.44399999999996</v>
      </c>
    </row>
    <row r="29" spans="1:2" x14ac:dyDescent="0.25">
      <c r="A29" s="8" t="s">
        <v>24</v>
      </c>
      <c r="B29" s="6">
        <v>1346.7070000000001</v>
      </c>
    </row>
    <row r="30" spans="1:2" x14ac:dyDescent="0.25">
      <c r="A30" s="8" t="s">
        <v>511</v>
      </c>
      <c r="B30" s="6">
        <v>498.72500000000002</v>
      </c>
    </row>
    <row r="31" spans="1:2" x14ac:dyDescent="0.25">
      <c r="A31" s="8" t="s">
        <v>197</v>
      </c>
      <c r="B31" s="6">
        <v>1.542</v>
      </c>
    </row>
    <row r="32" spans="1:2" x14ac:dyDescent="0.25">
      <c r="A32" s="8" t="s">
        <v>214</v>
      </c>
      <c r="B32" s="6">
        <v>36</v>
      </c>
    </row>
    <row r="33" spans="1:2" x14ac:dyDescent="0.25">
      <c r="A33" s="8" t="s">
        <v>25</v>
      </c>
      <c r="B33" s="6">
        <v>124.53500000000001</v>
      </c>
    </row>
    <row r="34" spans="1:2" x14ac:dyDescent="0.25">
      <c r="A34" s="8" t="s">
        <v>23</v>
      </c>
      <c r="B34" s="6">
        <v>223.74900000000002</v>
      </c>
    </row>
    <row r="35" spans="1:2" x14ac:dyDescent="0.25">
      <c r="A35" s="8" t="s">
        <v>125</v>
      </c>
      <c r="B35" s="6"/>
    </row>
    <row r="36" spans="1:2" x14ac:dyDescent="0.25">
      <c r="A36" s="8" t="s">
        <v>123</v>
      </c>
      <c r="B36" s="6"/>
    </row>
    <row r="37" spans="1:2" x14ac:dyDescent="0.25">
      <c r="A37" s="8" t="s">
        <v>493</v>
      </c>
      <c r="B37" s="6"/>
    </row>
    <row r="38" spans="1:2" x14ac:dyDescent="0.25">
      <c r="A38" s="8" t="s">
        <v>828</v>
      </c>
      <c r="B38" s="6"/>
    </row>
    <row r="39" spans="1:2" x14ac:dyDescent="0.25">
      <c r="A39" s="8" t="s">
        <v>829</v>
      </c>
      <c r="B39" s="6">
        <v>12962.511999999999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abSelected="1" zoomScale="80" zoomScaleNormal="80" zoomScalePageLayoutView="80" workbookViewId="0">
      <selection activeCell="C3" sqref="C3:C1802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1" width="24" customWidth="1"/>
    <col min="22" max="22" width="6.28515625" customWidth="1"/>
    <col min="23" max="23" width="6.140625" customWidth="1"/>
    <col min="24" max="24" width="16" bestFit="1" customWidth="1"/>
    <col min="26" max="27" width="18.140625" bestFit="1" customWidth="1"/>
    <col min="28" max="28" width="18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317</v>
      </c>
      <c r="P1" t="s">
        <v>353</v>
      </c>
      <c r="Q1" t="s">
        <v>354</v>
      </c>
      <c r="R1" t="s">
        <v>459</v>
      </c>
      <c r="S1" t="s">
        <v>458</v>
      </c>
      <c r="T1" t="s">
        <v>35</v>
      </c>
      <c r="U1" t="s">
        <v>432</v>
      </c>
      <c r="V1" t="s">
        <v>13</v>
      </c>
      <c r="W1" t="s">
        <v>14</v>
      </c>
      <c r="X1" t="s">
        <v>15</v>
      </c>
      <c r="Y1" s="2"/>
      <c r="Z1" t="s">
        <v>16</v>
      </c>
      <c r="AA1" t="s">
        <v>17</v>
      </c>
      <c r="AB1" t="s">
        <v>18</v>
      </c>
      <c r="AD1">
        <f>COUNTIF(K$2:K$20, "&gt;0.05")</f>
        <v>4</v>
      </c>
      <c r="AE1">
        <f t="shared" ref="AE1:AN1" si="0">COUNTIF(L$2:L$20, "&gt;0.05")</f>
        <v>8</v>
      </c>
      <c r="AF1">
        <f>COUNTIF(M$2:M$20, "&gt;0.05")</f>
        <v>0</v>
      </c>
      <c r="AG1">
        <f t="shared" si="0"/>
        <v>17</v>
      </c>
      <c r="AH1">
        <f t="shared" si="0"/>
        <v>5</v>
      </c>
      <c r="AI1">
        <f t="shared" si="0"/>
        <v>3</v>
      </c>
      <c r="AJ1">
        <f t="shared" si="0"/>
        <v>2</v>
      </c>
      <c r="AK1">
        <f t="shared" si="0"/>
        <v>0</v>
      </c>
      <c r="AL1">
        <f t="shared" si="0"/>
        <v>5</v>
      </c>
      <c r="AM1">
        <f t="shared" si="0"/>
        <v>0</v>
      </c>
      <c r="AN1">
        <f t="shared" si="0"/>
        <v>0</v>
      </c>
    </row>
    <row r="2" spans="1:40" x14ac:dyDescent="0.25">
      <c r="B2" t="s">
        <v>460</v>
      </c>
      <c r="D2"/>
      <c r="F2" t="str">
        <f>F1</f>
        <v xml:space="preserve">Lines per Commit </v>
      </c>
      <c r="G2" t="e">
        <f>D2*F2</f>
        <v>#VALUE!</v>
      </c>
      <c r="H2" s="2"/>
      <c r="I2" t="s">
        <v>84</v>
      </c>
      <c r="J2">
        <f>SUMPRODUCT(SUMIF($E$2:$E$1802,I2,$G$2:$G$1802))</f>
        <v>21.698</v>
      </c>
      <c r="K2" s="1">
        <f>SUMPRODUCT(SUMIF($E$2:$E$171,I2,$G$2:$G$171))/J2</f>
        <v>0</v>
      </c>
      <c r="L2" s="1">
        <f>SUMPRODUCT(SUMIF($E$172:$E$485,I2,$G$172:$G$485))/J2</f>
        <v>0</v>
      </c>
      <c r="M2" s="1">
        <f>SUMPRODUCT(SUMIF($E$486:$E$486,I2,$G$486:$G$639))/J2</f>
        <v>0</v>
      </c>
      <c r="N2" s="1">
        <f>SUMPRODUCT(SUMIF($E$640:$E$1242,I2,$G$640:$G$1242))/J2</f>
        <v>0.76827357360125359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4.7377638492026912E-2</v>
      </c>
      <c r="R2" s="1">
        <f>SUMPRODUCT(SUMIF($E$1555:$E$1558,I2,$G$1555:$G$1558))/J2</f>
        <v>0</v>
      </c>
      <c r="S2" s="1">
        <f>SUMPRODUCT(SUMIF($E$1559:$E$1768,I2,$G$1559:$G$1768))/J2</f>
        <v>0.18434878790671952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1</v>
      </c>
      <c r="W2">
        <f t="shared" ref="W2:W32" si="1">COUNTIF(K2:U2, "&gt;0.05")</f>
        <v>2</v>
      </c>
      <c r="X2" s="3">
        <f t="shared" ref="X2:X16" si="2">MAX(K2:U2)</f>
        <v>0.76827357360125359</v>
      </c>
      <c r="Y2" s="2"/>
      <c r="Z2" t="s">
        <v>653</v>
      </c>
      <c r="AA2">
        <f>COUNTIF(K$2:K$20, "&gt;0.05")</f>
        <v>4</v>
      </c>
      <c r="AB2">
        <f>COUNTIF(K$2:K$20, "&lt;=0.05")-COUNTIF(K$2:K$20,"=0")</f>
        <v>2</v>
      </c>
      <c r="AD2">
        <f>COUNTIF(K$2:K$20, "&lt;=0.05")-COUNTIF(K$2:K$20,"=0")</f>
        <v>2</v>
      </c>
      <c r="AE2">
        <f t="shared" ref="AE2:AN2" si="3">COUNTIF(L$2:L$20, "&lt;=0.05")-COUNTIF(L$2:L$20,"=0")</f>
        <v>0</v>
      </c>
      <c r="AF2">
        <f t="shared" si="3"/>
        <v>0</v>
      </c>
      <c r="AG2">
        <f t="shared" si="3"/>
        <v>1</v>
      </c>
      <c r="AH2">
        <f t="shared" si="3"/>
        <v>2</v>
      </c>
      <c r="AI2">
        <f t="shared" si="3"/>
        <v>2</v>
      </c>
      <c r="AJ2">
        <f t="shared" si="3"/>
        <v>4</v>
      </c>
      <c r="AK2">
        <f t="shared" si="3"/>
        <v>1</v>
      </c>
      <c r="AL2">
        <f t="shared" si="3"/>
        <v>2</v>
      </c>
      <c r="AM2">
        <f t="shared" si="3"/>
        <v>0</v>
      </c>
      <c r="AN2">
        <f t="shared" si="3"/>
        <v>0</v>
      </c>
    </row>
    <row r="3" spans="1:40" x14ac:dyDescent="0.25">
      <c r="B3" t="str">
        <f t="shared" ref="B3:B34" si="4">B2</f>
        <v>Brandon</v>
      </c>
      <c r="C3" s="4" t="s">
        <v>461</v>
      </c>
      <c r="D3"/>
      <c r="F3">
        <v>10</v>
      </c>
      <c r="G3">
        <f t="shared" ref="G3:G66" si="5">D3*F3</f>
        <v>0</v>
      </c>
      <c r="H3" s="2"/>
      <c r="I3" t="s">
        <v>33</v>
      </c>
      <c r="J3">
        <f t="shared" ref="J3:J35" si="6">SUMPRODUCT(SUMIF($E$2:$E$1802,I3,$G$2:$G$1802))</f>
        <v>13.17</v>
      </c>
      <c r="K3" s="1">
        <f t="shared" ref="K3:K32" si="7">SUMPRODUCT(SUMIF($E$2:$E$171,I3,$G$2:$G$171))/J3</f>
        <v>0</v>
      </c>
      <c r="L3" s="1">
        <f t="shared" ref="L3:L32" si="8">SUMPRODUCT(SUMIF($E$172:$E$485,I3,$G$172:$G$485))/J3</f>
        <v>7.5930144267274111E-2</v>
      </c>
      <c r="M3" s="1">
        <f t="shared" ref="M3:M32" si="9">SUMPRODUCT(SUMIF($E$486:$E$486,I3,$G$486:$G$639))/J3</f>
        <v>0</v>
      </c>
      <c r="N3" s="1">
        <f t="shared" ref="N3:N32" si="10">SUMPRODUCT(SUMIF($E$640:$E$1242,I3,$G$640:$G$1242))/J3</f>
        <v>0.39255884586180712</v>
      </c>
      <c r="O3" s="1">
        <f t="shared" ref="O3:O32" si="11">SUMPRODUCT(SUMIF($E$1243:$E$1376,I3,$G$1243:$G$1376))/J3</f>
        <v>0</v>
      </c>
      <c r="P3" s="1">
        <f t="shared" ref="P3:P32" si="12">SUMPRODUCT(SUMIF($E$1382:$E$1484,I3,$G$1382:$G$1484))/J3</f>
        <v>0</v>
      </c>
      <c r="Q3" s="1">
        <f t="shared" ref="Q3:Q32" si="13">SUMPRODUCT(SUMIF($E$1485:$E$1554,I3,$G$1485:$G$1554))/J3</f>
        <v>0.5315110098709187</v>
      </c>
      <c r="R3" s="1">
        <f t="shared" ref="R3:R32" si="14">SUMPRODUCT(SUMIF($E$1555:$E$1558,I3,$G$1555:$G$1558))/J3</f>
        <v>0</v>
      </c>
      <c r="S3" s="1">
        <f t="shared" ref="S3:S32" si="15">SUMPRODUCT(SUMIF($E$1559:$E$1768,I3,$G$1559:$G$1768))/J3</f>
        <v>0</v>
      </c>
      <c r="T3" s="1">
        <f t="shared" ref="T3:T32" si="16">SUMPRODUCT(SUMIF($E$1769:$E$1799,I3,$G$1769:$G$1799))/J3</f>
        <v>0</v>
      </c>
      <c r="U3" s="1">
        <f t="shared" ref="U3:U32" si="17">SUMPRODUCT(SUMIF($E$1799:$E$1802,I3,$G$1799:$G$1802))/J3</f>
        <v>0</v>
      </c>
      <c r="V3" s="6">
        <f t="shared" ref="V3:V32" si="18">COUNTIF(K3:U3, "&lt;=0.05")-COUNTIF(K3:U3,"=0")</f>
        <v>0</v>
      </c>
      <c r="W3">
        <f t="shared" si="1"/>
        <v>3</v>
      </c>
      <c r="X3" s="3">
        <f t="shared" si="2"/>
        <v>0.5315110098709187</v>
      </c>
      <c r="Y3" s="2"/>
      <c r="Z3" t="s">
        <v>460</v>
      </c>
      <c r="AA3">
        <f>COUNTIF(L$2:L$20, "&gt;0.05")</f>
        <v>8</v>
      </c>
      <c r="AB3">
        <f>COUNTIF(L$2:L$20, "&lt;=0.05")-COUNTIF(L$2:L$20,"=0")</f>
        <v>0</v>
      </c>
    </row>
    <row r="4" spans="1:40" x14ac:dyDescent="0.25">
      <c r="B4" t="str">
        <f t="shared" si="4"/>
        <v>Brandon</v>
      </c>
      <c r="D4"/>
      <c r="F4">
        <f t="shared" ref="F4:F6" si="19">F3</f>
        <v>10</v>
      </c>
      <c r="G4">
        <f t="shared" si="5"/>
        <v>0</v>
      </c>
      <c r="H4" s="2"/>
      <c r="I4" t="s">
        <v>28</v>
      </c>
      <c r="J4">
        <f t="shared" si="6"/>
        <v>250.14</v>
      </c>
      <c r="K4" s="1">
        <f t="shared" si="7"/>
        <v>0.1359238826257296</v>
      </c>
      <c r="L4" s="1">
        <f t="shared" si="8"/>
        <v>5.9966418805468942E-2</v>
      </c>
      <c r="M4" s="1">
        <f t="shared" si="9"/>
        <v>0</v>
      </c>
      <c r="N4" s="1">
        <f t="shared" si="10"/>
        <v>0.15551691053010314</v>
      </c>
      <c r="O4" s="1">
        <f t="shared" si="11"/>
        <v>0.42104021747821224</v>
      </c>
      <c r="P4" s="1">
        <f t="shared" si="12"/>
        <v>6.7642120412568965E-2</v>
      </c>
      <c r="Q4" s="1">
        <f t="shared" si="13"/>
        <v>2.3986567522187575E-2</v>
      </c>
      <c r="R4" s="1">
        <f t="shared" si="14"/>
        <v>0</v>
      </c>
      <c r="S4" s="1">
        <f t="shared" si="15"/>
        <v>7.5957463820260654E-2</v>
      </c>
      <c r="T4" s="1">
        <f t="shared" si="16"/>
        <v>0</v>
      </c>
      <c r="U4" s="1">
        <f t="shared" si="17"/>
        <v>0</v>
      </c>
      <c r="V4" s="6">
        <f t="shared" si="18"/>
        <v>1</v>
      </c>
      <c r="W4">
        <f t="shared" si="1"/>
        <v>6</v>
      </c>
      <c r="X4" s="3">
        <f t="shared" si="2"/>
        <v>0.42104021747821224</v>
      </c>
      <c r="Y4" s="2"/>
      <c r="Z4" t="s">
        <v>684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5">
      <c r="B5" s="5" t="str">
        <f t="shared" si="4"/>
        <v>Brandon</v>
      </c>
      <c r="D5" s="5">
        <v>1</v>
      </c>
      <c r="E5" t="s">
        <v>24</v>
      </c>
      <c r="F5">
        <f t="shared" si="19"/>
        <v>10</v>
      </c>
      <c r="G5">
        <f t="shared" si="5"/>
        <v>10</v>
      </c>
      <c r="H5" s="2"/>
      <c r="I5" t="s">
        <v>90</v>
      </c>
      <c r="J5">
        <f t="shared" si="6"/>
        <v>389.49</v>
      </c>
      <c r="K5" s="1">
        <f t="shared" si="7"/>
        <v>0.41843179542478626</v>
      </c>
      <c r="L5" s="1">
        <f t="shared" si="8"/>
        <v>0</v>
      </c>
      <c r="M5" s="1">
        <f t="shared" si="9"/>
        <v>0</v>
      </c>
      <c r="N5" s="1">
        <f t="shared" si="10"/>
        <v>0.58156820457521374</v>
      </c>
      <c r="O5" s="1">
        <f t="shared" si="11"/>
        <v>0</v>
      </c>
      <c r="P5" s="1">
        <f t="shared" si="12"/>
        <v>0</v>
      </c>
      <c r="Q5" s="1">
        <f t="shared" si="13"/>
        <v>0</v>
      </c>
      <c r="R5" s="1">
        <f t="shared" si="14"/>
        <v>0</v>
      </c>
      <c r="S5" s="1">
        <f t="shared" si="15"/>
        <v>0</v>
      </c>
      <c r="T5" s="1">
        <f t="shared" si="16"/>
        <v>0</v>
      </c>
      <c r="U5" s="1">
        <f t="shared" si="17"/>
        <v>0</v>
      </c>
      <c r="V5" s="6">
        <f t="shared" si="18"/>
        <v>0</v>
      </c>
      <c r="W5">
        <f t="shared" si="1"/>
        <v>2</v>
      </c>
      <c r="X5" s="3">
        <f t="shared" si="2"/>
        <v>0.58156820457521374</v>
      </c>
      <c r="Y5" s="2"/>
      <c r="Z5" t="s">
        <v>10</v>
      </c>
      <c r="AA5">
        <f>COUNTIF(N$2:N$20, "&gt;0.05")</f>
        <v>17</v>
      </c>
      <c r="AB5">
        <f>COUNTIF(N$2:N$20, "&lt;=0.05")-COUNTIF(N$2:N$20,"=0")</f>
        <v>1</v>
      </c>
    </row>
    <row r="6" spans="1:40" x14ac:dyDescent="0.25">
      <c r="B6" t="str">
        <f t="shared" si="4"/>
        <v>Brandon</v>
      </c>
      <c r="D6"/>
      <c r="F6">
        <f t="shared" si="19"/>
        <v>10</v>
      </c>
      <c r="G6">
        <f t="shared" si="5"/>
        <v>0</v>
      </c>
      <c r="H6" s="2"/>
      <c r="I6" t="s">
        <v>19</v>
      </c>
      <c r="J6">
        <f t="shared" si="6"/>
        <v>2867.4059999999995</v>
      </c>
      <c r="K6" s="1">
        <f t="shared" si="7"/>
        <v>0.10465347425512818</v>
      </c>
      <c r="L6" s="1">
        <f t="shared" si="8"/>
        <v>0.11529479955053454</v>
      </c>
      <c r="M6" s="1">
        <f t="shared" si="9"/>
        <v>0</v>
      </c>
      <c r="N6" s="1">
        <f t="shared" si="10"/>
        <v>0.39780798394088596</v>
      </c>
      <c r="O6" s="1">
        <f t="shared" si="11"/>
        <v>0.31780466386692369</v>
      </c>
      <c r="P6" s="1">
        <f t="shared" si="12"/>
        <v>0</v>
      </c>
      <c r="Q6" s="1">
        <f t="shared" si="13"/>
        <v>0</v>
      </c>
      <c r="R6" s="1">
        <f t="shared" si="14"/>
        <v>0</v>
      </c>
      <c r="S6" s="1">
        <f t="shared" si="15"/>
        <v>1.8393976995235418E-2</v>
      </c>
      <c r="T6" s="1">
        <f t="shared" si="16"/>
        <v>0</v>
      </c>
      <c r="U6" s="1">
        <f t="shared" si="17"/>
        <v>0</v>
      </c>
      <c r="V6" s="6">
        <f t="shared" si="18"/>
        <v>1</v>
      </c>
      <c r="W6">
        <f t="shared" si="1"/>
        <v>4</v>
      </c>
      <c r="X6" s="3">
        <f t="shared" si="2"/>
        <v>0.39780798394088596</v>
      </c>
      <c r="Y6" s="2"/>
      <c r="Z6" t="s">
        <v>9</v>
      </c>
      <c r="AA6">
        <f>COUNTIF(O$2:O$20, "&gt;0.05")</f>
        <v>5</v>
      </c>
      <c r="AB6">
        <f>COUNTIF(O$2:O$20, "&lt;=0.05")-COUNTIF(O$2:O$20,"=0")</f>
        <v>2</v>
      </c>
    </row>
    <row r="7" spans="1:40" x14ac:dyDescent="0.25">
      <c r="B7" t="str">
        <f t="shared" si="4"/>
        <v>Brandon</v>
      </c>
      <c r="C7" t="s">
        <v>462</v>
      </c>
      <c r="D7"/>
      <c r="F7">
        <v>11</v>
      </c>
      <c r="G7">
        <f t="shared" si="5"/>
        <v>0</v>
      </c>
      <c r="H7" s="2"/>
      <c r="I7" t="s">
        <v>49</v>
      </c>
      <c r="J7">
        <f t="shared" si="6"/>
        <v>396.95400000000006</v>
      </c>
      <c r="K7" s="1">
        <f t="shared" si="7"/>
        <v>2.1161142097069177E-3</v>
      </c>
      <c r="L7" s="1">
        <f t="shared" si="8"/>
        <v>0</v>
      </c>
      <c r="M7" s="1">
        <f t="shared" si="9"/>
        <v>0</v>
      </c>
      <c r="N7" s="1">
        <f t="shared" si="10"/>
        <v>0.98358248058969033</v>
      </c>
      <c r="O7" s="1">
        <f t="shared" si="11"/>
        <v>1.1782221617618159E-2</v>
      </c>
      <c r="P7" s="1">
        <f t="shared" si="12"/>
        <v>0</v>
      </c>
      <c r="Q7" s="1">
        <f t="shared" si="13"/>
        <v>0</v>
      </c>
      <c r="R7" s="1">
        <f t="shared" si="14"/>
        <v>0</v>
      </c>
      <c r="S7" s="1">
        <f t="shared" si="15"/>
        <v>0</v>
      </c>
      <c r="T7" s="1">
        <f t="shared" si="16"/>
        <v>0</v>
      </c>
      <c r="U7" s="1">
        <f t="shared" si="17"/>
        <v>0</v>
      </c>
      <c r="V7" s="6">
        <f t="shared" si="18"/>
        <v>2</v>
      </c>
      <c r="W7">
        <f t="shared" si="1"/>
        <v>1</v>
      </c>
      <c r="X7" s="3">
        <f t="shared" si="2"/>
        <v>0.98358248058969033</v>
      </c>
      <c r="Y7" s="2"/>
      <c r="Z7" t="s">
        <v>164</v>
      </c>
      <c r="AA7">
        <f>COUNTIF(P$2:P$20, "&gt;0.05")</f>
        <v>3</v>
      </c>
      <c r="AB7">
        <f>COUNTIF(P$2:P$20, "&lt;=0.05")-COUNTIF(P$2:P$20,"=0")</f>
        <v>2</v>
      </c>
    </row>
    <row r="8" spans="1:40" x14ac:dyDescent="0.25">
      <c r="B8" t="str">
        <f t="shared" si="4"/>
        <v>Brandon</v>
      </c>
      <c r="D8"/>
      <c r="F8">
        <f t="shared" ref="F8:F10" si="20">F7</f>
        <v>11</v>
      </c>
      <c r="G8">
        <f t="shared" si="5"/>
        <v>0</v>
      </c>
      <c r="H8" s="2"/>
      <c r="I8" t="s">
        <v>321</v>
      </c>
      <c r="J8">
        <f t="shared" si="6"/>
        <v>563.03300000000002</v>
      </c>
      <c r="K8" s="1">
        <f t="shared" si="7"/>
        <v>0</v>
      </c>
      <c r="L8" s="1">
        <f t="shared" si="8"/>
        <v>0</v>
      </c>
      <c r="M8" s="1">
        <f t="shared" si="9"/>
        <v>0</v>
      </c>
      <c r="N8" s="1">
        <f t="shared" si="10"/>
        <v>0</v>
      </c>
      <c r="O8" s="1">
        <f t="shared" si="11"/>
        <v>3.9429305209463746E-4</v>
      </c>
      <c r="P8" s="1">
        <f t="shared" si="12"/>
        <v>0</v>
      </c>
      <c r="Q8" s="1">
        <f t="shared" si="13"/>
        <v>0</v>
      </c>
      <c r="R8" s="1">
        <f t="shared" si="14"/>
        <v>0</v>
      </c>
      <c r="S8" s="1">
        <f t="shared" si="15"/>
        <v>0.9996057069479054</v>
      </c>
      <c r="T8" s="1">
        <f t="shared" si="16"/>
        <v>0</v>
      </c>
      <c r="U8" s="1">
        <f t="shared" si="17"/>
        <v>0</v>
      </c>
      <c r="V8" s="6">
        <f t="shared" si="18"/>
        <v>1</v>
      </c>
      <c r="W8">
        <f t="shared" si="1"/>
        <v>1</v>
      </c>
      <c r="X8" s="3">
        <f t="shared" si="2"/>
        <v>0.9996057069479054</v>
      </c>
      <c r="Y8" s="2"/>
      <c r="Z8" t="s">
        <v>164</v>
      </c>
      <c r="AA8">
        <f>COUNTIF(Q$2:Q$20, "&gt;0.05")</f>
        <v>2</v>
      </c>
      <c r="AB8">
        <f>COUNTIF(Q$2:Q$20, "&lt;=0.05")-COUNTIF(Q$2:Q$20,"=0")</f>
        <v>4</v>
      </c>
    </row>
    <row r="9" spans="1:40" x14ac:dyDescent="0.25">
      <c r="B9" s="5" t="str">
        <f t="shared" si="4"/>
        <v>Brandon</v>
      </c>
      <c r="D9" s="5">
        <v>1</v>
      </c>
      <c r="E9" t="s">
        <v>25</v>
      </c>
      <c r="F9">
        <f t="shared" si="20"/>
        <v>11</v>
      </c>
      <c r="G9">
        <f t="shared" si="5"/>
        <v>11</v>
      </c>
      <c r="H9" s="2"/>
      <c r="I9" t="s">
        <v>691</v>
      </c>
      <c r="J9">
        <f t="shared" si="6"/>
        <v>19.197000000000003</v>
      </c>
      <c r="K9" s="1">
        <f t="shared" si="7"/>
        <v>0</v>
      </c>
      <c r="L9" s="1">
        <f t="shared" si="8"/>
        <v>0</v>
      </c>
      <c r="M9" s="1">
        <f t="shared" si="9"/>
        <v>0</v>
      </c>
      <c r="N9" s="1">
        <f t="shared" si="10"/>
        <v>0.34119914569984894</v>
      </c>
      <c r="O9" s="1">
        <f t="shared" si="11"/>
        <v>0.15497213106214511</v>
      </c>
      <c r="P9" s="1">
        <f t="shared" si="12"/>
        <v>0</v>
      </c>
      <c r="Q9" s="1">
        <f t="shared" si="13"/>
        <v>0</v>
      </c>
      <c r="R9" s="1">
        <f t="shared" si="14"/>
        <v>0</v>
      </c>
      <c r="S9" s="1">
        <f t="shared" si="15"/>
        <v>0.50382872323800587</v>
      </c>
      <c r="T9" s="1">
        <f t="shared" si="16"/>
        <v>0</v>
      </c>
      <c r="U9" s="1">
        <f t="shared" si="17"/>
        <v>0</v>
      </c>
      <c r="V9" s="6">
        <f t="shared" si="18"/>
        <v>0</v>
      </c>
      <c r="W9">
        <f t="shared" si="1"/>
        <v>3</v>
      </c>
      <c r="X9" s="3">
        <f t="shared" si="2"/>
        <v>0.50382872323800587</v>
      </c>
      <c r="Y9" s="2"/>
      <c r="Z9" t="s">
        <v>351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5">
      <c r="B10" t="str">
        <f t="shared" si="4"/>
        <v>Brandon</v>
      </c>
      <c r="D10"/>
      <c r="F10">
        <f t="shared" si="20"/>
        <v>11</v>
      </c>
      <c r="G10">
        <f t="shared" si="5"/>
        <v>0</v>
      </c>
      <c r="H10" s="2"/>
      <c r="I10" t="s">
        <v>45</v>
      </c>
      <c r="J10">
        <f t="shared" si="6"/>
        <v>758.67699999999991</v>
      </c>
      <c r="K10" s="1">
        <f t="shared" si="7"/>
        <v>0.21030293524121599</v>
      </c>
      <c r="L10" s="1">
        <f t="shared" si="8"/>
        <v>0</v>
      </c>
      <c r="M10" s="1">
        <f t="shared" si="9"/>
        <v>0</v>
      </c>
      <c r="N10" s="1">
        <f t="shared" si="10"/>
        <v>0.24298219136734081</v>
      </c>
      <c r="O10" s="1">
        <f t="shared" si="11"/>
        <v>0</v>
      </c>
      <c r="P10" s="1">
        <f t="shared" si="12"/>
        <v>0</v>
      </c>
      <c r="Q10" s="1">
        <f t="shared" si="13"/>
        <v>0</v>
      </c>
      <c r="R10" s="1">
        <f t="shared" si="14"/>
        <v>0</v>
      </c>
      <c r="S10" s="1">
        <f t="shared" si="15"/>
        <v>0</v>
      </c>
      <c r="T10" s="1">
        <f t="shared" si="16"/>
        <v>0</v>
      </c>
      <c r="U10" s="1">
        <f t="shared" si="17"/>
        <v>0</v>
      </c>
      <c r="V10" s="6">
        <f t="shared" si="18"/>
        <v>0</v>
      </c>
      <c r="W10">
        <f t="shared" si="1"/>
        <v>2</v>
      </c>
      <c r="X10" s="3">
        <f t="shared" si="2"/>
        <v>0.24298219136734081</v>
      </c>
      <c r="Y10" s="2"/>
      <c r="Z10" t="s">
        <v>353</v>
      </c>
      <c r="AA10">
        <f>COUNTIF(S$2:S$20, "&gt;0.05")</f>
        <v>5</v>
      </c>
      <c r="AB10">
        <f>COUNTIF(S$2:S$20, "&lt;=0.05")-COUNTIF(S$2:S$20,"=0")</f>
        <v>2</v>
      </c>
    </row>
    <row r="11" spans="1:40" x14ac:dyDescent="0.25">
      <c r="B11" t="str">
        <f t="shared" si="4"/>
        <v>Brandon</v>
      </c>
      <c r="C11" t="s">
        <v>463</v>
      </c>
      <c r="D11"/>
      <c r="F11">
        <v>6</v>
      </c>
      <c r="G11">
        <f t="shared" si="5"/>
        <v>0</v>
      </c>
      <c r="H11" s="2"/>
      <c r="I11" t="s">
        <v>29</v>
      </c>
      <c r="J11">
        <f t="shared" si="6"/>
        <v>2</v>
      </c>
      <c r="K11" s="1">
        <f t="shared" si="7"/>
        <v>0</v>
      </c>
      <c r="L11" s="1">
        <f t="shared" si="8"/>
        <v>0</v>
      </c>
      <c r="M11" s="1">
        <f t="shared" si="9"/>
        <v>0</v>
      </c>
      <c r="N11" s="1">
        <f t="shared" si="10"/>
        <v>1</v>
      </c>
      <c r="O11" s="1">
        <f t="shared" si="11"/>
        <v>0</v>
      </c>
      <c r="P11" s="1">
        <f t="shared" si="12"/>
        <v>0</v>
      </c>
      <c r="Q11" s="1">
        <f t="shared" si="13"/>
        <v>0</v>
      </c>
      <c r="R11" s="1">
        <f t="shared" si="14"/>
        <v>0</v>
      </c>
      <c r="S11" s="1">
        <f t="shared" si="15"/>
        <v>0</v>
      </c>
      <c r="T11" s="1">
        <f t="shared" si="16"/>
        <v>0</v>
      </c>
      <c r="U11" s="1">
        <f t="shared" si="17"/>
        <v>0</v>
      </c>
      <c r="V11" s="6">
        <f t="shared" si="18"/>
        <v>0</v>
      </c>
      <c r="W11">
        <f t="shared" si="1"/>
        <v>1</v>
      </c>
      <c r="X11" s="3">
        <f t="shared" si="2"/>
        <v>1</v>
      </c>
      <c r="Y11" s="2"/>
      <c r="Z11" t="s">
        <v>570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5">
      <c r="B12" t="str">
        <f t="shared" si="4"/>
        <v>Brandon</v>
      </c>
      <c r="D12"/>
      <c r="F12">
        <f t="shared" ref="F12:F14" si="21">F11</f>
        <v>6</v>
      </c>
      <c r="G12">
        <f t="shared" si="5"/>
        <v>0</v>
      </c>
      <c r="H12" s="2"/>
      <c r="I12" t="s">
        <v>26</v>
      </c>
      <c r="J12">
        <f t="shared" si="6"/>
        <v>309</v>
      </c>
      <c r="K12" s="1">
        <f t="shared" si="7"/>
        <v>1.3773462783171523E-2</v>
      </c>
      <c r="L12" s="1">
        <f t="shared" si="8"/>
        <v>0.1729708737864078</v>
      </c>
      <c r="M12" s="1">
        <f t="shared" si="9"/>
        <v>0</v>
      </c>
      <c r="N12" s="1">
        <f t="shared" si="10"/>
        <v>0.24672491909385114</v>
      </c>
      <c r="O12" s="1">
        <f t="shared" si="11"/>
        <v>0.56005825242718443</v>
      </c>
      <c r="P12" s="1">
        <f t="shared" si="12"/>
        <v>0</v>
      </c>
      <c r="Q12" s="1">
        <f t="shared" si="13"/>
        <v>0</v>
      </c>
      <c r="R12" s="1">
        <f t="shared" si="14"/>
        <v>0</v>
      </c>
      <c r="S12" s="1">
        <f t="shared" si="15"/>
        <v>0</v>
      </c>
      <c r="T12" s="1">
        <f t="shared" si="16"/>
        <v>0</v>
      </c>
      <c r="U12" s="1">
        <f t="shared" si="17"/>
        <v>0</v>
      </c>
      <c r="V12" s="6">
        <f t="shared" si="18"/>
        <v>1</v>
      </c>
      <c r="W12">
        <f t="shared" si="1"/>
        <v>3</v>
      </c>
      <c r="X12" s="3">
        <f t="shared" si="2"/>
        <v>0.56005825242718443</v>
      </c>
      <c r="Y12" s="2"/>
      <c r="Z12" t="s">
        <v>354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5">
      <c r="B13" s="5" t="str">
        <f t="shared" si="4"/>
        <v>Brandon</v>
      </c>
      <c r="D13" s="5">
        <v>1</v>
      </c>
      <c r="E13" t="s">
        <v>25</v>
      </c>
      <c r="F13">
        <f t="shared" si="21"/>
        <v>6</v>
      </c>
      <c r="G13">
        <f t="shared" si="5"/>
        <v>6</v>
      </c>
      <c r="H13" s="2"/>
      <c r="I13" t="s">
        <v>222</v>
      </c>
      <c r="J13">
        <f t="shared" si="6"/>
        <v>3</v>
      </c>
      <c r="K13" s="1">
        <f t="shared" si="7"/>
        <v>0</v>
      </c>
      <c r="L13" s="1">
        <f t="shared" si="8"/>
        <v>0</v>
      </c>
      <c r="M13" s="1">
        <f t="shared" si="9"/>
        <v>0</v>
      </c>
      <c r="N13" s="1">
        <f t="shared" si="10"/>
        <v>1</v>
      </c>
      <c r="O13" s="1">
        <f t="shared" si="11"/>
        <v>0</v>
      </c>
      <c r="P13" s="1">
        <f t="shared" si="12"/>
        <v>0</v>
      </c>
      <c r="Q13" s="1">
        <f t="shared" si="13"/>
        <v>0</v>
      </c>
      <c r="R13" s="1">
        <f t="shared" si="14"/>
        <v>0</v>
      </c>
      <c r="S13" s="1">
        <f t="shared" si="15"/>
        <v>0</v>
      </c>
      <c r="T13" s="1">
        <f t="shared" si="16"/>
        <v>0</v>
      </c>
      <c r="U13" s="1">
        <f t="shared" si="17"/>
        <v>0</v>
      </c>
      <c r="V13" s="6">
        <f t="shared" si="18"/>
        <v>0</v>
      </c>
      <c r="W13">
        <f t="shared" si="1"/>
        <v>1</v>
      </c>
      <c r="X13" s="3">
        <f t="shared" si="2"/>
        <v>1</v>
      </c>
      <c r="Y13" s="2"/>
      <c r="Z13" t="s">
        <v>587</v>
      </c>
    </row>
    <row r="14" spans="1:40" x14ac:dyDescent="0.25">
      <c r="B14" t="str">
        <f t="shared" si="4"/>
        <v>Brandon</v>
      </c>
      <c r="D14"/>
      <c r="F14">
        <f t="shared" si="21"/>
        <v>6</v>
      </c>
      <c r="G14">
        <f t="shared" si="5"/>
        <v>0</v>
      </c>
      <c r="H14" s="2"/>
      <c r="I14" t="s">
        <v>621</v>
      </c>
      <c r="J14">
        <f t="shared" si="6"/>
        <v>23</v>
      </c>
      <c r="K14" s="1">
        <f t="shared" si="7"/>
        <v>0</v>
      </c>
      <c r="L14" s="1">
        <f t="shared" si="8"/>
        <v>0</v>
      </c>
      <c r="M14" s="1">
        <f t="shared" si="9"/>
        <v>0</v>
      </c>
      <c r="N14" s="1">
        <f t="shared" si="10"/>
        <v>1</v>
      </c>
      <c r="O14" s="1">
        <f t="shared" si="11"/>
        <v>0</v>
      </c>
      <c r="P14" s="1">
        <f t="shared" si="12"/>
        <v>0</v>
      </c>
      <c r="Q14" s="1">
        <f t="shared" si="13"/>
        <v>0</v>
      </c>
      <c r="R14" s="1">
        <f t="shared" si="14"/>
        <v>0</v>
      </c>
      <c r="S14" s="1">
        <f t="shared" si="15"/>
        <v>0</v>
      </c>
      <c r="T14" s="1">
        <f t="shared" si="16"/>
        <v>0</v>
      </c>
      <c r="U14" s="1">
        <f t="shared" si="17"/>
        <v>0</v>
      </c>
      <c r="V14" s="6">
        <f t="shared" si="18"/>
        <v>0</v>
      </c>
      <c r="W14">
        <f t="shared" si="1"/>
        <v>1</v>
      </c>
      <c r="X14" s="3">
        <f t="shared" si="2"/>
        <v>1</v>
      </c>
      <c r="Y14" s="2"/>
      <c r="Z14" t="s">
        <v>20</v>
      </c>
    </row>
    <row r="15" spans="1:40" x14ac:dyDescent="0.25">
      <c r="B15" t="str">
        <f t="shared" si="4"/>
        <v>Brandon</v>
      </c>
      <c r="C15" t="s">
        <v>464</v>
      </c>
      <c r="D15"/>
      <c r="F15">
        <v>6</v>
      </c>
      <c r="G15">
        <f t="shared" si="5"/>
        <v>0</v>
      </c>
      <c r="H15" s="2"/>
      <c r="I15" t="s">
        <v>22</v>
      </c>
      <c r="J15">
        <f t="shared" si="6"/>
        <v>452.49700000000001</v>
      </c>
      <c r="K15" s="1">
        <f t="shared" si="7"/>
        <v>0</v>
      </c>
      <c r="L15" s="1">
        <f t="shared" si="8"/>
        <v>6.1215875464367721E-2</v>
      </c>
      <c r="M15" s="1">
        <f t="shared" si="9"/>
        <v>0</v>
      </c>
      <c r="N15" s="1">
        <f t="shared" si="10"/>
        <v>0.77803167755808311</v>
      </c>
      <c r="O15" s="1">
        <f t="shared" si="11"/>
        <v>0</v>
      </c>
      <c r="P15" s="1">
        <f t="shared" si="12"/>
        <v>0</v>
      </c>
      <c r="Q15" s="1">
        <f t="shared" si="13"/>
        <v>0</v>
      </c>
      <c r="R15" s="1">
        <f t="shared" si="14"/>
        <v>0</v>
      </c>
      <c r="S15" s="1">
        <f t="shared" si="15"/>
        <v>0.14749269055927441</v>
      </c>
      <c r="T15" s="1">
        <f t="shared" si="16"/>
        <v>0</v>
      </c>
      <c r="U15" s="1">
        <f t="shared" si="17"/>
        <v>0</v>
      </c>
      <c r="V15" s="6">
        <f t="shared" si="18"/>
        <v>0</v>
      </c>
      <c r="W15">
        <f t="shared" si="1"/>
        <v>3</v>
      </c>
      <c r="X15" s="3">
        <f t="shared" si="2"/>
        <v>0.77803167755808311</v>
      </c>
      <c r="Y15" s="2"/>
      <c r="Z15" t="s">
        <v>592</v>
      </c>
    </row>
    <row r="16" spans="1:40" x14ac:dyDescent="0.25">
      <c r="B16" t="str">
        <f t="shared" si="4"/>
        <v>Brandon</v>
      </c>
      <c r="D16"/>
      <c r="F16">
        <f t="shared" ref="F16:F18" si="22">F15</f>
        <v>6</v>
      </c>
      <c r="G16">
        <f t="shared" si="5"/>
        <v>0</v>
      </c>
      <c r="H16" s="2"/>
      <c r="I16" t="s">
        <v>233</v>
      </c>
      <c r="J16">
        <f t="shared" si="6"/>
        <v>4</v>
      </c>
      <c r="K16" s="1">
        <f t="shared" si="7"/>
        <v>0</v>
      </c>
      <c r="L16" s="1">
        <f t="shared" si="8"/>
        <v>0</v>
      </c>
      <c r="M16" s="1">
        <f t="shared" si="9"/>
        <v>0</v>
      </c>
      <c r="N16" s="1">
        <f t="shared" si="10"/>
        <v>1</v>
      </c>
      <c r="O16" s="1">
        <f t="shared" si="11"/>
        <v>0</v>
      </c>
      <c r="P16" s="1">
        <f t="shared" si="12"/>
        <v>0</v>
      </c>
      <c r="Q16" s="1">
        <f t="shared" si="13"/>
        <v>0</v>
      </c>
      <c r="R16" s="1">
        <f t="shared" si="14"/>
        <v>0</v>
      </c>
      <c r="S16" s="1">
        <f t="shared" si="15"/>
        <v>0</v>
      </c>
      <c r="T16" s="1">
        <f t="shared" si="16"/>
        <v>0</v>
      </c>
      <c r="U16" s="1">
        <f t="shared" si="17"/>
        <v>0</v>
      </c>
      <c r="V16" s="6">
        <f t="shared" si="18"/>
        <v>0</v>
      </c>
      <c r="W16">
        <f t="shared" si="1"/>
        <v>1</v>
      </c>
      <c r="X16" s="3">
        <f t="shared" si="2"/>
        <v>1</v>
      </c>
      <c r="Y16" s="2"/>
      <c r="Z16" t="s">
        <v>802</v>
      </c>
    </row>
    <row r="17" spans="2:26" x14ac:dyDescent="0.25">
      <c r="B17" s="5" t="str">
        <f t="shared" si="4"/>
        <v>Brandon</v>
      </c>
      <c r="D17" s="5">
        <v>1</v>
      </c>
      <c r="E17" t="s">
        <v>24</v>
      </c>
      <c r="F17">
        <f t="shared" si="22"/>
        <v>6</v>
      </c>
      <c r="G17">
        <f t="shared" si="5"/>
        <v>6</v>
      </c>
      <c r="H17" s="2"/>
      <c r="I17" t="s">
        <v>21</v>
      </c>
      <c r="J17">
        <f t="shared" si="6"/>
        <v>40</v>
      </c>
      <c r="K17" s="1">
        <f t="shared" si="7"/>
        <v>0</v>
      </c>
      <c r="L17" s="1">
        <f t="shared" si="8"/>
        <v>0.4</v>
      </c>
      <c r="M17" s="1">
        <f t="shared" si="9"/>
        <v>0</v>
      </c>
      <c r="N17" s="1">
        <f t="shared" si="10"/>
        <v>0.2</v>
      </c>
      <c r="O17" s="1">
        <f t="shared" si="11"/>
        <v>0</v>
      </c>
      <c r="P17" s="1">
        <f t="shared" si="12"/>
        <v>0.1</v>
      </c>
      <c r="Q17" s="1">
        <f t="shared" si="13"/>
        <v>0</v>
      </c>
      <c r="R17" s="1">
        <f t="shared" si="14"/>
        <v>0</v>
      </c>
      <c r="S17" s="1">
        <f t="shared" si="15"/>
        <v>0</v>
      </c>
      <c r="T17" s="1">
        <f t="shared" si="16"/>
        <v>0</v>
      </c>
      <c r="U17" s="1">
        <f t="shared" si="17"/>
        <v>0</v>
      </c>
      <c r="V17" s="6">
        <f t="shared" si="18"/>
        <v>0</v>
      </c>
      <c r="W17">
        <f t="shared" si="1"/>
        <v>3</v>
      </c>
      <c r="X17" s="3">
        <f>MAX(K17:W17)</f>
        <v>3</v>
      </c>
      <c r="Y17" s="2"/>
      <c r="Z17" t="s">
        <v>804</v>
      </c>
    </row>
    <row r="18" spans="2:26" x14ac:dyDescent="0.25">
      <c r="B18" t="str">
        <f t="shared" si="4"/>
        <v>Brandon</v>
      </c>
      <c r="D18"/>
      <c r="F18">
        <f t="shared" si="22"/>
        <v>6</v>
      </c>
      <c r="G18">
        <f t="shared" si="5"/>
        <v>0</v>
      </c>
      <c r="H18" s="2"/>
      <c r="I18" t="s">
        <v>356</v>
      </c>
      <c r="J18">
        <f t="shared" si="6"/>
        <v>250.19299999999998</v>
      </c>
      <c r="K18" s="1">
        <f t="shared" si="7"/>
        <v>0</v>
      </c>
      <c r="L18" s="1">
        <f t="shared" si="8"/>
        <v>0</v>
      </c>
      <c r="M18" s="1">
        <f t="shared" si="9"/>
        <v>0</v>
      </c>
      <c r="N18" s="1">
        <f t="shared" si="10"/>
        <v>7.5597638622983063E-2</v>
      </c>
      <c r="O18" s="1">
        <f t="shared" si="11"/>
        <v>0</v>
      </c>
      <c r="P18" s="1">
        <f t="shared" si="12"/>
        <v>2.3981486292582128E-2</v>
      </c>
      <c r="Q18" s="1">
        <f t="shared" si="13"/>
        <v>1.5987657528388086E-2</v>
      </c>
      <c r="R18" s="1">
        <f t="shared" si="14"/>
        <v>0</v>
      </c>
      <c r="S18" s="1">
        <f t="shared" si="15"/>
        <v>0</v>
      </c>
      <c r="T18" s="1">
        <f t="shared" si="16"/>
        <v>0</v>
      </c>
      <c r="U18" s="1">
        <f t="shared" si="17"/>
        <v>0</v>
      </c>
      <c r="V18" s="6">
        <f t="shared" si="18"/>
        <v>2</v>
      </c>
      <c r="W18">
        <f t="shared" si="1"/>
        <v>1</v>
      </c>
      <c r="X18" s="3">
        <f t="shared" ref="X18:X32" si="23">MAX(K17:U17)</f>
        <v>0.4</v>
      </c>
      <c r="Y18" s="2"/>
      <c r="Z18" t="s">
        <v>12</v>
      </c>
    </row>
    <row r="19" spans="2:26" x14ac:dyDescent="0.25">
      <c r="B19" t="str">
        <f t="shared" si="4"/>
        <v>Brandon</v>
      </c>
      <c r="C19" t="s">
        <v>465</v>
      </c>
      <c r="D19"/>
      <c r="F19">
        <v>28</v>
      </c>
      <c r="G19">
        <f t="shared" si="5"/>
        <v>0</v>
      </c>
      <c r="H19" s="2"/>
      <c r="I19" t="s">
        <v>34</v>
      </c>
      <c r="J19">
        <f t="shared" si="6"/>
        <v>373.55400000000003</v>
      </c>
      <c r="K19" s="1">
        <f t="shared" si="7"/>
        <v>0</v>
      </c>
      <c r="L19" s="1">
        <f t="shared" si="8"/>
        <v>0.39391895147689487</v>
      </c>
      <c r="M19" s="1">
        <f t="shared" si="9"/>
        <v>0</v>
      </c>
      <c r="N19" s="1">
        <f t="shared" si="10"/>
        <v>0.17038768156678818</v>
      </c>
      <c r="O19" s="1">
        <f t="shared" si="11"/>
        <v>0</v>
      </c>
      <c r="P19" s="1">
        <f t="shared" si="12"/>
        <v>0.34943542299105351</v>
      </c>
      <c r="Q19" s="1">
        <f t="shared" si="13"/>
        <v>3.4752672973653066E-2</v>
      </c>
      <c r="R19" s="1">
        <f t="shared" si="14"/>
        <v>1.0707956547112331E-2</v>
      </c>
      <c r="S19" s="1">
        <f t="shared" si="15"/>
        <v>0</v>
      </c>
      <c r="T19" s="1">
        <f t="shared" si="16"/>
        <v>0</v>
      </c>
      <c r="U19" s="1">
        <f t="shared" si="17"/>
        <v>0</v>
      </c>
      <c r="V19" s="6">
        <f t="shared" si="18"/>
        <v>2</v>
      </c>
      <c r="W19">
        <f t="shared" si="1"/>
        <v>3</v>
      </c>
      <c r="X19" s="3">
        <f t="shared" si="23"/>
        <v>7.5597638622983063E-2</v>
      </c>
      <c r="Y19" s="2"/>
      <c r="Z19" t="s">
        <v>619</v>
      </c>
    </row>
    <row r="20" spans="2:26" x14ac:dyDescent="0.25">
      <c r="B20" t="str">
        <f t="shared" si="4"/>
        <v>Brandon</v>
      </c>
      <c r="D20"/>
      <c r="F20">
        <f t="shared" ref="F20:F22" si="24">F19</f>
        <v>28</v>
      </c>
      <c r="G20">
        <f t="shared" si="5"/>
        <v>0</v>
      </c>
      <c r="H20" s="2"/>
      <c r="I20" t="s">
        <v>66</v>
      </c>
      <c r="J20">
        <f t="shared" si="6"/>
        <v>64.363</v>
      </c>
      <c r="K20" s="1">
        <f t="shared" si="7"/>
        <v>0</v>
      </c>
      <c r="L20" s="1">
        <f t="shared" si="8"/>
        <v>0.71469633174339298</v>
      </c>
      <c r="M20" s="1">
        <f t="shared" si="9"/>
        <v>0</v>
      </c>
      <c r="N20" s="1">
        <f t="shared" si="10"/>
        <v>2.1176763047092272E-2</v>
      </c>
      <c r="O20" s="1">
        <f t="shared" si="11"/>
        <v>6.2147507108121128E-2</v>
      </c>
      <c r="P20" s="1">
        <f t="shared" si="12"/>
        <v>3.1073753554060564E-2</v>
      </c>
      <c r="Q20" s="1">
        <f t="shared" si="13"/>
        <v>0.13983189099327253</v>
      </c>
      <c r="R20" s="1">
        <f t="shared" si="14"/>
        <v>0</v>
      </c>
      <c r="S20" s="1">
        <f t="shared" si="15"/>
        <v>3.1073753554060564E-2</v>
      </c>
      <c r="T20" s="1">
        <f t="shared" si="16"/>
        <v>0</v>
      </c>
      <c r="U20" s="1">
        <f t="shared" si="17"/>
        <v>0</v>
      </c>
      <c r="V20" s="6">
        <f t="shared" si="18"/>
        <v>3</v>
      </c>
      <c r="W20">
        <f t="shared" si="1"/>
        <v>3</v>
      </c>
      <c r="X20" s="3">
        <f t="shared" si="23"/>
        <v>0.39391895147689487</v>
      </c>
      <c r="Y20" s="2"/>
      <c r="Z20" t="s">
        <v>622</v>
      </c>
    </row>
    <row r="21" spans="2:26" x14ac:dyDescent="0.25">
      <c r="B21" s="5" t="str">
        <f t="shared" si="4"/>
        <v>Brandon</v>
      </c>
      <c r="D21" s="5">
        <v>1</v>
      </c>
      <c r="E21" t="s">
        <v>19</v>
      </c>
      <c r="F21">
        <f t="shared" si="24"/>
        <v>28</v>
      </c>
      <c r="G21">
        <f t="shared" si="5"/>
        <v>28</v>
      </c>
      <c r="H21" s="2"/>
      <c r="I21" t="s">
        <v>41</v>
      </c>
      <c r="J21">
        <f t="shared" si="6"/>
        <v>56.354999999999997</v>
      </c>
      <c r="K21" s="1">
        <f t="shared" si="7"/>
        <v>0</v>
      </c>
      <c r="L21" s="1">
        <f t="shared" si="8"/>
        <v>0</v>
      </c>
      <c r="M21" s="1">
        <f t="shared" si="9"/>
        <v>0</v>
      </c>
      <c r="N21" s="1">
        <f t="shared" si="10"/>
        <v>0</v>
      </c>
      <c r="O21" s="1">
        <f t="shared" si="11"/>
        <v>0</v>
      </c>
      <c r="P21" s="1">
        <f t="shared" si="12"/>
        <v>0</v>
      </c>
      <c r="Q21" s="1">
        <f t="shared" si="13"/>
        <v>0</v>
      </c>
      <c r="R21" s="1">
        <f t="shared" si="14"/>
        <v>0</v>
      </c>
      <c r="S21" s="1">
        <f t="shared" si="15"/>
        <v>1</v>
      </c>
      <c r="T21" s="1">
        <f t="shared" si="16"/>
        <v>0</v>
      </c>
      <c r="U21" s="1">
        <f t="shared" si="17"/>
        <v>0</v>
      </c>
      <c r="V21" s="6">
        <f t="shared" si="18"/>
        <v>0</v>
      </c>
      <c r="W21">
        <f t="shared" si="1"/>
        <v>1</v>
      </c>
      <c r="X21" s="3">
        <f t="shared" si="23"/>
        <v>0.71469633174339298</v>
      </c>
      <c r="Y21" s="2"/>
      <c r="Z21" t="s">
        <v>625</v>
      </c>
    </row>
    <row r="22" spans="2:26" x14ac:dyDescent="0.25">
      <c r="B22" t="str">
        <f t="shared" si="4"/>
        <v>Brandon</v>
      </c>
      <c r="D22"/>
      <c r="F22">
        <f t="shared" si="24"/>
        <v>28</v>
      </c>
      <c r="G22">
        <f t="shared" si="5"/>
        <v>0</v>
      </c>
      <c r="H22" s="2"/>
      <c r="I22" t="s">
        <v>669</v>
      </c>
      <c r="J22">
        <f t="shared" si="6"/>
        <v>4</v>
      </c>
      <c r="K22" s="1">
        <f t="shared" si="7"/>
        <v>0</v>
      </c>
      <c r="L22" s="1">
        <f t="shared" si="8"/>
        <v>0</v>
      </c>
      <c r="M22" s="1">
        <f t="shared" si="9"/>
        <v>0</v>
      </c>
      <c r="N22" s="1">
        <f t="shared" si="10"/>
        <v>1</v>
      </c>
      <c r="O22" s="1">
        <f t="shared" si="11"/>
        <v>0</v>
      </c>
      <c r="P22" s="1">
        <f t="shared" si="12"/>
        <v>0</v>
      </c>
      <c r="Q22" s="1">
        <f t="shared" si="13"/>
        <v>0</v>
      </c>
      <c r="R22" s="1">
        <f t="shared" si="14"/>
        <v>0</v>
      </c>
      <c r="S22" s="1">
        <f t="shared" si="15"/>
        <v>0</v>
      </c>
      <c r="T22" s="1">
        <f t="shared" si="16"/>
        <v>0</v>
      </c>
      <c r="U22" s="1">
        <f t="shared" si="17"/>
        <v>0</v>
      </c>
      <c r="V22" s="6">
        <f t="shared" si="18"/>
        <v>0</v>
      </c>
      <c r="W22">
        <f t="shared" si="1"/>
        <v>1</v>
      </c>
      <c r="X22" s="3">
        <f t="shared" si="23"/>
        <v>1</v>
      </c>
      <c r="Y22" s="2"/>
      <c r="Z22" t="s">
        <v>633</v>
      </c>
    </row>
    <row r="23" spans="2:26" x14ac:dyDescent="0.25">
      <c r="B23" t="str">
        <f t="shared" si="4"/>
        <v>Brandon</v>
      </c>
      <c r="C23" t="s">
        <v>466</v>
      </c>
      <c r="D23"/>
      <c r="F23">
        <v>5</v>
      </c>
      <c r="G23">
        <f t="shared" si="5"/>
        <v>0</v>
      </c>
      <c r="H23" s="2"/>
      <c r="I23" t="s">
        <v>687</v>
      </c>
      <c r="J23">
        <f t="shared" si="6"/>
        <v>0</v>
      </c>
      <c r="K23" s="1" t="e">
        <f t="shared" si="7"/>
        <v>#DIV/0!</v>
      </c>
      <c r="L23" s="1" t="e">
        <f t="shared" si="8"/>
        <v>#DIV/0!</v>
      </c>
      <c r="M23" s="1" t="e">
        <f t="shared" si="9"/>
        <v>#DIV/0!</v>
      </c>
      <c r="N23" s="1" t="e">
        <f t="shared" si="10"/>
        <v>#DIV/0!</v>
      </c>
      <c r="O23" s="1" t="e">
        <f t="shared" si="11"/>
        <v>#DIV/0!</v>
      </c>
      <c r="P23" s="1" t="e">
        <f t="shared" si="12"/>
        <v>#DIV/0!</v>
      </c>
      <c r="Q23" s="1" t="e">
        <f t="shared" si="13"/>
        <v>#DIV/0!</v>
      </c>
      <c r="R23" s="1" t="e">
        <f t="shared" si="14"/>
        <v>#DIV/0!</v>
      </c>
      <c r="S23" s="1" t="e">
        <f t="shared" si="15"/>
        <v>#DIV/0!</v>
      </c>
      <c r="T23" s="1" t="e">
        <f t="shared" si="16"/>
        <v>#DIV/0!</v>
      </c>
      <c r="U23" s="1" t="e">
        <f t="shared" si="17"/>
        <v>#DIV/0!</v>
      </c>
      <c r="V23" s="6">
        <f t="shared" si="18"/>
        <v>0</v>
      </c>
      <c r="W23">
        <f t="shared" si="1"/>
        <v>0</v>
      </c>
      <c r="X23" s="3">
        <f t="shared" si="23"/>
        <v>1</v>
      </c>
      <c r="Y23" s="2"/>
      <c r="Z23" t="s">
        <v>641</v>
      </c>
    </row>
    <row r="24" spans="2:26" x14ac:dyDescent="0.25">
      <c r="B24" t="str">
        <f t="shared" si="4"/>
        <v>Brandon</v>
      </c>
      <c r="D24"/>
      <c r="F24">
        <f t="shared" ref="F24:F26" si="25">F23</f>
        <v>5</v>
      </c>
      <c r="G24">
        <f t="shared" si="5"/>
        <v>0</v>
      </c>
      <c r="H24" s="2"/>
      <c r="I24" t="s">
        <v>32</v>
      </c>
      <c r="J24">
        <f t="shared" si="6"/>
        <v>2</v>
      </c>
      <c r="K24" s="1">
        <f t="shared" si="7"/>
        <v>0</v>
      </c>
      <c r="L24" s="1">
        <f t="shared" si="8"/>
        <v>0</v>
      </c>
      <c r="M24" s="1">
        <f t="shared" si="9"/>
        <v>0</v>
      </c>
      <c r="N24" s="1">
        <f t="shared" si="10"/>
        <v>0</v>
      </c>
      <c r="O24" s="1">
        <f t="shared" si="11"/>
        <v>0</v>
      </c>
      <c r="P24" s="1">
        <f t="shared" si="12"/>
        <v>0</v>
      </c>
      <c r="Q24" s="1">
        <f t="shared" si="13"/>
        <v>0</v>
      </c>
      <c r="R24" s="1">
        <f t="shared" si="14"/>
        <v>0</v>
      </c>
      <c r="S24" s="1">
        <f t="shared" si="15"/>
        <v>1</v>
      </c>
      <c r="T24" s="1">
        <f t="shared" si="16"/>
        <v>0</v>
      </c>
      <c r="U24" s="1">
        <f t="shared" si="17"/>
        <v>0</v>
      </c>
      <c r="V24" s="6">
        <f t="shared" si="18"/>
        <v>0</v>
      </c>
      <c r="W24">
        <f t="shared" si="1"/>
        <v>1</v>
      </c>
      <c r="X24" s="3" t="e">
        <f t="shared" si="23"/>
        <v>#DIV/0!</v>
      </c>
      <c r="Y24" s="2"/>
      <c r="Z24" t="s">
        <v>649</v>
      </c>
    </row>
    <row r="25" spans="2:26" x14ac:dyDescent="0.25">
      <c r="B25" s="5" t="str">
        <f t="shared" si="4"/>
        <v>Brandon</v>
      </c>
      <c r="D25" s="5">
        <v>1</v>
      </c>
      <c r="E25" t="s">
        <v>24</v>
      </c>
      <c r="F25">
        <f t="shared" si="25"/>
        <v>5</v>
      </c>
      <c r="G25">
        <f t="shared" si="5"/>
        <v>5</v>
      </c>
      <c r="H25" s="2"/>
      <c r="I25" t="s">
        <v>27</v>
      </c>
      <c r="J25">
        <f t="shared" si="6"/>
        <v>2968.0829999999996</v>
      </c>
      <c r="K25" s="1">
        <f t="shared" si="7"/>
        <v>8.8167682642298073E-2</v>
      </c>
      <c r="L25" s="1">
        <f t="shared" si="8"/>
        <v>9.9923081665842906E-2</v>
      </c>
      <c r="M25" s="1">
        <f t="shared" si="9"/>
        <v>0</v>
      </c>
      <c r="N25" s="1">
        <f t="shared" si="10"/>
        <v>0.67724858098644825</v>
      </c>
      <c r="O25" s="1">
        <f t="shared" si="11"/>
        <v>4.544077776800716E-2</v>
      </c>
      <c r="P25" s="1">
        <f t="shared" si="12"/>
        <v>7.7713460169409013E-2</v>
      </c>
      <c r="Q25" s="1">
        <f t="shared" si="13"/>
        <v>0</v>
      </c>
      <c r="R25" s="1">
        <f t="shared" si="14"/>
        <v>0</v>
      </c>
      <c r="S25" s="1">
        <f t="shared" si="15"/>
        <v>0</v>
      </c>
      <c r="T25" s="1">
        <f t="shared" si="16"/>
        <v>0</v>
      </c>
      <c r="U25" s="1">
        <f t="shared" si="17"/>
        <v>0</v>
      </c>
      <c r="V25" s="6">
        <f t="shared" si="18"/>
        <v>1</v>
      </c>
      <c r="W25">
        <f t="shared" si="1"/>
        <v>4</v>
      </c>
      <c r="X25" s="3">
        <f t="shared" si="23"/>
        <v>1</v>
      </c>
      <c r="Y25" s="2"/>
    </row>
    <row r="26" spans="2:26" x14ac:dyDescent="0.25">
      <c r="B26" t="str">
        <f t="shared" si="4"/>
        <v>Brandon</v>
      </c>
      <c r="D26"/>
      <c r="F26">
        <f t="shared" si="25"/>
        <v>5</v>
      </c>
      <c r="G26">
        <f t="shared" si="5"/>
        <v>0</v>
      </c>
      <c r="H26" s="2"/>
      <c r="I26" t="s">
        <v>30</v>
      </c>
      <c r="J26">
        <f t="shared" si="6"/>
        <v>899.44399999999996</v>
      </c>
      <c r="K26" s="1">
        <f t="shared" si="7"/>
        <v>0</v>
      </c>
      <c r="L26" s="1">
        <f t="shared" si="8"/>
        <v>1.8088952730798139E-2</v>
      </c>
      <c r="M26" s="1">
        <f t="shared" si="9"/>
        <v>0</v>
      </c>
      <c r="N26" s="1">
        <f t="shared" si="10"/>
        <v>0.40998439035670925</v>
      </c>
      <c r="O26" s="1">
        <f t="shared" si="11"/>
        <v>1.0239659167218858E-2</v>
      </c>
      <c r="P26" s="1">
        <f t="shared" si="12"/>
        <v>0</v>
      </c>
      <c r="Q26" s="1">
        <f t="shared" si="13"/>
        <v>0.56168699774527375</v>
      </c>
      <c r="R26" s="1">
        <f t="shared" si="14"/>
        <v>0</v>
      </c>
      <c r="S26" s="1">
        <f t="shared" si="15"/>
        <v>0</v>
      </c>
      <c r="T26" s="1">
        <f t="shared" si="16"/>
        <v>0</v>
      </c>
      <c r="U26" s="1">
        <f t="shared" si="17"/>
        <v>0</v>
      </c>
      <c r="V26" s="6">
        <f t="shared" si="18"/>
        <v>2</v>
      </c>
      <c r="W26">
        <f t="shared" si="1"/>
        <v>2</v>
      </c>
      <c r="X26" s="3">
        <f t="shared" si="23"/>
        <v>0.67724858098644825</v>
      </c>
      <c r="Y26" s="2"/>
    </row>
    <row r="27" spans="2:26" x14ac:dyDescent="0.25">
      <c r="B27" t="str">
        <f t="shared" si="4"/>
        <v>Brandon</v>
      </c>
      <c r="C27" t="s">
        <v>467</v>
      </c>
      <c r="D27"/>
      <c r="F27">
        <v>15</v>
      </c>
      <c r="G27">
        <f t="shared" si="5"/>
        <v>0</v>
      </c>
      <c r="H27" s="2"/>
      <c r="I27" t="s">
        <v>24</v>
      </c>
      <c r="J27">
        <f t="shared" si="6"/>
        <v>1346.7070000000001</v>
      </c>
      <c r="K27" s="1">
        <f t="shared" si="7"/>
        <v>1.6336144387754721E-2</v>
      </c>
      <c r="L27" s="1">
        <f t="shared" si="8"/>
        <v>2.9702080705008585E-2</v>
      </c>
      <c r="M27" s="1">
        <f t="shared" si="9"/>
        <v>0</v>
      </c>
      <c r="N27" s="1">
        <f t="shared" si="10"/>
        <v>0.18503802237606248</v>
      </c>
      <c r="O27" s="1">
        <f t="shared" si="11"/>
        <v>1.1742717606725144E-2</v>
      </c>
      <c r="P27" s="1">
        <f t="shared" si="12"/>
        <v>0.25587748485750794</v>
      </c>
      <c r="Q27" s="1">
        <f t="shared" si="13"/>
        <v>0.45889491923632975</v>
      </c>
      <c r="R27" s="1">
        <f t="shared" si="14"/>
        <v>0</v>
      </c>
      <c r="S27" s="1">
        <f t="shared" si="15"/>
        <v>1.0395728246753005E-2</v>
      </c>
      <c r="T27" s="1">
        <f t="shared" si="16"/>
        <v>0</v>
      </c>
      <c r="U27" s="1">
        <f t="shared" si="17"/>
        <v>0</v>
      </c>
      <c r="V27" s="6">
        <f t="shared" si="18"/>
        <v>4</v>
      </c>
      <c r="W27">
        <f t="shared" si="1"/>
        <v>3</v>
      </c>
      <c r="X27" s="3">
        <f t="shared" si="23"/>
        <v>0.56168699774527375</v>
      </c>
      <c r="Y27" s="2"/>
      <c r="Z27" s="5"/>
    </row>
    <row r="28" spans="2:26" x14ac:dyDescent="0.25">
      <c r="B28" t="str">
        <f t="shared" si="4"/>
        <v>Brandon</v>
      </c>
      <c r="D28"/>
      <c r="F28">
        <f t="shared" ref="F28:F30" si="26">F27</f>
        <v>15</v>
      </c>
      <c r="G28">
        <f t="shared" si="5"/>
        <v>0</v>
      </c>
      <c r="H28" s="2"/>
      <c r="I28" t="s">
        <v>511</v>
      </c>
      <c r="J28">
        <f t="shared" si="6"/>
        <v>498.72500000000002</v>
      </c>
      <c r="K28" s="1">
        <f t="shared" si="7"/>
        <v>0</v>
      </c>
      <c r="L28" s="1">
        <f t="shared" si="8"/>
        <v>0.3809714772670309</v>
      </c>
      <c r="M28" s="1">
        <f t="shared" si="9"/>
        <v>0</v>
      </c>
      <c r="N28" s="1">
        <f t="shared" si="10"/>
        <v>0.61902852273296904</v>
      </c>
      <c r="O28" s="1">
        <f t="shared" si="11"/>
        <v>0</v>
      </c>
      <c r="P28" s="1">
        <f t="shared" si="12"/>
        <v>0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1">
        <f t="shared" si="16"/>
        <v>0</v>
      </c>
      <c r="U28" s="1">
        <f t="shared" si="17"/>
        <v>0</v>
      </c>
      <c r="V28" s="6">
        <f t="shared" si="18"/>
        <v>0</v>
      </c>
      <c r="W28">
        <f t="shared" si="1"/>
        <v>2</v>
      </c>
      <c r="X28" s="3">
        <f t="shared" si="23"/>
        <v>0.45889491923632975</v>
      </c>
      <c r="Y28" s="2"/>
    </row>
    <row r="29" spans="2:26" x14ac:dyDescent="0.25">
      <c r="B29" s="5" t="str">
        <f t="shared" si="4"/>
        <v>Brandon</v>
      </c>
      <c r="D29" s="5">
        <v>1</v>
      </c>
      <c r="E29" t="s">
        <v>19</v>
      </c>
      <c r="F29">
        <f t="shared" si="26"/>
        <v>15</v>
      </c>
      <c r="G29">
        <f t="shared" si="5"/>
        <v>15</v>
      </c>
      <c r="H29" s="2"/>
      <c r="I29" t="s">
        <v>197</v>
      </c>
      <c r="J29">
        <f t="shared" si="6"/>
        <v>1.542</v>
      </c>
      <c r="K29" s="1">
        <f t="shared" si="7"/>
        <v>0</v>
      </c>
      <c r="L29" s="1">
        <f t="shared" si="8"/>
        <v>0</v>
      </c>
      <c r="M29" s="1">
        <f t="shared" si="9"/>
        <v>0</v>
      </c>
      <c r="N29" s="1">
        <f t="shared" si="10"/>
        <v>0</v>
      </c>
      <c r="O29" s="1">
        <f t="shared" si="11"/>
        <v>0</v>
      </c>
      <c r="P29" s="1">
        <f t="shared" si="12"/>
        <v>0</v>
      </c>
      <c r="Q29" s="1">
        <f t="shared" si="13"/>
        <v>1</v>
      </c>
      <c r="R29" s="1">
        <f t="shared" si="14"/>
        <v>0</v>
      </c>
      <c r="S29" s="1">
        <f t="shared" si="15"/>
        <v>0</v>
      </c>
      <c r="T29" s="1">
        <f t="shared" si="16"/>
        <v>0</v>
      </c>
      <c r="U29" s="1">
        <f t="shared" si="17"/>
        <v>0</v>
      </c>
      <c r="V29" s="6">
        <f t="shared" si="18"/>
        <v>0</v>
      </c>
      <c r="W29">
        <f t="shared" si="1"/>
        <v>1</v>
      </c>
      <c r="X29" s="3">
        <f t="shared" si="23"/>
        <v>0.61902852273296904</v>
      </c>
      <c r="Y29" s="2"/>
    </row>
    <row r="30" spans="2:26" x14ac:dyDescent="0.25">
      <c r="B30" t="str">
        <f t="shared" si="4"/>
        <v>Brandon</v>
      </c>
      <c r="D30"/>
      <c r="F30">
        <f t="shared" si="26"/>
        <v>15</v>
      </c>
      <c r="G30">
        <f t="shared" si="5"/>
        <v>0</v>
      </c>
      <c r="H30" s="2"/>
      <c r="I30" t="s">
        <v>214</v>
      </c>
      <c r="J30">
        <f t="shared" si="6"/>
        <v>36</v>
      </c>
      <c r="K30" s="1">
        <f t="shared" si="7"/>
        <v>0</v>
      </c>
      <c r="L30" s="1">
        <f t="shared" si="8"/>
        <v>0</v>
      </c>
      <c r="M30" s="1">
        <f t="shared" si="9"/>
        <v>0</v>
      </c>
      <c r="N30" s="1">
        <f t="shared" si="10"/>
        <v>1</v>
      </c>
      <c r="O30" s="1">
        <f t="shared" si="11"/>
        <v>0</v>
      </c>
      <c r="P30" s="1">
        <f t="shared" si="12"/>
        <v>0</v>
      </c>
      <c r="Q30" s="1">
        <f t="shared" si="13"/>
        <v>0</v>
      </c>
      <c r="R30" s="1">
        <f t="shared" si="14"/>
        <v>0</v>
      </c>
      <c r="S30" s="1">
        <f t="shared" si="15"/>
        <v>0</v>
      </c>
      <c r="T30" s="1">
        <f t="shared" si="16"/>
        <v>0</v>
      </c>
      <c r="U30" s="1">
        <f t="shared" si="17"/>
        <v>0</v>
      </c>
      <c r="V30" s="6">
        <f t="shared" si="18"/>
        <v>0</v>
      </c>
      <c r="W30">
        <f t="shared" si="1"/>
        <v>1</v>
      </c>
      <c r="X30" s="3">
        <f t="shared" si="23"/>
        <v>1</v>
      </c>
      <c r="Y30" s="2"/>
    </row>
    <row r="31" spans="2:26" x14ac:dyDescent="0.25">
      <c r="B31" t="str">
        <f t="shared" si="4"/>
        <v>Brandon</v>
      </c>
      <c r="C31" t="s">
        <v>468</v>
      </c>
      <c r="D31"/>
      <c r="F31">
        <v>49</v>
      </c>
      <c r="G31">
        <f t="shared" si="5"/>
        <v>0</v>
      </c>
      <c r="H31" s="2"/>
      <c r="I31" t="s">
        <v>25</v>
      </c>
      <c r="J31">
        <f t="shared" si="6"/>
        <v>124.53500000000001</v>
      </c>
      <c r="K31" s="1">
        <f t="shared" si="7"/>
        <v>0.84400369374071538</v>
      </c>
      <c r="L31" s="1">
        <f t="shared" si="8"/>
        <v>0</v>
      </c>
      <c r="M31" s="1">
        <f t="shared" si="9"/>
        <v>0</v>
      </c>
      <c r="N31" s="1">
        <f t="shared" si="10"/>
        <v>0.15599630625928451</v>
      </c>
      <c r="O31" s="1">
        <f t="shared" si="11"/>
        <v>0</v>
      </c>
      <c r="P31" s="1">
        <f t="shared" si="12"/>
        <v>0</v>
      </c>
      <c r="Q31" s="1">
        <f t="shared" si="13"/>
        <v>0</v>
      </c>
      <c r="R31" s="1">
        <f t="shared" si="14"/>
        <v>0</v>
      </c>
      <c r="S31" s="1">
        <f t="shared" si="15"/>
        <v>0</v>
      </c>
      <c r="T31" s="1">
        <f t="shared" si="16"/>
        <v>0</v>
      </c>
      <c r="U31" s="1">
        <f t="shared" si="17"/>
        <v>0</v>
      </c>
      <c r="V31" s="6">
        <f t="shared" si="18"/>
        <v>0</v>
      </c>
      <c r="W31">
        <f t="shared" si="1"/>
        <v>2</v>
      </c>
      <c r="X31" s="3">
        <f t="shared" si="23"/>
        <v>1</v>
      </c>
      <c r="Y31" s="2"/>
      <c r="Z31" s="5"/>
    </row>
    <row r="32" spans="2:26" x14ac:dyDescent="0.25">
      <c r="B32" t="str">
        <f t="shared" si="4"/>
        <v>Brandon</v>
      </c>
      <c r="D32"/>
      <c r="F32">
        <f t="shared" ref="F32:F35" si="27">F31</f>
        <v>49</v>
      </c>
      <c r="G32">
        <f t="shared" si="5"/>
        <v>0</v>
      </c>
      <c r="H32" s="2"/>
      <c r="I32" t="s">
        <v>23</v>
      </c>
      <c r="J32">
        <f t="shared" si="6"/>
        <v>223.74900000000002</v>
      </c>
      <c r="K32" s="1">
        <f t="shared" si="7"/>
        <v>0.18068460641164877</v>
      </c>
      <c r="L32" s="1">
        <f t="shared" si="8"/>
        <v>0.15777500681567291</v>
      </c>
      <c r="M32" s="1">
        <f t="shared" si="9"/>
        <v>0</v>
      </c>
      <c r="N32" s="1">
        <f t="shared" si="10"/>
        <v>0.35565298615859731</v>
      </c>
      <c r="O32" s="1">
        <f t="shared" si="11"/>
        <v>0.12418379523483901</v>
      </c>
      <c r="P32" s="1">
        <f t="shared" si="12"/>
        <v>0</v>
      </c>
      <c r="Q32" s="1">
        <f t="shared" si="13"/>
        <v>0</v>
      </c>
      <c r="R32" s="1">
        <f t="shared" si="14"/>
        <v>0</v>
      </c>
      <c r="S32" s="1">
        <f t="shared" si="15"/>
        <v>0</v>
      </c>
      <c r="T32" s="1">
        <f t="shared" si="16"/>
        <v>0</v>
      </c>
      <c r="U32" s="1">
        <f t="shared" si="17"/>
        <v>0</v>
      </c>
      <c r="V32" s="6">
        <f t="shared" si="18"/>
        <v>0</v>
      </c>
      <c r="W32">
        <f t="shared" si="1"/>
        <v>4</v>
      </c>
      <c r="X32" s="3">
        <f t="shared" si="23"/>
        <v>0.84400369374071538</v>
      </c>
      <c r="Y32" s="2"/>
    </row>
    <row r="33" spans="2:26" x14ac:dyDescent="0.25">
      <c r="B33" s="5" t="str">
        <f t="shared" si="4"/>
        <v>Brandon</v>
      </c>
      <c r="D33" s="5">
        <v>0.88</v>
      </c>
      <c r="E33" t="s">
        <v>19</v>
      </c>
      <c r="F33">
        <f t="shared" si="27"/>
        <v>49</v>
      </c>
      <c r="G33">
        <f t="shared" si="5"/>
        <v>43.12</v>
      </c>
      <c r="H33" s="2"/>
      <c r="I33" t="s">
        <v>125</v>
      </c>
      <c r="J33">
        <f t="shared" si="6"/>
        <v>493.66500000000002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5">
      <c r="B34" s="5" t="str">
        <f t="shared" si="4"/>
        <v>Brandon</v>
      </c>
      <c r="D34" s="5">
        <v>0.11899999999999999</v>
      </c>
      <c r="E34" t="s">
        <v>27</v>
      </c>
      <c r="F34">
        <f t="shared" si="27"/>
        <v>49</v>
      </c>
      <c r="G34">
        <f t="shared" si="5"/>
        <v>5.8309999999999995</v>
      </c>
      <c r="H34" s="2"/>
      <c r="I34" t="s">
        <v>123</v>
      </c>
      <c r="J34">
        <f t="shared" si="6"/>
        <v>7.0559999999999992</v>
      </c>
      <c r="Y34" s="2"/>
    </row>
    <row r="35" spans="2:26" x14ac:dyDescent="0.25">
      <c r="B35" t="str">
        <f t="shared" ref="B35:B66" si="28">B34</f>
        <v>Brandon</v>
      </c>
      <c r="D35"/>
      <c r="F35">
        <f t="shared" si="27"/>
        <v>49</v>
      </c>
      <c r="G35">
        <f t="shared" si="5"/>
        <v>0</v>
      </c>
      <c r="H35" s="2"/>
      <c r="I35" t="s">
        <v>493</v>
      </c>
      <c r="J35">
        <f t="shared" si="6"/>
        <v>707.92900000000009</v>
      </c>
      <c r="Y35" s="2"/>
      <c r="Z35" s="5"/>
    </row>
    <row r="36" spans="2:26" x14ac:dyDescent="0.25">
      <c r="B36" t="str">
        <f t="shared" si="28"/>
        <v>Brandon</v>
      </c>
      <c r="C36" t="s">
        <v>469</v>
      </c>
      <c r="D36"/>
      <c r="F36">
        <v>6</v>
      </c>
      <c r="G36">
        <f t="shared" si="5"/>
        <v>0</v>
      </c>
      <c r="H36" s="2"/>
      <c r="Y36" s="2"/>
    </row>
    <row r="37" spans="2:26" x14ac:dyDescent="0.25">
      <c r="B37" t="str">
        <f t="shared" si="28"/>
        <v>Brandon</v>
      </c>
      <c r="D37"/>
      <c r="F37">
        <f t="shared" ref="F37:F40" si="29">F36</f>
        <v>6</v>
      </c>
      <c r="G37">
        <f t="shared" si="5"/>
        <v>0</v>
      </c>
      <c r="H37" s="2"/>
      <c r="Y37" s="2"/>
    </row>
    <row r="38" spans="2:26" x14ac:dyDescent="0.25">
      <c r="B38" s="5" t="str">
        <f t="shared" si="28"/>
        <v>Brandon</v>
      </c>
      <c r="D38" s="5">
        <v>0.55800000000000005</v>
      </c>
      <c r="E38" t="s">
        <v>19</v>
      </c>
      <c r="F38">
        <f t="shared" si="29"/>
        <v>6</v>
      </c>
      <c r="G38">
        <f t="shared" si="5"/>
        <v>3.3480000000000003</v>
      </c>
      <c r="H38" s="2"/>
      <c r="Y38" s="2"/>
    </row>
    <row r="39" spans="2:26" x14ac:dyDescent="0.25">
      <c r="B39" s="5" t="str">
        <f t="shared" si="28"/>
        <v>Brandon</v>
      </c>
      <c r="D39" s="5">
        <v>0.441</v>
      </c>
      <c r="E39" t="s">
        <v>27</v>
      </c>
      <c r="F39">
        <f t="shared" si="29"/>
        <v>6</v>
      </c>
      <c r="G39">
        <f t="shared" si="5"/>
        <v>2.6459999999999999</v>
      </c>
      <c r="H39" s="2"/>
      <c r="Y39" s="2"/>
      <c r="Z39" s="5"/>
    </row>
    <row r="40" spans="2:26" x14ac:dyDescent="0.25">
      <c r="B40" t="str">
        <f t="shared" si="28"/>
        <v>Brandon</v>
      </c>
      <c r="D40"/>
      <c r="F40">
        <f t="shared" si="29"/>
        <v>6</v>
      </c>
      <c r="G40">
        <f t="shared" si="5"/>
        <v>0</v>
      </c>
      <c r="H40" s="2"/>
      <c r="Y40" s="2"/>
    </row>
    <row r="41" spans="2:26" x14ac:dyDescent="0.25">
      <c r="B41" t="str">
        <f t="shared" si="28"/>
        <v>Brandon</v>
      </c>
      <c r="C41" t="s">
        <v>470</v>
      </c>
      <c r="D41"/>
      <c r="F41">
        <v>62</v>
      </c>
      <c r="G41">
        <f t="shared" si="5"/>
        <v>0</v>
      </c>
      <c r="H41" s="2"/>
      <c r="Y41" s="2"/>
    </row>
    <row r="42" spans="2:26" x14ac:dyDescent="0.25">
      <c r="B42" t="str">
        <f t="shared" si="28"/>
        <v>Brandon</v>
      </c>
      <c r="D42"/>
      <c r="F42">
        <f t="shared" ref="F42:F44" si="30">F41</f>
        <v>62</v>
      </c>
      <c r="G42">
        <f t="shared" si="5"/>
        <v>0</v>
      </c>
      <c r="H42" s="2"/>
      <c r="Y42" s="2"/>
    </row>
    <row r="43" spans="2:26" x14ac:dyDescent="0.25">
      <c r="B43" s="5" t="str">
        <f t="shared" si="28"/>
        <v>Brandon</v>
      </c>
      <c r="D43" s="5">
        <v>1</v>
      </c>
      <c r="E43" t="s">
        <v>19</v>
      </c>
      <c r="F43">
        <f t="shared" si="30"/>
        <v>62</v>
      </c>
      <c r="G43">
        <f t="shared" si="5"/>
        <v>62</v>
      </c>
      <c r="H43" s="2"/>
      <c r="Y43" s="2"/>
      <c r="Z43" s="5"/>
    </row>
    <row r="44" spans="2:26" x14ac:dyDescent="0.25">
      <c r="B44" t="str">
        <f t="shared" si="28"/>
        <v>Brandon</v>
      </c>
      <c r="D44"/>
      <c r="F44">
        <f t="shared" si="30"/>
        <v>62</v>
      </c>
      <c r="G44">
        <f t="shared" si="5"/>
        <v>0</v>
      </c>
      <c r="H44" s="2"/>
      <c r="Y44" s="2"/>
    </row>
    <row r="45" spans="2:26" x14ac:dyDescent="0.25">
      <c r="B45" t="str">
        <f t="shared" si="28"/>
        <v>Brandon</v>
      </c>
      <c r="C45" t="s">
        <v>471</v>
      </c>
      <c r="D45"/>
      <c r="F45">
        <v>16</v>
      </c>
      <c r="G45">
        <f t="shared" si="5"/>
        <v>0</v>
      </c>
      <c r="H45" s="2"/>
      <c r="Y45" s="2"/>
    </row>
    <row r="46" spans="2:26" x14ac:dyDescent="0.25">
      <c r="B46" t="str">
        <f t="shared" si="28"/>
        <v>Brandon</v>
      </c>
      <c r="D46"/>
      <c r="F46">
        <f t="shared" ref="F46:F48" si="31">F45</f>
        <v>16</v>
      </c>
      <c r="G46">
        <f t="shared" si="5"/>
        <v>0</v>
      </c>
      <c r="H46" s="2"/>
      <c r="Y46" s="2"/>
    </row>
    <row r="47" spans="2:26" x14ac:dyDescent="0.25">
      <c r="B47" s="5" t="str">
        <f t="shared" si="28"/>
        <v>Brandon</v>
      </c>
      <c r="D47" s="5">
        <v>1</v>
      </c>
      <c r="E47" t="s">
        <v>25</v>
      </c>
      <c r="F47">
        <f t="shared" si="31"/>
        <v>16</v>
      </c>
      <c r="G47">
        <f t="shared" si="5"/>
        <v>16</v>
      </c>
      <c r="H47" s="2"/>
      <c r="Y47" s="2"/>
      <c r="Z47" s="5"/>
    </row>
    <row r="48" spans="2:26" x14ac:dyDescent="0.25">
      <c r="B48" t="str">
        <f t="shared" si="28"/>
        <v>Brandon</v>
      </c>
      <c r="D48"/>
      <c r="F48">
        <f t="shared" si="31"/>
        <v>16</v>
      </c>
      <c r="G48">
        <f t="shared" si="5"/>
        <v>0</v>
      </c>
      <c r="H48" s="2"/>
      <c r="Y48" s="2"/>
    </row>
    <row r="49" spans="2:26" x14ac:dyDescent="0.25">
      <c r="B49" t="str">
        <f t="shared" si="28"/>
        <v>Brandon</v>
      </c>
      <c r="C49" t="s">
        <v>472</v>
      </c>
      <c r="D49"/>
      <c r="F49">
        <v>5</v>
      </c>
      <c r="G49">
        <f t="shared" si="5"/>
        <v>0</v>
      </c>
      <c r="H49" s="2"/>
      <c r="Y49" s="2"/>
    </row>
    <row r="50" spans="2:26" x14ac:dyDescent="0.25">
      <c r="B50" t="str">
        <f t="shared" si="28"/>
        <v>Brandon</v>
      </c>
      <c r="D50"/>
      <c r="F50">
        <f t="shared" ref="F50:F52" si="32">F49</f>
        <v>5</v>
      </c>
      <c r="G50">
        <f t="shared" si="5"/>
        <v>0</v>
      </c>
      <c r="H50" s="2"/>
      <c r="Y50" s="2"/>
    </row>
    <row r="51" spans="2:26" x14ac:dyDescent="0.25">
      <c r="B51" s="5" t="str">
        <f t="shared" si="28"/>
        <v>Brandon</v>
      </c>
      <c r="D51" s="5">
        <v>1</v>
      </c>
      <c r="E51" t="s">
        <v>27</v>
      </c>
      <c r="F51">
        <f t="shared" si="32"/>
        <v>5</v>
      </c>
      <c r="G51">
        <f t="shared" si="5"/>
        <v>5</v>
      </c>
      <c r="H51" s="2"/>
      <c r="Y51" s="2"/>
      <c r="Z51" s="5"/>
    </row>
    <row r="52" spans="2:26" x14ac:dyDescent="0.25">
      <c r="B52" t="str">
        <f t="shared" si="28"/>
        <v>Brandon</v>
      </c>
      <c r="D52"/>
      <c r="F52">
        <f t="shared" si="32"/>
        <v>5</v>
      </c>
      <c r="G52">
        <f t="shared" si="5"/>
        <v>0</v>
      </c>
      <c r="H52" s="2"/>
      <c r="Y52" s="2"/>
    </row>
    <row r="53" spans="2:26" x14ac:dyDescent="0.25">
      <c r="B53" t="str">
        <f t="shared" si="28"/>
        <v>Brandon</v>
      </c>
      <c r="C53" t="s">
        <v>473</v>
      </c>
      <c r="D53"/>
      <c r="F53">
        <v>2</v>
      </c>
      <c r="G53">
        <f t="shared" si="5"/>
        <v>0</v>
      </c>
      <c r="H53" s="2"/>
      <c r="Y53" s="2"/>
    </row>
    <row r="54" spans="2:26" x14ac:dyDescent="0.25">
      <c r="B54" t="str">
        <f t="shared" si="28"/>
        <v>Brandon</v>
      </c>
      <c r="D54"/>
      <c r="F54">
        <f t="shared" ref="F54:F56" si="33">F53</f>
        <v>2</v>
      </c>
      <c r="G54">
        <f t="shared" si="5"/>
        <v>0</v>
      </c>
      <c r="H54" s="2"/>
      <c r="Y54" s="2"/>
    </row>
    <row r="55" spans="2:26" x14ac:dyDescent="0.25">
      <c r="B55" s="5" t="str">
        <f t="shared" si="28"/>
        <v>Brandon</v>
      </c>
      <c r="D55" s="5">
        <v>1</v>
      </c>
      <c r="E55" t="s">
        <v>27</v>
      </c>
      <c r="F55">
        <f t="shared" si="33"/>
        <v>2</v>
      </c>
      <c r="G55">
        <f t="shared" si="5"/>
        <v>2</v>
      </c>
      <c r="H55" s="2"/>
      <c r="Y55" s="2"/>
      <c r="Z55" s="5"/>
    </row>
    <row r="56" spans="2:26" x14ac:dyDescent="0.25">
      <c r="B56" t="str">
        <f t="shared" si="28"/>
        <v>Brandon</v>
      </c>
      <c r="D56"/>
      <c r="F56">
        <f t="shared" si="33"/>
        <v>2</v>
      </c>
      <c r="G56">
        <f t="shared" si="5"/>
        <v>0</v>
      </c>
      <c r="H56" s="2"/>
      <c r="Y56" s="2"/>
      <c r="Z56" s="5"/>
    </row>
    <row r="57" spans="2:26" x14ac:dyDescent="0.25">
      <c r="B57" t="str">
        <f t="shared" si="28"/>
        <v>Brandon</v>
      </c>
      <c r="C57" t="s">
        <v>474</v>
      </c>
      <c r="D57"/>
      <c r="F57">
        <v>26</v>
      </c>
      <c r="G57">
        <f t="shared" si="5"/>
        <v>0</v>
      </c>
      <c r="H57" s="2"/>
      <c r="Y57" s="2"/>
    </row>
    <row r="58" spans="2:26" x14ac:dyDescent="0.25">
      <c r="B58" t="str">
        <f t="shared" si="28"/>
        <v>Brandon</v>
      </c>
      <c r="D58"/>
      <c r="F58">
        <f t="shared" ref="F58:F60" si="34">F57</f>
        <v>26</v>
      </c>
      <c r="G58">
        <f t="shared" si="5"/>
        <v>0</v>
      </c>
      <c r="H58" s="2"/>
      <c r="Y58" s="2"/>
    </row>
    <row r="59" spans="2:26" x14ac:dyDescent="0.25">
      <c r="B59" s="5" t="str">
        <f t="shared" si="28"/>
        <v>Brandon</v>
      </c>
      <c r="D59" s="5">
        <v>1</v>
      </c>
      <c r="E59" t="s">
        <v>27</v>
      </c>
      <c r="F59">
        <f t="shared" si="34"/>
        <v>26</v>
      </c>
      <c r="G59">
        <f t="shared" si="5"/>
        <v>26</v>
      </c>
      <c r="H59" s="2"/>
      <c r="Y59" s="2"/>
    </row>
    <row r="60" spans="2:26" x14ac:dyDescent="0.25">
      <c r="B60" t="str">
        <f t="shared" si="28"/>
        <v>Brandon</v>
      </c>
      <c r="D60"/>
      <c r="F60">
        <f t="shared" si="34"/>
        <v>26</v>
      </c>
      <c r="G60">
        <f t="shared" si="5"/>
        <v>0</v>
      </c>
      <c r="H60" s="2"/>
      <c r="Y60" s="2"/>
      <c r="Z60" s="5"/>
    </row>
    <row r="61" spans="2:26" x14ac:dyDescent="0.25">
      <c r="B61" t="str">
        <f t="shared" si="28"/>
        <v>Brandon</v>
      </c>
      <c r="C61" t="s">
        <v>475</v>
      </c>
      <c r="D61"/>
      <c r="F61">
        <v>17</v>
      </c>
      <c r="G61">
        <f t="shared" si="5"/>
        <v>0</v>
      </c>
      <c r="H61" s="2"/>
      <c r="Y61" s="2"/>
      <c r="Z61" s="5"/>
    </row>
    <row r="62" spans="2:26" x14ac:dyDescent="0.25">
      <c r="B62" t="str">
        <f t="shared" si="28"/>
        <v>Brandon</v>
      </c>
      <c r="D62"/>
      <c r="F62">
        <f t="shared" ref="F62:F64" si="35">F61</f>
        <v>17</v>
      </c>
      <c r="G62">
        <f t="shared" si="5"/>
        <v>0</v>
      </c>
      <c r="H62" s="2"/>
      <c r="Y62" s="2"/>
    </row>
    <row r="63" spans="2:26" x14ac:dyDescent="0.25">
      <c r="B63" s="5" t="str">
        <f t="shared" si="28"/>
        <v>Brandon</v>
      </c>
      <c r="D63" s="5">
        <v>1</v>
      </c>
      <c r="E63" t="s">
        <v>27</v>
      </c>
      <c r="F63">
        <f t="shared" si="35"/>
        <v>17</v>
      </c>
      <c r="G63">
        <f t="shared" si="5"/>
        <v>17</v>
      </c>
      <c r="H63" s="2"/>
      <c r="Y63" s="2"/>
    </row>
    <row r="64" spans="2:26" x14ac:dyDescent="0.25">
      <c r="B64" t="str">
        <f t="shared" si="28"/>
        <v>Brandon</v>
      </c>
      <c r="D64"/>
      <c r="F64">
        <f t="shared" si="35"/>
        <v>17</v>
      </c>
      <c r="G64">
        <f t="shared" si="5"/>
        <v>0</v>
      </c>
      <c r="H64" s="2"/>
      <c r="Y64" s="2"/>
    </row>
    <row r="65" spans="2:26" x14ac:dyDescent="0.25">
      <c r="B65" t="str">
        <f t="shared" si="28"/>
        <v>Brandon</v>
      </c>
      <c r="C65" t="s">
        <v>476</v>
      </c>
      <c r="D65"/>
      <c r="F65">
        <v>36</v>
      </c>
      <c r="G65">
        <f t="shared" si="5"/>
        <v>0</v>
      </c>
      <c r="H65" s="2"/>
      <c r="Y65" s="2"/>
      <c r="Z65" s="5"/>
    </row>
    <row r="66" spans="2:26" x14ac:dyDescent="0.25">
      <c r="B66" t="str">
        <f t="shared" si="28"/>
        <v>Brandon</v>
      </c>
      <c r="D66"/>
      <c r="F66">
        <f t="shared" ref="F66:F68" si="36">F65</f>
        <v>36</v>
      </c>
      <c r="G66">
        <f t="shared" si="5"/>
        <v>0</v>
      </c>
      <c r="H66" s="2"/>
      <c r="Y66" s="2"/>
    </row>
    <row r="67" spans="2:26" x14ac:dyDescent="0.25">
      <c r="B67" s="5" t="str">
        <f t="shared" ref="B67:B98" si="37">B66</f>
        <v>Brandon</v>
      </c>
      <c r="D67" s="5">
        <v>1</v>
      </c>
      <c r="E67" t="s">
        <v>27</v>
      </c>
      <c r="F67">
        <f t="shared" si="36"/>
        <v>36</v>
      </c>
      <c r="G67">
        <f t="shared" ref="G67:G130" si="38">D67*F67</f>
        <v>36</v>
      </c>
      <c r="H67" s="2"/>
      <c r="Y67" s="2"/>
    </row>
    <row r="68" spans="2:26" x14ac:dyDescent="0.25">
      <c r="B68" t="str">
        <f t="shared" si="37"/>
        <v>Brandon</v>
      </c>
      <c r="D68"/>
      <c r="F68">
        <f t="shared" si="36"/>
        <v>36</v>
      </c>
      <c r="G68">
        <f t="shared" si="38"/>
        <v>0</v>
      </c>
      <c r="H68" s="2"/>
      <c r="Y68" s="2"/>
    </row>
    <row r="69" spans="2:26" x14ac:dyDescent="0.25">
      <c r="B69" t="str">
        <f t="shared" si="37"/>
        <v>Brandon</v>
      </c>
      <c r="C69" t="s">
        <v>477</v>
      </c>
      <c r="D69"/>
      <c r="F69">
        <v>12</v>
      </c>
      <c r="G69">
        <f t="shared" si="38"/>
        <v>0</v>
      </c>
      <c r="H69" s="2"/>
      <c r="Y69" s="2"/>
      <c r="Z69" s="5"/>
    </row>
    <row r="70" spans="2:26" x14ac:dyDescent="0.25">
      <c r="B70" t="str">
        <f t="shared" si="37"/>
        <v>Brandon</v>
      </c>
      <c r="D70"/>
      <c r="F70">
        <f t="shared" ref="F70:F72" si="39">F69</f>
        <v>12</v>
      </c>
      <c r="G70">
        <f t="shared" si="38"/>
        <v>0</v>
      </c>
      <c r="H70" s="2"/>
      <c r="Y70" s="2"/>
    </row>
    <row r="71" spans="2:26" x14ac:dyDescent="0.25">
      <c r="B71" s="5" t="str">
        <f t="shared" si="37"/>
        <v>Brandon</v>
      </c>
      <c r="D71" s="5">
        <v>1</v>
      </c>
      <c r="E71" t="s">
        <v>23</v>
      </c>
      <c r="F71">
        <f t="shared" si="39"/>
        <v>12</v>
      </c>
      <c r="G71">
        <f t="shared" si="38"/>
        <v>12</v>
      </c>
      <c r="H71" s="2"/>
      <c r="Y71" s="2"/>
    </row>
    <row r="72" spans="2:26" x14ac:dyDescent="0.25">
      <c r="B72" t="str">
        <f t="shared" si="37"/>
        <v>Brandon</v>
      </c>
      <c r="D72"/>
      <c r="F72">
        <f t="shared" si="39"/>
        <v>12</v>
      </c>
      <c r="G72">
        <f t="shared" si="38"/>
        <v>0</v>
      </c>
      <c r="H72" s="2"/>
      <c r="Y72" s="2"/>
    </row>
    <row r="73" spans="2:26" x14ac:dyDescent="0.25">
      <c r="B73" t="str">
        <f t="shared" si="37"/>
        <v>Brandon</v>
      </c>
      <c r="C73" t="s">
        <v>478</v>
      </c>
      <c r="D73"/>
      <c r="F73">
        <v>28</v>
      </c>
      <c r="G73">
        <f t="shared" si="38"/>
        <v>0</v>
      </c>
      <c r="H73" s="2"/>
      <c r="Y73" s="2"/>
      <c r="Z73" s="5"/>
    </row>
    <row r="74" spans="2:26" x14ac:dyDescent="0.25">
      <c r="B74" t="str">
        <f t="shared" si="37"/>
        <v>Brandon</v>
      </c>
      <c r="D74"/>
      <c r="F74">
        <f t="shared" ref="F74:F77" si="40">F73</f>
        <v>28</v>
      </c>
      <c r="G74">
        <f t="shared" si="38"/>
        <v>0</v>
      </c>
      <c r="H74" s="2"/>
      <c r="Y74" s="2"/>
    </row>
    <row r="75" spans="2:26" x14ac:dyDescent="0.25">
      <c r="B75" s="5" t="str">
        <f t="shared" si="37"/>
        <v>Brandon</v>
      </c>
      <c r="D75" s="5">
        <v>0.111</v>
      </c>
      <c r="E75" t="s">
        <v>25</v>
      </c>
      <c r="F75">
        <f t="shared" si="40"/>
        <v>28</v>
      </c>
      <c r="G75">
        <f t="shared" si="38"/>
        <v>3.1080000000000001</v>
      </c>
      <c r="H75" s="2"/>
      <c r="Y75" s="2"/>
    </row>
    <row r="76" spans="2:26" x14ac:dyDescent="0.25">
      <c r="B76" s="5" t="str">
        <f t="shared" si="37"/>
        <v>Brandon</v>
      </c>
      <c r="D76" s="5">
        <v>0.88800000000000001</v>
      </c>
      <c r="E76" t="s">
        <v>23</v>
      </c>
      <c r="F76">
        <f t="shared" si="40"/>
        <v>28</v>
      </c>
      <c r="G76">
        <f t="shared" si="38"/>
        <v>24.864000000000001</v>
      </c>
      <c r="H76" s="2"/>
      <c r="Y76" s="2"/>
    </row>
    <row r="77" spans="2:26" x14ac:dyDescent="0.25">
      <c r="B77" t="str">
        <f t="shared" si="37"/>
        <v>Brandon</v>
      </c>
      <c r="D77"/>
      <c r="F77">
        <f t="shared" si="40"/>
        <v>28</v>
      </c>
      <c r="G77">
        <f t="shared" si="38"/>
        <v>0</v>
      </c>
      <c r="H77" s="2"/>
      <c r="Y77" s="2"/>
      <c r="Z77" s="5"/>
    </row>
    <row r="78" spans="2:26" x14ac:dyDescent="0.25">
      <c r="B78" t="str">
        <f t="shared" si="37"/>
        <v>Brandon</v>
      </c>
      <c r="C78" t="s">
        <v>479</v>
      </c>
      <c r="D78"/>
      <c r="F78">
        <v>24</v>
      </c>
      <c r="G78">
        <f t="shared" si="38"/>
        <v>0</v>
      </c>
      <c r="H78" s="2"/>
      <c r="Y78" s="2"/>
    </row>
    <row r="79" spans="2:26" x14ac:dyDescent="0.25">
      <c r="B79" t="str">
        <f t="shared" si="37"/>
        <v>Brandon</v>
      </c>
      <c r="D79"/>
      <c r="F79">
        <f t="shared" ref="F79:F81" si="41">F78</f>
        <v>24</v>
      </c>
      <c r="G79">
        <f t="shared" si="38"/>
        <v>0</v>
      </c>
      <c r="H79" s="2"/>
      <c r="Y79" s="2"/>
    </row>
    <row r="80" spans="2:26" x14ac:dyDescent="0.25">
      <c r="B80" s="5" t="str">
        <f t="shared" si="37"/>
        <v>Brandon</v>
      </c>
      <c r="D80" s="5">
        <v>1</v>
      </c>
      <c r="E80" t="s">
        <v>25</v>
      </c>
      <c r="F80">
        <f t="shared" si="41"/>
        <v>24</v>
      </c>
      <c r="G80">
        <f t="shared" si="38"/>
        <v>24</v>
      </c>
      <c r="H80" s="2"/>
      <c r="Y80" s="2"/>
    </row>
    <row r="81" spans="2:26" x14ac:dyDescent="0.25">
      <c r="B81" t="str">
        <f t="shared" si="37"/>
        <v>Brandon</v>
      </c>
      <c r="D81"/>
      <c r="F81">
        <f t="shared" si="41"/>
        <v>24</v>
      </c>
      <c r="G81">
        <f t="shared" si="38"/>
        <v>0</v>
      </c>
      <c r="H81" s="2"/>
      <c r="Y81" s="2"/>
      <c r="Z81" s="5"/>
    </row>
    <row r="82" spans="2:26" x14ac:dyDescent="0.25">
      <c r="B82" t="str">
        <f t="shared" si="37"/>
        <v>Brandon</v>
      </c>
      <c r="C82" t="s">
        <v>480</v>
      </c>
      <c r="D82"/>
      <c r="F82">
        <v>2</v>
      </c>
      <c r="G82">
        <f t="shared" si="38"/>
        <v>0</v>
      </c>
      <c r="H82" s="2"/>
      <c r="Y82" s="2"/>
    </row>
    <row r="83" spans="2:26" x14ac:dyDescent="0.25">
      <c r="B83" t="str">
        <f t="shared" si="37"/>
        <v>Brandon</v>
      </c>
      <c r="D83"/>
      <c r="F83">
        <f t="shared" ref="F83:F85" si="42">F82</f>
        <v>2</v>
      </c>
      <c r="G83">
        <f t="shared" si="38"/>
        <v>0</v>
      </c>
      <c r="H83" s="2"/>
      <c r="Y83" s="2"/>
    </row>
    <row r="84" spans="2:26" x14ac:dyDescent="0.25">
      <c r="B84" s="5" t="str">
        <f t="shared" si="37"/>
        <v>Brandon</v>
      </c>
      <c r="D84" s="5">
        <v>1</v>
      </c>
      <c r="E84" t="s">
        <v>25</v>
      </c>
      <c r="F84">
        <f t="shared" si="42"/>
        <v>2</v>
      </c>
      <c r="G84">
        <f t="shared" si="38"/>
        <v>2</v>
      </c>
      <c r="H84" s="2"/>
      <c r="Y84" s="2"/>
    </row>
    <row r="85" spans="2:26" x14ac:dyDescent="0.25">
      <c r="B85" t="str">
        <f t="shared" si="37"/>
        <v>Brandon</v>
      </c>
      <c r="D85"/>
      <c r="F85">
        <f t="shared" si="42"/>
        <v>2</v>
      </c>
      <c r="G85">
        <f t="shared" si="38"/>
        <v>0</v>
      </c>
      <c r="H85" s="2"/>
      <c r="Y85" s="2"/>
      <c r="Z85" s="5"/>
    </row>
    <row r="86" spans="2:26" x14ac:dyDescent="0.25">
      <c r="B86" t="str">
        <f t="shared" si="37"/>
        <v>Brandon</v>
      </c>
      <c r="C86" t="s">
        <v>481</v>
      </c>
      <c r="D86"/>
      <c r="F86">
        <v>8</v>
      </c>
      <c r="G86">
        <f t="shared" si="38"/>
        <v>0</v>
      </c>
      <c r="H86" s="2"/>
      <c r="Y86" s="2"/>
    </row>
    <row r="87" spans="2:26" x14ac:dyDescent="0.25">
      <c r="B87" t="str">
        <f t="shared" si="37"/>
        <v>Brandon</v>
      </c>
      <c r="D87"/>
      <c r="F87">
        <f t="shared" ref="F87:F89" si="43">F86</f>
        <v>8</v>
      </c>
      <c r="G87">
        <f t="shared" si="38"/>
        <v>0</v>
      </c>
      <c r="H87" s="2"/>
      <c r="Y87" s="2"/>
    </row>
    <row r="88" spans="2:26" x14ac:dyDescent="0.25">
      <c r="B88" s="5" t="str">
        <f t="shared" si="37"/>
        <v>Brandon</v>
      </c>
      <c r="D88" s="5">
        <v>1</v>
      </c>
      <c r="E88" t="s">
        <v>25</v>
      </c>
      <c r="F88">
        <f t="shared" si="43"/>
        <v>8</v>
      </c>
      <c r="G88">
        <f t="shared" si="38"/>
        <v>8</v>
      </c>
      <c r="H88" s="2"/>
      <c r="Y88" s="2"/>
    </row>
    <row r="89" spans="2:26" x14ac:dyDescent="0.25">
      <c r="B89" t="str">
        <f t="shared" si="37"/>
        <v>Brandon</v>
      </c>
      <c r="D89"/>
      <c r="F89">
        <f t="shared" si="43"/>
        <v>8</v>
      </c>
      <c r="G89">
        <f t="shared" si="38"/>
        <v>0</v>
      </c>
      <c r="H89" s="2"/>
      <c r="Y89" s="2"/>
      <c r="Z89" s="5"/>
    </row>
    <row r="90" spans="2:26" x14ac:dyDescent="0.25">
      <c r="B90" t="str">
        <f t="shared" si="37"/>
        <v>Brandon</v>
      </c>
      <c r="C90" t="s">
        <v>482</v>
      </c>
      <c r="D90"/>
      <c r="F90">
        <v>26</v>
      </c>
      <c r="G90">
        <f t="shared" si="38"/>
        <v>0</v>
      </c>
      <c r="H90" s="2"/>
      <c r="Y90" s="2"/>
    </row>
    <row r="91" spans="2:26" x14ac:dyDescent="0.25">
      <c r="B91" t="str">
        <f t="shared" si="37"/>
        <v>Brandon</v>
      </c>
      <c r="D91"/>
      <c r="F91">
        <f t="shared" ref="F91:F93" si="44">F90</f>
        <v>26</v>
      </c>
      <c r="G91">
        <f t="shared" si="38"/>
        <v>0</v>
      </c>
      <c r="H91" s="2"/>
      <c r="Y91" s="2"/>
    </row>
    <row r="92" spans="2:26" x14ac:dyDescent="0.25">
      <c r="B92" s="5" t="str">
        <f t="shared" si="37"/>
        <v>Brandon</v>
      </c>
      <c r="D92" s="5">
        <v>1</v>
      </c>
      <c r="E92" t="s">
        <v>25</v>
      </c>
      <c r="F92">
        <f t="shared" si="44"/>
        <v>26</v>
      </c>
      <c r="G92">
        <f t="shared" si="38"/>
        <v>26</v>
      </c>
      <c r="H92" s="2"/>
      <c r="Y92" s="2"/>
    </row>
    <row r="93" spans="2:26" x14ac:dyDescent="0.25">
      <c r="B93" t="str">
        <f t="shared" si="37"/>
        <v>Brandon</v>
      </c>
      <c r="D93"/>
      <c r="F93">
        <f t="shared" si="44"/>
        <v>26</v>
      </c>
      <c r="G93">
        <f t="shared" si="38"/>
        <v>0</v>
      </c>
      <c r="H93" s="2"/>
      <c r="Y93" s="2"/>
      <c r="Z93" s="5"/>
    </row>
    <row r="94" spans="2:26" x14ac:dyDescent="0.25">
      <c r="B94" t="str">
        <f t="shared" si="37"/>
        <v>Brandon</v>
      </c>
      <c r="C94" t="s">
        <v>483</v>
      </c>
      <c r="D94"/>
      <c r="F94">
        <v>34</v>
      </c>
      <c r="G94">
        <f t="shared" si="38"/>
        <v>0</v>
      </c>
      <c r="H94" s="2"/>
      <c r="Y94" s="2"/>
    </row>
    <row r="95" spans="2:26" x14ac:dyDescent="0.25">
      <c r="B95" t="str">
        <f t="shared" si="37"/>
        <v>Brandon</v>
      </c>
      <c r="D95"/>
      <c r="F95">
        <f t="shared" ref="F95:F97" si="45">F94</f>
        <v>34</v>
      </c>
      <c r="G95">
        <f t="shared" si="38"/>
        <v>0</v>
      </c>
      <c r="H95" s="2"/>
      <c r="Y95" s="2"/>
    </row>
    <row r="96" spans="2:26" x14ac:dyDescent="0.25">
      <c r="B96" s="5" t="str">
        <f t="shared" si="37"/>
        <v>Brandon</v>
      </c>
      <c r="D96" s="5">
        <v>1</v>
      </c>
      <c r="E96" t="s">
        <v>28</v>
      </c>
      <c r="F96">
        <f t="shared" si="45"/>
        <v>34</v>
      </c>
      <c r="G96">
        <f t="shared" si="38"/>
        <v>34</v>
      </c>
      <c r="H96" s="2"/>
      <c r="Y96" s="2"/>
    </row>
    <row r="97" spans="2:26" x14ac:dyDescent="0.25">
      <c r="B97" t="str">
        <f t="shared" si="37"/>
        <v>Brandon</v>
      </c>
      <c r="D97"/>
      <c r="F97">
        <f t="shared" si="45"/>
        <v>34</v>
      </c>
      <c r="G97">
        <f t="shared" si="38"/>
        <v>0</v>
      </c>
      <c r="H97" s="2"/>
      <c r="Y97" s="2"/>
      <c r="Z97" s="5"/>
    </row>
    <row r="98" spans="2:26" x14ac:dyDescent="0.25">
      <c r="B98" t="str">
        <f t="shared" si="37"/>
        <v>Brandon</v>
      </c>
      <c r="C98" t="s">
        <v>484</v>
      </c>
      <c r="D98"/>
      <c r="F98">
        <v>9</v>
      </c>
      <c r="G98">
        <f t="shared" si="38"/>
        <v>0</v>
      </c>
      <c r="H98" s="2"/>
      <c r="Y98" s="2"/>
      <c r="Z98" s="5"/>
    </row>
    <row r="99" spans="2:26" x14ac:dyDescent="0.25">
      <c r="B99" t="str">
        <f t="shared" ref="B99:B108" si="46">B98</f>
        <v>Brandon</v>
      </c>
      <c r="D99"/>
      <c r="F99">
        <f t="shared" ref="F99:F101" si="47">F98</f>
        <v>9</v>
      </c>
      <c r="G99">
        <f t="shared" si="38"/>
        <v>0</v>
      </c>
      <c r="H99" s="2"/>
      <c r="Y99" s="2"/>
    </row>
    <row r="100" spans="2:26" x14ac:dyDescent="0.25">
      <c r="B100" s="5" t="str">
        <f t="shared" si="46"/>
        <v>Brandon</v>
      </c>
      <c r="D100" s="5">
        <v>1</v>
      </c>
      <c r="E100" t="s">
        <v>25</v>
      </c>
      <c r="F100">
        <f t="shared" si="47"/>
        <v>9</v>
      </c>
      <c r="G100">
        <f t="shared" si="38"/>
        <v>9</v>
      </c>
      <c r="H100" s="2"/>
      <c r="Y100" s="2"/>
    </row>
    <row r="101" spans="2:26" x14ac:dyDescent="0.25">
      <c r="B101" t="str">
        <f t="shared" si="46"/>
        <v>Brandon</v>
      </c>
      <c r="D101"/>
      <c r="F101">
        <f t="shared" si="47"/>
        <v>9</v>
      </c>
      <c r="G101">
        <f t="shared" si="38"/>
        <v>0</v>
      </c>
      <c r="H101" s="2"/>
      <c r="Y101" s="2"/>
    </row>
    <row r="102" spans="2:26" x14ac:dyDescent="0.25">
      <c r="B102" t="str">
        <f t="shared" si="46"/>
        <v>Brandon</v>
      </c>
      <c r="C102" t="s">
        <v>485</v>
      </c>
      <c r="D102"/>
      <c r="F102">
        <v>1</v>
      </c>
      <c r="G102">
        <f t="shared" si="38"/>
        <v>0</v>
      </c>
      <c r="H102" s="2"/>
      <c r="Y102" s="2"/>
      <c r="Z102" s="5"/>
    </row>
    <row r="103" spans="2:26" x14ac:dyDescent="0.25">
      <c r="B103" t="str">
        <f t="shared" si="46"/>
        <v>Brandon</v>
      </c>
      <c r="D103"/>
      <c r="F103">
        <f t="shared" ref="F103:F105" si="48">F102</f>
        <v>1</v>
      </c>
      <c r="G103">
        <f t="shared" si="38"/>
        <v>0</v>
      </c>
      <c r="H103" s="2"/>
      <c r="Y103" s="2"/>
    </row>
    <row r="104" spans="2:26" x14ac:dyDescent="0.25">
      <c r="B104" s="5" t="str">
        <f t="shared" si="46"/>
        <v>Brandon</v>
      </c>
      <c r="D104" s="5">
        <v>1</v>
      </c>
      <c r="E104" t="s">
        <v>24</v>
      </c>
      <c r="F104">
        <f t="shared" si="48"/>
        <v>1</v>
      </c>
      <c r="G104">
        <f t="shared" si="38"/>
        <v>1</v>
      </c>
      <c r="H104" s="2"/>
      <c r="Y104" s="2"/>
    </row>
    <row r="105" spans="2:26" x14ac:dyDescent="0.25">
      <c r="B105" t="str">
        <f t="shared" si="46"/>
        <v>Brandon</v>
      </c>
      <c r="D105"/>
      <c r="F105">
        <f t="shared" si="48"/>
        <v>1</v>
      </c>
      <c r="G105">
        <f t="shared" si="38"/>
        <v>0</v>
      </c>
      <c r="H105" s="2"/>
      <c r="Y105" s="2"/>
    </row>
    <row r="106" spans="2:26" x14ac:dyDescent="0.25">
      <c r="B106" t="str">
        <f t="shared" si="46"/>
        <v>Brandon</v>
      </c>
      <c r="C106" t="s">
        <v>486</v>
      </c>
      <c r="D106"/>
      <c r="F106">
        <v>23</v>
      </c>
      <c r="G106">
        <f t="shared" si="38"/>
        <v>0</v>
      </c>
      <c r="H106" s="2"/>
      <c r="Y106" s="2"/>
      <c r="Z106" s="5"/>
    </row>
    <row r="107" spans="2:26" x14ac:dyDescent="0.25">
      <c r="B107" t="str">
        <f t="shared" si="46"/>
        <v>Brandon</v>
      </c>
      <c r="D107"/>
      <c r="F107">
        <f t="shared" ref="F107:F109" si="49">F106</f>
        <v>23</v>
      </c>
      <c r="G107">
        <f t="shared" si="38"/>
        <v>0</v>
      </c>
      <c r="H107" s="2"/>
    </row>
    <row r="108" spans="2:26" x14ac:dyDescent="0.25">
      <c r="B108" s="5" t="str">
        <f t="shared" si="46"/>
        <v>Brandon</v>
      </c>
      <c r="D108" s="5">
        <v>1</v>
      </c>
      <c r="E108" t="s">
        <v>27</v>
      </c>
      <c r="F108">
        <f t="shared" si="49"/>
        <v>23</v>
      </c>
      <c r="G108">
        <f t="shared" si="38"/>
        <v>23</v>
      </c>
      <c r="H108" s="2"/>
    </row>
    <row r="109" spans="2:26" x14ac:dyDescent="0.25">
      <c r="B109" t="s">
        <v>10</v>
      </c>
      <c r="D109"/>
      <c r="F109">
        <f t="shared" si="49"/>
        <v>23</v>
      </c>
      <c r="G109">
        <f t="shared" si="38"/>
        <v>0</v>
      </c>
      <c r="H109" s="2"/>
    </row>
    <row r="110" spans="2:26" x14ac:dyDescent="0.25">
      <c r="B110" t="str">
        <f t="shared" ref="B110:B141" si="50">B109</f>
        <v>Dwight</v>
      </c>
      <c r="C110" t="s">
        <v>487</v>
      </c>
      <c r="D110"/>
      <c r="F110">
        <v>0</v>
      </c>
      <c r="G110">
        <f t="shared" si="38"/>
        <v>0</v>
      </c>
      <c r="H110" s="2"/>
      <c r="Z110" s="5"/>
    </row>
    <row r="111" spans="2:26" x14ac:dyDescent="0.25">
      <c r="B111" t="str">
        <f t="shared" si="50"/>
        <v>Dwight</v>
      </c>
      <c r="D111"/>
      <c r="F111">
        <f>F110</f>
        <v>0</v>
      </c>
      <c r="G111">
        <f t="shared" si="38"/>
        <v>0</v>
      </c>
      <c r="H111" s="2"/>
    </row>
    <row r="112" spans="2:26" x14ac:dyDescent="0.25">
      <c r="B112" t="str">
        <f t="shared" si="50"/>
        <v>Dwight</v>
      </c>
      <c r="C112" t="s">
        <v>488</v>
      </c>
      <c r="D112"/>
      <c r="F112">
        <v>205</v>
      </c>
      <c r="G112">
        <f t="shared" si="38"/>
        <v>0</v>
      </c>
      <c r="H112" s="2"/>
    </row>
    <row r="113" spans="2:26" x14ac:dyDescent="0.25">
      <c r="B113" t="str">
        <f t="shared" si="50"/>
        <v>Dwight</v>
      </c>
      <c r="D113"/>
      <c r="F113">
        <f t="shared" ref="F113:F116" si="51">F112</f>
        <v>205</v>
      </c>
      <c r="G113">
        <f t="shared" si="38"/>
        <v>0</v>
      </c>
      <c r="H113" s="2"/>
    </row>
    <row r="114" spans="2:26" x14ac:dyDescent="0.25">
      <c r="B114" s="5" t="str">
        <f t="shared" si="50"/>
        <v>Dwight</v>
      </c>
      <c r="D114" s="5">
        <v>0.79500000000000004</v>
      </c>
      <c r="E114" t="s">
        <v>90</v>
      </c>
      <c r="F114">
        <f t="shared" si="51"/>
        <v>205</v>
      </c>
      <c r="G114">
        <f t="shared" si="38"/>
        <v>162.97499999999999</v>
      </c>
      <c r="H114" s="2"/>
      <c r="Z114" s="5"/>
    </row>
    <row r="115" spans="2:26" x14ac:dyDescent="0.25">
      <c r="B115" s="5" t="str">
        <f t="shared" si="50"/>
        <v>Dwight</v>
      </c>
      <c r="D115" s="5">
        <v>0.20399999999999999</v>
      </c>
      <c r="E115" t="s">
        <v>19</v>
      </c>
      <c r="F115">
        <f t="shared" si="51"/>
        <v>205</v>
      </c>
      <c r="G115">
        <f t="shared" si="38"/>
        <v>41.82</v>
      </c>
      <c r="H115" s="2"/>
    </row>
    <row r="116" spans="2:26" x14ac:dyDescent="0.25">
      <c r="B116" t="str">
        <f t="shared" si="50"/>
        <v>Dwight</v>
      </c>
      <c r="D116"/>
      <c r="F116">
        <f t="shared" si="51"/>
        <v>205</v>
      </c>
      <c r="G116">
        <f t="shared" si="38"/>
        <v>0</v>
      </c>
      <c r="H116" s="2"/>
    </row>
    <row r="117" spans="2:26" x14ac:dyDescent="0.25">
      <c r="B117" t="str">
        <f t="shared" si="50"/>
        <v>Dwight</v>
      </c>
      <c r="C117" t="s">
        <v>489</v>
      </c>
      <c r="D117"/>
      <c r="F117">
        <v>6</v>
      </c>
      <c r="G117">
        <f t="shared" si="38"/>
        <v>0</v>
      </c>
      <c r="H117" s="2"/>
    </row>
    <row r="118" spans="2:26" x14ac:dyDescent="0.25">
      <c r="B118" t="str">
        <f t="shared" si="50"/>
        <v>Dwight</v>
      </c>
      <c r="D118"/>
      <c r="F118">
        <f t="shared" ref="F118:F120" si="52">F117</f>
        <v>6</v>
      </c>
      <c r="G118">
        <f t="shared" si="38"/>
        <v>0</v>
      </c>
      <c r="H118" s="2"/>
      <c r="Z118" s="5"/>
    </row>
    <row r="119" spans="2:26" x14ac:dyDescent="0.25">
      <c r="B119" s="5" t="str">
        <f t="shared" si="50"/>
        <v>Dwight</v>
      </c>
      <c r="D119" s="5">
        <v>1</v>
      </c>
      <c r="E119" t="s">
        <v>19</v>
      </c>
      <c r="F119">
        <f t="shared" si="52"/>
        <v>6</v>
      </c>
      <c r="G119">
        <f t="shared" si="38"/>
        <v>6</v>
      </c>
      <c r="H119" s="2"/>
    </row>
    <row r="120" spans="2:26" x14ac:dyDescent="0.25">
      <c r="B120" t="str">
        <f t="shared" si="50"/>
        <v>Dwight</v>
      </c>
      <c r="D120"/>
      <c r="F120">
        <f t="shared" si="52"/>
        <v>6</v>
      </c>
      <c r="G120">
        <f t="shared" si="38"/>
        <v>0</v>
      </c>
      <c r="H120" s="2"/>
    </row>
    <row r="121" spans="2:26" x14ac:dyDescent="0.25">
      <c r="B121" t="str">
        <f t="shared" si="50"/>
        <v>Dwight</v>
      </c>
      <c r="C121" t="s">
        <v>490</v>
      </c>
      <c r="D121"/>
      <c r="F121">
        <v>0</v>
      </c>
      <c r="G121">
        <f t="shared" si="38"/>
        <v>0</v>
      </c>
      <c r="H121" s="2"/>
    </row>
    <row r="122" spans="2:26" x14ac:dyDescent="0.25">
      <c r="B122" t="str">
        <f t="shared" si="50"/>
        <v>Dwight</v>
      </c>
      <c r="D122"/>
      <c r="F122">
        <f>F121</f>
        <v>0</v>
      </c>
      <c r="G122">
        <f t="shared" si="38"/>
        <v>0</v>
      </c>
      <c r="H122" s="2"/>
      <c r="Z122" s="5"/>
    </row>
    <row r="123" spans="2:26" x14ac:dyDescent="0.25">
      <c r="B123" t="str">
        <f t="shared" si="50"/>
        <v>Dwight</v>
      </c>
      <c r="C123" t="s">
        <v>491</v>
      </c>
      <c r="D123"/>
      <c r="F123">
        <v>92</v>
      </c>
      <c r="G123">
        <f t="shared" si="38"/>
        <v>0</v>
      </c>
      <c r="H123" s="2"/>
    </row>
    <row r="124" spans="2:26" x14ac:dyDescent="0.25">
      <c r="B124" t="str">
        <f t="shared" si="50"/>
        <v>Dwight</v>
      </c>
      <c r="D124"/>
      <c r="F124">
        <f t="shared" ref="F124:F127" si="53">F123</f>
        <v>92</v>
      </c>
      <c r="G124">
        <f t="shared" si="38"/>
        <v>0</v>
      </c>
      <c r="H124" s="2"/>
    </row>
    <row r="125" spans="2:26" x14ac:dyDescent="0.25">
      <c r="B125" s="5" t="str">
        <f t="shared" si="50"/>
        <v>Dwight</v>
      </c>
      <c r="D125" s="5">
        <v>0.92900000000000005</v>
      </c>
      <c r="E125" t="s">
        <v>19</v>
      </c>
      <c r="F125">
        <f t="shared" si="53"/>
        <v>92</v>
      </c>
      <c r="G125">
        <f t="shared" si="38"/>
        <v>85.468000000000004</v>
      </c>
      <c r="H125" s="2"/>
    </row>
    <row r="126" spans="2:26" x14ac:dyDescent="0.25">
      <c r="B126" s="5" t="str">
        <f t="shared" si="50"/>
        <v>Dwight</v>
      </c>
      <c r="D126" s="5">
        <v>4.9000000000000002E-2</v>
      </c>
      <c r="E126" t="s">
        <v>27</v>
      </c>
      <c r="F126">
        <f t="shared" si="53"/>
        <v>92</v>
      </c>
      <c r="G126">
        <f t="shared" si="38"/>
        <v>4.508</v>
      </c>
      <c r="H126" s="2"/>
      <c r="Z126" s="5"/>
    </row>
    <row r="127" spans="2:26" x14ac:dyDescent="0.25">
      <c r="B127" t="str">
        <f t="shared" si="50"/>
        <v>Dwight</v>
      </c>
      <c r="D127"/>
      <c r="F127">
        <f t="shared" si="53"/>
        <v>92</v>
      </c>
      <c r="G127">
        <f t="shared" si="38"/>
        <v>0</v>
      </c>
      <c r="H127" s="2"/>
    </row>
    <row r="128" spans="2:26" x14ac:dyDescent="0.25">
      <c r="B128" t="str">
        <f t="shared" si="50"/>
        <v>Dwight</v>
      </c>
      <c r="C128" t="s">
        <v>492</v>
      </c>
      <c r="D128"/>
      <c r="F128">
        <v>10</v>
      </c>
      <c r="G128">
        <f t="shared" si="38"/>
        <v>0</v>
      </c>
      <c r="H128" s="2"/>
    </row>
    <row r="129" spans="2:26" x14ac:dyDescent="0.25">
      <c r="B129" t="str">
        <f t="shared" si="50"/>
        <v>Dwight</v>
      </c>
      <c r="D129"/>
      <c r="F129">
        <f t="shared" ref="F129:F132" si="54">F128</f>
        <v>10</v>
      </c>
      <c r="G129">
        <f t="shared" si="38"/>
        <v>0</v>
      </c>
      <c r="H129" s="2"/>
    </row>
    <row r="130" spans="2:26" x14ac:dyDescent="0.25">
      <c r="B130" s="5" t="str">
        <f t="shared" si="50"/>
        <v>Dwight</v>
      </c>
      <c r="D130" s="5">
        <v>0.54100000000000004</v>
      </c>
      <c r="E130" t="s">
        <v>125</v>
      </c>
      <c r="F130">
        <f t="shared" si="54"/>
        <v>10</v>
      </c>
      <c r="G130">
        <f t="shared" si="38"/>
        <v>5.41</v>
      </c>
      <c r="H130" s="2"/>
      <c r="Z130" s="5"/>
    </row>
    <row r="131" spans="2:26" x14ac:dyDescent="0.25">
      <c r="B131" s="5" t="str">
        <f t="shared" si="50"/>
        <v>Dwight</v>
      </c>
      <c r="D131" s="5">
        <v>0.45800000000000002</v>
      </c>
      <c r="E131" t="s">
        <v>493</v>
      </c>
      <c r="F131">
        <f t="shared" si="54"/>
        <v>10</v>
      </c>
      <c r="G131">
        <f t="shared" ref="G131:G194" si="55">D131*F131</f>
        <v>4.58</v>
      </c>
      <c r="H131" s="2"/>
    </row>
    <row r="132" spans="2:26" x14ac:dyDescent="0.25">
      <c r="B132" t="str">
        <f t="shared" si="50"/>
        <v>Dwight</v>
      </c>
      <c r="D132"/>
      <c r="F132">
        <f t="shared" si="54"/>
        <v>10</v>
      </c>
      <c r="G132">
        <f t="shared" si="55"/>
        <v>0</v>
      </c>
      <c r="H132" s="2"/>
    </row>
    <row r="133" spans="2:26" x14ac:dyDescent="0.25">
      <c r="B133" t="str">
        <f t="shared" si="50"/>
        <v>Dwight</v>
      </c>
      <c r="C133" t="s">
        <v>494</v>
      </c>
      <c r="D133"/>
      <c r="F133">
        <v>24</v>
      </c>
      <c r="G133">
        <f t="shared" si="55"/>
        <v>0</v>
      </c>
      <c r="H133" s="2"/>
    </row>
    <row r="134" spans="2:26" x14ac:dyDescent="0.25">
      <c r="B134" t="str">
        <f t="shared" si="50"/>
        <v>Dwight</v>
      </c>
      <c r="D134"/>
      <c r="F134">
        <f t="shared" ref="F134:F137" si="56">F133</f>
        <v>24</v>
      </c>
      <c r="G134">
        <f t="shared" si="55"/>
        <v>0</v>
      </c>
      <c r="H134" s="2"/>
    </row>
    <row r="135" spans="2:26" x14ac:dyDescent="0.25">
      <c r="B135" s="5" t="str">
        <f t="shared" si="50"/>
        <v>Dwight</v>
      </c>
      <c r="D135" s="5">
        <v>0.222</v>
      </c>
      <c r="E135" t="s">
        <v>19</v>
      </c>
      <c r="F135">
        <f t="shared" si="56"/>
        <v>24</v>
      </c>
      <c r="G135">
        <f t="shared" si="55"/>
        <v>5.3280000000000003</v>
      </c>
      <c r="H135" s="2"/>
      <c r="Z135" s="5"/>
    </row>
    <row r="136" spans="2:26" x14ac:dyDescent="0.25">
      <c r="B136" s="5" t="str">
        <f t="shared" si="50"/>
        <v>Dwight</v>
      </c>
      <c r="D136" s="5">
        <v>0.77700000000000002</v>
      </c>
      <c r="E136" t="s">
        <v>493</v>
      </c>
      <c r="F136">
        <f t="shared" si="56"/>
        <v>24</v>
      </c>
      <c r="G136">
        <f t="shared" si="55"/>
        <v>18.648</v>
      </c>
      <c r="H136" s="2"/>
      <c r="Z136" s="5"/>
    </row>
    <row r="137" spans="2:26" x14ac:dyDescent="0.25">
      <c r="B137" t="str">
        <f t="shared" si="50"/>
        <v>Dwight</v>
      </c>
      <c r="D137"/>
      <c r="F137">
        <f t="shared" si="56"/>
        <v>24</v>
      </c>
      <c r="G137">
        <f t="shared" si="55"/>
        <v>0</v>
      </c>
      <c r="H137" s="2"/>
    </row>
    <row r="138" spans="2:26" x14ac:dyDescent="0.25">
      <c r="B138" t="str">
        <f t="shared" si="50"/>
        <v>Dwight</v>
      </c>
      <c r="C138" t="s">
        <v>495</v>
      </c>
      <c r="D138"/>
      <c r="F138">
        <v>0</v>
      </c>
      <c r="G138">
        <f t="shared" si="55"/>
        <v>0</v>
      </c>
      <c r="H138" s="2"/>
    </row>
    <row r="139" spans="2:26" x14ac:dyDescent="0.25">
      <c r="B139" t="str">
        <f t="shared" si="50"/>
        <v>Dwight</v>
      </c>
      <c r="D139"/>
      <c r="F139">
        <f>F138</f>
        <v>0</v>
      </c>
      <c r="G139">
        <f t="shared" si="55"/>
        <v>0</v>
      </c>
      <c r="H139" s="2"/>
    </row>
    <row r="140" spans="2:26" x14ac:dyDescent="0.25">
      <c r="B140" t="str">
        <f t="shared" si="50"/>
        <v>Dwight</v>
      </c>
      <c r="C140" t="s">
        <v>496</v>
      </c>
      <c r="D140"/>
      <c r="F140">
        <v>14</v>
      </c>
      <c r="G140">
        <f t="shared" si="55"/>
        <v>0</v>
      </c>
      <c r="H140" s="2"/>
      <c r="Z140" s="5"/>
    </row>
    <row r="141" spans="2:26" x14ac:dyDescent="0.25">
      <c r="B141" t="str">
        <f t="shared" si="50"/>
        <v>Dwight</v>
      </c>
      <c r="D141"/>
      <c r="F141">
        <f t="shared" ref="F141:F145" si="57">F140</f>
        <v>14</v>
      </c>
      <c r="G141">
        <f t="shared" si="55"/>
        <v>0</v>
      </c>
      <c r="H141" s="2"/>
    </row>
    <row r="142" spans="2:26" x14ac:dyDescent="0.25">
      <c r="B142" s="5" t="str">
        <f t="shared" ref="B142:B173" si="58">B141</f>
        <v>Dwight</v>
      </c>
      <c r="D142" s="5">
        <v>0.06</v>
      </c>
      <c r="E142" t="s">
        <v>49</v>
      </c>
      <c r="F142">
        <f t="shared" si="57"/>
        <v>14</v>
      </c>
      <c r="G142">
        <f t="shared" si="55"/>
        <v>0.84</v>
      </c>
      <c r="H142" s="2"/>
    </row>
    <row r="143" spans="2:26" x14ac:dyDescent="0.25">
      <c r="B143" s="5" t="str">
        <f t="shared" si="58"/>
        <v>Dwight</v>
      </c>
      <c r="D143" s="5">
        <v>0.30399999999999999</v>
      </c>
      <c r="E143" t="s">
        <v>26</v>
      </c>
      <c r="F143">
        <f t="shared" si="57"/>
        <v>14</v>
      </c>
      <c r="G143">
        <f t="shared" si="55"/>
        <v>4.2560000000000002</v>
      </c>
      <c r="H143" s="2"/>
    </row>
    <row r="144" spans="2:26" x14ac:dyDescent="0.25">
      <c r="B144" s="5" t="str">
        <f t="shared" si="58"/>
        <v>Dwight</v>
      </c>
      <c r="D144" s="5">
        <v>0.63500000000000001</v>
      </c>
      <c r="E144" t="s">
        <v>493</v>
      </c>
      <c r="F144">
        <f t="shared" si="57"/>
        <v>14</v>
      </c>
      <c r="G144">
        <f t="shared" si="55"/>
        <v>8.89</v>
      </c>
      <c r="H144" s="2"/>
    </row>
    <row r="145" spans="2:26" x14ac:dyDescent="0.25">
      <c r="B145" t="str">
        <f t="shared" si="58"/>
        <v>Dwight</v>
      </c>
      <c r="D145"/>
      <c r="F145">
        <f t="shared" si="57"/>
        <v>14</v>
      </c>
      <c r="G145">
        <f t="shared" si="55"/>
        <v>0</v>
      </c>
      <c r="H145" s="2"/>
    </row>
    <row r="146" spans="2:26" x14ac:dyDescent="0.25">
      <c r="B146" t="str">
        <f t="shared" si="58"/>
        <v>Dwight</v>
      </c>
      <c r="C146" t="s">
        <v>497</v>
      </c>
      <c r="D146"/>
      <c r="F146">
        <v>18</v>
      </c>
      <c r="G146">
        <f t="shared" si="55"/>
        <v>0</v>
      </c>
      <c r="H146" s="2"/>
      <c r="Z146" s="5"/>
    </row>
    <row r="147" spans="2:26" x14ac:dyDescent="0.25">
      <c r="B147" t="str">
        <f t="shared" si="58"/>
        <v>Dwight</v>
      </c>
      <c r="D147"/>
      <c r="F147">
        <f t="shared" ref="F147:F150" si="59">F146</f>
        <v>18</v>
      </c>
      <c r="G147">
        <f t="shared" si="55"/>
        <v>0</v>
      </c>
      <c r="H147" s="2"/>
      <c r="Z147" s="5"/>
    </row>
    <row r="148" spans="2:26" x14ac:dyDescent="0.25">
      <c r="B148" s="5" t="str">
        <f t="shared" si="58"/>
        <v>Dwight</v>
      </c>
      <c r="D148" s="5">
        <v>7.0999999999999994E-2</v>
      </c>
      <c r="E148" t="s">
        <v>45</v>
      </c>
      <c r="F148">
        <f t="shared" si="59"/>
        <v>18</v>
      </c>
      <c r="G148">
        <f t="shared" si="55"/>
        <v>1.2779999999999998</v>
      </c>
      <c r="H148" s="2"/>
    </row>
    <row r="149" spans="2:26" x14ac:dyDescent="0.25">
      <c r="B149" s="5" t="str">
        <f t="shared" si="58"/>
        <v>Dwight</v>
      </c>
      <c r="D149" s="5">
        <v>0.92800000000000005</v>
      </c>
      <c r="E149" t="s">
        <v>27</v>
      </c>
      <c r="F149">
        <f t="shared" si="59"/>
        <v>18</v>
      </c>
      <c r="G149">
        <f t="shared" si="55"/>
        <v>16.704000000000001</v>
      </c>
      <c r="H149" s="2"/>
    </row>
    <row r="150" spans="2:26" x14ac:dyDescent="0.25">
      <c r="B150" t="str">
        <f t="shared" si="58"/>
        <v>Dwight</v>
      </c>
      <c r="D150"/>
      <c r="F150">
        <f t="shared" si="59"/>
        <v>18</v>
      </c>
      <c r="G150">
        <f t="shared" si="55"/>
        <v>0</v>
      </c>
      <c r="H150" s="2"/>
    </row>
    <row r="151" spans="2:26" x14ac:dyDescent="0.25">
      <c r="B151" t="str">
        <f t="shared" si="58"/>
        <v>Dwight</v>
      </c>
      <c r="C151" t="s">
        <v>498</v>
      </c>
      <c r="D151"/>
      <c r="F151">
        <v>0</v>
      </c>
      <c r="G151">
        <f t="shared" si="55"/>
        <v>0</v>
      </c>
      <c r="H151" s="2"/>
      <c r="Z151" s="5"/>
    </row>
    <row r="152" spans="2:26" x14ac:dyDescent="0.25">
      <c r="B152" t="str">
        <f t="shared" si="58"/>
        <v>Dwight</v>
      </c>
      <c r="D152"/>
      <c r="F152">
        <f>F151</f>
        <v>0</v>
      </c>
      <c r="G152">
        <f t="shared" si="55"/>
        <v>0</v>
      </c>
      <c r="H152" s="2"/>
      <c r="Z152" s="5"/>
    </row>
    <row r="153" spans="2:26" x14ac:dyDescent="0.25">
      <c r="B153" t="str">
        <f t="shared" si="58"/>
        <v>Dwight</v>
      </c>
      <c r="C153" t="s">
        <v>499</v>
      </c>
      <c r="D153"/>
      <c r="F153">
        <v>9</v>
      </c>
      <c r="G153">
        <f t="shared" si="55"/>
        <v>0</v>
      </c>
      <c r="H153" s="2"/>
    </row>
    <row r="154" spans="2:26" x14ac:dyDescent="0.25">
      <c r="B154" t="str">
        <f t="shared" si="58"/>
        <v>Dwight</v>
      </c>
      <c r="D154"/>
      <c r="F154">
        <f t="shared" ref="F154:F156" si="60">F153</f>
        <v>9</v>
      </c>
      <c r="G154">
        <f t="shared" si="55"/>
        <v>0</v>
      </c>
      <c r="H154" s="2"/>
    </row>
    <row r="155" spans="2:26" x14ac:dyDescent="0.25">
      <c r="B155" s="5" t="str">
        <f t="shared" si="58"/>
        <v>Dwight</v>
      </c>
      <c r="D155" s="5">
        <v>1</v>
      </c>
      <c r="E155" t="s">
        <v>19</v>
      </c>
      <c r="F155">
        <f t="shared" si="60"/>
        <v>9</v>
      </c>
      <c r="G155">
        <f t="shared" si="55"/>
        <v>9</v>
      </c>
      <c r="H155" s="2"/>
    </row>
    <row r="156" spans="2:26" x14ac:dyDescent="0.25">
      <c r="B156" t="str">
        <f t="shared" si="58"/>
        <v>Dwight</v>
      </c>
      <c r="D156"/>
      <c r="F156">
        <f t="shared" si="60"/>
        <v>9</v>
      </c>
      <c r="G156">
        <f t="shared" si="55"/>
        <v>0</v>
      </c>
      <c r="H156" s="2"/>
      <c r="Z156" s="5"/>
    </row>
    <row r="157" spans="2:26" x14ac:dyDescent="0.25">
      <c r="B157" t="str">
        <f t="shared" si="58"/>
        <v>Dwight</v>
      </c>
      <c r="C157" t="s">
        <v>500</v>
      </c>
      <c r="D157"/>
      <c r="F157">
        <v>123</v>
      </c>
      <c r="G157">
        <f t="shared" si="55"/>
        <v>0</v>
      </c>
      <c r="H157" s="2"/>
      <c r="Z157" s="5"/>
    </row>
    <row r="158" spans="2:26" x14ac:dyDescent="0.25">
      <c r="B158" t="str">
        <f t="shared" si="58"/>
        <v>Dwight</v>
      </c>
      <c r="D158"/>
      <c r="F158">
        <f t="shared" ref="F158:F160" si="61">F157</f>
        <v>123</v>
      </c>
      <c r="G158">
        <f t="shared" si="55"/>
        <v>0</v>
      </c>
      <c r="H158" s="2"/>
    </row>
    <row r="159" spans="2:26" x14ac:dyDescent="0.25">
      <c r="B159" s="5" t="str">
        <f t="shared" si="58"/>
        <v>Dwight</v>
      </c>
      <c r="D159" s="5">
        <v>1</v>
      </c>
      <c r="E159" t="s">
        <v>27</v>
      </c>
      <c r="F159">
        <f t="shared" si="61"/>
        <v>123</v>
      </c>
      <c r="G159">
        <f t="shared" si="55"/>
        <v>123</v>
      </c>
      <c r="H159" s="2"/>
    </row>
    <row r="160" spans="2:26" x14ac:dyDescent="0.25">
      <c r="B160" t="str">
        <f t="shared" si="58"/>
        <v>Dwight</v>
      </c>
      <c r="D160"/>
      <c r="F160">
        <f t="shared" si="61"/>
        <v>123</v>
      </c>
      <c r="G160">
        <f t="shared" si="55"/>
        <v>0</v>
      </c>
      <c r="H160" s="2"/>
    </row>
    <row r="161" spans="2:26" x14ac:dyDescent="0.25">
      <c r="B161" t="str">
        <f t="shared" si="58"/>
        <v>Dwight</v>
      </c>
      <c r="C161" t="s">
        <v>501</v>
      </c>
      <c r="D161"/>
      <c r="F161">
        <v>1</v>
      </c>
      <c r="G161">
        <f t="shared" si="55"/>
        <v>0</v>
      </c>
      <c r="H161" s="2"/>
    </row>
    <row r="162" spans="2:26" x14ac:dyDescent="0.25">
      <c r="B162" t="str">
        <f t="shared" si="58"/>
        <v>Dwight</v>
      </c>
      <c r="D162"/>
      <c r="F162">
        <f t="shared" ref="F162:F164" si="62">F161</f>
        <v>1</v>
      </c>
      <c r="G162">
        <f t="shared" si="55"/>
        <v>0</v>
      </c>
      <c r="H162" s="2"/>
    </row>
    <row r="163" spans="2:26" x14ac:dyDescent="0.25">
      <c r="B163" s="5" t="str">
        <f t="shared" si="58"/>
        <v>Dwight</v>
      </c>
      <c r="D163" s="5">
        <v>1</v>
      </c>
      <c r="E163" t="s">
        <v>19</v>
      </c>
      <c r="F163">
        <f t="shared" si="62"/>
        <v>1</v>
      </c>
      <c r="G163">
        <f t="shared" si="55"/>
        <v>1</v>
      </c>
      <c r="H163" s="2"/>
      <c r="Z163" s="5"/>
    </row>
    <row r="164" spans="2:26" x14ac:dyDescent="0.25">
      <c r="B164" t="str">
        <f t="shared" si="58"/>
        <v>Dwight</v>
      </c>
      <c r="D164"/>
      <c r="F164">
        <f t="shared" si="62"/>
        <v>1</v>
      </c>
      <c r="G164">
        <f t="shared" si="55"/>
        <v>0</v>
      </c>
      <c r="H164" s="2"/>
      <c r="Z164" s="5"/>
    </row>
    <row r="165" spans="2:26" x14ac:dyDescent="0.25">
      <c r="B165" t="str">
        <f t="shared" si="58"/>
        <v>Dwight</v>
      </c>
      <c r="C165" t="s">
        <v>502</v>
      </c>
      <c r="D165"/>
      <c r="F165">
        <v>162</v>
      </c>
      <c r="G165">
        <f t="shared" si="55"/>
        <v>0</v>
      </c>
      <c r="H165" s="2"/>
      <c r="Z165" s="5"/>
    </row>
    <row r="166" spans="2:26" x14ac:dyDescent="0.25">
      <c r="B166" t="str">
        <f t="shared" si="58"/>
        <v>Dwight</v>
      </c>
      <c r="D166"/>
      <c r="F166">
        <f t="shared" ref="F166:F169" si="63">F165</f>
        <v>162</v>
      </c>
      <c r="G166">
        <f t="shared" si="55"/>
        <v>0</v>
      </c>
      <c r="H166" s="2"/>
    </row>
    <row r="167" spans="2:26" x14ac:dyDescent="0.25">
      <c r="B167" s="5" t="str">
        <f t="shared" si="58"/>
        <v>Dwight</v>
      </c>
      <c r="D167" s="5">
        <v>0.97699999999999998</v>
      </c>
      <c r="E167" t="s">
        <v>45</v>
      </c>
      <c r="F167">
        <f t="shared" si="63"/>
        <v>162</v>
      </c>
      <c r="G167">
        <f t="shared" si="55"/>
        <v>158.274</v>
      </c>
      <c r="H167" s="2"/>
    </row>
    <row r="168" spans="2:26" x14ac:dyDescent="0.25">
      <c r="B168" s="5" t="str">
        <f t="shared" si="58"/>
        <v>Dwight</v>
      </c>
      <c r="D168" s="5">
        <v>2.1999999999999999E-2</v>
      </c>
      <c r="E168" t="s">
        <v>23</v>
      </c>
      <c r="F168">
        <f t="shared" si="63"/>
        <v>162</v>
      </c>
      <c r="G168">
        <f t="shared" si="55"/>
        <v>3.5639999999999996</v>
      </c>
      <c r="H168" s="2"/>
    </row>
    <row r="169" spans="2:26" x14ac:dyDescent="0.25">
      <c r="B169" t="str">
        <f t="shared" si="58"/>
        <v>Dwight</v>
      </c>
      <c r="D169"/>
      <c r="F169">
        <f t="shared" si="63"/>
        <v>162</v>
      </c>
      <c r="G169">
        <f t="shared" si="55"/>
        <v>0</v>
      </c>
      <c r="H169" s="2"/>
      <c r="Z169" s="5"/>
    </row>
    <row r="170" spans="2:26" x14ac:dyDescent="0.25">
      <c r="B170" t="str">
        <f t="shared" si="58"/>
        <v>Dwight</v>
      </c>
      <c r="C170" t="s">
        <v>503</v>
      </c>
      <c r="D170"/>
      <c r="F170">
        <v>0</v>
      </c>
      <c r="G170">
        <f t="shared" si="55"/>
        <v>0</v>
      </c>
      <c r="H170" s="2"/>
      <c r="Z170" s="5"/>
    </row>
    <row r="171" spans="2:26" x14ac:dyDescent="0.25">
      <c r="B171" t="str">
        <f t="shared" si="58"/>
        <v>Dwight</v>
      </c>
      <c r="D171"/>
      <c r="F171">
        <f>F170</f>
        <v>0</v>
      </c>
      <c r="G171">
        <f t="shared" si="55"/>
        <v>0</v>
      </c>
      <c r="H171" s="2"/>
    </row>
    <row r="172" spans="2:26" x14ac:dyDescent="0.25">
      <c r="B172" t="str">
        <f t="shared" si="58"/>
        <v>Dwight</v>
      </c>
      <c r="C172" t="s">
        <v>504</v>
      </c>
      <c r="D172"/>
      <c r="F172">
        <v>14</v>
      </c>
      <c r="G172">
        <f t="shared" si="55"/>
        <v>0</v>
      </c>
      <c r="H172" s="2"/>
    </row>
    <row r="173" spans="2:26" x14ac:dyDescent="0.25">
      <c r="B173" t="str">
        <f t="shared" si="58"/>
        <v>Dwight</v>
      </c>
      <c r="D173"/>
      <c r="F173">
        <f t="shared" ref="F173:F175" si="64">F172</f>
        <v>14</v>
      </c>
      <c r="G173">
        <f t="shared" si="55"/>
        <v>0</v>
      </c>
      <c r="H173" s="2"/>
    </row>
    <row r="174" spans="2:26" x14ac:dyDescent="0.25">
      <c r="B174" s="5" t="str">
        <f t="shared" ref="B174:B205" si="65">B173</f>
        <v>Dwight</v>
      </c>
      <c r="D174" s="5">
        <v>1</v>
      </c>
      <c r="E174" t="s">
        <v>19</v>
      </c>
      <c r="F174">
        <f t="shared" si="64"/>
        <v>14</v>
      </c>
      <c r="G174">
        <f t="shared" si="55"/>
        <v>14</v>
      </c>
      <c r="H174" s="2"/>
    </row>
    <row r="175" spans="2:26" x14ac:dyDescent="0.25">
      <c r="B175" t="str">
        <f t="shared" si="65"/>
        <v>Dwight</v>
      </c>
      <c r="D175"/>
      <c r="F175">
        <f t="shared" si="64"/>
        <v>14</v>
      </c>
      <c r="G175">
        <f t="shared" si="55"/>
        <v>0</v>
      </c>
      <c r="H175" s="2"/>
    </row>
    <row r="176" spans="2:26" x14ac:dyDescent="0.25">
      <c r="B176" t="str">
        <f t="shared" si="65"/>
        <v>Dwight</v>
      </c>
      <c r="C176" t="s">
        <v>505</v>
      </c>
      <c r="D176"/>
      <c r="F176">
        <v>4</v>
      </c>
      <c r="G176">
        <f t="shared" si="55"/>
        <v>0</v>
      </c>
      <c r="H176" s="2"/>
      <c r="Z176" s="5"/>
    </row>
    <row r="177" spans="2:26" x14ac:dyDescent="0.25">
      <c r="B177" t="str">
        <f t="shared" si="65"/>
        <v>Dwight</v>
      </c>
      <c r="D177"/>
      <c r="F177">
        <f t="shared" ref="F177:F179" si="66">F176</f>
        <v>4</v>
      </c>
      <c r="G177">
        <f t="shared" si="55"/>
        <v>0</v>
      </c>
      <c r="H177" s="2"/>
    </row>
    <row r="178" spans="2:26" x14ac:dyDescent="0.25">
      <c r="B178" s="5" t="str">
        <f t="shared" si="65"/>
        <v>Dwight</v>
      </c>
      <c r="D178" s="5">
        <v>1</v>
      </c>
      <c r="E178" t="s">
        <v>26</v>
      </c>
      <c r="F178">
        <f t="shared" si="66"/>
        <v>4</v>
      </c>
      <c r="G178">
        <f t="shared" si="55"/>
        <v>4</v>
      </c>
      <c r="H178" s="2"/>
    </row>
    <row r="179" spans="2:26" x14ac:dyDescent="0.25">
      <c r="B179" t="str">
        <f t="shared" si="65"/>
        <v>Dwight</v>
      </c>
      <c r="D179"/>
      <c r="F179">
        <f t="shared" si="66"/>
        <v>4</v>
      </c>
      <c r="G179">
        <f t="shared" si="55"/>
        <v>0</v>
      </c>
      <c r="H179" s="2"/>
    </row>
    <row r="180" spans="2:26" x14ac:dyDescent="0.25">
      <c r="B180" t="str">
        <f t="shared" si="65"/>
        <v>Dwight</v>
      </c>
      <c r="C180" t="s">
        <v>506</v>
      </c>
      <c r="D180"/>
      <c r="F180">
        <v>0</v>
      </c>
      <c r="G180">
        <f t="shared" si="55"/>
        <v>0</v>
      </c>
      <c r="H180" s="2"/>
      <c r="Z180" s="5"/>
    </row>
    <row r="181" spans="2:26" x14ac:dyDescent="0.25">
      <c r="B181" t="str">
        <f t="shared" si="65"/>
        <v>Dwight</v>
      </c>
      <c r="D181"/>
      <c r="F181">
        <f>F180</f>
        <v>0</v>
      </c>
      <c r="G181">
        <f t="shared" si="55"/>
        <v>0</v>
      </c>
      <c r="H181" s="2"/>
    </row>
    <row r="182" spans="2:26" x14ac:dyDescent="0.25">
      <c r="B182" t="str">
        <f t="shared" si="65"/>
        <v>Dwight</v>
      </c>
      <c r="C182" t="s">
        <v>507</v>
      </c>
      <c r="D182"/>
      <c r="F182">
        <v>16</v>
      </c>
      <c r="G182">
        <f t="shared" si="55"/>
        <v>0</v>
      </c>
      <c r="H182" s="2"/>
    </row>
    <row r="183" spans="2:26" x14ac:dyDescent="0.25">
      <c r="B183" t="str">
        <f t="shared" si="65"/>
        <v>Dwight</v>
      </c>
      <c r="D183"/>
      <c r="F183">
        <f t="shared" ref="F183:F185" si="67">F182</f>
        <v>16</v>
      </c>
      <c r="G183">
        <f t="shared" si="55"/>
        <v>0</v>
      </c>
      <c r="H183" s="2"/>
    </row>
    <row r="184" spans="2:26" x14ac:dyDescent="0.25">
      <c r="B184" s="5" t="str">
        <f t="shared" si="65"/>
        <v>Dwight</v>
      </c>
      <c r="D184" s="5">
        <v>1</v>
      </c>
      <c r="E184" t="s">
        <v>19</v>
      </c>
      <c r="F184">
        <f t="shared" si="67"/>
        <v>16</v>
      </c>
      <c r="G184">
        <f t="shared" si="55"/>
        <v>16</v>
      </c>
      <c r="H184" s="2"/>
      <c r="Z184" s="5"/>
    </row>
    <row r="185" spans="2:26" x14ac:dyDescent="0.25">
      <c r="B185" t="str">
        <f t="shared" si="65"/>
        <v>Dwight</v>
      </c>
      <c r="D185"/>
      <c r="F185">
        <f t="shared" si="67"/>
        <v>16</v>
      </c>
      <c r="G185">
        <f t="shared" si="55"/>
        <v>0</v>
      </c>
      <c r="H185" s="2"/>
    </row>
    <row r="186" spans="2:26" x14ac:dyDescent="0.25">
      <c r="B186" t="str">
        <f t="shared" si="65"/>
        <v>Dwight</v>
      </c>
      <c r="C186" t="s">
        <v>508</v>
      </c>
      <c r="D186"/>
      <c r="F186">
        <v>0</v>
      </c>
      <c r="G186">
        <f t="shared" si="55"/>
        <v>0</v>
      </c>
      <c r="H186" s="2"/>
    </row>
    <row r="187" spans="2:26" x14ac:dyDescent="0.25">
      <c r="B187" t="str">
        <f t="shared" si="65"/>
        <v>Dwight</v>
      </c>
      <c r="D187"/>
      <c r="F187">
        <f>F186</f>
        <v>0</v>
      </c>
      <c r="G187">
        <f t="shared" si="55"/>
        <v>0</v>
      </c>
      <c r="H187" s="2"/>
    </row>
    <row r="188" spans="2:26" x14ac:dyDescent="0.25">
      <c r="B188" t="str">
        <f t="shared" si="65"/>
        <v>Dwight</v>
      </c>
      <c r="C188" t="s">
        <v>509</v>
      </c>
      <c r="D188"/>
      <c r="F188">
        <v>0</v>
      </c>
      <c r="G188">
        <f t="shared" si="55"/>
        <v>0</v>
      </c>
      <c r="H188" s="2"/>
      <c r="Z188" s="5"/>
    </row>
    <row r="189" spans="2:26" x14ac:dyDescent="0.25">
      <c r="B189" t="str">
        <f t="shared" si="65"/>
        <v>Dwight</v>
      </c>
      <c r="D189"/>
      <c r="F189">
        <f>F188</f>
        <v>0</v>
      </c>
      <c r="G189">
        <f t="shared" si="55"/>
        <v>0</v>
      </c>
      <c r="H189" s="2"/>
      <c r="Z189" s="5"/>
    </row>
    <row r="190" spans="2:26" x14ac:dyDescent="0.25">
      <c r="B190" t="str">
        <f t="shared" si="65"/>
        <v>Dwight</v>
      </c>
      <c r="C190" t="s">
        <v>510</v>
      </c>
      <c r="D190"/>
      <c r="F190">
        <v>190</v>
      </c>
      <c r="G190">
        <f t="shared" si="55"/>
        <v>0</v>
      </c>
      <c r="H190" s="2"/>
    </row>
    <row r="191" spans="2:26" x14ac:dyDescent="0.25">
      <c r="B191" t="str">
        <f t="shared" si="65"/>
        <v>Dwight</v>
      </c>
      <c r="D191"/>
      <c r="F191">
        <f t="shared" ref="F191:F193" si="68">F190</f>
        <v>190</v>
      </c>
      <c r="G191">
        <f t="shared" si="55"/>
        <v>0</v>
      </c>
      <c r="H191" s="2"/>
    </row>
    <row r="192" spans="2:26" x14ac:dyDescent="0.25">
      <c r="B192" s="5" t="str">
        <f t="shared" si="65"/>
        <v>Dwight</v>
      </c>
      <c r="D192" s="5">
        <v>1</v>
      </c>
      <c r="E192" t="s">
        <v>511</v>
      </c>
      <c r="F192">
        <f t="shared" si="68"/>
        <v>190</v>
      </c>
      <c r="G192">
        <f t="shared" si="55"/>
        <v>190</v>
      </c>
      <c r="H192" s="2"/>
    </row>
    <row r="193" spans="2:26" x14ac:dyDescent="0.25">
      <c r="B193" t="str">
        <f t="shared" si="65"/>
        <v>Dwight</v>
      </c>
      <c r="D193"/>
      <c r="F193">
        <f t="shared" si="68"/>
        <v>190</v>
      </c>
      <c r="G193">
        <f t="shared" si="55"/>
        <v>0</v>
      </c>
      <c r="H193" s="2"/>
    </row>
    <row r="194" spans="2:26" x14ac:dyDescent="0.25">
      <c r="B194" t="str">
        <f t="shared" si="65"/>
        <v>Dwight</v>
      </c>
      <c r="C194" t="s">
        <v>512</v>
      </c>
      <c r="D194"/>
      <c r="F194">
        <v>0</v>
      </c>
      <c r="G194">
        <f t="shared" si="55"/>
        <v>0</v>
      </c>
      <c r="H194" s="2"/>
    </row>
    <row r="195" spans="2:26" x14ac:dyDescent="0.25">
      <c r="B195" t="str">
        <f t="shared" si="65"/>
        <v>Dwight</v>
      </c>
      <c r="D195"/>
      <c r="F195">
        <f>F194</f>
        <v>0</v>
      </c>
      <c r="G195">
        <f t="shared" ref="G195:G258" si="69">D195*F195</f>
        <v>0</v>
      </c>
      <c r="H195" s="2"/>
      <c r="Z195" s="5"/>
    </row>
    <row r="196" spans="2:26" x14ac:dyDescent="0.25">
      <c r="B196" t="str">
        <f t="shared" si="65"/>
        <v>Dwight</v>
      </c>
      <c r="C196" t="s">
        <v>513</v>
      </c>
      <c r="D196"/>
      <c r="F196">
        <v>2</v>
      </c>
      <c r="G196">
        <f t="shared" si="69"/>
        <v>0</v>
      </c>
      <c r="H196" s="2"/>
    </row>
    <row r="197" spans="2:26" x14ac:dyDescent="0.25">
      <c r="B197" t="str">
        <f t="shared" si="65"/>
        <v>Dwight</v>
      </c>
      <c r="D197"/>
      <c r="F197">
        <f t="shared" ref="F197:F199" si="70">F196</f>
        <v>2</v>
      </c>
      <c r="G197">
        <f t="shared" si="69"/>
        <v>0</v>
      </c>
      <c r="H197" s="2"/>
    </row>
    <row r="198" spans="2:26" x14ac:dyDescent="0.25">
      <c r="B198" s="5" t="str">
        <f t="shared" si="65"/>
        <v>Dwight</v>
      </c>
      <c r="D198" s="5">
        <v>1</v>
      </c>
      <c r="E198" t="s">
        <v>19</v>
      </c>
      <c r="F198">
        <f t="shared" si="70"/>
        <v>2</v>
      </c>
      <c r="G198">
        <f t="shared" si="69"/>
        <v>2</v>
      </c>
      <c r="H198" s="2"/>
    </row>
    <row r="199" spans="2:26" x14ac:dyDescent="0.25">
      <c r="B199" t="str">
        <f t="shared" si="65"/>
        <v>Dwight</v>
      </c>
      <c r="D199"/>
      <c r="F199">
        <f t="shared" si="70"/>
        <v>2</v>
      </c>
      <c r="G199">
        <f t="shared" si="69"/>
        <v>0</v>
      </c>
      <c r="H199" s="2"/>
      <c r="Z199" s="5"/>
    </row>
    <row r="200" spans="2:26" x14ac:dyDescent="0.25">
      <c r="B200" t="str">
        <f t="shared" si="65"/>
        <v>Dwight</v>
      </c>
      <c r="C200" t="s">
        <v>514</v>
      </c>
      <c r="D200"/>
      <c r="F200">
        <v>1</v>
      </c>
      <c r="G200">
        <f t="shared" si="69"/>
        <v>0</v>
      </c>
      <c r="H200" s="2"/>
    </row>
    <row r="201" spans="2:26" x14ac:dyDescent="0.25">
      <c r="B201" t="str">
        <f t="shared" si="65"/>
        <v>Dwight</v>
      </c>
      <c r="D201"/>
      <c r="F201">
        <f t="shared" ref="F201:F203" si="71">F200</f>
        <v>1</v>
      </c>
      <c r="G201">
        <f t="shared" si="69"/>
        <v>0</v>
      </c>
      <c r="H201" s="2"/>
    </row>
    <row r="202" spans="2:26" x14ac:dyDescent="0.25">
      <c r="B202" s="5" t="str">
        <f t="shared" si="65"/>
        <v>Dwight</v>
      </c>
      <c r="D202" s="5">
        <v>1</v>
      </c>
      <c r="E202" t="s">
        <v>33</v>
      </c>
      <c r="F202">
        <f t="shared" si="71"/>
        <v>1</v>
      </c>
      <c r="G202">
        <f t="shared" si="69"/>
        <v>1</v>
      </c>
      <c r="H202" s="2"/>
    </row>
    <row r="203" spans="2:26" x14ac:dyDescent="0.25">
      <c r="B203" t="str">
        <f t="shared" si="65"/>
        <v>Dwight</v>
      </c>
      <c r="D203"/>
      <c r="F203">
        <f t="shared" si="71"/>
        <v>1</v>
      </c>
      <c r="G203">
        <f t="shared" si="69"/>
        <v>0</v>
      </c>
      <c r="H203" s="2"/>
    </row>
    <row r="204" spans="2:26" x14ac:dyDescent="0.25">
      <c r="B204" t="str">
        <f t="shared" si="65"/>
        <v>Dwight</v>
      </c>
      <c r="C204" t="s">
        <v>515</v>
      </c>
      <c r="D204"/>
      <c r="F204">
        <v>0</v>
      </c>
      <c r="G204">
        <f t="shared" si="69"/>
        <v>0</v>
      </c>
      <c r="H204" s="2"/>
    </row>
    <row r="205" spans="2:26" x14ac:dyDescent="0.25">
      <c r="B205" t="str">
        <f t="shared" si="65"/>
        <v>Dwight</v>
      </c>
      <c r="D205"/>
      <c r="F205">
        <f>F204</f>
        <v>0</v>
      </c>
      <c r="G205">
        <f t="shared" si="69"/>
        <v>0</v>
      </c>
      <c r="H205" s="2"/>
      <c r="Z205" s="5"/>
    </row>
    <row r="206" spans="2:26" x14ac:dyDescent="0.25">
      <c r="B206" t="str">
        <f t="shared" ref="B206:B237" si="72">B205</f>
        <v>Dwight</v>
      </c>
      <c r="C206" t="s">
        <v>516</v>
      </c>
      <c r="D206"/>
      <c r="F206">
        <v>49</v>
      </c>
      <c r="G206">
        <f t="shared" si="69"/>
        <v>0</v>
      </c>
      <c r="H206" s="2"/>
    </row>
    <row r="207" spans="2:26" x14ac:dyDescent="0.25">
      <c r="B207" t="str">
        <f t="shared" si="72"/>
        <v>Dwight</v>
      </c>
      <c r="D207"/>
      <c r="F207">
        <f t="shared" ref="F207:F209" si="73">F206</f>
        <v>49</v>
      </c>
      <c r="G207">
        <f t="shared" si="69"/>
        <v>0</v>
      </c>
      <c r="H207" s="2"/>
    </row>
    <row r="208" spans="2:26" x14ac:dyDescent="0.25">
      <c r="B208" s="5" t="str">
        <f t="shared" si="72"/>
        <v>Dwight</v>
      </c>
      <c r="D208" s="5">
        <v>1</v>
      </c>
      <c r="E208" t="s">
        <v>19</v>
      </c>
      <c r="F208">
        <f t="shared" si="73"/>
        <v>49</v>
      </c>
      <c r="G208">
        <f t="shared" si="69"/>
        <v>49</v>
      </c>
      <c r="H208" s="2"/>
    </row>
    <row r="209" spans="2:26" x14ac:dyDescent="0.25">
      <c r="B209" t="str">
        <f t="shared" si="72"/>
        <v>Dwight</v>
      </c>
      <c r="D209"/>
      <c r="F209">
        <f t="shared" si="73"/>
        <v>49</v>
      </c>
      <c r="G209">
        <f t="shared" si="69"/>
        <v>0</v>
      </c>
      <c r="H209" s="2"/>
    </row>
    <row r="210" spans="2:26" x14ac:dyDescent="0.25">
      <c r="B210" t="str">
        <f t="shared" si="72"/>
        <v>Dwight</v>
      </c>
      <c r="C210" t="s">
        <v>517</v>
      </c>
      <c r="D210"/>
      <c r="F210">
        <v>0</v>
      </c>
      <c r="G210">
        <f t="shared" si="69"/>
        <v>0</v>
      </c>
      <c r="H210" s="2"/>
    </row>
    <row r="211" spans="2:26" x14ac:dyDescent="0.25">
      <c r="B211" t="str">
        <f t="shared" si="72"/>
        <v>Dwight</v>
      </c>
      <c r="D211"/>
      <c r="F211">
        <f>F210</f>
        <v>0</v>
      </c>
      <c r="G211">
        <f t="shared" si="69"/>
        <v>0</v>
      </c>
      <c r="H211" s="2"/>
    </row>
    <row r="212" spans="2:26" x14ac:dyDescent="0.25">
      <c r="B212" t="str">
        <f t="shared" si="72"/>
        <v>Dwight</v>
      </c>
      <c r="C212" t="s">
        <v>518</v>
      </c>
      <c r="D212"/>
      <c r="F212">
        <v>15</v>
      </c>
      <c r="G212">
        <f t="shared" si="69"/>
        <v>0</v>
      </c>
      <c r="H212" s="2"/>
    </row>
    <row r="213" spans="2:26" x14ac:dyDescent="0.25">
      <c r="B213" t="str">
        <f t="shared" si="72"/>
        <v>Dwight</v>
      </c>
      <c r="D213"/>
      <c r="F213">
        <f t="shared" ref="F213:F215" si="74">F212</f>
        <v>15</v>
      </c>
      <c r="G213">
        <f t="shared" si="69"/>
        <v>0</v>
      </c>
      <c r="H213" s="2"/>
      <c r="Z213" s="5"/>
    </row>
    <row r="214" spans="2:26" x14ac:dyDescent="0.25">
      <c r="B214" s="5" t="str">
        <f t="shared" si="72"/>
        <v>Dwight</v>
      </c>
      <c r="D214" s="5">
        <v>0.57299999999999995</v>
      </c>
      <c r="E214" t="s">
        <v>19</v>
      </c>
      <c r="F214">
        <f t="shared" si="74"/>
        <v>15</v>
      </c>
      <c r="G214">
        <f t="shared" si="69"/>
        <v>8.5949999999999989</v>
      </c>
      <c r="H214" s="2"/>
    </row>
    <row r="215" spans="2:26" x14ac:dyDescent="0.25">
      <c r="B215" t="str">
        <f t="shared" si="72"/>
        <v>Dwight</v>
      </c>
      <c r="D215"/>
      <c r="F215">
        <f t="shared" si="74"/>
        <v>15</v>
      </c>
      <c r="G215">
        <f t="shared" si="69"/>
        <v>0</v>
      </c>
      <c r="H215" s="2"/>
    </row>
    <row r="216" spans="2:26" x14ac:dyDescent="0.25">
      <c r="B216" t="str">
        <f t="shared" si="72"/>
        <v>Dwight</v>
      </c>
      <c r="C216" t="s">
        <v>519</v>
      </c>
      <c r="D216"/>
      <c r="F216">
        <v>2</v>
      </c>
      <c r="G216">
        <f t="shared" si="69"/>
        <v>0</v>
      </c>
      <c r="H216" s="2"/>
    </row>
    <row r="217" spans="2:26" x14ac:dyDescent="0.25">
      <c r="B217" t="str">
        <f t="shared" si="72"/>
        <v>Dwight</v>
      </c>
      <c r="D217"/>
      <c r="F217">
        <f t="shared" ref="F217:F219" si="75">F216</f>
        <v>2</v>
      </c>
      <c r="G217">
        <f t="shared" si="69"/>
        <v>0</v>
      </c>
      <c r="H217" s="2"/>
    </row>
    <row r="218" spans="2:26" x14ac:dyDescent="0.25">
      <c r="B218" s="5" t="str">
        <f t="shared" si="72"/>
        <v>Dwight</v>
      </c>
      <c r="D218" s="5">
        <v>1</v>
      </c>
      <c r="E218" t="s">
        <v>23</v>
      </c>
      <c r="F218">
        <f t="shared" si="75"/>
        <v>2</v>
      </c>
      <c r="G218">
        <f t="shared" si="69"/>
        <v>2</v>
      </c>
      <c r="H218" s="2"/>
    </row>
    <row r="219" spans="2:26" x14ac:dyDescent="0.25">
      <c r="B219" t="str">
        <f t="shared" si="72"/>
        <v>Dwight</v>
      </c>
      <c r="D219"/>
      <c r="F219">
        <f t="shared" si="75"/>
        <v>2</v>
      </c>
      <c r="G219">
        <f t="shared" si="69"/>
        <v>0</v>
      </c>
      <c r="H219" s="2"/>
      <c r="Z219" s="5"/>
    </row>
    <row r="220" spans="2:26" x14ac:dyDescent="0.25">
      <c r="B220" t="str">
        <f t="shared" si="72"/>
        <v>Dwight</v>
      </c>
      <c r="C220" t="s">
        <v>520</v>
      </c>
      <c r="D220"/>
      <c r="F220">
        <v>143</v>
      </c>
      <c r="G220">
        <f t="shared" si="69"/>
        <v>0</v>
      </c>
      <c r="H220" s="2"/>
    </row>
    <row r="221" spans="2:26" x14ac:dyDescent="0.25">
      <c r="B221" t="str">
        <f t="shared" si="72"/>
        <v>Dwight</v>
      </c>
      <c r="D221"/>
      <c r="F221">
        <f t="shared" ref="F221:F225" si="76">F220</f>
        <v>143</v>
      </c>
      <c r="G221">
        <f t="shared" si="69"/>
        <v>0</v>
      </c>
      <c r="H221" s="2"/>
    </row>
    <row r="222" spans="2:26" x14ac:dyDescent="0.25">
      <c r="B222" s="5" t="str">
        <f t="shared" si="72"/>
        <v>Dwight</v>
      </c>
      <c r="D222" s="5">
        <v>0.22800000000000001</v>
      </c>
      <c r="E222" t="s">
        <v>19</v>
      </c>
      <c r="F222">
        <f t="shared" si="76"/>
        <v>143</v>
      </c>
      <c r="G222">
        <f t="shared" si="69"/>
        <v>32.603999999999999</v>
      </c>
      <c r="H222" s="2"/>
    </row>
    <row r="223" spans="2:26" x14ac:dyDescent="0.25">
      <c r="B223" s="5" t="str">
        <f t="shared" si="72"/>
        <v>Dwight</v>
      </c>
      <c r="D223" s="5">
        <v>0.59599999999999997</v>
      </c>
      <c r="E223" t="s">
        <v>125</v>
      </c>
      <c r="F223">
        <f t="shared" si="76"/>
        <v>143</v>
      </c>
      <c r="G223">
        <f t="shared" si="69"/>
        <v>85.227999999999994</v>
      </c>
      <c r="H223" s="2"/>
      <c r="Z223" s="5"/>
    </row>
    <row r="224" spans="2:26" x14ac:dyDescent="0.25">
      <c r="B224" s="5" t="str">
        <f t="shared" si="72"/>
        <v>Dwight</v>
      </c>
      <c r="D224" s="5">
        <v>0.17399999999999999</v>
      </c>
      <c r="E224" t="s">
        <v>23</v>
      </c>
      <c r="F224">
        <f t="shared" si="76"/>
        <v>143</v>
      </c>
      <c r="G224">
        <f t="shared" si="69"/>
        <v>24.881999999999998</v>
      </c>
      <c r="H224" s="2"/>
    </row>
    <row r="225" spans="2:26" x14ac:dyDescent="0.25">
      <c r="B225" t="str">
        <f t="shared" si="72"/>
        <v>Dwight</v>
      </c>
      <c r="D225"/>
      <c r="F225">
        <f t="shared" si="76"/>
        <v>143</v>
      </c>
      <c r="G225">
        <f t="shared" si="69"/>
        <v>0</v>
      </c>
      <c r="H225" s="2"/>
    </row>
    <row r="226" spans="2:26" x14ac:dyDescent="0.25">
      <c r="B226" t="str">
        <f t="shared" si="72"/>
        <v>Dwight</v>
      </c>
      <c r="C226" t="s">
        <v>521</v>
      </c>
      <c r="D226"/>
      <c r="F226">
        <v>0</v>
      </c>
      <c r="G226">
        <f t="shared" si="69"/>
        <v>0</v>
      </c>
      <c r="H226" s="2"/>
    </row>
    <row r="227" spans="2:26" x14ac:dyDescent="0.25">
      <c r="B227" t="str">
        <f t="shared" si="72"/>
        <v>Dwight</v>
      </c>
      <c r="D227"/>
      <c r="F227">
        <f>F226</f>
        <v>0</v>
      </c>
      <c r="G227">
        <f t="shared" si="69"/>
        <v>0</v>
      </c>
      <c r="H227" s="2"/>
    </row>
    <row r="228" spans="2:26" x14ac:dyDescent="0.25">
      <c r="B228" t="str">
        <f t="shared" si="72"/>
        <v>Dwight</v>
      </c>
      <c r="C228" t="s">
        <v>522</v>
      </c>
      <c r="D228"/>
      <c r="F228">
        <v>65</v>
      </c>
      <c r="G228">
        <f t="shared" si="69"/>
        <v>0</v>
      </c>
      <c r="H228" s="2"/>
    </row>
    <row r="229" spans="2:26" x14ac:dyDescent="0.25">
      <c r="B229" t="str">
        <f t="shared" si="72"/>
        <v>Dwight</v>
      </c>
      <c r="D229"/>
      <c r="F229">
        <f t="shared" ref="F229:F232" si="77">F228</f>
        <v>65</v>
      </c>
      <c r="G229">
        <f t="shared" si="69"/>
        <v>0</v>
      </c>
      <c r="H229" s="2"/>
      <c r="Z229" s="5"/>
    </row>
    <row r="230" spans="2:26" x14ac:dyDescent="0.25">
      <c r="B230" s="5" t="str">
        <f t="shared" si="72"/>
        <v>Dwight</v>
      </c>
      <c r="D230" s="5">
        <v>0.46</v>
      </c>
      <c r="E230" t="s">
        <v>26</v>
      </c>
      <c r="F230">
        <f t="shared" si="77"/>
        <v>65</v>
      </c>
      <c r="G230">
        <f t="shared" si="69"/>
        <v>29.900000000000002</v>
      </c>
      <c r="H230" s="2"/>
    </row>
    <row r="231" spans="2:26" x14ac:dyDescent="0.25">
      <c r="B231" s="5" t="str">
        <f t="shared" si="72"/>
        <v>Dwight</v>
      </c>
      <c r="D231" s="5">
        <v>0.53900000000000003</v>
      </c>
      <c r="E231" t="s">
        <v>125</v>
      </c>
      <c r="F231">
        <f t="shared" si="77"/>
        <v>65</v>
      </c>
      <c r="G231">
        <f t="shared" si="69"/>
        <v>35.035000000000004</v>
      </c>
      <c r="H231" s="2"/>
    </row>
    <row r="232" spans="2:26" x14ac:dyDescent="0.25">
      <c r="B232" t="str">
        <f t="shared" si="72"/>
        <v>Dwight</v>
      </c>
      <c r="D232"/>
      <c r="F232">
        <f t="shared" si="77"/>
        <v>65</v>
      </c>
      <c r="G232">
        <f t="shared" si="69"/>
        <v>0</v>
      </c>
      <c r="H232" s="2"/>
    </row>
    <row r="233" spans="2:26" x14ac:dyDescent="0.25">
      <c r="B233" t="str">
        <f t="shared" si="72"/>
        <v>Dwight</v>
      </c>
      <c r="C233" t="s">
        <v>523</v>
      </c>
      <c r="D233"/>
      <c r="F233">
        <v>0</v>
      </c>
      <c r="G233">
        <f t="shared" si="69"/>
        <v>0</v>
      </c>
      <c r="H233" s="2"/>
    </row>
    <row r="234" spans="2:26" x14ac:dyDescent="0.25">
      <c r="B234" t="str">
        <f t="shared" si="72"/>
        <v>Dwight</v>
      </c>
      <c r="D234"/>
      <c r="F234">
        <f>F233</f>
        <v>0</v>
      </c>
      <c r="G234">
        <f t="shared" si="69"/>
        <v>0</v>
      </c>
      <c r="H234" s="2"/>
    </row>
    <row r="235" spans="2:26" x14ac:dyDescent="0.25">
      <c r="B235" t="str">
        <f t="shared" si="72"/>
        <v>Dwight</v>
      </c>
      <c r="C235" t="s">
        <v>524</v>
      </c>
      <c r="D235"/>
      <c r="F235">
        <v>1</v>
      </c>
      <c r="G235">
        <f t="shared" si="69"/>
        <v>0</v>
      </c>
      <c r="H235" s="2"/>
      <c r="Z235" s="5"/>
    </row>
    <row r="236" spans="2:26" x14ac:dyDescent="0.25">
      <c r="B236" t="str">
        <f t="shared" si="72"/>
        <v>Dwight</v>
      </c>
      <c r="D236"/>
      <c r="F236">
        <f t="shared" ref="F236:F238" si="78">F235</f>
        <v>1</v>
      </c>
      <c r="G236">
        <f t="shared" si="69"/>
        <v>0</v>
      </c>
      <c r="H236" s="2"/>
    </row>
    <row r="237" spans="2:26" x14ac:dyDescent="0.25">
      <c r="B237" s="5" t="str">
        <f t="shared" si="72"/>
        <v>Dwight</v>
      </c>
      <c r="D237" s="5">
        <v>1</v>
      </c>
      <c r="E237" t="s">
        <v>23</v>
      </c>
      <c r="F237">
        <f t="shared" si="78"/>
        <v>1</v>
      </c>
      <c r="G237">
        <f t="shared" si="69"/>
        <v>1</v>
      </c>
      <c r="H237" s="2"/>
    </row>
    <row r="238" spans="2:26" x14ac:dyDescent="0.25">
      <c r="B238" t="s">
        <v>164</v>
      </c>
      <c r="D238"/>
      <c r="F238">
        <f t="shared" si="78"/>
        <v>1</v>
      </c>
      <c r="G238">
        <f t="shared" si="69"/>
        <v>0</v>
      </c>
      <c r="H238" s="2"/>
    </row>
    <row r="239" spans="2:26" x14ac:dyDescent="0.25">
      <c r="B239" t="str">
        <f t="shared" ref="B239:B270" si="79">B238</f>
        <v>Eliot</v>
      </c>
      <c r="C239" t="s">
        <v>525</v>
      </c>
      <c r="D239"/>
      <c r="F239">
        <v>3</v>
      </c>
      <c r="G239">
        <f t="shared" si="69"/>
        <v>0</v>
      </c>
      <c r="H239" s="2"/>
      <c r="Z239" s="5"/>
    </row>
    <row r="240" spans="2:26" x14ac:dyDescent="0.25">
      <c r="B240" t="str">
        <f t="shared" si="79"/>
        <v>Eliot</v>
      </c>
      <c r="D240"/>
      <c r="F240">
        <f t="shared" ref="F240:F242" si="80">F239</f>
        <v>3</v>
      </c>
      <c r="G240">
        <f t="shared" si="69"/>
        <v>0</v>
      </c>
      <c r="H240" s="2"/>
    </row>
    <row r="241" spans="2:26" x14ac:dyDescent="0.25">
      <c r="B241" s="5" t="str">
        <f t="shared" si="79"/>
        <v>Eliot</v>
      </c>
      <c r="D241" s="5">
        <v>1</v>
      </c>
      <c r="E241" t="s">
        <v>34</v>
      </c>
      <c r="F241">
        <f t="shared" si="80"/>
        <v>3</v>
      </c>
      <c r="G241">
        <f t="shared" si="69"/>
        <v>3</v>
      </c>
      <c r="H241" s="2"/>
    </row>
    <row r="242" spans="2:26" x14ac:dyDescent="0.25">
      <c r="B242" t="str">
        <f t="shared" si="79"/>
        <v>Eliot</v>
      </c>
      <c r="D242"/>
      <c r="F242">
        <f t="shared" si="80"/>
        <v>3</v>
      </c>
      <c r="G242">
        <f t="shared" si="69"/>
        <v>0</v>
      </c>
      <c r="H242" s="2"/>
    </row>
    <row r="243" spans="2:26" x14ac:dyDescent="0.25">
      <c r="B243" t="str">
        <f t="shared" si="79"/>
        <v>Eliot</v>
      </c>
      <c r="C243" t="s">
        <v>526</v>
      </c>
      <c r="D243"/>
      <c r="F243">
        <v>4</v>
      </c>
      <c r="G243">
        <f t="shared" si="69"/>
        <v>0</v>
      </c>
      <c r="H243" s="2"/>
      <c r="Z243" s="5"/>
    </row>
    <row r="244" spans="2:26" x14ac:dyDescent="0.25">
      <c r="B244" t="str">
        <f t="shared" si="79"/>
        <v>Eliot</v>
      </c>
      <c r="D244"/>
      <c r="F244">
        <f t="shared" ref="F244:F246" si="81">F243</f>
        <v>4</v>
      </c>
      <c r="G244">
        <f t="shared" si="69"/>
        <v>0</v>
      </c>
      <c r="H244" s="2"/>
      <c r="Z244" s="5"/>
    </row>
    <row r="245" spans="2:26" x14ac:dyDescent="0.25">
      <c r="B245" s="5" t="str">
        <f t="shared" si="79"/>
        <v>Eliot</v>
      </c>
      <c r="D245" s="5">
        <v>1</v>
      </c>
      <c r="E245" t="s">
        <v>34</v>
      </c>
      <c r="F245">
        <f t="shared" si="81"/>
        <v>4</v>
      </c>
      <c r="G245">
        <f t="shared" si="69"/>
        <v>4</v>
      </c>
      <c r="H245" s="2"/>
      <c r="Z245" s="5"/>
    </row>
    <row r="246" spans="2:26" x14ac:dyDescent="0.25">
      <c r="B246" t="str">
        <f t="shared" si="79"/>
        <v>Eliot</v>
      </c>
      <c r="D246"/>
      <c r="F246">
        <f t="shared" si="81"/>
        <v>4</v>
      </c>
      <c r="G246">
        <f t="shared" si="69"/>
        <v>0</v>
      </c>
      <c r="H246" s="2"/>
    </row>
    <row r="247" spans="2:26" x14ac:dyDescent="0.25">
      <c r="B247" t="str">
        <f t="shared" si="79"/>
        <v>Eliot</v>
      </c>
      <c r="C247" t="s">
        <v>527</v>
      </c>
      <c r="D247"/>
      <c r="F247">
        <v>8</v>
      </c>
      <c r="G247">
        <f t="shared" si="69"/>
        <v>0</v>
      </c>
      <c r="H247" s="2"/>
    </row>
    <row r="248" spans="2:26" x14ac:dyDescent="0.25">
      <c r="B248" t="str">
        <f t="shared" si="79"/>
        <v>Eliot</v>
      </c>
      <c r="D248"/>
      <c r="F248">
        <f t="shared" ref="F248:F250" si="82">F247</f>
        <v>8</v>
      </c>
      <c r="G248">
        <f t="shared" si="69"/>
        <v>0</v>
      </c>
      <c r="H248" s="2"/>
    </row>
    <row r="249" spans="2:26" x14ac:dyDescent="0.25">
      <c r="B249" s="5" t="str">
        <f t="shared" si="79"/>
        <v>Eliot</v>
      </c>
      <c r="D249" s="5">
        <v>1</v>
      </c>
      <c r="E249" t="s">
        <v>27</v>
      </c>
      <c r="F249">
        <f t="shared" si="82"/>
        <v>8</v>
      </c>
      <c r="G249">
        <f t="shared" si="69"/>
        <v>8</v>
      </c>
      <c r="H249" s="2"/>
    </row>
    <row r="250" spans="2:26" x14ac:dyDescent="0.25">
      <c r="B250" t="str">
        <f t="shared" si="79"/>
        <v>Eliot</v>
      </c>
      <c r="D250"/>
      <c r="F250">
        <f t="shared" si="82"/>
        <v>8</v>
      </c>
      <c r="G250">
        <f t="shared" si="69"/>
        <v>0</v>
      </c>
      <c r="H250" s="2"/>
    </row>
    <row r="251" spans="2:26" x14ac:dyDescent="0.25">
      <c r="B251" t="str">
        <f t="shared" si="79"/>
        <v>Eliot</v>
      </c>
      <c r="C251" t="s">
        <v>528</v>
      </c>
      <c r="D251"/>
      <c r="F251">
        <v>2</v>
      </c>
      <c r="G251">
        <f t="shared" si="69"/>
        <v>0</v>
      </c>
      <c r="H251" s="2"/>
      <c r="Z251" s="5"/>
    </row>
    <row r="252" spans="2:26" x14ac:dyDescent="0.25">
      <c r="B252" t="str">
        <f t="shared" si="79"/>
        <v>Eliot</v>
      </c>
      <c r="D252"/>
      <c r="F252">
        <f t="shared" ref="F252:F254" si="83">F251</f>
        <v>2</v>
      </c>
      <c r="G252">
        <f t="shared" si="69"/>
        <v>0</v>
      </c>
      <c r="H252" s="2"/>
      <c r="Z252" s="5"/>
    </row>
    <row r="253" spans="2:26" x14ac:dyDescent="0.25">
      <c r="B253" s="5" t="str">
        <f t="shared" si="79"/>
        <v>Eliot</v>
      </c>
      <c r="D253" s="5">
        <v>1</v>
      </c>
      <c r="E253" t="s">
        <v>23</v>
      </c>
      <c r="F253">
        <f t="shared" si="83"/>
        <v>2</v>
      </c>
      <c r="G253">
        <f t="shared" si="69"/>
        <v>2</v>
      </c>
      <c r="H253" s="2"/>
    </row>
    <row r="254" spans="2:26" x14ac:dyDescent="0.25">
      <c r="B254" t="str">
        <f t="shared" si="79"/>
        <v>Eliot</v>
      </c>
      <c r="D254"/>
      <c r="F254">
        <f t="shared" si="83"/>
        <v>2</v>
      </c>
      <c r="G254">
        <f t="shared" si="69"/>
        <v>0</v>
      </c>
      <c r="H254" s="2"/>
    </row>
    <row r="255" spans="2:26" x14ac:dyDescent="0.25">
      <c r="B255" t="str">
        <f t="shared" si="79"/>
        <v>Eliot</v>
      </c>
      <c r="C255" t="s">
        <v>529</v>
      </c>
      <c r="D255"/>
      <c r="F255">
        <v>0</v>
      </c>
      <c r="G255">
        <f t="shared" si="69"/>
        <v>0</v>
      </c>
      <c r="H255" s="2"/>
    </row>
    <row r="256" spans="2:26" x14ac:dyDescent="0.25">
      <c r="B256" t="str">
        <f t="shared" si="79"/>
        <v>Eliot</v>
      </c>
      <c r="D256"/>
      <c r="F256">
        <f>F255</f>
        <v>0</v>
      </c>
      <c r="G256">
        <f t="shared" si="69"/>
        <v>0</v>
      </c>
      <c r="H256" s="2"/>
    </row>
    <row r="257" spans="2:26" x14ac:dyDescent="0.25">
      <c r="B257" t="str">
        <f t="shared" si="79"/>
        <v>Eliot</v>
      </c>
      <c r="C257" t="s">
        <v>530</v>
      </c>
      <c r="D257"/>
      <c r="F257">
        <v>0</v>
      </c>
      <c r="G257">
        <f t="shared" si="69"/>
        <v>0</v>
      </c>
      <c r="H257" s="2"/>
    </row>
    <row r="258" spans="2:26" x14ac:dyDescent="0.25">
      <c r="B258" t="str">
        <f t="shared" si="79"/>
        <v>Eliot</v>
      </c>
      <c r="D258"/>
      <c r="F258">
        <f>F257</f>
        <v>0</v>
      </c>
      <c r="G258">
        <f t="shared" si="69"/>
        <v>0</v>
      </c>
      <c r="H258" s="2"/>
      <c r="Z258" s="5"/>
    </row>
    <row r="259" spans="2:26" x14ac:dyDescent="0.25">
      <c r="B259" t="str">
        <f t="shared" si="79"/>
        <v>Eliot</v>
      </c>
      <c r="C259" t="s">
        <v>531</v>
      </c>
      <c r="D259"/>
      <c r="F259">
        <v>0</v>
      </c>
      <c r="G259">
        <f t="shared" ref="G259:G322" si="84">D259*F259</f>
        <v>0</v>
      </c>
      <c r="H259" s="2"/>
    </row>
    <row r="260" spans="2:26" x14ac:dyDescent="0.25">
      <c r="B260" t="str">
        <f t="shared" si="79"/>
        <v>Eliot</v>
      </c>
      <c r="D260"/>
      <c r="F260">
        <f>F259</f>
        <v>0</v>
      </c>
      <c r="G260">
        <f t="shared" si="84"/>
        <v>0</v>
      </c>
      <c r="H260" s="2"/>
    </row>
    <row r="261" spans="2:26" x14ac:dyDescent="0.25">
      <c r="B261" t="str">
        <f t="shared" si="79"/>
        <v>Eliot</v>
      </c>
      <c r="C261" t="s">
        <v>532</v>
      </c>
      <c r="D261"/>
      <c r="F261">
        <v>4</v>
      </c>
      <c r="G261">
        <f t="shared" si="84"/>
        <v>0</v>
      </c>
      <c r="H261" s="2"/>
      <c r="Z261" s="5"/>
    </row>
    <row r="262" spans="2:26" x14ac:dyDescent="0.25">
      <c r="B262" t="str">
        <f t="shared" si="79"/>
        <v>Eliot</v>
      </c>
      <c r="D262"/>
      <c r="F262">
        <f t="shared" ref="F262:F263" si="85">F261</f>
        <v>4</v>
      </c>
      <c r="G262">
        <f t="shared" si="84"/>
        <v>0</v>
      </c>
      <c r="H262" s="2"/>
    </row>
    <row r="263" spans="2:26" x14ac:dyDescent="0.25">
      <c r="B263" t="str">
        <f t="shared" si="79"/>
        <v>Eliot</v>
      </c>
      <c r="D263"/>
      <c r="F263">
        <f t="shared" si="85"/>
        <v>4</v>
      </c>
      <c r="G263">
        <f t="shared" si="84"/>
        <v>0</v>
      </c>
      <c r="H263" s="2"/>
    </row>
    <row r="264" spans="2:26" x14ac:dyDescent="0.25">
      <c r="B264" t="str">
        <f t="shared" si="79"/>
        <v>Eliot</v>
      </c>
      <c r="C264" t="s">
        <v>533</v>
      </c>
      <c r="D264"/>
      <c r="F264">
        <v>47</v>
      </c>
      <c r="G264">
        <f t="shared" si="84"/>
        <v>0</v>
      </c>
      <c r="H264" s="2"/>
    </row>
    <row r="265" spans="2:26" x14ac:dyDescent="0.25">
      <c r="B265" t="str">
        <f t="shared" si="79"/>
        <v>Eliot</v>
      </c>
      <c r="D265"/>
      <c r="F265">
        <f t="shared" ref="F265:F267" si="86">F264</f>
        <v>47</v>
      </c>
      <c r="G265">
        <f t="shared" si="84"/>
        <v>0</v>
      </c>
      <c r="H265" s="2"/>
      <c r="Z265" s="5"/>
    </row>
    <row r="266" spans="2:26" x14ac:dyDescent="0.25">
      <c r="B266" s="5" t="str">
        <f t="shared" si="79"/>
        <v>Eliot</v>
      </c>
      <c r="D266" s="5">
        <v>1</v>
      </c>
      <c r="E266" t="s">
        <v>34</v>
      </c>
      <c r="F266">
        <f t="shared" si="86"/>
        <v>47</v>
      </c>
      <c r="G266">
        <f t="shared" si="84"/>
        <v>47</v>
      </c>
      <c r="H266" s="2"/>
    </row>
    <row r="267" spans="2:26" x14ac:dyDescent="0.25">
      <c r="B267" t="str">
        <f t="shared" si="79"/>
        <v>Eliot</v>
      </c>
      <c r="D267"/>
      <c r="F267">
        <f t="shared" si="86"/>
        <v>47</v>
      </c>
      <c r="G267">
        <f t="shared" si="84"/>
        <v>0</v>
      </c>
      <c r="H267" s="2"/>
    </row>
    <row r="268" spans="2:26" x14ac:dyDescent="0.25">
      <c r="B268" t="str">
        <f t="shared" si="79"/>
        <v>Eliot</v>
      </c>
      <c r="C268" t="s">
        <v>534</v>
      </c>
      <c r="D268"/>
      <c r="F268">
        <v>19</v>
      </c>
      <c r="G268">
        <f t="shared" si="84"/>
        <v>0</v>
      </c>
      <c r="H268" s="2"/>
    </row>
    <row r="269" spans="2:26" x14ac:dyDescent="0.25">
      <c r="B269" t="str">
        <f t="shared" si="79"/>
        <v>Eliot</v>
      </c>
      <c r="D269"/>
      <c r="F269">
        <f t="shared" ref="F269:F271" si="87">F268</f>
        <v>19</v>
      </c>
      <c r="G269">
        <f t="shared" si="84"/>
        <v>0</v>
      </c>
      <c r="H269" s="2"/>
      <c r="Z269" s="5"/>
    </row>
    <row r="270" spans="2:26" x14ac:dyDescent="0.25">
      <c r="B270" s="5" t="str">
        <f t="shared" si="79"/>
        <v>Eliot</v>
      </c>
      <c r="D270" s="5">
        <v>1</v>
      </c>
      <c r="E270" t="s">
        <v>27</v>
      </c>
      <c r="F270">
        <f t="shared" si="87"/>
        <v>19</v>
      </c>
      <c r="G270">
        <f t="shared" si="84"/>
        <v>19</v>
      </c>
      <c r="H270" s="2"/>
    </row>
    <row r="271" spans="2:26" x14ac:dyDescent="0.25">
      <c r="B271" t="str">
        <f t="shared" ref="B271:B302" si="88">B270</f>
        <v>Eliot</v>
      </c>
      <c r="D271"/>
      <c r="F271">
        <f t="shared" si="87"/>
        <v>19</v>
      </c>
      <c r="G271">
        <f t="shared" si="84"/>
        <v>0</v>
      </c>
      <c r="H271" s="2"/>
    </row>
    <row r="272" spans="2:26" x14ac:dyDescent="0.25">
      <c r="B272" t="str">
        <f t="shared" si="88"/>
        <v>Eliot</v>
      </c>
      <c r="C272" t="s">
        <v>535</v>
      </c>
      <c r="D272"/>
      <c r="F272">
        <v>41</v>
      </c>
      <c r="G272">
        <f t="shared" si="84"/>
        <v>0</v>
      </c>
      <c r="H272" s="2"/>
    </row>
    <row r="273" spans="2:26" x14ac:dyDescent="0.25">
      <c r="B273" t="str">
        <f t="shared" si="88"/>
        <v>Eliot</v>
      </c>
      <c r="D273"/>
      <c r="F273">
        <f t="shared" ref="F273:F275" si="89">F272</f>
        <v>41</v>
      </c>
      <c r="G273">
        <f t="shared" si="84"/>
        <v>0</v>
      </c>
      <c r="H273" s="2"/>
      <c r="Z273" s="5"/>
    </row>
    <row r="274" spans="2:26" x14ac:dyDescent="0.25">
      <c r="B274" s="5" t="str">
        <f t="shared" si="88"/>
        <v>Eliot</v>
      </c>
      <c r="D274" s="5">
        <v>1</v>
      </c>
      <c r="E274" t="s">
        <v>19</v>
      </c>
      <c r="F274">
        <f t="shared" si="89"/>
        <v>41</v>
      </c>
      <c r="G274">
        <f t="shared" si="84"/>
        <v>41</v>
      </c>
      <c r="H274" s="2"/>
    </row>
    <row r="275" spans="2:26" x14ac:dyDescent="0.25">
      <c r="B275" t="str">
        <f t="shared" si="88"/>
        <v>Eliot</v>
      </c>
      <c r="D275"/>
      <c r="F275">
        <f t="shared" si="89"/>
        <v>41</v>
      </c>
      <c r="G275">
        <f t="shared" si="84"/>
        <v>0</v>
      </c>
      <c r="H275" s="2"/>
    </row>
    <row r="276" spans="2:26" x14ac:dyDescent="0.25">
      <c r="B276" t="str">
        <f t="shared" si="88"/>
        <v>Eliot</v>
      </c>
      <c r="C276" t="s">
        <v>536</v>
      </c>
      <c r="D276"/>
      <c r="F276">
        <v>18</v>
      </c>
      <c r="G276">
        <f t="shared" si="84"/>
        <v>0</v>
      </c>
      <c r="H276" s="2"/>
    </row>
    <row r="277" spans="2:26" x14ac:dyDescent="0.25">
      <c r="B277" t="str">
        <f t="shared" si="88"/>
        <v>Eliot</v>
      </c>
      <c r="D277"/>
      <c r="F277">
        <f t="shared" ref="F277:F279" si="90">F276</f>
        <v>18</v>
      </c>
      <c r="G277">
        <f t="shared" si="84"/>
        <v>0</v>
      </c>
      <c r="H277" s="2"/>
    </row>
    <row r="278" spans="2:26" x14ac:dyDescent="0.25">
      <c r="B278" s="5" t="str">
        <f t="shared" si="88"/>
        <v>Eliot</v>
      </c>
      <c r="D278" s="5">
        <v>1</v>
      </c>
      <c r="E278" t="s">
        <v>24</v>
      </c>
      <c r="F278">
        <f t="shared" si="90"/>
        <v>18</v>
      </c>
      <c r="G278">
        <f t="shared" si="84"/>
        <v>18</v>
      </c>
      <c r="H278" s="2"/>
    </row>
    <row r="279" spans="2:26" x14ac:dyDescent="0.25">
      <c r="B279" t="str">
        <f t="shared" si="88"/>
        <v>Eliot</v>
      </c>
      <c r="D279"/>
      <c r="F279">
        <f t="shared" si="90"/>
        <v>18</v>
      </c>
      <c r="G279">
        <f t="shared" si="84"/>
        <v>0</v>
      </c>
      <c r="H279" s="2"/>
    </row>
    <row r="280" spans="2:26" x14ac:dyDescent="0.25">
      <c r="B280" t="str">
        <f t="shared" si="88"/>
        <v>Eliot</v>
      </c>
      <c r="C280" t="s">
        <v>537</v>
      </c>
      <c r="D280"/>
      <c r="F280">
        <v>9</v>
      </c>
      <c r="G280">
        <f t="shared" si="84"/>
        <v>0</v>
      </c>
      <c r="H280" s="2"/>
    </row>
    <row r="281" spans="2:26" x14ac:dyDescent="0.25">
      <c r="B281" t="str">
        <f t="shared" si="88"/>
        <v>Eliot</v>
      </c>
      <c r="D281"/>
      <c r="F281">
        <f t="shared" ref="F281:F283" si="91">F280</f>
        <v>9</v>
      </c>
      <c r="G281">
        <f t="shared" si="84"/>
        <v>0</v>
      </c>
      <c r="H281" s="2"/>
    </row>
    <row r="282" spans="2:26" x14ac:dyDescent="0.25">
      <c r="B282" s="5" t="str">
        <f t="shared" si="88"/>
        <v>Eliot</v>
      </c>
      <c r="D282" s="5">
        <v>1</v>
      </c>
      <c r="E282" t="s">
        <v>19</v>
      </c>
      <c r="F282">
        <f t="shared" si="91"/>
        <v>9</v>
      </c>
      <c r="G282">
        <f t="shared" si="84"/>
        <v>9</v>
      </c>
      <c r="H282" s="2"/>
    </row>
    <row r="283" spans="2:26" x14ac:dyDescent="0.25">
      <c r="B283" t="str">
        <f t="shared" si="88"/>
        <v>Eliot</v>
      </c>
      <c r="D283"/>
      <c r="F283">
        <f t="shared" si="91"/>
        <v>9</v>
      </c>
      <c r="G283">
        <f t="shared" si="84"/>
        <v>0</v>
      </c>
      <c r="H283" s="2"/>
    </row>
    <row r="284" spans="2:26" x14ac:dyDescent="0.25">
      <c r="B284" t="str">
        <f t="shared" si="88"/>
        <v>Eliot</v>
      </c>
      <c r="C284" t="s">
        <v>538</v>
      </c>
      <c r="D284"/>
      <c r="F284">
        <v>2</v>
      </c>
      <c r="G284">
        <f t="shared" si="84"/>
        <v>0</v>
      </c>
      <c r="H284" s="2"/>
    </row>
    <row r="285" spans="2:26" x14ac:dyDescent="0.25">
      <c r="B285" t="str">
        <f t="shared" si="88"/>
        <v>Eliot</v>
      </c>
      <c r="D285"/>
      <c r="F285">
        <f t="shared" ref="F285:F287" si="92">F284</f>
        <v>2</v>
      </c>
      <c r="G285">
        <f t="shared" si="84"/>
        <v>0</v>
      </c>
      <c r="H285" s="2"/>
    </row>
    <row r="286" spans="2:26" x14ac:dyDescent="0.25">
      <c r="B286" s="5" t="str">
        <f t="shared" si="88"/>
        <v>Eliot</v>
      </c>
      <c r="D286" s="5">
        <v>1</v>
      </c>
      <c r="E286" t="s">
        <v>24</v>
      </c>
      <c r="F286">
        <f t="shared" si="92"/>
        <v>2</v>
      </c>
      <c r="G286">
        <f t="shared" si="84"/>
        <v>2</v>
      </c>
      <c r="H286" s="2"/>
      <c r="Z286" s="5"/>
    </row>
    <row r="287" spans="2:26" x14ac:dyDescent="0.25">
      <c r="B287" t="str">
        <f t="shared" si="88"/>
        <v>Eliot</v>
      </c>
      <c r="D287"/>
      <c r="F287">
        <f t="shared" si="92"/>
        <v>2</v>
      </c>
      <c r="G287">
        <f t="shared" si="84"/>
        <v>0</v>
      </c>
      <c r="H287" s="2"/>
    </row>
    <row r="288" spans="2:26" x14ac:dyDescent="0.25">
      <c r="B288" t="str">
        <f t="shared" si="88"/>
        <v>Eliot</v>
      </c>
      <c r="C288" t="s">
        <v>539</v>
      </c>
      <c r="D288"/>
      <c r="F288">
        <v>18</v>
      </c>
      <c r="G288">
        <f t="shared" si="84"/>
        <v>0</v>
      </c>
      <c r="H288" s="2"/>
    </row>
    <row r="289" spans="2:26" x14ac:dyDescent="0.25">
      <c r="B289" t="str">
        <f t="shared" si="88"/>
        <v>Eliot</v>
      </c>
      <c r="D289"/>
      <c r="F289">
        <f t="shared" ref="F289:F292" si="93">F288</f>
        <v>18</v>
      </c>
      <c r="G289">
        <f t="shared" si="84"/>
        <v>0</v>
      </c>
      <c r="H289" s="2"/>
    </row>
    <row r="290" spans="2:26" x14ac:dyDescent="0.25">
      <c r="B290" s="5" t="str">
        <f t="shared" si="88"/>
        <v>Eliot</v>
      </c>
      <c r="D290" s="5">
        <v>0.77100000000000002</v>
      </c>
      <c r="E290" t="s">
        <v>19</v>
      </c>
      <c r="F290">
        <f t="shared" si="93"/>
        <v>18</v>
      </c>
      <c r="G290">
        <f t="shared" si="84"/>
        <v>13.878</v>
      </c>
      <c r="H290" s="2"/>
      <c r="Z290" s="5"/>
    </row>
    <row r="291" spans="2:26" x14ac:dyDescent="0.25">
      <c r="B291" s="5" t="str">
        <f t="shared" si="88"/>
        <v>Eliot</v>
      </c>
      <c r="D291" s="5">
        <v>9.5000000000000001E-2</v>
      </c>
      <c r="E291" t="s">
        <v>23</v>
      </c>
      <c r="F291">
        <f t="shared" si="93"/>
        <v>18</v>
      </c>
      <c r="G291">
        <f t="shared" si="84"/>
        <v>1.71</v>
      </c>
      <c r="H291" s="2"/>
    </row>
    <row r="292" spans="2:26" x14ac:dyDescent="0.25">
      <c r="B292" t="str">
        <f t="shared" si="88"/>
        <v>Eliot</v>
      </c>
      <c r="D292"/>
      <c r="F292">
        <f t="shared" si="93"/>
        <v>18</v>
      </c>
      <c r="G292">
        <f t="shared" si="84"/>
        <v>0</v>
      </c>
      <c r="H292" s="2"/>
    </row>
    <row r="293" spans="2:26" x14ac:dyDescent="0.25">
      <c r="B293" t="str">
        <f t="shared" si="88"/>
        <v>Eliot</v>
      </c>
      <c r="C293" t="s">
        <v>540</v>
      </c>
      <c r="D293"/>
      <c r="F293">
        <v>135</v>
      </c>
      <c r="G293">
        <f t="shared" si="84"/>
        <v>0</v>
      </c>
      <c r="H293" s="2"/>
    </row>
    <row r="294" spans="2:26" x14ac:dyDescent="0.25">
      <c r="B294" t="str">
        <f t="shared" si="88"/>
        <v>Eliot</v>
      </c>
      <c r="D294"/>
      <c r="F294">
        <f t="shared" ref="F294:F297" si="94">F293</f>
        <v>135</v>
      </c>
      <c r="G294">
        <f t="shared" si="84"/>
        <v>0</v>
      </c>
      <c r="H294" s="2"/>
      <c r="Z294" s="5"/>
    </row>
    <row r="295" spans="2:26" x14ac:dyDescent="0.25">
      <c r="B295" s="5" t="str">
        <f t="shared" si="88"/>
        <v>Eliot</v>
      </c>
      <c r="D295" s="5">
        <v>0.14499999999999999</v>
      </c>
      <c r="E295" t="s">
        <v>34</v>
      </c>
      <c r="F295">
        <f t="shared" si="94"/>
        <v>135</v>
      </c>
      <c r="G295">
        <f t="shared" si="84"/>
        <v>19.574999999999999</v>
      </c>
      <c r="H295" s="2"/>
    </row>
    <row r="296" spans="2:26" x14ac:dyDescent="0.25">
      <c r="B296" s="5" t="str">
        <f t="shared" si="88"/>
        <v>Eliot</v>
      </c>
      <c r="D296" s="5">
        <v>0.85399999999999998</v>
      </c>
      <c r="E296" t="s">
        <v>27</v>
      </c>
      <c r="F296">
        <f t="shared" si="94"/>
        <v>135</v>
      </c>
      <c r="G296">
        <f t="shared" si="84"/>
        <v>115.28999999999999</v>
      </c>
      <c r="H296" s="2"/>
    </row>
    <row r="297" spans="2:26" x14ac:dyDescent="0.25">
      <c r="B297" t="str">
        <f t="shared" si="88"/>
        <v>Eliot</v>
      </c>
      <c r="D297"/>
      <c r="F297">
        <f t="shared" si="94"/>
        <v>135</v>
      </c>
      <c r="G297">
        <f t="shared" si="84"/>
        <v>0</v>
      </c>
      <c r="H297" s="2"/>
    </row>
    <row r="298" spans="2:26" x14ac:dyDescent="0.25">
      <c r="B298" t="str">
        <f t="shared" si="88"/>
        <v>Eliot</v>
      </c>
      <c r="C298" s="4" t="s">
        <v>541</v>
      </c>
      <c r="D298"/>
      <c r="F298">
        <v>23</v>
      </c>
      <c r="G298">
        <f t="shared" si="84"/>
        <v>0</v>
      </c>
      <c r="H298" s="2"/>
      <c r="Z298" s="5"/>
    </row>
    <row r="299" spans="2:26" x14ac:dyDescent="0.25">
      <c r="B299" t="str">
        <f t="shared" si="88"/>
        <v>Eliot</v>
      </c>
      <c r="D299"/>
      <c r="F299">
        <f t="shared" ref="F299:F301" si="95">F298</f>
        <v>23</v>
      </c>
      <c r="G299">
        <f t="shared" si="84"/>
        <v>0</v>
      </c>
      <c r="H299" s="2"/>
    </row>
    <row r="300" spans="2:26" x14ac:dyDescent="0.25">
      <c r="B300" s="5" t="str">
        <f t="shared" si="88"/>
        <v>Eliot</v>
      </c>
      <c r="D300" s="5">
        <v>1</v>
      </c>
      <c r="E300" t="s">
        <v>19</v>
      </c>
      <c r="F300">
        <f t="shared" si="95"/>
        <v>23</v>
      </c>
      <c r="G300">
        <f t="shared" si="84"/>
        <v>23</v>
      </c>
      <c r="H300" s="2"/>
    </row>
    <row r="301" spans="2:26" x14ac:dyDescent="0.25">
      <c r="B301" t="str">
        <f t="shared" si="88"/>
        <v>Eliot</v>
      </c>
      <c r="D301"/>
      <c r="F301">
        <f t="shared" si="95"/>
        <v>23</v>
      </c>
      <c r="G301">
        <f t="shared" si="84"/>
        <v>0</v>
      </c>
      <c r="H301" s="2"/>
    </row>
    <row r="302" spans="2:26" x14ac:dyDescent="0.25">
      <c r="B302" t="str">
        <f t="shared" si="88"/>
        <v>Eliot</v>
      </c>
      <c r="C302" t="s">
        <v>542</v>
      </c>
      <c r="D302"/>
      <c r="F302">
        <v>8</v>
      </c>
      <c r="G302">
        <f t="shared" si="84"/>
        <v>0</v>
      </c>
      <c r="H302" s="2"/>
      <c r="Z302" s="5"/>
    </row>
    <row r="303" spans="2:26" x14ac:dyDescent="0.25">
      <c r="B303" t="str">
        <f t="shared" ref="B303:B334" si="96">B302</f>
        <v>Eliot</v>
      </c>
      <c r="D303"/>
      <c r="F303">
        <f t="shared" ref="F303:F305" si="97">F302</f>
        <v>8</v>
      </c>
      <c r="G303">
        <f t="shared" si="84"/>
        <v>0</v>
      </c>
      <c r="H303" s="2"/>
    </row>
    <row r="304" spans="2:26" x14ac:dyDescent="0.25">
      <c r="B304" s="5" t="str">
        <f t="shared" si="96"/>
        <v>Eliot</v>
      </c>
      <c r="D304" s="5">
        <v>1</v>
      </c>
      <c r="E304" t="s">
        <v>21</v>
      </c>
      <c r="F304">
        <f t="shared" si="97"/>
        <v>8</v>
      </c>
      <c r="G304">
        <f t="shared" si="84"/>
        <v>8</v>
      </c>
      <c r="H304" s="2"/>
    </row>
    <row r="305" spans="2:26" x14ac:dyDescent="0.25">
      <c r="B305" t="str">
        <f t="shared" si="96"/>
        <v>Eliot</v>
      </c>
      <c r="D305"/>
      <c r="F305">
        <f t="shared" si="97"/>
        <v>8</v>
      </c>
      <c r="G305">
        <f t="shared" si="84"/>
        <v>0</v>
      </c>
      <c r="H305" s="2"/>
    </row>
    <row r="306" spans="2:26" x14ac:dyDescent="0.25">
      <c r="B306" t="str">
        <f t="shared" si="96"/>
        <v>Eliot</v>
      </c>
      <c r="C306" t="s">
        <v>543</v>
      </c>
      <c r="D306"/>
      <c r="F306">
        <v>6</v>
      </c>
      <c r="G306">
        <f t="shared" si="84"/>
        <v>0</v>
      </c>
      <c r="H306" s="2"/>
      <c r="Z306" s="5"/>
    </row>
    <row r="307" spans="2:26" x14ac:dyDescent="0.25">
      <c r="B307" t="str">
        <f t="shared" si="96"/>
        <v>Eliot</v>
      </c>
      <c r="D307"/>
      <c r="F307">
        <f t="shared" ref="F307:F309" si="98">F306</f>
        <v>6</v>
      </c>
      <c r="G307">
        <f t="shared" si="84"/>
        <v>0</v>
      </c>
      <c r="H307" s="2"/>
    </row>
    <row r="308" spans="2:26" x14ac:dyDescent="0.25">
      <c r="B308" s="5" t="str">
        <f t="shared" si="96"/>
        <v>Eliot</v>
      </c>
      <c r="D308" s="5">
        <v>1</v>
      </c>
      <c r="E308" t="s">
        <v>27</v>
      </c>
      <c r="F308">
        <f t="shared" si="98"/>
        <v>6</v>
      </c>
      <c r="G308">
        <f t="shared" si="84"/>
        <v>6</v>
      </c>
      <c r="H308" s="2"/>
    </row>
    <row r="309" spans="2:26" x14ac:dyDescent="0.25">
      <c r="B309" t="str">
        <f t="shared" si="96"/>
        <v>Eliot</v>
      </c>
      <c r="D309"/>
      <c r="F309">
        <f t="shared" si="98"/>
        <v>6</v>
      </c>
      <c r="G309">
        <f t="shared" si="84"/>
        <v>0</v>
      </c>
      <c r="H309" s="2"/>
    </row>
    <row r="310" spans="2:26" x14ac:dyDescent="0.25">
      <c r="B310" t="str">
        <f t="shared" si="96"/>
        <v>Eliot</v>
      </c>
      <c r="C310" t="s">
        <v>544</v>
      </c>
      <c r="D310"/>
      <c r="F310">
        <v>0</v>
      </c>
      <c r="G310">
        <f t="shared" si="84"/>
        <v>0</v>
      </c>
      <c r="H310" s="2"/>
      <c r="Z310" s="5"/>
    </row>
    <row r="311" spans="2:26" x14ac:dyDescent="0.25">
      <c r="B311" t="str">
        <f t="shared" si="96"/>
        <v>Eliot</v>
      </c>
      <c r="D311"/>
      <c r="F311">
        <f>F310</f>
        <v>0</v>
      </c>
      <c r="G311">
        <f t="shared" si="84"/>
        <v>0</v>
      </c>
      <c r="H311" s="2"/>
      <c r="Z311" s="5"/>
    </row>
    <row r="312" spans="2:26" x14ac:dyDescent="0.25">
      <c r="B312" t="str">
        <f t="shared" si="96"/>
        <v>Eliot</v>
      </c>
      <c r="C312" t="s">
        <v>545</v>
      </c>
      <c r="D312"/>
      <c r="F312">
        <v>2</v>
      </c>
      <c r="G312">
        <f t="shared" si="84"/>
        <v>0</v>
      </c>
      <c r="H312" s="2"/>
    </row>
    <row r="313" spans="2:26" x14ac:dyDescent="0.25">
      <c r="B313" t="str">
        <f t="shared" si="96"/>
        <v>Eliot</v>
      </c>
      <c r="D313"/>
      <c r="F313">
        <f t="shared" ref="F313:F315" si="99">F312</f>
        <v>2</v>
      </c>
      <c r="G313">
        <f t="shared" si="84"/>
        <v>0</v>
      </c>
      <c r="H313" s="2"/>
    </row>
    <row r="314" spans="2:26" x14ac:dyDescent="0.25">
      <c r="B314" s="5" t="str">
        <f t="shared" si="96"/>
        <v>Eliot</v>
      </c>
      <c r="D314" s="5">
        <v>1</v>
      </c>
      <c r="E314" t="s">
        <v>30</v>
      </c>
      <c r="F314">
        <f t="shared" si="99"/>
        <v>2</v>
      </c>
      <c r="G314">
        <f t="shared" si="84"/>
        <v>2</v>
      </c>
      <c r="H314" s="2"/>
    </row>
    <row r="315" spans="2:26" x14ac:dyDescent="0.25">
      <c r="B315" t="str">
        <f t="shared" si="96"/>
        <v>Eliot</v>
      </c>
      <c r="D315"/>
      <c r="F315">
        <f t="shared" si="99"/>
        <v>2</v>
      </c>
      <c r="G315">
        <f t="shared" si="84"/>
        <v>0</v>
      </c>
      <c r="H315" s="2"/>
      <c r="Z315" s="5"/>
    </row>
    <row r="316" spans="2:26" x14ac:dyDescent="0.25">
      <c r="B316" t="str">
        <f t="shared" si="96"/>
        <v>Eliot</v>
      </c>
      <c r="C316" t="s">
        <v>546</v>
      </c>
      <c r="D316"/>
      <c r="F316">
        <v>23</v>
      </c>
      <c r="G316">
        <f t="shared" si="84"/>
        <v>0</v>
      </c>
      <c r="H316" s="2"/>
      <c r="Z316" s="5"/>
    </row>
    <row r="317" spans="2:26" x14ac:dyDescent="0.25">
      <c r="B317" t="str">
        <f t="shared" si="96"/>
        <v>Eliot</v>
      </c>
      <c r="D317"/>
      <c r="F317">
        <f t="shared" ref="F317:F319" si="100">F316</f>
        <v>23</v>
      </c>
      <c r="G317">
        <f t="shared" si="84"/>
        <v>0</v>
      </c>
      <c r="H317" s="2"/>
    </row>
    <row r="318" spans="2:26" x14ac:dyDescent="0.25">
      <c r="B318" s="5" t="str">
        <f t="shared" si="96"/>
        <v>Eliot</v>
      </c>
      <c r="D318" s="5">
        <v>1</v>
      </c>
      <c r="E318" t="s">
        <v>66</v>
      </c>
      <c r="F318">
        <f t="shared" si="100"/>
        <v>23</v>
      </c>
      <c r="G318">
        <f t="shared" si="84"/>
        <v>23</v>
      </c>
      <c r="H318" s="2"/>
    </row>
    <row r="319" spans="2:26" x14ac:dyDescent="0.25">
      <c r="B319" t="str">
        <f t="shared" si="96"/>
        <v>Eliot</v>
      </c>
      <c r="D319"/>
      <c r="F319">
        <f t="shared" si="100"/>
        <v>23</v>
      </c>
      <c r="G319">
        <f t="shared" si="84"/>
        <v>0</v>
      </c>
      <c r="H319" s="2"/>
    </row>
    <row r="320" spans="2:26" x14ac:dyDescent="0.25">
      <c r="B320" t="str">
        <f t="shared" si="96"/>
        <v>Eliot</v>
      </c>
      <c r="C320" t="s">
        <v>547</v>
      </c>
      <c r="D320"/>
      <c r="F320">
        <v>2</v>
      </c>
      <c r="G320">
        <f t="shared" si="84"/>
        <v>0</v>
      </c>
      <c r="H320" s="2"/>
      <c r="Z320" s="5"/>
    </row>
    <row r="321" spans="2:26" x14ac:dyDescent="0.25">
      <c r="B321" t="str">
        <f t="shared" si="96"/>
        <v>Eliot</v>
      </c>
      <c r="D321"/>
      <c r="F321">
        <f t="shared" ref="F321:F323" si="101">F320</f>
        <v>2</v>
      </c>
      <c r="G321">
        <f t="shared" si="84"/>
        <v>0</v>
      </c>
      <c r="H321" s="2"/>
    </row>
    <row r="322" spans="2:26" x14ac:dyDescent="0.25">
      <c r="B322" s="5" t="str">
        <f t="shared" si="96"/>
        <v>Eliot</v>
      </c>
      <c r="D322" s="5">
        <v>1</v>
      </c>
      <c r="E322" t="s">
        <v>19</v>
      </c>
      <c r="F322">
        <f t="shared" si="101"/>
        <v>2</v>
      </c>
      <c r="G322">
        <f t="shared" si="84"/>
        <v>2</v>
      </c>
      <c r="H322" s="2"/>
    </row>
    <row r="323" spans="2:26" x14ac:dyDescent="0.25">
      <c r="B323" t="str">
        <f t="shared" si="96"/>
        <v>Eliot</v>
      </c>
      <c r="D323"/>
      <c r="F323">
        <f t="shared" si="101"/>
        <v>2</v>
      </c>
      <c r="G323">
        <f t="shared" ref="G323:G386" si="102">D323*F323</f>
        <v>0</v>
      </c>
      <c r="H323" s="2"/>
    </row>
    <row r="324" spans="2:26" x14ac:dyDescent="0.25">
      <c r="B324" t="str">
        <f t="shared" si="96"/>
        <v>Eliot</v>
      </c>
      <c r="C324" t="s">
        <v>548</v>
      </c>
      <c r="D324"/>
      <c r="F324">
        <v>2</v>
      </c>
      <c r="G324">
        <f t="shared" si="102"/>
        <v>0</v>
      </c>
      <c r="H324" s="2"/>
      <c r="Z324" s="5"/>
    </row>
    <row r="325" spans="2:26" x14ac:dyDescent="0.25">
      <c r="B325" t="str">
        <f t="shared" si="96"/>
        <v>Eliot</v>
      </c>
      <c r="D325"/>
      <c r="F325">
        <f t="shared" ref="F325:F327" si="103">F324</f>
        <v>2</v>
      </c>
      <c r="G325">
        <f t="shared" si="102"/>
        <v>0</v>
      </c>
      <c r="H325" s="2"/>
    </row>
    <row r="326" spans="2:26" x14ac:dyDescent="0.25">
      <c r="B326" s="5" t="str">
        <f t="shared" si="96"/>
        <v>Eliot</v>
      </c>
      <c r="D326" s="5">
        <v>1</v>
      </c>
      <c r="E326" t="s">
        <v>22</v>
      </c>
      <c r="F326">
        <f t="shared" si="103"/>
        <v>2</v>
      </c>
      <c r="G326">
        <f t="shared" si="102"/>
        <v>2</v>
      </c>
      <c r="H326" s="2"/>
    </row>
    <row r="327" spans="2:26" x14ac:dyDescent="0.25">
      <c r="B327" t="str">
        <f t="shared" si="96"/>
        <v>Eliot</v>
      </c>
      <c r="D327"/>
      <c r="F327">
        <f t="shared" si="103"/>
        <v>2</v>
      </c>
      <c r="G327">
        <f t="shared" si="102"/>
        <v>0</v>
      </c>
      <c r="H327" s="2"/>
    </row>
    <row r="328" spans="2:26" x14ac:dyDescent="0.25">
      <c r="B328" t="str">
        <f t="shared" si="96"/>
        <v>Eliot</v>
      </c>
      <c r="C328" t="s">
        <v>549</v>
      </c>
      <c r="D328"/>
      <c r="F328">
        <v>15</v>
      </c>
      <c r="G328">
        <f t="shared" si="102"/>
        <v>0</v>
      </c>
      <c r="H328" s="2"/>
      <c r="Z328" s="5"/>
    </row>
    <row r="329" spans="2:26" x14ac:dyDescent="0.25">
      <c r="B329" t="str">
        <f t="shared" si="96"/>
        <v>Eliot</v>
      </c>
      <c r="D329"/>
      <c r="F329">
        <f t="shared" ref="F329:F332" si="104">F328</f>
        <v>15</v>
      </c>
      <c r="G329">
        <f t="shared" si="102"/>
        <v>0</v>
      </c>
      <c r="H329" s="2"/>
    </row>
    <row r="330" spans="2:26" x14ac:dyDescent="0.25">
      <c r="B330" s="5" t="str">
        <f t="shared" si="96"/>
        <v>Eliot</v>
      </c>
      <c r="D330" s="5">
        <v>0.59</v>
      </c>
      <c r="E330" t="s">
        <v>22</v>
      </c>
      <c r="F330">
        <f t="shared" si="104"/>
        <v>15</v>
      </c>
      <c r="G330">
        <f t="shared" si="102"/>
        <v>8.85</v>
      </c>
      <c r="H330" s="2"/>
    </row>
    <row r="331" spans="2:26" x14ac:dyDescent="0.25">
      <c r="B331" s="5" t="str">
        <f t="shared" si="96"/>
        <v>Eliot</v>
      </c>
      <c r="D331" s="5">
        <v>0.40899999999999997</v>
      </c>
      <c r="E331" t="s">
        <v>30</v>
      </c>
      <c r="F331">
        <f t="shared" si="104"/>
        <v>15</v>
      </c>
      <c r="G331">
        <f t="shared" si="102"/>
        <v>6.1349999999999998</v>
      </c>
      <c r="H331" s="2"/>
    </row>
    <row r="332" spans="2:26" x14ac:dyDescent="0.25">
      <c r="B332" t="str">
        <f t="shared" si="96"/>
        <v>Eliot</v>
      </c>
      <c r="D332"/>
      <c r="F332">
        <f t="shared" si="104"/>
        <v>15</v>
      </c>
      <c r="G332">
        <f t="shared" si="102"/>
        <v>0</v>
      </c>
      <c r="H332" s="2"/>
    </row>
    <row r="333" spans="2:26" x14ac:dyDescent="0.25">
      <c r="B333" t="str">
        <f t="shared" si="96"/>
        <v>Eliot</v>
      </c>
      <c r="C333" t="s">
        <v>550</v>
      </c>
      <c r="D333"/>
      <c r="F333">
        <v>0</v>
      </c>
      <c r="G333">
        <f t="shared" si="102"/>
        <v>0</v>
      </c>
      <c r="H333" s="2"/>
    </row>
    <row r="334" spans="2:26" x14ac:dyDescent="0.25">
      <c r="B334" t="str">
        <f t="shared" si="96"/>
        <v>Eliot</v>
      </c>
      <c r="D334"/>
      <c r="F334">
        <f>F333</f>
        <v>0</v>
      </c>
      <c r="G334">
        <f t="shared" si="102"/>
        <v>0</v>
      </c>
      <c r="H334" s="2"/>
      <c r="Z334" s="5"/>
    </row>
    <row r="335" spans="2:26" x14ac:dyDescent="0.25">
      <c r="B335" t="str">
        <f t="shared" ref="B335:B366" si="105">B334</f>
        <v>Eliot</v>
      </c>
      <c r="C335" t="s">
        <v>551</v>
      </c>
      <c r="D335"/>
      <c r="F335">
        <v>0</v>
      </c>
      <c r="G335">
        <f t="shared" si="102"/>
        <v>0</v>
      </c>
      <c r="H335" s="2"/>
    </row>
    <row r="336" spans="2:26" x14ac:dyDescent="0.25">
      <c r="B336" t="str">
        <f t="shared" si="105"/>
        <v>Eliot</v>
      </c>
      <c r="D336"/>
      <c r="F336">
        <f>F335</f>
        <v>0</v>
      </c>
      <c r="G336">
        <f t="shared" si="102"/>
        <v>0</v>
      </c>
      <c r="H336" s="2"/>
    </row>
    <row r="337" spans="2:26" x14ac:dyDescent="0.25">
      <c r="B337" t="str">
        <f t="shared" si="105"/>
        <v>Eliot</v>
      </c>
      <c r="C337" t="s">
        <v>552</v>
      </c>
      <c r="D337"/>
      <c r="F337">
        <v>41</v>
      </c>
      <c r="G337">
        <f t="shared" si="102"/>
        <v>0</v>
      </c>
      <c r="H337" s="2"/>
    </row>
    <row r="338" spans="2:26" x14ac:dyDescent="0.25">
      <c r="B338" t="str">
        <f t="shared" si="105"/>
        <v>Eliot</v>
      </c>
      <c r="D338"/>
      <c r="F338">
        <f t="shared" ref="F338:F341" si="106">F337</f>
        <v>41</v>
      </c>
      <c r="G338">
        <f t="shared" si="102"/>
        <v>0</v>
      </c>
      <c r="H338" s="2"/>
      <c r="Z338" s="5"/>
    </row>
    <row r="339" spans="2:26" x14ac:dyDescent="0.25">
      <c r="B339" s="5" t="str">
        <f t="shared" si="105"/>
        <v>Eliot</v>
      </c>
      <c r="D339" s="5">
        <v>0.214</v>
      </c>
      <c r="E339" t="s">
        <v>26</v>
      </c>
      <c r="F339">
        <f t="shared" si="106"/>
        <v>41</v>
      </c>
      <c r="G339">
        <f t="shared" si="102"/>
        <v>8.7739999999999991</v>
      </c>
      <c r="H339" s="2"/>
    </row>
    <row r="340" spans="2:26" x14ac:dyDescent="0.25">
      <c r="B340" s="5" t="str">
        <f t="shared" si="105"/>
        <v>Eliot</v>
      </c>
      <c r="D340" s="5">
        <v>0.78500000000000003</v>
      </c>
      <c r="E340" t="s">
        <v>125</v>
      </c>
      <c r="F340">
        <f t="shared" si="106"/>
        <v>41</v>
      </c>
      <c r="G340">
        <f t="shared" si="102"/>
        <v>32.185000000000002</v>
      </c>
      <c r="H340" s="2"/>
    </row>
    <row r="341" spans="2:26" x14ac:dyDescent="0.25">
      <c r="B341" t="str">
        <f t="shared" si="105"/>
        <v>Eliot</v>
      </c>
      <c r="D341"/>
      <c r="F341">
        <f t="shared" si="106"/>
        <v>41</v>
      </c>
      <c r="G341">
        <f t="shared" si="102"/>
        <v>0</v>
      </c>
      <c r="H341" s="2"/>
    </row>
    <row r="342" spans="2:26" x14ac:dyDescent="0.25">
      <c r="B342" t="str">
        <f t="shared" si="105"/>
        <v>Eliot</v>
      </c>
      <c r="C342" t="s">
        <v>553</v>
      </c>
      <c r="D342"/>
      <c r="F342">
        <v>6</v>
      </c>
      <c r="G342">
        <f t="shared" si="102"/>
        <v>0</v>
      </c>
      <c r="H342" s="2"/>
      <c r="Z342" s="5"/>
    </row>
    <row r="343" spans="2:26" x14ac:dyDescent="0.25">
      <c r="B343" t="str">
        <f t="shared" si="105"/>
        <v>Eliot</v>
      </c>
      <c r="D343"/>
      <c r="F343">
        <f t="shared" ref="F343:F345" si="107">F342</f>
        <v>6</v>
      </c>
      <c r="G343">
        <f t="shared" si="102"/>
        <v>0</v>
      </c>
      <c r="H343" s="2"/>
    </row>
    <row r="344" spans="2:26" x14ac:dyDescent="0.25">
      <c r="B344" s="5" t="str">
        <f t="shared" si="105"/>
        <v>Eliot</v>
      </c>
      <c r="D344" s="5">
        <v>1</v>
      </c>
      <c r="E344" t="s">
        <v>19</v>
      </c>
      <c r="F344">
        <f t="shared" si="107"/>
        <v>6</v>
      </c>
      <c r="G344">
        <f t="shared" si="102"/>
        <v>6</v>
      </c>
      <c r="H344" s="2"/>
    </row>
    <row r="345" spans="2:26" x14ac:dyDescent="0.25">
      <c r="B345" t="str">
        <f t="shared" si="105"/>
        <v>Eliot</v>
      </c>
      <c r="D345"/>
      <c r="F345">
        <f t="shared" si="107"/>
        <v>6</v>
      </c>
      <c r="G345">
        <f t="shared" si="102"/>
        <v>0</v>
      </c>
      <c r="H345" s="2"/>
    </row>
    <row r="346" spans="2:26" x14ac:dyDescent="0.25">
      <c r="B346" t="str">
        <f t="shared" si="105"/>
        <v>Eliot</v>
      </c>
      <c r="C346" t="s">
        <v>554</v>
      </c>
      <c r="D346"/>
      <c r="F346">
        <v>0</v>
      </c>
      <c r="G346">
        <f t="shared" si="102"/>
        <v>0</v>
      </c>
      <c r="H346" s="2"/>
      <c r="Z346" s="5"/>
    </row>
    <row r="347" spans="2:26" x14ac:dyDescent="0.25">
      <c r="B347" t="str">
        <f t="shared" si="105"/>
        <v>Eliot</v>
      </c>
      <c r="D347"/>
      <c r="F347">
        <f>F346</f>
        <v>0</v>
      </c>
      <c r="G347">
        <f t="shared" si="102"/>
        <v>0</v>
      </c>
      <c r="H347" s="2"/>
    </row>
    <row r="348" spans="2:26" x14ac:dyDescent="0.25">
      <c r="B348" t="str">
        <f t="shared" si="105"/>
        <v>Eliot</v>
      </c>
      <c r="C348" t="s">
        <v>555</v>
      </c>
      <c r="D348"/>
      <c r="F348">
        <v>0</v>
      </c>
      <c r="G348">
        <f t="shared" si="102"/>
        <v>0</v>
      </c>
      <c r="H348" s="2"/>
    </row>
    <row r="349" spans="2:26" x14ac:dyDescent="0.25">
      <c r="B349" t="str">
        <f t="shared" si="105"/>
        <v>Eliot</v>
      </c>
      <c r="D349"/>
      <c r="F349">
        <f>F348</f>
        <v>0</v>
      </c>
      <c r="G349">
        <f t="shared" si="102"/>
        <v>0</v>
      </c>
      <c r="H349" s="2"/>
    </row>
    <row r="350" spans="2:26" x14ac:dyDescent="0.25">
      <c r="B350" t="str">
        <f t="shared" si="105"/>
        <v>Eliot</v>
      </c>
      <c r="C350" t="s">
        <v>556</v>
      </c>
      <c r="D350"/>
      <c r="F350">
        <v>0</v>
      </c>
      <c r="G350">
        <f t="shared" si="102"/>
        <v>0</v>
      </c>
      <c r="H350" s="2"/>
      <c r="Z350" s="5"/>
    </row>
    <row r="351" spans="2:26" x14ac:dyDescent="0.25">
      <c r="B351" t="str">
        <f t="shared" si="105"/>
        <v>Eliot</v>
      </c>
      <c r="D351"/>
      <c r="F351">
        <f>F350</f>
        <v>0</v>
      </c>
      <c r="G351">
        <f t="shared" si="102"/>
        <v>0</v>
      </c>
      <c r="H351" s="2"/>
      <c r="Z351" s="5"/>
    </row>
    <row r="352" spans="2:26" x14ac:dyDescent="0.25">
      <c r="B352" t="str">
        <f t="shared" si="105"/>
        <v>Eliot</v>
      </c>
      <c r="C352" t="s">
        <v>557</v>
      </c>
      <c r="D352"/>
      <c r="F352">
        <v>15</v>
      </c>
      <c r="G352">
        <f t="shared" si="102"/>
        <v>0</v>
      </c>
      <c r="H352" s="2"/>
    </row>
    <row r="353" spans="2:26" x14ac:dyDescent="0.25">
      <c r="B353" t="str">
        <f t="shared" si="105"/>
        <v>Eliot</v>
      </c>
      <c r="D353"/>
      <c r="F353">
        <f t="shared" ref="F353:F355" si="108">F352</f>
        <v>15</v>
      </c>
      <c r="G353">
        <f t="shared" si="102"/>
        <v>0</v>
      </c>
      <c r="H353" s="2"/>
    </row>
    <row r="354" spans="2:26" x14ac:dyDescent="0.25">
      <c r="B354" s="5" t="str">
        <f t="shared" si="105"/>
        <v>Eliot</v>
      </c>
      <c r="D354" s="5">
        <v>1</v>
      </c>
      <c r="E354" t="s">
        <v>28</v>
      </c>
      <c r="F354">
        <f t="shared" si="108"/>
        <v>15</v>
      </c>
      <c r="G354">
        <f t="shared" si="102"/>
        <v>15</v>
      </c>
      <c r="H354" s="2"/>
    </row>
    <row r="355" spans="2:26" x14ac:dyDescent="0.25">
      <c r="B355" t="str">
        <f t="shared" si="105"/>
        <v>Eliot</v>
      </c>
      <c r="D355"/>
      <c r="F355">
        <f t="shared" si="108"/>
        <v>15</v>
      </c>
      <c r="G355">
        <f t="shared" si="102"/>
        <v>0</v>
      </c>
      <c r="H355" s="2"/>
    </row>
    <row r="356" spans="2:26" x14ac:dyDescent="0.25">
      <c r="B356" t="str">
        <f t="shared" si="105"/>
        <v>Eliot</v>
      </c>
      <c r="C356" t="s">
        <v>558</v>
      </c>
      <c r="D356"/>
      <c r="F356">
        <v>0</v>
      </c>
      <c r="G356">
        <f t="shared" si="102"/>
        <v>0</v>
      </c>
      <c r="H356" s="2"/>
    </row>
    <row r="357" spans="2:26" x14ac:dyDescent="0.25">
      <c r="B357" t="str">
        <f t="shared" si="105"/>
        <v>Eliot</v>
      </c>
      <c r="D357"/>
      <c r="F357">
        <f>F356</f>
        <v>0</v>
      </c>
      <c r="G357">
        <f t="shared" si="102"/>
        <v>0</v>
      </c>
      <c r="H357" s="2"/>
    </row>
    <row r="358" spans="2:26" x14ac:dyDescent="0.25">
      <c r="B358" t="str">
        <f t="shared" si="105"/>
        <v>Eliot</v>
      </c>
      <c r="C358" t="s">
        <v>559</v>
      </c>
      <c r="D358"/>
      <c r="F358">
        <v>9</v>
      </c>
      <c r="G358">
        <f t="shared" si="102"/>
        <v>0</v>
      </c>
      <c r="H358" s="2"/>
    </row>
    <row r="359" spans="2:26" x14ac:dyDescent="0.25">
      <c r="B359" t="str">
        <f t="shared" si="105"/>
        <v>Eliot</v>
      </c>
      <c r="D359"/>
      <c r="F359">
        <f t="shared" ref="F359:F361" si="109">F358</f>
        <v>9</v>
      </c>
      <c r="G359">
        <f t="shared" si="102"/>
        <v>0</v>
      </c>
      <c r="H359" s="2"/>
      <c r="Z359" s="5"/>
    </row>
    <row r="360" spans="2:26" x14ac:dyDescent="0.25">
      <c r="B360" s="5" t="str">
        <f t="shared" si="105"/>
        <v>Eliot</v>
      </c>
      <c r="D360" s="5">
        <v>1</v>
      </c>
      <c r="E360" t="s">
        <v>19</v>
      </c>
      <c r="F360">
        <f t="shared" si="109"/>
        <v>9</v>
      </c>
      <c r="G360">
        <f t="shared" si="102"/>
        <v>9</v>
      </c>
      <c r="H360" s="2"/>
      <c r="Z360" s="5"/>
    </row>
    <row r="361" spans="2:26" x14ac:dyDescent="0.25">
      <c r="B361" t="str">
        <f t="shared" si="105"/>
        <v>Eliot</v>
      </c>
      <c r="D361"/>
      <c r="F361">
        <f t="shared" si="109"/>
        <v>9</v>
      </c>
      <c r="G361">
        <f t="shared" si="102"/>
        <v>0</v>
      </c>
      <c r="H361" s="2"/>
    </row>
    <row r="362" spans="2:26" x14ac:dyDescent="0.25">
      <c r="B362" t="str">
        <f t="shared" si="105"/>
        <v>Eliot</v>
      </c>
      <c r="C362" t="s">
        <v>560</v>
      </c>
      <c r="D362"/>
      <c r="F362">
        <v>7</v>
      </c>
      <c r="G362">
        <f t="shared" si="102"/>
        <v>0</v>
      </c>
      <c r="H362" s="2"/>
    </row>
    <row r="363" spans="2:26" x14ac:dyDescent="0.25">
      <c r="B363" t="str">
        <f t="shared" si="105"/>
        <v>Eliot</v>
      </c>
      <c r="D363"/>
      <c r="F363">
        <f t="shared" ref="F363:F365" si="110">F362</f>
        <v>7</v>
      </c>
      <c r="G363">
        <f t="shared" si="102"/>
        <v>0</v>
      </c>
      <c r="H363" s="2"/>
    </row>
    <row r="364" spans="2:26" x14ac:dyDescent="0.25">
      <c r="B364" s="5" t="str">
        <f t="shared" si="105"/>
        <v>Eliot</v>
      </c>
      <c r="D364" s="5">
        <v>1</v>
      </c>
      <c r="E364" t="s">
        <v>125</v>
      </c>
      <c r="F364">
        <f t="shared" si="110"/>
        <v>7</v>
      </c>
      <c r="G364">
        <f t="shared" si="102"/>
        <v>7</v>
      </c>
      <c r="H364" s="2"/>
      <c r="Z364" s="5"/>
    </row>
    <row r="365" spans="2:26" x14ac:dyDescent="0.25">
      <c r="B365" t="str">
        <f t="shared" si="105"/>
        <v>Eliot</v>
      </c>
      <c r="D365"/>
      <c r="F365">
        <f t="shared" si="110"/>
        <v>7</v>
      </c>
      <c r="G365">
        <f t="shared" si="102"/>
        <v>0</v>
      </c>
      <c r="H365" s="2"/>
    </row>
    <row r="366" spans="2:26" x14ac:dyDescent="0.25">
      <c r="B366" t="str">
        <f t="shared" si="105"/>
        <v>Eliot</v>
      </c>
      <c r="C366" t="s">
        <v>561</v>
      </c>
      <c r="D366"/>
      <c r="F366">
        <v>0</v>
      </c>
      <c r="G366">
        <f t="shared" si="102"/>
        <v>0</v>
      </c>
      <c r="H366" s="2"/>
    </row>
    <row r="367" spans="2:26" x14ac:dyDescent="0.25">
      <c r="B367" t="str">
        <f t="shared" ref="B367:B387" si="111">B366</f>
        <v>Eliot</v>
      </c>
      <c r="D367"/>
      <c r="F367">
        <f>F366</f>
        <v>0</v>
      </c>
      <c r="G367">
        <f t="shared" si="102"/>
        <v>0</v>
      </c>
      <c r="H367" s="2"/>
    </row>
    <row r="368" spans="2:26" x14ac:dyDescent="0.25">
      <c r="B368" t="str">
        <f t="shared" si="111"/>
        <v>Eliot</v>
      </c>
      <c r="C368" t="s">
        <v>562</v>
      </c>
      <c r="D368"/>
      <c r="F368">
        <v>2</v>
      </c>
      <c r="G368">
        <f t="shared" si="102"/>
        <v>0</v>
      </c>
      <c r="H368" s="2"/>
    </row>
    <row r="369" spans="2:26" x14ac:dyDescent="0.25">
      <c r="B369" t="str">
        <f t="shared" si="111"/>
        <v>Eliot</v>
      </c>
      <c r="D369"/>
      <c r="F369">
        <f t="shared" ref="F369:F371" si="112">F368</f>
        <v>2</v>
      </c>
      <c r="G369">
        <f t="shared" si="102"/>
        <v>0</v>
      </c>
      <c r="H369" s="2"/>
    </row>
    <row r="370" spans="2:26" x14ac:dyDescent="0.25">
      <c r="B370" s="5" t="str">
        <f t="shared" si="111"/>
        <v>Eliot</v>
      </c>
      <c r="D370" s="5">
        <v>1</v>
      </c>
      <c r="E370" t="s">
        <v>26</v>
      </c>
      <c r="F370">
        <f t="shared" si="112"/>
        <v>2</v>
      </c>
      <c r="G370">
        <f t="shared" si="102"/>
        <v>2</v>
      </c>
      <c r="H370" s="2"/>
    </row>
    <row r="371" spans="2:26" x14ac:dyDescent="0.25">
      <c r="B371" t="str">
        <f t="shared" si="111"/>
        <v>Eliot</v>
      </c>
      <c r="D371"/>
      <c r="F371">
        <f t="shared" si="112"/>
        <v>2</v>
      </c>
      <c r="G371">
        <f t="shared" si="102"/>
        <v>0</v>
      </c>
      <c r="H371" s="2"/>
    </row>
    <row r="372" spans="2:26" x14ac:dyDescent="0.25">
      <c r="B372" t="str">
        <f t="shared" si="111"/>
        <v>Eliot</v>
      </c>
      <c r="C372" t="s">
        <v>563</v>
      </c>
      <c r="D372"/>
      <c r="F372">
        <v>4</v>
      </c>
      <c r="G372">
        <f t="shared" si="102"/>
        <v>0</v>
      </c>
      <c r="H372" s="2"/>
    </row>
    <row r="373" spans="2:26" x14ac:dyDescent="0.25">
      <c r="B373" t="str">
        <f t="shared" si="111"/>
        <v>Eliot</v>
      </c>
      <c r="D373"/>
      <c r="F373">
        <f t="shared" ref="F373:F375" si="113">F372</f>
        <v>4</v>
      </c>
      <c r="G373">
        <f t="shared" si="102"/>
        <v>0</v>
      </c>
      <c r="H373" s="2"/>
    </row>
    <row r="374" spans="2:26" x14ac:dyDescent="0.25">
      <c r="B374" s="5" t="str">
        <f t="shared" si="111"/>
        <v>Eliot</v>
      </c>
      <c r="D374" s="5">
        <v>1</v>
      </c>
      <c r="E374" t="s">
        <v>125</v>
      </c>
      <c r="F374">
        <f t="shared" si="113"/>
        <v>4</v>
      </c>
      <c r="G374">
        <f t="shared" si="102"/>
        <v>4</v>
      </c>
      <c r="H374" s="2"/>
      <c r="Z374" s="5"/>
    </row>
    <row r="375" spans="2:26" x14ac:dyDescent="0.25">
      <c r="B375" t="str">
        <f t="shared" si="111"/>
        <v>Eliot</v>
      </c>
      <c r="D375"/>
      <c r="F375">
        <f t="shared" si="113"/>
        <v>4</v>
      </c>
      <c r="G375">
        <f t="shared" si="102"/>
        <v>0</v>
      </c>
      <c r="H375" s="2"/>
    </row>
    <row r="376" spans="2:26" x14ac:dyDescent="0.25">
      <c r="B376" t="str">
        <f t="shared" si="111"/>
        <v>Eliot</v>
      </c>
      <c r="C376" t="s">
        <v>564</v>
      </c>
      <c r="D376"/>
      <c r="F376">
        <v>6</v>
      </c>
      <c r="G376">
        <f t="shared" si="102"/>
        <v>0</v>
      </c>
      <c r="H376" s="2"/>
    </row>
    <row r="377" spans="2:26" x14ac:dyDescent="0.25">
      <c r="B377" t="str">
        <f t="shared" si="111"/>
        <v>Eliot</v>
      </c>
      <c r="D377"/>
      <c r="F377">
        <f t="shared" ref="F377:F388" si="114">F376</f>
        <v>6</v>
      </c>
      <c r="G377">
        <f t="shared" si="102"/>
        <v>0</v>
      </c>
      <c r="H377" s="2"/>
    </row>
    <row r="378" spans="2:26" x14ac:dyDescent="0.25">
      <c r="B378" s="5" t="str">
        <f t="shared" si="111"/>
        <v>Eliot</v>
      </c>
      <c r="D378" s="5">
        <v>0.60699999999999998</v>
      </c>
      <c r="E378" t="s">
        <v>19</v>
      </c>
      <c r="F378">
        <f t="shared" si="114"/>
        <v>6</v>
      </c>
      <c r="G378">
        <f t="shared" si="102"/>
        <v>3.6419999999999999</v>
      </c>
      <c r="H378" s="2"/>
    </row>
    <row r="379" spans="2:26" x14ac:dyDescent="0.25">
      <c r="B379" s="5" t="str">
        <f t="shared" si="111"/>
        <v>Eliot</v>
      </c>
      <c r="D379" s="5">
        <v>0.39200000000000002</v>
      </c>
      <c r="E379" t="s">
        <v>125</v>
      </c>
      <c r="F379">
        <f t="shared" si="114"/>
        <v>6</v>
      </c>
      <c r="G379">
        <f t="shared" si="102"/>
        <v>2.3520000000000003</v>
      </c>
      <c r="H379" s="2"/>
    </row>
    <row r="380" spans="2:26" x14ac:dyDescent="0.25">
      <c r="B380" t="str">
        <f t="shared" si="111"/>
        <v>Eliot</v>
      </c>
      <c r="D380"/>
      <c r="F380">
        <f t="shared" si="114"/>
        <v>6</v>
      </c>
      <c r="G380">
        <f t="shared" si="102"/>
        <v>0</v>
      </c>
      <c r="H380" s="2"/>
      <c r="Z380" s="5"/>
    </row>
    <row r="381" spans="2:26" x14ac:dyDescent="0.25">
      <c r="B381" t="str">
        <f t="shared" si="111"/>
        <v>Eliot</v>
      </c>
      <c r="C381" t="s">
        <v>565</v>
      </c>
      <c r="D381"/>
      <c r="F381">
        <f t="shared" si="114"/>
        <v>6</v>
      </c>
      <c r="G381">
        <f t="shared" si="102"/>
        <v>0</v>
      </c>
      <c r="H381" s="2"/>
    </row>
    <row r="382" spans="2:26" x14ac:dyDescent="0.25">
      <c r="B382" t="str">
        <f t="shared" si="111"/>
        <v>Eliot</v>
      </c>
      <c r="D382"/>
      <c r="F382">
        <f t="shared" si="114"/>
        <v>6</v>
      </c>
      <c r="G382">
        <f t="shared" si="102"/>
        <v>0</v>
      </c>
      <c r="H382" s="2"/>
    </row>
    <row r="383" spans="2:26" x14ac:dyDescent="0.25">
      <c r="B383" s="5" t="str">
        <f t="shared" si="111"/>
        <v>Eliot</v>
      </c>
      <c r="D383" s="5">
        <v>1</v>
      </c>
      <c r="E383" t="s">
        <v>22</v>
      </c>
      <c r="F383">
        <f t="shared" si="114"/>
        <v>6</v>
      </c>
      <c r="G383">
        <f t="shared" si="102"/>
        <v>6</v>
      </c>
      <c r="H383" s="2"/>
    </row>
    <row r="384" spans="2:26" x14ac:dyDescent="0.25">
      <c r="B384" t="str">
        <f t="shared" si="111"/>
        <v>Eliot</v>
      </c>
      <c r="D384"/>
      <c r="F384">
        <f t="shared" si="114"/>
        <v>6</v>
      </c>
      <c r="G384">
        <f t="shared" si="102"/>
        <v>0</v>
      </c>
      <c r="H384" s="2"/>
      <c r="Z384" s="5"/>
    </row>
    <row r="385" spans="2:26" x14ac:dyDescent="0.25">
      <c r="B385" t="str">
        <f t="shared" si="111"/>
        <v>Eliot</v>
      </c>
      <c r="C385" t="s">
        <v>566</v>
      </c>
      <c r="D385"/>
      <c r="F385">
        <f t="shared" si="114"/>
        <v>6</v>
      </c>
      <c r="G385">
        <f t="shared" si="102"/>
        <v>0</v>
      </c>
      <c r="H385" s="2"/>
    </row>
    <row r="386" spans="2:26" x14ac:dyDescent="0.25">
      <c r="B386" t="str">
        <f t="shared" si="111"/>
        <v>Eliot</v>
      </c>
      <c r="D386"/>
      <c r="F386">
        <f t="shared" si="114"/>
        <v>6</v>
      </c>
      <c r="G386">
        <f t="shared" si="102"/>
        <v>0</v>
      </c>
      <c r="H386" s="2"/>
    </row>
    <row r="387" spans="2:26" x14ac:dyDescent="0.25">
      <c r="B387" s="5" t="str">
        <f t="shared" si="111"/>
        <v>Eliot</v>
      </c>
      <c r="D387" s="5">
        <v>1</v>
      </c>
      <c r="E387" t="s">
        <v>19</v>
      </c>
      <c r="F387">
        <f t="shared" si="114"/>
        <v>6</v>
      </c>
      <c r="G387">
        <f t="shared" ref="G387:G450" si="115">D387*F387</f>
        <v>6</v>
      </c>
      <c r="H387" s="2"/>
    </row>
    <row r="388" spans="2:26" x14ac:dyDescent="0.25">
      <c r="B388" t="s">
        <v>11</v>
      </c>
      <c r="D388"/>
      <c r="F388">
        <f t="shared" si="114"/>
        <v>6</v>
      </c>
      <c r="G388">
        <f t="shared" si="115"/>
        <v>0</v>
      </c>
      <c r="H388" s="2"/>
    </row>
    <row r="389" spans="2:26" x14ac:dyDescent="0.25">
      <c r="B389" t="str">
        <f t="shared" ref="B389:B420" si="116">B388</f>
        <v>Eliot Horowitz</v>
      </c>
      <c r="C389" t="s">
        <v>525</v>
      </c>
      <c r="D389"/>
      <c r="F389">
        <v>3</v>
      </c>
      <c r="G389">
        <f t="shared" si="115"/>
        <v>0</v>
      </c>
      <c r="H389" s="2"/>
    </row>
    <row r="390" spans="2:26" x14ac:dyDescent="0.25">
      <c r="B390" t="str">
        <f t="shared" si="116"/>
        <v>Eliot Horowitz</v>
      </c>
      <c r="D390"/>
      <c r="F390">
        <f t="shared" ref="F390:F392" si="117">F389</f>
        <v>3</v>
      </c>
      <c r="G390">
        <f t="shared" si="115"/>
        <v>0</v>
      </c>
      <c r="H390" s="2"/>
      <c r="Z390" s="5"/>
    </row>
    <row r="391" spans="2:26" x14ac:dyDescent="0.25">
      <c r="B391" s="5" t="str">
        <f t="shared" si="116"/>
        <v>Eliot Horowitz</v>
      </c>
      <c r="D391" s="5">
        <v>1</v>
      </c>
      <c r="E391" t="s">
        <v>34</v>
      </c>
      <c r="F391">
        <f t="shared" si="117"/>
        <v>3</v>
      </c>
      <c r="G391">
        <f t="shared" si="115"/>
        <v>3</v>
      </c>
      <c r="H391" s="2"/>
    </row>
    <row r="392" spans="2:26" x14ac:dyDescent="0.25">
      <c r="B392" t="str">
        <f t="shared" si="116"/>
        <v>Eliot Horowitz</v>
      </c>
      <c r="D392"/>
      <c r="F392">
        <f t="shared" si="117"/>
        <v>3</v>
      </c>
      <c r="G392">
        <f t="shared" si="115"/>
        <v>0</v>
      </c>
      <c r="H392" s="2"/>
    </row>
    <row r="393" spans="2:26" x14ac:dyDescent="0.25">
      <c r="B393" t="str">
        <f t="shared" si="116"/>
        <v>Eliot Horowitz</v>
      </c>
      <c r="C393" t="s">
        <v>526</v>
      </c>
      <c r="D393"/>
      <c r="F393">
        <v>4</v>
      </c>
      <c r="G393">
        <f t="shared" si="115"/>
        <v>0</v>
      </c>
      <c r="H393" s="2"/>
    </row>
    <row r="394" spans="2:26" x14ac:dyDescent="0.25">
      <c r="B394" t="str">
        <f t="shared" si="116"/>
        <v>Eliot Horowitz</v>
      </c>
      <c r="D394"/>
      <c r="F394">
        <f t="shared" ref="F394:F396" si="118">F393</f>
        <v>4</v>
      </c>
      <c r="G394">
        <f t="shared" si="115"/>
        <v>0</v>
      </c>
      <c r="H394" s="2"/>
      <c r="Z394" s="5"/>
    </row>
    <row r="395" spans="2:26" x14ac:dyDescent="0.25">
      <c r="B395" s="5" t="str">
        <f t="shared" si="116"/>
        <v>Eliot Horowitz</v>
      </c>
      <c r="D395" s="5">
        <v>1</v>
      </c>
      <c r="E395" t="s">
        <v>34</v>
      </c>
      <c r="F395">
        <f t="shared" si="118"/>
        <v>4</v>
      </c>
      <c r="G395">
        <f t="shared" si="115"/>
        <v>4</v>
      </c>
      <c r="H395" s="2"/>
    </row>
    <row r="396" spans="2:26" x14ac:dyDescent="0.25">
      <c r="B396" t="str">
        <f t="shared" si="116"/>
        <v>Eliot Horowitz</v>
      </c>
      <c r="D396"/>
      <c r="F396">
        <f t="shared" si="118"/>
        <v>4</v>
      </c>
      <c r="G396">
        <f t="shared" si="115"/>
        <v>0</v>
      </c>
      <c r="H396" s="2"/>
    </row>
    <row r="397" spans="2:26" x14ac:dyDescent="0.25">
      <c r="B397" t="str">
        <f t="shared" si="116"/>
        <v>Eliot Horowitz</v>
      </c>
      <c r="C397" t="s">
        <v>527</v>
      </c>
      <c r="D397"/>
      <c r="F397">
        <v>8</v>
      </c>
      <c r="G397">
        <f t="shared" si="115"/>
        <v>0</v>
      </c>
      <c r="H397" s="2"/>
    </row>
    <row r="398" spans="2:26" x14ac:dyDescent="0.25">
      <c r="B398" t="str">
        <f t="shared" si="116"/>
        <v>Eliot Horowitz</v>
      </c>
      <c r="D398"/>
      <c r="F398">
        <f t="shared" ref="F398:F400" si="119">F397</f>
        <v>8</v>
      </c>
      <c r="G398">
        <f t="shared" si="115"/>
        <v>0</v>
      </c>
      <c r="H398" s="2"/>
      <c r="Z398" s="5"/>
    </row>
    <row r="399" spans="2:26" x14ac:dyDescent="0.25">
      <c r="B399" s="5" t="str">
        <f t="shared" si="116"/>
        <v>Eliot Horowitz</v>
      </c>
      <c r="D399" s="5">
        <v>1</v>
      </c>
      <c r="E399" t="s">
        <v>27</v>
      </c>
      <c r="F399">
        <f t="shared" si="119"/>
        <v>8</v>
      </c>
      <c r="G399">
        <f t="shared" si="115"/>
        <v>8</v>
      </c>
      <c r="H399" s="2"/>
      <c r="Z399" s="5"/>
    </row>
    <row r="400" spans="2:26" x14ac:dyDescent="0.25">
      <c r="B400" t="str">
        <f t="shared" si="116"/>
        <v>Eliot Horowitz</v>
      </c>
      <c r="D400"/>
      <c r="F400">
        <f t="shared" si="119"/>
        <v>8</v>
      </c>
      <c r="G400">
        <f t="shared" si="115"/>
        <v>0</v>
      </c>
      <c r="H400" s="2"/>
    </row>
    <row r="401" spans="2:26" x14ac:dyDescent="0.25">
      <c r="B401" t="str">
        <f t="shared" si="116"/>
        <v>Eliot Horowitz</v>
      </c>
      <c r="C401" t="s">
        <v>528</v>
      </c>
      <c r="D401"/>
      <c r="F401">
        <v>2</v>
      </c>
      <c r="G401">
        <f t="shared" si="115"/>
        <v>0</v>
      </c>
      <c r="H401" s="2"/>
    </row>
    <row r="402" spans="2:26" x14ac:dyDescent="0.25">
      <c r="B402" t="str">
        <f t="shared" si="116"/>
        <v>Eliot Horowitz</v>
      </c>
      <c r="D402"/>
      <c r="F402">
        <f t="shared" ref="F402:F404" si="120">F401</f>
        <v>2</v>
      </c>
      <c r="G402">
        <f t="shared" si="115"/>
        <v>0</v>
      </c>
      <c r="H402" s="2"/>
    </row>
    <row r="403" spans="2:26" x14ac:dyDescent="0.25">
      <c r="B403" s="5" t="str">
        <f t="shared" si="116"/>
        <v>Eliot Horowitz</v>
      </c>
      <c r="D403" s="5">
        <v>1</v>
      </c>
      <c r="E403" t="s">
        <v>23</v>
      </c>
      <c r="F403">
        <f t="shared" si="120"/>
        <v>2</v>
      </c>
      <c r="G403">
        <f t="shared" si="115"/>
        <v>2</v>
      </c>
      <c r="H403" s="2"/>
      <c r="Z403" s="5"/>
    </row>
    <row r="404" spans="2:26" x14ac:dyDescent="0.25">
      <c r="B404" t="str">
        <f t="shared" si="116"/>
        <v>Eliot Horowitz</v>
      </c>
      <c r="D404"/>
      <c r="F404">
        <f t="shared" si="120"/>
        <v>2</v>
      </c>
      <c r="G404">
        <f t="shared" si="115"/>
        <v>0</v>
      </c>
      <c r="H404" s="2"/>
    </row>
    <row r="405" spans="2:26" x14ac:dyDescent="0.25">
      <c r="B405" t="str">
        <f t="shared" si="116"/>
        <v>Eliot Horowitz</v>
      </c>
      <c r="C405" t="s">
        <v>532</v>
      </c>
      <c r="D405"/>
      <c r="F405">
        <v>4</v>
      </c>
      <c r="G405">
        <f t="shared" si="115"/>
        <v>0</v>
      </c>
      <c r="H405" s="2"/>
    </row>
    <row r="406" spans="2:26" x14ac:dyDescent="0.25">
      <c r="B406" t="str">
        <f t="shared" si="116"/>
        <v>Eliot Horowitz</v>
      </c>
      <c r="D406"/>
      <c r="F406">
        <f t="shared" ref="F406:F407" si="121">F405</f>
        <v>4</v>
      </c>
      <c r="G406">
        <f t="shared" si="115"/>
        <v>0</v>
      </c>
      <c r="H406" s="2"/>
    </row>
    <row r="407" spans="2:26" x14ac:dyDescent="0.25">
      <c r="B407" t="str">
        <f t="shared" si="116"/>
        <v>Eliot Horowitz</v>
      </c>
      <c r="D407"/>
      <c r="F407">
        <f t="shared" si="121"/>
        <v>4</v>
      </c>
      <c r="G407">
        <f t="shared" si="115"/>
        <v>0</v>
      </c>
      <c r="H407" s="2"/>
      <c r="Z407" s="5"/>
    </row>
    <row r="408" spans="2:26" x14ac:dyDescent="0.25">
      <c r="B408" t="str">
        <f t="shared" si="116"/>
        <v>Eliot Horowitz</v>
      </c>
      <c r="C408" t="s">
        <v>533</v>
      </c>
      <c r="D408"/>
      <c r="F408">
        <v>47</v>
      </c>
      <c r="G408">
        <f t="shared" si="115"/>
        <v>0</v>
      </c>
      <c r="H408" s="2"/>
    </row>
    <row r="409" spans="2:26" x14ac:dyDescent="0.25">
      <c r="B409" t="str">
        <f t="shared" si="116"/>
        <v>Eliot Horowitz</v>
      </c>
      <c r="D409"/>
      <c r="F409">
        <f t="shared" ref="F409:F411" si="122">F408</f>
        <v>47</v>
      </c>
      <c r="G409">
        <f t="shared" si="115"/>
        <v>0</v>
      </c>
      <c r="H409" s="2"/>
    </row>
    <row r="410" spans="2:26" x14ac:dyDescent="0.25">
      <c r="B410" s="5" t="str">
        <f t="shared" si="116"/>
        <v>Eliot Horowitz</v>
      </c>
      <c r="D410" s="5">
        <v>1</v>
      </c>
      <c r="E410" t="s">
        <v>34</v>
      </c>
      <c r="F410">
        <f t="shared" si="122"/>
        <v>47</v>
      </c>
      <c r="G410">
        <f t="shared" si="115"/>
        <v>47</v>
      </c>
      <c r="H410" s="2"/>
      <c r="Z410" s="5"/>
    </row>
    <row r="411" spans="2:26" x14ac:dyDescent="0.25">
      <c r="B411" t="str">
        <f t="shared" si="116"/>
        <v>Eliot Horowitz</v>
      </c>
      <c r="D411"/>
      <c r="F411">
        <f t="shared" si="122"/>
        <v>47</v>
      </c>
      <c r="G411">
        <f t="shared" si="115"/>
        <v>0</v>
      </c>
      <c r="H411" s="2"/>
    </row>
    <row r="412" spans="2:26" x14ac:dyDescent="0.25">
      <c r="B412" t="str">
        <f t="shared" si="116"/>
        <v>Eliot Horowitz</v>
      </c>
      <c r="C412" t="s">
        <v>534</v>
      </c>
      <c r="D412"/>
      <c r="F412">
        <v>19</v>
      </c>
      <c r="G412">
        <f t="shared" si="115"/>
        <v>0</v>
      </c>
      <c r="H412" s="2"/>
    </row>
    <row r="413" spans="2:26" x14ac:dyDescent="0.25">
      <c r="B413" t="str">
        <f t="shared" si="116"/>
        <v>Eliot Horowitz</v>
      </c>
      <c r="D413"/>
      <c r="F413">
        <f t="shared" ref="F413:F415" si="123">F412</f>
        <v>19</v>
      </c>
      <c r="G413">
        <f t="shared" si="115"/>
        <v>0</v>
      </c>
      <c r="H413" s="2"/>
    </row>
    <row r="414" spans="2:26" x14ac:dyDescent="0.25">
      <c r="B414" s="5" t="str">
        <f t="shared" si="116"/>
        <v>Eliot Horowitz</v>
      </c>
      <c r="D414" s="5">
        <v>1</v>
      </c>
      <c r="E414" t="s">
        <v>27</v>
      </c>
      <c r="F414">
        <f t="shared" si="123"/>
        <v>19</v>
      </c>
      <c r="G414">
        <f t="shared" si="115"/>
        <v>19</v>
      </c>
      <c r="H414" s="2"/>
      <c r="Z414" s="5"/>
    </row>
    <row r="415" spans="2:26" x14ac:dyDescent="0.25">
      <c r="B415" t="str">
        <f t="shared" si="116"/>
        <v>Eliot Horowitz</v>
      </c>
      <c r="D415"/>
      <c r="F415">
        <f t="shared" si="123"/>
        <v>19</v>
      </c>
      <c r="G415">
        <f t="shared" si="115"/>
        <v>0</v>
      </c>
      <c r="H415" s="2"/>
    </row>
    <row r="416" spans="2:26" x14ac:dyDescent="0.25">
      <c r="B416" t="str">
        <f t="shared" si="116"/>
        <v>Eliot Horowitz</v>
      </c>
      <c r="C416" t="s">
        <v>535</v>
      </c>
      <c r="D416"/>
      <c r="F416">
        <v>41</v>
      </c>
      <c r="G416">
        <f t="shared" si="115"/>
        <v>0</v>
      </c>
      <c r="H416" s="2"/>
    </row>
    <row r="417" spans="2:26" x14ac:dyDescent="0.25">
      <c r="B417" t="str">
        <f t="shared" si="116"/>
        <v>Eliot Horowitz</v>
      </c>
      <c r="D417"/>
      <c r="F417">
        <f t="shared" ref="F417:F419" si="124">F416</f>
        <v>41</v>
      </c>
      <c r="G417">
        <f t="shared" si="115"/>
        <v>0</v>
      </c>
      <c r="H417" s="2"/>
    </row>
    <row r="418" spans="2:26" x14ac:dyDescent="0.25">
      <c r="B418" s="5" t="str">
        <f t="shared" si="116"/>
        <v>Eliot Horowitz</v>
      </c>
      <c r="D418" s="5">
        <v>1</v>
      </c>
      <c r="E418" t="s">
        <v>19</v>
      </c>
      <c r="F418">
        <f t="shared" si="124"/>
        <v>41</v>
      </c>
      <c r="G418">
        <f t="shared" si="115"/>
        <v>41</v>
      </c>
      <c r="H418" s="2"/>
      <c r="Z418" s="5"/>
    </row>
    <row r="419" spans="2:26" x14ac:dyDescent="0.25">
      <c r="B419" t="str">
        <f t="shared" si="116"/>
        <v>Eliot Horowitz</v>
      </c>
      <c r="D419"/>
      <c r="F419">
        <f t="shared" si="124"/>
        <v>41</v>
      </c>
      <c r="G419">
        <f t="shared" si="115"/>
        <v>0</v>
      </c>
      <c r="H419" s="2"/>
    </row>
    <row r="420" spans="2:26" x14ac:dyDescent="0.25">
      <c r="B420" t="str">
        <f t="shared" si="116"/>
        <v>Eliot Horowitz</v>
      </c>
      <c r="C420" t="s">
        <v>536</v>
      </c>
      <c r="D420"/>
      <c r="F420">
        <v>18</v>
      </c>
      <c r="G420">
        <f t="shared" si="115"/>
        <v>0</v>
      </c>
      <c r="H420" s="2"/>
    </row>
    <row r="421" spans="2:26" x14ac:dyDescent="0.25">
      <c r="B421" t="str">
        <f t="shared" ref="B421:B452" si="125">B420</f>
        <v>Eliot Horowitz</v>
      </c>
      <c r="D421"/>
      <c r="F421">
        <f t="shared" ref="F421:F423" si="126">F420</f>
        <v>18</v>
      </c>
      <c r="G421">
        <f t="shared" si="115"/>
        <v>0</v>
      </c>
      <c r="H421" s="2"/>
    </row>
    <row r="422" spans="2:26" x14ac:dyDescent="0.25">
      <c r="B422" s="5" t="str">
        <f t="shared" si="125"/>
        <v>Eliot Horowitz</v>
      </c>
      <c r="D422" s="5">
        <v>1</v>
      </c>
      <c r="E422" t="s">
        <v>24</v>
      </c>
      <c r="F422">
        <f t="shared" si="126"/>
        <v>18</v>
      </c>
      <c r="G422">
        <f t="shared" si="115"/>
        <v>18</v>
      </c>
      <c r="H422" s="2"/>
      <c r="Z422" s="5"/>
    </row>
    <row r="423" spans="2:26" x14ac:dyDescent="0.25">
      <c r="B423" t="str">
        <f t="shared" si="125"/>
        <v>Eliot Horowitz</v>
      </c>
      <c r="D423"/>
      <c r="F423">
        <f t="shared" si="126"/>
        <v>18</v>
      </c>
      <c r="G423">
        <f t="shared" si="115"/>
        <v>0</v>
      </c>
      <c r="H423" s="2"/>
    </row>
    <row r="424" spans="2:26" x14ac:dyDescent="0.25">
      <c r="B424" t="str">
        <f t="shared" si="125"/>
        <v>Eliot Horowitz</v>
      </c>
      <c r="C424" t="s">
        <v>537</v>
      </c>
      <c r="D424"/>
      <c r="F424">
        <v>9</v>
      </c>
      <c r="G424">
        <f t="shared" si="115"/>
        <v>0</v>
      </c>
      <c r="H424" s="2"/>
    </row>
    <row r="425" spans="2:26" x14ac:dyDescent="0.25">
      <c r="B425" t="str">
        <f t="shared" si="125"/>
        <v>Eliot Horowitz</v>
      </c>
      <c r="D425"/>
      <c r="F425">
        <f t="shared" ref="F425:F427" si="127">F424</f>
        <v>9</v>
      </c>
      <c r="G425">
        <f t="shared" si="115"/>
        <v>0</v>
      </c>
      <c r="H425" s="2"/>
    </row>
    <row r="426" spans="2:26" x14ac:dyDescent="0.25">
      <c r="B426" s="5" t="str">
        <f t="shared" si="125"/>
        <v>Eliot Horowitz</v>
      </c>
      <c r="D426" s="5">
        <v>1</v>
      </c>
      <c r="E426" t="s">
        <v>19</v>
      </c>
      <c r="F426">
        <f t="shared" si="127"/>
        <v>9</v>
      </c>
      <c r="G426">
        <f t="shared" si="115"/>
        <v>9</v>
      </c>
      <c r="H426" s="2"/>
    </row>
    <row r="427" spans="2:26" x14ac:dyDescent="0.25">
      <c r="B427" t="str">
        <f t="shared" si="125"/>
        <v>Eliot Horowitz</v>
      </c>
      <c r="D427"/>
      <c r="F427">
        <f t="shared" si="127"/>
        <v>9</v>
      </c>
      <c r="G427">
        <f t="shared" si="115"/>
        <v>0</v>
      </c>
      <c r="H427" s="2"/>
    </row>
    <row r="428" spans="2:26" x14ac:dyDescent="0.25">
      <c r="B428" t="str">
        <f t="shared" si="125"/>
        <v>Eliot Horowitz</v>
      </c>
      <c r="C428" t="s">
        <v>538</v>
      </c>
      <c r="D428"/>
      <c r="F428">
        <v>2</v>
      </c>
      <c r="G428">
        <f t="shared" si="115"/>
        <v>0</v>
      </c>
      <c r="H428" s="2"/>
    </row>
    <row r="429" spans="2:26" x14ac:dyDescent="0.25">
      <c r="B429" t="str">
        <f t="shared" si="125"/>
        <v>Eliot Horowitz</v>
      </c>
      <c r="D429"/>
      <c r="F429">
        <f t="shared" ref="F429:F431" si="128">F428</f>
        <v>2</v>
      </c>
      <c r="G429">
        <f t="shared" si="115"/>
        <v>0</v>
      </c>
      <c r="H429" s="2"/>
      <c r="Z429" s="5"/>
    </row>
    <row r="430" spans="2:26" x14ac:dyDescent="0.25">
      <c r="B430" s="5" t="str">
        <f t="shared" si="125"/>
        <v>Eliot Horowitz</v>
      </c>
      <c r="D430" s="5">
        <v>1</v>
      </c>
      <c r="E430" t="s">
        <v>24</v>
      </c>
      <c r="F430">
        <f t="shared" si="128"/>
        <v>2</v>
      </c>
      <c r="G430">
        <f t="shared" si="115"/>
        <v>2</v>
      </c>
      <c r="H430" s="2"/>
    </row>
    <row r="431" spans="2:26" x14ac:dyDescent="0.25">
      <c r="B431" t="str">
        <f t="shared" si="125"/>
        <v>Eliot Horowitz</v>
      </c>
      <c r="D431"/>
      <c r="F431">
        <f t="shared" si="128"/>
        <v>2</v>
      </c>
      <c r="G431">
        <f t="shared" si="115"/>
        <v>0</v>
      </c>
      <c r="H431" s="2"/>
    </row>
    <row r="432" spans="2:26" x14ac:dyDescent="0.25">
      <c r="B432" t="str">
        <f t="shared" si="125"/>
        <v>Eliot Horowitz</v>
      </c>
      <c r="C432" t="s">
        <v>539</v>
      </c>
      <c r="D432"/>
      <c r="F432">
        <v>18</v>
      </c>
      <c r="G432">
        <f t="shared" si="115"/>
        <v>0</v>
      </c>
      <c r="H432" s="2"/>
    </row>
    <row r="433" spans="2:26" x14ac:dyDescent="0.25">
      <c r="B433" t="str">
        <f t="shared" si="125"/>
        <v>Eliot Horowitz</v>
      </c>
      <c r="D433"/>
      <c r="F433">
        <f t="shared" ref="F433:F436" si="129">F432</f>
        <v>18</v>
      </c>
      <c r="G433">
        <f t="shared" si="115"/>
        <v>0</v>
      </c>
      <c r="H433" s="2"/>
      <c r="Z433" s="5"/>
    </row>
    <row r="434" spans="2:26" x14ac:dyDescent="0.25">
      <c r="B434" s="5" t="str">
        <f t="shared" si="125"/>
        <v>Eliot Horowitz</v>
      </c>
      <c r="D434" s="5">
        <v>0.77100000000000002</v>
      </c>
      <c r="E434" t="s">
        <v>19</v>
      </c>
      <c r="F434">
        <f t="shared" si="129"/>
        <v>18</v>
      </c>
      <c r="G434">
        <f t="shared" si="115"/>
        <v>13.878</v>
      </c>
      <c r="H434" s="2"/>
    </row>
    <row r="435" spans="2:26" x14ac:dyDescent="0.25">
      <c r="B435" s="5" t="str">
        <f t="shared" si="125"/>
        <v>Eliot Horowitz</v>
      </c>
      <c r="D435" s="5">
        <v>9.5000000000000001E-2</v>
      </c>
      <c r="E435" t="s">
        <v>23</v>
      </c>
      <c r="F435">
        <f t="shared" si="129"/>
        <v>18</v>
      </c>
      <c r="G435">
        <f t="shared" si="115"/>
        <v>1.71</v>
      </c>
      <c r="H435" s="2"/>
    </row>
    <row r="436" spans="2:26" x14ac:dyDescent="0.25">
      <c r="B436" t="str">
        <f t="shared" si="125"/>
        <v>Eliot Horowitz</v>
      </c>
      <c r="D436"/>
      <c r="F436">
        <f t="shared" si="129"/>
        <v>18</v>
      </c>
      <c r="G436">
        <f t="shared" si="115"/>
        <v>0</v>
      </c>
      <c r="H436" s="2"/>
    </row>
    <row r="437" spans="2:26" x14ac:dyDescent="0.25">
      <c r="B437" t="str">
        <f t="shared" si="125"/>
        <v>Eliot Horowitz</v>
      </c>
      <c r="C437" t="s">
        <v>540</v>
      </c>
      <c r="D437"/>
      <c r="F437">
        <v>135</v>
      </c>
      <c r="G437">
        <f t="shared" si="115"/>
        <v>0</v>
      </c>
      <c r="H437" s="2"/>
      <c r="Z437" s="5"/>
    </row>
    <row r="438" spans="2:26" x14ac:dyDescent="0.25">
      <c r="B438" t="str">
        <f t="shared" si="125"/>
        <v>Eliot Horowitz</v>
      </c>
      <c r="D438"/>
      <c r="F438">
        <f t="shared" ref="F438:F441" si="130">F437</f>
        <v>135</v>
      </c>
      <c r="G438">
        <f t="shared" si="115"/>
        <v>0</v>
      </c>
      <c r="H438" s="2"/>
    </row>
    <row r="439" spans="2:26" x14ac:dyDescent="0.25">
      <c r="B439" s="5" t="str">
        <f t="shared" si="125"/>
        <v>Eliot Horowitz</v>
      </c>
      <c r="D439" s="5">
        <v>0.14499999999999999</v>
      </c>
      <c r="E439" t="s">
        <v>34</v>
      </c>
      <c r="F439">
        <f t="shared" si="130"/>
        <v>135</v>
      </c>
      <c r="G439">
        <f t="shared" si="115"/>
        <v>19.574999999999999</v>
      </c>
      <c r="H439" s="2"/>
    </row>
    <row r="440" spans="2:26" x14ac:dyDescent="0.25">
      <c r="B440" s="5" t="str">
        <f t="shared" si="125"/>
        <v>Eliot Horowitz</v>
      </c>
      <c r="D440" s="5">
        <v>0.85399999999999998</v>
      </c>
      <c r="E440" t="s">
        <v>27</v>
      </c>
      <c r="F440">
        <f t="shared" si="130"/>
        <v>135</v>
      </c>
      <c r="G440">
        <f t="shared" si="115"/>
        <v>115.28999999999999</v>
      </c>
      <c r="H440" s="2"/>
    </row>
    <row r="441" spans="2:26" x14ac:dyDescent="0.25">
      <c r="B441" t="str">
        <f t="shared" si="125"/>
        <v>Eliot Horowitz</v>
      </c>
      <c r="D441"/>
      <c r="F441">
        <f t="shared" si="130"/>
        <v>135</v>
      </c>
      <c r="G441">
        <f t="shared" si="115"/>
        <v>0</v>
      </c>
      <c r="H441" s="2"/>
      <c r="Z441" s="5"/>
    </row>
    <row r="442" spans="2:26" x14ac:dyDescent="0.25">
      <c r="B442" t="str">
        <f t="shared" si="125"/>
        <v>Eliot Horowitz</v>
      </c>
      <c r="C442" s="4" t="s">
        <v>541</v>
      </c>
      <c r="D442"/>
      <c r="F442">
        <v>23</v>
      </c>
      <c r="G442">
        <f t="shared" si="115"/>
        <v>0</v>
      </c>
      <c r="H442" s="2"/>
    </row>
    <row r="443" spans="2:26" x14ac:dyDescent="0.25">
      <c r="B443" t="str">
        <f t="shared" si="125"/>
        <v>Eliot Horowitz</v>
      </c>
      <c r="D443"/>
      <c r="F443">
        <f t="shared" ref="F443:F445" si="131">F442</f>
        <v>23</v>
      </c>
      <c r="G443">
        <f t="shared" si="115"/>
        <v>0</v>
      </c>
      <c r="H443" s="2"/>
    </row>
    <row r="444" spans="2:26" x14ac:dyDescent="0.25">
      <c r="B444" s="5" t="str">
        <f t="shared" si="125"/>
        <v>Eliot Horowitz</v>
      </c>
      <c r="D444" s="5">
        <v>1</v>
      </c>
      <c r="E444" t="s">
        <v>19</v>
      </c>
      <c r="F444">
        <f t="shared" si="131"/>
        <v>23</v>
      </c>
      <c r="G444">
        <f t="shared" si="115"/>
        <v>23</v>
      </c>
      <c r="H444" s="2"/>
    </row>
    <row r="445" spans="2:26" x14ac:dyDescent="0.25">
      <c r="B445" t="str">
        <f t="shared" si="125"/>
        <v>Eliot Horowitz</v>
      </c>
      <c r="D445"/>
      <c r="F445">
        <f t="shared" si="131"/>
        <v>23</v>
      </c>
      <c r="G445">
        <f t="shared" si="115"/>
        <v>0</v>
      </c>
      <c r="H445" s="2"/>
      <c r="Z445" s="5"/>
    </row>
    <row r="446" spans="2:26" x14ac:dyDescent="0.25">
      <c r="B446" t="str">
        <f t="shared" si="125"/>
        <v>Eliot Horowitz</v>
      </c>
      <c r="C446" t="s">
        <v>542</v>
      </c>
      <c r="D446"/>
      <c r="F446">
        <v>8</v>
      </c>
      <c r="G446">
        <f t="shared" si="115"/>
        <v>0</v>
      </c>
      <c r="H446" s="2"/>
    </row>
    <row r="447" spans="2:26" x14ac:dyDescent="0.25">
      <c r="B447" t="str">
        <f t="shared" si="125"/>
        <v>Eliot Horowitz</v>
      </c>
      <c r="D447"/>
      <c r="F447">
        <f t="shared" ref="F447:F449" si="132">F446</f>
        <v>8</v>
      </c>
      <c r="G447">
        <f t="shared" si="115"/>
        <v>0</v>
      </c>
      <c r="H447" s="2"/>
    </row>
    <row r="448" spans="2:26" x14ac:dyDescent="0.25">
      <c r="B448" s="5" t="str">
        <f t="shared" si="125"/>
        <v>Eliot Horowitz</v>
      </c>
      <c r="D448" s="5">
        <v>1</v>
      </c>
      <c r="E448" t="s">
        <v>21</v>
      </c>
      <c r="F448">
        <f t="shared" si="132"/>
        <v>8</v>
      </c>
      <c r="G448">
        <f t="shared" si="115"/>
        <v>8</v>
      </c>
      <c r="H448" s="2"/>
    </row>
    <row r="449" spans="2:26" x14ac:dyDescent="0.25">
      <c r="B449" t="str">
        <f t="shared" si="125"/>
        <v>Eliot Horowitz</v>
      </c>
      <c r="D449"/>
      <c r="F449">
        <f t="shared" si="132"/>
        <v>8</v>
      </c>
      <c r="G449">
        <f t="shared" si="115"/>
        <v>0</v>
      </c>
      <c r="H449" s="2"/>
      <c r="Z449" s="5"/>
    </row>
    <row r="450" spans="2:26" x14ac:dyDescent="0.25">
      <c r="B450" t="str">
        <f t="shared" si="125"/>
        <v>Eliot Horowitz</v>
      </c>
      <c r="C450" t="s">
        <v>543</v>
      </c>
      <c r="D450"/>
      <c r="F450">
        <v>6</v>
      </c>
      <c r="G450">
        <f t="shared" si="115"/>
        <v>0</v>
      </c>
      <c r="H450" s="2"/>
    </row>
    <row r="451" spans="2:26" x14ac:dyDescent="0.25">
      <c r="B451" t="str">
        <f t="shared" si="125"/>
        <v>Eliot Horowitz</v>
      </c>
      <c r="D451"/>
      <c r="F451">
        <f t="shared" ref="F451:F453" si="133">F450</f>
        <v>6</v>
      </c>
      <c r="G451">
        <f t="shared" ref="G451:G514" si="134">D451*F451</f>
        <v>0</v>
      </c>
      <c r="H451" s="2"/>
    </row>
    <row r="452" spans="2:26" x14ac:dyDescent="0.25">
      <c r="B452" s="5" t="str">
        <f t="shared" si="125"/>
        <v>Eliot Horowitz</v>
      </c>
      <c r="D452" s="5">
        <v>1</v>
      </c>
      <c r="E452" t="s">
        <v>27</v>
      </c>
      <c r="F452">
        <f t="shared" si="133"/>
        <v>6</v>
      </c>
      <c r="G452">
        <f t="shared" si="134"/>
        <v>6</v>
      </c>
      <c r="H452" s="2"/>
    </row>
    <row r="453" spans="2:26" x14ac:dyDescent="0.25">
      <c r="B453" t="str">
        <f t="shared" ref="B453:B484" si="135">B452</f>
        <v>Eliot Horowitz</v>
      </c>
      <c r="D453"/>
      <c r="F453">
        <f t="shared" si="133"/>
        <v>6</v>
      </c>
      <c r="G453">
        <f t="shared" si="134"/>
        <v>0</v>
      </c>
      <c r="H453" s="2"/>
      <c r="Z453" s="5"/>
    </row>
    <row r="454" spans="2:26" x14ac:dyDescent="0.25">
      <c r="B454" t="str">
        <f t="shared" si="135"/>
        <v>Eliot Horowitz</v>
      </c>
      <c r="C454" t="s">
        <v>545</v>
      </c>
      <c r="D454"/>
      <c r="F454">
        <v>2</v>
      </c>
      <c r="G454">
        <f t="shared" si="134"/>
        <v>0</v>
      </c>
      <c r="H454" s="2"/>
      <c r="Z454" s="5"/>
    </row>
    <row r="455" spans="2:26" x14ac:dyDescent="0.25">
      <c r="B455" t="str">
        <f t="shared" si="135"/>
        <v>Eliot Horowitz</v>
      </c>
      <c r="D455"/>
      <c r="F455">
        <f t="shared" ref="F455:F457" si="136">F454</f>
        <v>2</v>
      </c>
      <c r="G455">
        <f t="shared" si="134"/>
        <v>0</v>
      </c>
      <c r="H455" s="2"/>
    </row>
    <row r="456" spans="2:26" x14ac:dyDescent="0.25">
      <c r="B456" s="5" t="str">
        <f t="shared" si="135"/>
        <v>Eliot Horowitz</v>
      </c>
      <c r="D456" s="5">
        <v>1</v>
      </c>
      <c r="E456" t="s">
        <v>30</v>
      </c>
      <c r="F456">
        <f t="shared" si="136"/>
        <v>2</v>
      </c>
      <c r="G456">
        <f t="shared" si="134"/>
        <v>2</v>
      </c>
      <c r="H456" s="2"/>
    </row>
    <row r="457" spans="2:26" x14ac:dyDescent="0.25">
      <c r="B457" t="str">
        <f t="shared" si="135"/>
        <v>Eliot Horowitz</v>
      </c>
      <c r="D457"/>
      <c r="F457">
        <f t="shared" si="136"/>
        <v>2</v>
      </c>
      <c r="G457">
        <f t="shared" si="134"/>
        <v>0</v>
      </c>
      <c r="H457" s="2"/>
    </row>
    <row r="458" spans="2:26" x14ac:dyDescent="0.25">
      <c r="B458" t="str">
        <f t="shared" si="135"/>
        <v>Eliot Horowitz</v>
      </c>
      <c r="C458" t="s">
        <v>546</v>
      </c>
      <c r="D458"/>
      <c r="F458">
        <v>23</v>
      </c>
      <c r="G458">
        <f t="shared" si="134"/>
        <v>0</v>
      </c>
      <c r="H458" s="2"/>
      <c r="Z458" s="5"/>
    </row>
    <row r="459" spans="2:26" x14ac:dyDescent="0.25">
      <c r="B459" t="str">
        <f t="shared" si="135"/>
        <v>Eliot Horowitz</v>
      </c>
      <c r="D459"/>
      <c r="F459">
        <f t="shared" ref="F459:F461" si="137">F458</f>
        <v>23</v>
      </c>
      <c r="G459">
        <f t="shared" si="134"/>
        <v>0</v>
      </c>
      <c r="H459" s="2"/>
      <c r="Z459" s="5"/>
    </row>
    <row r="460" spans="2:26" x14ac:dyDescent="0.25">
      <c r="B460" s="5" t="str">
        <f t="shared" si="135"/>
        <v>Eliot Horowitz</v>
      </c>
      <c r="D460" s="5">
        <v>1</v>
      </c>
      <c r="E460" t="s">
        <v>66</v>
      </c>
      <c r="F460">
        <f t="shared" si="137"/>
        <v>23</v>
      </c>
      <c r="G460">
        <f t="shared" si="134"/>
        <v>23</v>
      </c>
      <c r="H460" s="2"/>
    </row>
    <row r="461" spans="2:26" x14ac:dyDescent="0.25">
      <c r="B461" t="str">
        <f t="shared" si="135"/>
        <v>Eliot Horowitz</v>
      </c>
      <c r="D461"/>
      <c r="F461">
        <f t="shared" si="137"/>
        <v>23</v>
      </c>
      <c r="G461">
        <f t="shared" si="134"/>
        <v>0</v>
      </c>
      <c r="H461" s="2"/>
    </row>
    <row r="462" spans="2:26" x14ac:dyDescent="0.25">
      <c r="B462" t="str">
        <f t="shared" si="135"/>
        <v>Eliot Horowitz</v>
      </c>
      <c r="C462" t="s">
        <v>547</v>
      </c>
      <c r="D462"/>
      <c r="F462">
        <v>2</v>
      </c>
      <c r="G462">
        <f t="shared" si="134"/>
        <v>0</v>
      </c>
      <c r="H462" s="2"/>
    </row>
    <row r="463" spans="2:26" x14ac:dyDescent="0.25">
      <c r="B463" t="str">
        <f t="shared" si="135"/>
        <v>Eliot Horowitz</v>
      </c>
      <c r="D463"/>
      <c r="F463">
        <f t="shared" ref="F463:F465" si="138">F462</f>
        <v>2</v>
      </c>
      <c r="G463">
        <f t="shared" si="134"/>
        <v>0</v>
      </c>
      <c r="H463" s="2"/>
      <c r="Z463" s="5"/>
    </row>
    <row r="464" spans="2:26" x14ac:dyDescent="0.25">
      <c r="B464" s="5" t="str">
        <f t="shared" si="135"/>
        <v>Eliot Horowitz</v>
      </c>
      <c r="D464" s="5">
        <v>1</v>
      </c>
      <c r="E464" t="s">
        <v>19</v>
      </c>
      <c r="F464">
        <f t="shared" si="138"/>
        <v>2</v>
      </c>
      <c r="G464">
        <f t="shared" si="134"/>
        <v>2</v>
      </c>
      <c r="H464" s="2"/>
    </row>
    <row r="465" spans="2:26" x14ac:dyDescent="0.25">
      <c r="B465" t="str">
        <f t="shared" si="135"/>
        <v>Eliot Horowitz</v>
      </c>
      <c r="D465"/>
      <c r="F465">
        <f t="shared" si="138"/>
        <v>2</v>
      </c>
      <c r="G465">
        <f t="shared" si="134"/>
        <v>0</v>
      </c>
      <c r="H465" s="2"/>
    </row>
    <row r="466" spans="2:26" x14ac:dyDescent="0.25">
      <c r="B466" t="str">
        <f t="shared" si="135"/>
        <v>Eliot Horowitz</v>
      </c>
      <c r="C466" t="s">
        <v>548</v>
      </c>
      <c r="D466"/>
      <c r="F466">
        <v>2</v>
      </c>
      <c r="G466">
        <f t="shared" si="134"/>
        <v>0</v>
      </c>
      <c r="H466" s="2"/>
    </row>
    <row r="467" spans="2:26" x14ac:dyDescent="0.25">
      <c r="B467" t="str">
        <f t="shared" si="135"/>
        <v>Eliot Horowitz</v>
      </c>
      <c r="D467"/>
      <c r="F467">
        <f t="shared" ref="F467:F469" si="139">F466</f>
        <v>2</v>
      </c>
      <c r="G467">
        <f t="shared" si="134"/>
        <v>0</v>
      </c>
      <c r="H467" s="2"/>
      <c r="Z467" s="5"/>
    </row>
    <row r="468" spans="2:26" x14ac:dyDescent="0.25">
      <c r="B468" s="5" t="str">
        <f t="shared" si="135"/>
        <v>Eliot Horowitz</v>
      </c>
      <c r="D468" s="5">
        <v>1</v>
      </c>
      <c r="E468" t="s">
        <v>22</v>
      </c>
      <c r="F468">
        <f t="shared" si="139"/>
        <v>2</v>
      </c>
      <c r="G468">
        <f t="shared" si="134"/>
        <v>2</v>
      </c>
      <c r="H468" s="2"/>
    </row>
    <row r="469" spans="2:26" x14ac:dyDescent="0.25">
      <c r="B469" t="str">
        <f t="shared" si="135"/>
        <v>Eliot Horowitz</v>
      </c>
      <c r="D469"/>
      <c r="F469">
        <f t="shared" si="139"/>
        <v>2</v>
      </c>
      <c r="G469">
        <f t="shared" si="134"/>
        <v>0</v>
      </c>
      <c r="H469" s="2"/>
    </row>
    <row r="470" spans="2:26" x14ac:dyDescent="0.25">
      <c r="B470" t="str">
        <f t="shared" si="135"/>
        <v>Eliot Horowitz</v>
      </c>
      <c r="C470" t="s">
        <v>549</v>
      </c>
      <c r="D470"/>
      <c r="F470">
        <v>15</v>
      </c>
      <c r="G470">
        <f t="shared" si="134"/>
        <v>0</v>
      </c>
      <c r="H470" s="2"/>
    </row>
    <row r="471" spans="2:26" x14ac:dyDescent="0.25">
      <c r="B471" t="str">
        <f t="shared" si="135"/>
        <v>Eliot Horowitz</v>
      </c>
      <c r="D471"/>
      <c r="F471">
        <f t="shared" ref="F471:F474" si="140">F470</f>
        <v>15</v>
      </c>
      <c r="G471">
        <f t="shared" si="134"/>
        <v>0</v>
      </c>
      <c r="H471" s="2"/>
      <c r="Z471" s="5"/>
    </row>
    <row r="472" spans="2:26" x14ac:dyDescent="0.25">
      <c r="B472" s="5" t="str">
        <f t="shared" si="135"/>
        <v>Eliot Horowitz</v>
      </c>
      <c r="D472" s="5">
        <v>0.59</v>
      </c>
      <c r="E472" t="s">
        <v>22</v>
      </c>
      <c r="F472">
        <f t="shared" si="140"/>
        <v>15</v>
      </c>
      <c r="G472">
        <f t="shared" si="134"/>
        <v>8.85</v>
      </c>
      <c r="H472" s="2"/>
    </row>
    <row r="473" spans="2:26" x14ac:dyDescent="0.25">
      <c r="B473" s="5" t="str">
        <f t="shared" si="135"/>
        <v>Eliot Horowitz</v>
      </c>
      <c r="D473" s="5">
        <v>0.40899999999999997</v>
      </c>
      <c r="E473" t="s">
        <v>30</v>
      </c>
      <c r="F473">
        <f t="shared" si="140"/>
        <v>15</v>
      </c>
      <c r="G473">
        <f t="shared" si="134"/>
        <v>6.1349999999999998</v>
      </c>
      <c r="H473" s="2"/>
    </row>
    <row r="474" spans="2:26" x14ac:dyDescent="0.25">
      <c r="B474" t="str">
        <f t="shared" si="135"/>
        <v>Eliot Horowitz</v>
      </c>
      <c r="D474"/>
      <c r="F474">
        <f t="shared" si="140"/>
        <v>15</v>
      </c>
      <c r="G474">
        <f t="shared" si="134"/>
        <v>0</v>
      </c>
      <c r="H474" s="2"/>
    </row>
    <row r="475" spans="2:26" x14ac:dyDescent="0.25">
      <c r="B475" t="str">
        <f t="shared" si="135"/>
        <v>Eliot Horowitz</v>
      </c>
      <c r="C475" t="s">
        <v>552</v>
      </c>
      <c r="D475"/>
      <c r="F475">
        <v>41</v>
      </c>
      <c r="G475">
        <f t="shared" si="134"/>
        <v>0</v>
      </c>
      <c r="H475" s="2"/>
      <c r="Z475" s="5"/>
    </row>
    <row r="476" spans="2:26" x14ac:dyDescent="0.25">
      <c r="B476" t="str">
        <f t="shared" si="135"/>
        <v>Eliot Horowitz</v>
      </c>
      <c r="D476"/>
      <c r="F476">
        <f t="shared" ref="F476:F479" si="141">F475</f>
        <v>41</v>
      </c>
      <c r="G476">
        <f t="shared" si="134"/>
        <v>0</v>
      </c>
      <c r="H476" s="2"/>
    </row>
    <row r="477" spans="2:26" x14ac:dyDescent="0.25">
      <c r="B477" s="5" t="str">
        <f t="shared" si="135"/>
        <v>Eliot Horowitz</v>
      </c>
      <c r="D477" s="5">
        <v>0.214</v>
      </c>
      <c r="E477" t="s">
        <v>26</v>
      </c>
      <c r="F477">
        <f t="shared" si="141"/>
        <v>41</v>
      </c>
      <c r="G477">
        <f t="shared" si="134"/>
        <v>8.7739999999999991</v>
      </c>
      <c r="H477" s="2"/>
    </row>
    <row r="478" spans="2:26" x14ac:dyDescent="0.25">
      <c r="B478" s="5" t="str">
        <f t="shared" si="135"/>
        <v>Eliot Horowitz</v>
      </c>
      <c r="D478" s="5">
        <v>0.78500000000000003</v>
      </c>
      <c r="E478" t="s">
        <v>125</v>
      </c>
      <c r="F478">
        <f t="shared" si="141"/>
        <v>41</v>
      </c>
      <c r="G478">
        <f t="shared" si="134"/>
        <v>32.185000000000002</v>
      </c>
      <c r="H478" s="2"/>
    </row>
    <row r="479" spans="2:26" x14ac:dyDescent="0.25">
      <c r="B479" t="str">
        <f t="shared" si="135"/>
        <v>Eliot Horowitz</v>
      </c>
      <c r="D479"/>
      <c r="F479">
        <f t="shared" si="141"/>
        <v>41</v>
      </c>
      <c r="G479">
        <f t="shared" si="134"/>
        <v>0</v>
      </c>
      <c r="H479" s="2"/>
      <c r="Z479" s="5"/>
    </row>
    <row r="480" spans="2:26" x14ac:dyDescent="0.25">
      <c r="B480" t="str">
        <f t="shared" si="135"/>
        <v>Eliot Horowitz</v>
      </c>
      <c r="C480" t="s">
        <v>553</v>
      </c>
      <c r="D480"/>
      <c r="F480">
        <v>6</v>
      </c>
      <c r="G480">
        <f t="shared" si="134"/>
        <v>0</v>
      </c>
      <c r="H480" s="2"/>
    </row>
    <row r="481" spans="2:26" x14ac:dyDescent="0.25">
      <c r="B481" t="str">
        <f t="shared" si="135"/>
        <v>Eliot Horowitz</v>
      </c>
      <c r="D481"/>
      <c r="F481">
        <f t="shared" ref="F481:F483" si="142">F480</f>
        <v>6</v>
      </c>
      <c r="G481">
        <f t="shared" si="134"/>
        <v>0</v>
      </c>
      <c r="H481" s="2"/>
    </row>
    <row r="482" spans="2:26" x14ac:dyDescent="0.25">
      <c r="B482" s="5" t="str">
        <f t="shared" si="135"/>
        <v>Eliot Horowitz</v>
      </c>
      <c r="D482" s="5">
        <v>1</v>
      </c>
      <c r="E482" t="s">
        <v>19</v>
      </c>
      <c r="F482">
        <f t="shared" si="142"/>
        <v>6</v>
      </c>
      <c r="G482">
        <f t="shared" si="134"/>
        <v>6</v>
      </c>
      <c r="H482" s="2"/>
    </row>
    <row r="483" spans="2:26" x14ac:dyDescent="0.25">
      <c r="B483" t="str">
        <f t="shared" si="135"/>
        <v>Eliot Horowitz</v>
      </c>
      <c r="D483"/>
      <c r="F483">
        <f t="shared" si="142"/>
        <v>6</v>
      </c>
      <c r="G483">
        <f t="shared" si="134"/>
        <v>0</v>
      </c>
      <c r="H483" s="2"/>
      <c r="Z483" s="5"/>
    </row>
    <row r="484" spans="2:26" x14ac:dyDescent="0.25">
      <c r="B484" t="str">
        <f t="shared" si="135"/>
        <v>Eliot Horowitz</v>
      </c>
      <c r="C484" t="s">
        <v>556</v>
      </c>
      <c r="D484"/>
      <c r="F484">
        <v>0</v>
      </c>
      <c r="G484">
        <f t="shared" si="134"/>
        <v>0</v>
      </c>
      <c r="H484" s="2"/>
    </row>
    <row r="485" spans="2:26" x14ac:dyDescent="0.25">
      <c r="B485" t="str">
        <f t="shared" ref="B485:B517" si="143">B484</f>
        <v>Eliot Horowitz</v>
      </c>
      <c r="D485"/>
      <c r="F485">
        <f>F484</f>
        <v>0</v>
      </c>
      <c r="G485">
        <f t="shared" si="134"/>
        <v>0</v>
      </c>
      <c r="H485" s="2"/>
    </row>
    <row r="486" spans="2:26" x14ac:dyDescent="0.25">
      <c r="B486" t="str">
        <f t="shared" si="143"/>
        <v>Eliot Horowitz</v>
      </c>
      <c r="C486" t="s">
        <v>557</v>
      </c>
      <c r="D486"/>
      <c r="F486">
        <v>15</v>
      </c>
      <c r="G486">
        <f t="shared" si="134"/>
        <v>0</v>
      </c>
      <c r="H486" s="2"/>
    </row>
    <row r="487" spans="2:26" x14ac:dyDescent="0.25">
      <c r="B487" t="str">
        <f t="shared" si="143"/>
        <v>Eliot Horowitz</v>
      </c>
      <c r="D487"/>
      <c r="F487">
        <f t="shared" ref="F487:F489" si="144">F486</f>
        <v>15</v>
      </c>
      <c r="G487">
        <f t="shared" si="134"/>
        <v>0</v>
      </c>
      <c r="H487" s="2"/>
      <c r="Z487" s="5"/>
    </row>
    <row r="488" spans="2:26" x14ac:dyDescent="0.25">
      <c r="B488" s="5" t="str">
        <f t="shared" si="143"/>
        <v>Eliot Horowitz</v>
      </c>
      <c r="D488" s="5">
        <v>1</v>
      </c>
      <c r="E488" t="s">
        <v>28</v>
      </c>
      <c r="F488">
        <f t="shared" si="144"/>
        <v>15</v>
      </c>
      <c r="G488">
        <f t="shared" si="134"/>
        <v>15</v>
      </c>
      <c r="H488" s="2"/>
    </row>
    <row r="489" spans="2:26" x14ac:dyDescent="0.25">
      <c r="B489" t="str">
        <f t="shared" si="143"/>
        <v>Eliot Horowitz</v>
      </c>
      <c r="D489"/>
      <c r="F489">
        <f t="shared" si="144"/>
        <v>15</v>
      </c>
      <c r="G489">
        <f t="shared" si="134"/>
        <v>0</v>
      </c>
      <c r="H489" s="2"/>
    </row>
    <row r="490" spans="2:26" x14ac:dyDescent="0.25">
      <c r="B490" t="str">
        <f t="shared" si="143"/>
        <v>Eliot Horowitz</v>
      </c>
      <c r="C490" t="s">
        <v>559</v>
      </c>
      <c r="D490"/>
      <c r="F490">
        <v>9</v>
      </c>
      <c r="G490">
        <f t="shared" si="134"/>
        <v>0</v>
      </c>
      <c r="H490" s="2"/>
    </row>
    <row r="491" spans="2:26" x14ac:dyDescent="0.25">
      <c r="B491" t="str">
        <f t="shared" si="143"/>
        <v>Eliot Horowitz</v>
      </c>
      <c r="D491"/>
      <c r="F491">
        <f t="shared" ref="F491:F493" si="145">F490</f>
        <v>9</v>
      </c>
      <c r="G491">
        <f t="shared" si="134"/>
        <v>0</v>
      </c>
      <c r="H491" s="2"/>
      <c r="Z491" s="5"/>
    </row>
    <row r="492" spans="2:26" x14ac:dyDescent="0.25">
      <c r="B492" s="5" t="str">
        <f t="shared" si="143"/>
        <v>Eliot Horowitz</v>
      </c>
      <c r="D492" s="5">
        <v>1</v>
      </c>
      <c r="E492" t="s">
        <v>19</v>
      </c>
      <c r="F492">
        <f t="shared" si="145"/>
        <v>9</v>
      </c>
      <c r="G492">
        <f t="shared" si="134"/>
        <v>9</v>
      </c>
      <c r="H492" s="2"/>
      <c r="Z492" s="5"/>
    </row>
    <row r="493" spans="2:26" x14ac:dyDescent="0.25">
      <c r="B493" t="str">
        <f t="shared" si="143"/>
        <v>Eliot Horowitz</v>
      </c>
      <c r="D493"/>
      <c r="F493">
        <f t="shared" si="145"/>
        <v>9</v>
      </c>
      <c r="G493">
        <f t="shared" si="134"/>
        <v>0</v>
      </c>
      <c r="H493" s="2"/>
    </row>
    <row r="494" spans="2:26" x14ac:dyDescent="0.25">
      <c r="B494" t="str">
        <f t="shared" si="143"/>
        <v>Eliot Horowitz</v>
      </c>
      <c r="C494" t="s">
        <v>560</v>
      </c>
      <c r="D494"/>
      <c r="F494">
        <v>7</v>
      </c>
      <c r="G494">
        <f t="shared" si="134"/>
        <v>0</v>
      </c>
      <c r="H494" s="2"/>
    </row>
    <row r="495" spans="2:26" x14ac:dyDescent="0.25">
      <c r="B495" t="str">
        <f t="shared" si="143"/>
        <v>Eliot Horowitz</v>
      </c>
      <c r="D495"/>
      <c r="F495">
        <f t="shared" ref="F495:F497" si="146">F494</f>
        <v>7</v>
      </c>
      <c r="G495">
        <f t="shared" si="134"/>
        <v>0</v>
      </c>
      <c r="H495" s="2"/>
    </row>
    <row r="496" spans="2:26" x14ac:dyDescent="0.25">
      <c r="B496" s="5" t="str">
        <f t="shared" si="143"/>
        <v>Eliot Horowitz</v>
      </c>
      <c r="D496" s="5">
        <v>1</v>
      </c>
      <c r="E496" t="s">
        <v>125</v>
      </c>
      <c r="F496">
        <f t="shared" si="146"/>
        <v>7</v>
      </c>
      <c r="G496">
        <f t="shared" si="134"/>
        <v>7</v>
      </c>
      <c r="H496" s="2"/>
      <c r="Z496" s="5"/>
    </row>
    <row r="497" spans="2:26" x14ac:dyDescent="0.25">
      <c r="B497" t="str">
        <f t="shared" si="143"/>
        <v>Eliot Horowitz</v>
      </c>
      <c r="D497"/>
      <c r="F497">
        <f t="shared" si="146"/>
        <v>7</v>
      </c>
      <c r="G497">
        <f t="shared" si="134"/>
        <v>0</v>
      </c>
      <c r="H497" s="2"/>
      <c r="Z497" s="5"/>
    </row>
    <row r="498" spans="2:26" x14ac:dyDescent="0.25">
      <c r="B498" t="str">
        <f t="shared" si="143"/>
        <v>Eliot Horowitz</v>
      </c>
      <c r="C498" t="s">
        <v>562</v>
      </c>
      <c r="D498"/>
      <c r="F498">
        <v>2</v>
      </c>
      <c r="G498">
        <f t="shared" si="134"/>
        <v>0</v>
      </c>
      <c r="H498" s="2"/>
    </row>
    <row r="499" spans="2:26" x14ac:dyDescent="0.25">
      <c r="B499" t="str">
        <f t="shared" si="143"/>
        <v>Eliot Horowitz</v>
      </c>
      <c r="D499"/>
      <c r="F499">
        <f t="shared" ref="F499:F501" si="147">F498</f>
        <v>2</v>
      </c>
      <c r="G499">
        <f t="shared" si="134"/>
        <v>0</v>
      </c>
      <c r="H499" s="2"/>
    </row>
    <row r="500" spans="2:26" x14ac:dyDescent="0.25">
      <c r="B500" s="5" t="str">
        <f t="shared" si="143"/>
        <v>Eliot Horowitz</v>
      </c>
      <c r="D500" s="5">
        <v>1</v>
      </c>
      <c r="E500" t="s">
        <v>26</v>
      </c>
      <c r="F500">
        <f t="shared" si="147"/>
        <v>2</v>
      </c>
      <c r="G500">
        <f t="shared" si="134"/>
        <v>2</v>
      </c>
      <c r="H500" s="2"/>
    </row>
    <row r="501" spans="2:26" x14ac:dyDescent="0.25">
      <c r="B501" t="str">
        <f t="shared" si="143"/>
        <v>Eliot Horowitz</v>
      </c>
      <c r="D501"/>
      <c r="F501">
        <f t="shared" si="147"/>
        <v>2</v>
      </c>
      <c r="G501">
        <f t="shared" si="134"/>
        <v>0</v>
      </c>
      <c r="H501" s="2"/>
      <c r="Z501" s="5"/>
    </row>
    <row r="502" spans="2:26" x14ac:dyDescent="0.25">
      <c r="B502" t="str">
        <f t="shared" si="143"/>
        <v>Eliot Horowitz</v>
      </c>
      <c r="C502" t="s">
        <v>563</v>
      </c>
      <c r="D502"/>
      <c r="F502">
        <v>4</v>
      </c>
      <c r="G502">
        <f t="shared" si="134"/>
        <v>0</v>
      </c>
      <c r="H502" s="2"/>
    </row>
    <row r="503" spans="2:26" x14ac:dyDescent="0.25">
      <c r="B503" t="str">
        <f t="shared" si="143"/>
        <v>Eliot Horowitz</v>
      </c>
      <c r="D503"/>
      <c r="F503">
        <f t="shared" ref="F503:F505" si="148">F502</f>
        <v>4</v>
      </c>
      <c r="G503">
        <f t="shared" si="134"/>
        <v>0</v>
      </c>
      <c r="H503" s="2"/>
    </row>
    <row r="504" spans="2:26" x14ac:dyDescent="0.25">
      <c r="B504" s="5" t="str">
        <f t="shared" si="143"/>
        <v>Eliot Horowitz</v>
      </c>
      <c r="D504" s="5">
        <v>1</v>
      </c>
      <c r="E504" t="s">
        <v>125</v>
      </c>
      <c r="F504">
        <f t="shared" si="148"/>
        <v>4</v>
      </c>
      <c r="G504">
        <f t="shared" si="134"/>
        <v>4</v>
      </c>
      <c r="H504" s="2"/>
    </row>
    <row r="505" spans="2:26" x14ac:dyDescent="0.25">
      <c r="B505" t="str">
        <f t="shared" si="143"/>
        <v>Eliot Horowitz</v>
      </c>
      <c r="D505"/>
      <c r="F505">
        <f t="shared" si="148"/>
        <v>4</v>
      </c>
      <c r="G505">
        <f t="shared" si="134"/>
        <v>0</v>
      </c>
      <c r="H505" s="2"/>
    </row>
    <row r="506" spans="2:26" x14ac:dyDescent="0.25">
      <c r="B506" t="str">
        <f t="shared" si="143"/>
        <v>Eliot Horowitz</v>
      </c>
      <c r="C506" t="s">
        <v>564</v>
      </c>
      <c r="D506"/>
      <c r="F506">
        <v>6</v>
      </c>
      <c r="G506">
        <f t="shared" si="134"/>
        <v>0</v>
      </c>
      <c r="H506" s="2"/>
    </row>
    <row r="507" spans="2:26" x14ac:dyDescent="0.25">
      <c r="B507" t="str">
        <f t="shared" si="143"/>
        <v>Eliot Horowitz</v>
      </c>
      <c r="D507"/>
      <c r="F507">
        <f t="shared" ref="F507:F518" si="149">F506</f>
        <v>6</v>
      </c>
      <c r="G507">
        <f t="shared" si="134"/>
        <v>0</v>
      </c>
      <c r="H507" s="2"/>
      <c r="Z507" s="5"/>
    </row>
    <row r="508" spans="2:26" x14ac:dyDescent="0.25">
      <c r="B508" s="5" t="str">
        <f t="shared" si="143"/>
        <v>Eliot Horowitz</v>
      </c>
      <c r="D508" s="5">
        <v>0.60699999999999998</v>
      </c>
      <c r="E508" t="s">
        <v>19</v>
      </c>
      <c r="F508">
        <f t="shared" si="149"/>
        <v>6</v>
      </c>
      <c r="G508">
        <f t="shared" si="134"/>
        <v>3.6419999999999999</v>
      </c>
      <c r="H508" s="2"/>
    </row>
    <row r="509" spans="2:26" x14ac:dyDescent="0.25">
      <c r="B509" s="5" t="str">
        <f t="shared" si="143"/>
        <v>Eliot Horowitz</v>
      </c>
      <c r="D509" s="5">
        <v>0.39200000000000002</v>
      </c>
      <c r="E509" t="s">
        <v>125</v>
      </c>
      <c r="F509">
        <f t="shared" si="149"/>
        <v>6</v>
      </c>
      <c r="G509">
        <f t="shared" si="134"/>
        <v>2.3520000000000003</v>
      </c>
      <c r="H509" s="2"/>
    </row>
    <row r="510" spans="2:26" x14ac:dyDescent="0.25">
      <c r="B510" t="str">
        <f t="shared" si="143"/>
        <v>Eliot Horowitz</v>
      </c>
      <c r="D510"/>
      <c r="F510">
        <f t="shared" si="149"/>
        <v>6</v>
      </c>
      <c r="G510">
        <f t="shared" si="134"/>
        <v>0</v>
      </c>
      <c r="H510" s="2"/>
    </row>
    <row r="511" spans="2:26" x14ac:dyDescent="0.25">
      <c r="B511" t="str">
        <f t="shared" si="143"/>
        <v>Eliot Horowitz</v>
      </c>
      <c r="C511" t="s">
        <v>565</v>
      </c>
      <c r="D511"/>
      <c r="F511">
        <f t="shared" si="149"/>
        <v>6</v>
      </c>
      <c r="G511">
        <f t="shared" si="134"/>
        <v>0</v>
      </c>
      <c r="H511" s="2"/>
      <c r="Z511" s="5"/>
    </row>
    <row r="512" spans="2:26" x14ac:dyDescent="0.25">
      <c r="B512" t="str">
        <f t="shared" si="143"/>
        <v>Eliot Horowitz</v>
      </c>
      <c r="D512"/>
      <c r="F512">
        <f t="shared" si="149"/>
        <v>6</v>
      </c>
      <c r="G512">
        <f t="shared" si="134"/>
        <v>0</v>
      </c>
      <c r="H512" s="2"/>
    </row>
    <row r="513" spans="2:26" x14ac:dyDescent="0.25">
      <c r="B513" s="5" t="str">
        <f t="shared" si="143"/>
        <v>Eliot Horowitz</v>
      </c>
      <c r="D513" s="5">
        <v>1</v>
      </c>
      <c r="E513" t="s">
        <v>22</v>
      </c>
      <c r="F513">
        <f t="shared" si="149"/>
        <v>6</v>
      </c>
      <c r="G513">
        <f t="shared" si="134"/>
        <v>6</v>
      </c>
      <c r="H513" s="2"/>
    </row>
    <row r="514" spans="2:26" x14ac:dyDescent="0.25">
      <c r="B514" t="str">
        <f t="shared" si="143"/>
        <v>Eliot Horowitz</v>
      </c>
      <c r="D514"/>
      <c r="F514">
        <f t="shared" si="149"/>
        <v>6</v>
      </c>
      <c r="G514">
        <f t="shared" si="134"/>
        <v>0</v>
      </c>
      <c r="H514" s="2"/>
    </row>
    <row r="515" spans="2:26" x14ac:dyDescent="0.25">
      <c r="B515" t="str">
        <f t="shared" si="143"/>
        <v>Eliot Horowitz</v>
      </c>
      <c r="C515" t="s">
        <v>566</v>
      </c>
      <c r="D515"/>
      <c r="F515">
        <f t="shared" si="149"/>
        <v>6</v>
      </c>
      <c r="G515">
        <f t="shared" ref="G515:G578" si="150">D515*F515</f>
        <v>0</v>
      </c>
      <c r="H515" s="2"/>
      <c r="Z515" s="5"/>
    </row>
    <row r="516" spans="2:26" x14ac:dyDescent="0.25">
      <c r="B516" t="str">
        <f t="shared" si="143"/>
        <v>Eliot Horowitz</v>
      </c>
      <c r="D516"/>
      <c r="F516">
        <f t="shared" si="149"/>
        <v>6</v>
      </c>
      <c r="G516">
        <f t="shared" si="150"/>
        <v>0</v>
      </c>
      <c r="H516" s="2"/>
    </row>
    <row r="517" spans="2:26" x14ac:dyDescent="0.25">
      <c r="B517" s="5" t="str">
        <f t="shared" si="143"/>
        <v>Eliot Horowitz</v>
      </c>
      <c r="D517" s="5">
        <v>1</v>
      </c>
      <c r="E517" t="s">
        <v>19</v>
      </c>
      <c r="F517">
        <f t="shared" si="149"/>
        <v>6</v>
      </c>
      <c r="G517">
        <f t="shared" si="150"/>
        <v>6</v>
      </c>
      <c r="H517" s="2"/>
    </row>
    <row r="518" spans="2:26" x14ac:dyDescent="0.25">
      <c r="B518" t="s">
        <v>819</v>
      </c>
      <c r="D518"/>
      <c r="F518">
        <f t="shared" si="149"/>
        <v>6</v>
      </c>
      <c r="G518">
        <f t="shared" si="150"/>
        <v>0</v>
      </c>
      <c r="H518" s="2"/>
    </row>
    <row r="519" spans="2:26" x14ac:dyDescent="0.25">
      <c r="B519" t="str">
        <f t="shared" ref="B519:B529" si="151">B518</f>
        <v>Greg Studer</v>
      </c>
      <c r="C519" t="s">
        <v>567</v>
      </c>
      <c r="D519"/>
      <c r="F519">
        <v>2</v>
      </c>
      <c r="G519">
        <f t="shared" si="150"/>
        <v>0</v>
      </c>
      <c r="H519" s="2"/>
      <c r="Z519" s="5"/>
    </row>
    <row r="520" spans="2:26" x14ac:dyDescent="0.25">
      <c r="B520" t="str">
        <f t="shared" si="151"/>
        <v>Greg Studer</v>
      </c>
      <c r="D520"/>
      <c r="F520">
        <f t="shared" ref="F520:F522" si="152">F519</f>
        <v>2</v>
      </c>
      <c r="G520">
        <f t="shared" si="150"/>
        <v>0</v>
      </c>
      <c r="H520" s="2"/>
    </row>
    <row r="521" spans="2:26" x14ac:dyDescent="0.25">
      <c r="B521" s="5" t="str">
        <f t="shared" si="151"/>
        <v>Greg Studer</v>
      </c>
      <c r="D521" s="5">
        <v>1</v>
      </c>
      <c r="E521" t="s">
        <v>24</v>
      </c>
      <c r="F521">
        <f t="shared" si="152"/>
        <v>2</v>
      </c>
      <c r="G521">
        <f t="shared" si="150"/>
        <v>2</v>
      </c>
      <c r="H521" s="2"/>
    </row>
    <row r="522" spans="2:26" x14ac:dyDescent="0.25">
      <c r="B522" t="str">
        <f t="shared" si="151"/>
        <v>Greg Studer</v>
      </c>
      <c r="D522"/>
      <c r="F522">
        <f t="shared" si="152"/>
        <v>2</v>
      </c>
      <c r="G522">
        <f t="shared" si="150"/>
        <v>0</v>
      </c>
      <c r="H522" s="2"/>
    </row>
    <row r="523" spans="2:26" x14ac:dyDescent="0.25">
      <c r="B523" t="str">
        <f t="shared" si="151"/>
        <v>Greg Studer</v>
      </c>
      <c r="C523" t="s">
        <v>568</v>
      </c>
      <c r="D523"/>
      <c r="F523">
        <v>2</v>
      </c>
      <c r="G523">
        <f t="shared" si="150"/>
        <v>0</v>
      </c>
      <c r="H523" s="2"/>
      <c r="Z523" s="5"/>
    </row>
    <row r="524" spans="2:26" x14ac:dyDescent="0.25">
      <c r="B524" t="str">
        <f t="shared" si="151"/>
        <v>Greg Studer</v>
      </c>
      <c r="D524"/>
      <c r="F524">
        <f t="shared" ref="F524:F526" si="153">F523</f>
        <v>2</v>
      </c>
      <c r="G524">
        <f t="shared" si="150"/>
        <v>0</v>
      </c>
      <c r="H524" s="2"/>
    </row>
    <row r="525" spans="2:26" x14ac:dyDescent="0.25">
      <c r="B525" s="5" t="str">
        <f t="shared" si="151"/>
        <v>Greg Studer</v>
      </c>
      <c r="D525" s="5">
        <v>1</v>
      </c>
      <c r="E525" t="s">
        <v>27</v>
      </c>
      <c r="F525">
        <f t="shared" si="153"/>
        <v>2</v>
      </c>
      <c r="G525">
        <f t="shared" si="150"/>
        <v>2</v>
      </c>
      <c r="H525" s="2"/>
    </row>
    <row r="526" spans="2:26" x14ac:dyDescent="0.25">
      <c r="B526" t="str">
        <f t="shared" si="151"/>
        <v>Greg Studer</v>
      </c>
      <c r="D526"/>
      <c r="F526">
        <f t="shared" si="153"/>
        <v>2</v>
      </c>
      <c r="G526">
        <f t="shared" si="150"/>
        <v>0</v>
      </c>
      <c r="H526" s="2"/>
    </row>
    <row r="527" spans="2:26" x14ac:dyDescent="0.25">
      <c r="B527" t="str">
        <f t="shared" si="151"/>
        <v>Greg Studer</v>
      </c>
      <c r="C527" t="s">
        <v>569</v>
      </c>
      <c r="D527"/>
      <c r="F527">
        <v>3</v>
      </c>
      <c r="G527">
        <f t="shared" si="150"/>
        <v>0</v>
      </c>
      <c r="H527" s="2"/>
      <c r="Z527" s="5"/>
    </row>
    <row r="528" spans="2:26" x14ac:dyDescent="0.25">
      <c r="B528" t="str">
        <f t="shared" si="151"/>
        <v>Greg Studer</v>
      </c>
      <c r="D528"/>
      <c r="F528">
        <f t="shared" ref="F528:F530" si="154">F527</f>
        <v>3</v>
      </c>
      <c r="G528">
        <f t="shared" si="150"/>
        <v>0</v>
      </c>
      <c r="H528" s="2"/>
      <c r="Z528" s="5"/>
    </row>
    <row r="529" spans="2:26" x14ac:dyDescent="0.25">
      <c r="B529" s="5" t="str">
        <f t="shared" si="151"/>
        <v>Greg Studer</v>
      </c>
      <c r="D529" s="5">
        <v>1</v>
      </c>
      <c r="E529" t="s">
        <v>34</v>
      </c>
      <c r="F529">
        <f t="shared" si="154"/>
        <v>3</v>
      </c>
      <c r="G529">
        <f t="shared" si="150"/>
        <v>3</v>
      </c>
      <c r="H529" s="2"/>
    </row>
    <row r="530" spans="2:26" x14ac:dyDescent="0.25">
      <c r="B530" t="s">
        <v>820</v>
      </c>
      <c r="D530"/>
      <c r="F530">
        <f t="shared" si="154"/>
        <v>3</v>
      </c>
      <c r="G530">
        <f t="shared" si="150"/>
        <v>0</v>
      </c>
      <c r="H530" s="2"/>
    </row>
    <row r="531" spans="2:26" x14ac:dyDescent="0.25">
      <c r="B531" t="str">
        <f t="shared" ref="B531:B539" si="155">B530</f>
        <v>Jon Hoffman</v>
      </c>
      <c r="C531" t="s">
        <v>571</v>
      </c>
      <c r="D531"/>
      <c r="F531">
        <v>2</v>
      </c>
      <c r="G531">
        <f t="shared" si="150"/>
        <v>0</v>
      </c>
      <c r="H531" s="2"/>
    </row>
    <row r="532" spans="2:26" x14ac:dyDescent="0.25">
      <c r="B532" t="str">
        <f t="shared" si="155"/>
        <v>Jon Hoffman</v>
      </c>
      <c r="D532"/>
      <c r="F532">
        <f t="shared" ref="F532:F534" si="156">F531</f>
        <v>2</v>
      </c>
      <c r="G532">
        <f t="shared" si="150"/>
        <v>0</v>
      </c>
      <c r="H532" s="2"/>
      <c r="Z532" s="5"/>
    </row>
    <row r="533" spans="2:26" x14ac:dyDescent="0.25">
      <c r="B533" s="5" t="str">
        <f t="shared" si="155"/>
        <v>Jon Hoffman</v>
      </c>
      <c r="D533" s="5">
        <v>1</v>
      </c>
      <c r="E533" t="s">
        <v>19</v>
      </c>
      <c r="F533">
        <f t="shared" si="156"/>
        <v>2</v>
      </c>
      <c r="G533">
        <f t="shared" si="150"/>
        <v>2</v>
      </c>
      <c r="H533" s="2"/>
    </row>
    <row r="534" spans="2:26" x14ac:dyDescent="0.25">
      <c r="B534" t="str">
        <f t="shared" si="155"/>
        <v>Jon Hoffman</v>
      </c>
      <c r="D534"/>
      <c r="F534">
        <f t="shared" si="156"/>
        <v>2</v>
      </c>
      <c r="G534">
        <f t="shared" si="150"/>
        <v>0</v>
      </c>
      <c r="H534" s="2"/>
    </row>
    <row r="535" spans="2:26" x14ac:dyDescent="0.25">
      <c r="B535" t="str">
        <f t="shared" si="155"/>
        <v>Jon Hoffman</v>
      </c>
      <c r="C535" t="s">
        <v>572</v>
      </c>
      <c r="D535"/>
      <c r="F535">
        <v>88</v>
      </c>
      <c r="G535">
        <f t="shared" si="150"/>
        <v>0</v>
      </c>
      <c r="H535" s="2"/>
    </row>
    <row r="536" spans="2:26" x14ac:dyDescent="0.25">
      <c r="B536" t="str">
        <f t="shared" si="155"/>
        <v>Jon Hoffman</v>
      </c>
      <c r="D536"/>
      <c r="F536">
        <f t="shared" ref="F536:F540" si="157">F535</f>
        <v>88</v>
      </c>
      <c r="G536">
        <f t="shared" si="150"/>
        <v>0</v>
      </c>
      <c r="H536" s="2"/>
      <c r="Z536" s="5"/>
    </row>
    <row r="537" spans="2:26" x14ac:dyDescent="0.25">
      <c r="B537" s="5" t="str">
        <f t="shared" si="155"/>
        <v>Jon Hoffman</v>
      </c>
      <c r="D537" s="5">
        <v>0.27</v>
      </c>
      <c r="E537" t="s">
        <v>19</v>
      </c>
      <c r="F537">
        <f t="shared" si="157"/>
        <v>88</v>
      </c>
      <c r="G537">
        <f t="shared" si="150"/>
        <v>23.76</v>
      </c>
      <c r="H537" s="2"/>
    </row>
    <row r="538" spans="2:26" x14ac:dyDescent="0.25">
      <c r="B538" s="5" t="str">
        <f t="shared" si="155"/>
        <v>Jon Hoffman</v>
      </c>
      <c r="D538" s="5">
        <v>0.26600000000000001</v>
      </c>
      <c r="E538" t="s">
        <v>27</v>
      </c>
      <c r="F538">
        <f t="shared" si="157"/>
        <v>88</v>
      </c>
      <c r="G538">
        <f t="shared" si="150"/>
        <v>23.408000000000001</v>
      </c>
      <c r="H538" s="2"/>
    </row>
    <row r="539" spans="2:26" x14ac:dyDescent="0.25">
      <c r="B539" s="5" t="str">
        <f t="shared" si="155"/>
        <v>Jon Hoffman</v>
      </c>
      <c r="D539" s="5">
        <v>0.46200000000000002</v>
      </c>
      <c r="E539" t="s">
        <v>23</v>
      </c>
      <c r="F539">
        <f t="shared" si="157"/>
        <v>88</v>
      </c>
      <c r="G539">
        <f t="shared" si="150"/>
        <v>40.655999999999999</v>
      </c>
      <c r="H539" s="2"/>
      <c r="Z539" s="5"/>
    </row>
    <row r="540" spans="2:26" x14ac:dyDescent="0.25">
      <c r="B540" t="s">
        <v>354</v>
      </c>
      <c r="D540"/>
      <c r="F540">
        <f t="shared" si="157"/>
        <v>88</v>
      </c>
      <c r="G540">
        <f t="shared" si="150"/>
        <v>0</v>
      </c>
      <c r="H540" s="2"/>
    </row>
    <row r="541" spans="2:26" x14ac:dyDescent="0.25">
      <c r="B541" t="str">
        <f t="shared" ref="B541:B572" si="158">B540</f>
        <v>Kristina</v>
      </c>
      <c r="C541" t="s">
        <v>573</v>
      </c>
      <c r="D541"/>
      <c r="F541">
        <v>16</v>
      </c>
      <c r="G541">
        <f t="shared" si="150"/>
        <v>0</v>
      </c>
      <c r="H541" s="2"/>
    </row>
    <row r="542" spans="2:26" x14ac:dyDescent="0.25">
      <c r="B542" t="str">
        <f t="shared" si="158"/>
        <v>Kristina</v>
      </c>
      <c r="D542"/>
      <c r="F542">
        <f t="shared" ref="F542:F545" si="159">F541</f>
        <v>16</v>
      </c>
      <c r="G542">
        <f t="shared" si="150"/>
        <v>0</v>
      </c>
      <c r="H542" s="2"/>
    </row>
    <row r="543" spans="2:26" x14ac:dyDescent="0.25">
      <c r="B543" s="5" t="str">
        <f t="shared" si="158"/>
        <v>Kristina</v>
      </c>
      <c r="D543" s="5">
        <v>0.76500000000000001</v>
      </c>
      <c r="E543" t="s">
        <v>34</v>
      </c>
      <c r="F543">
        <f t="shared" si="159"/>
        <v>16</v>
      </c>
      <c r="G543">
        <f t="shared" si="150"/>
        <v>12.24</v>
      </c>
      <c r="H543" s="2"/>
      <c r="Z543" s="5"/>
    </row>
    <row r="544" spans="2:26" x14ac:dyDescent="0.25">
      <c r="B544" s="5" t="str">
        <f t="shared" si="158"/>
        <v>Kristina</v>
      </c>
      <c r="D544" s="5">
        <v>0.23400000000000001</v>
      </c>
      <c r="E544" t="s">
        <v>27</v>
      </c>
      <c r="F544">
        <f t="shared" si="159"/>
        <v>16</v>
      </c>
      <c r="G544">
        <f t="shared" si="150"/>
        <v>3.7440000000000002</v>
      </c>
      <c r="H544" s="2"/>
    </row>
    <row r="545" spans="2:26" x14ac:dyDescent="0.25">
      <c r="B545" t="str">
        <f t="shared" si="158"/>
        <v>Kristina</v>
      </c>
      <c r="D545"/>
      <c r="F545">
        <f t="shared" si="159"/>
        <v>16</v>
      </c>
      <c r="G545">
        <f t="shared" si="150"/>
        <v>0</v>
      </c>
      <c r="H545" s="2"/>
    </row>
    <row r="546" spans="2:26" x14ac:dyDescent="0.25">
      <c r="B546" t="str">
        <f t="shared" si="158"/>
        <v>Kristina</v>
      </c>
      <c r="C546" t="s">
        <v>574</v>
      </c>
      <c r="D546"/>
      <c r="F546">
        <v>59</v>
      </c>
      <c r="G546">
        <f t="shared" si="150"/>
        <v>0</v>
      </c>
      <c r="H546" s="2"/>
    </row>
    <row r="547" spans="2:26" x14ac:dyDescent="0.25">
      <c r="B547" t="str">
        <f t="shared" si="158"/>
        <v>Kristina</v>
      </c>
      <c r="D547"/>
      <c r="F547">
        <f t="shared" ref="F547:F550" si="160">F546</f>
        <v>59</v>
      </c>
      <c r="G547">
        <f t="shared" si="150"/>
        <v>0</v>
      </c>
      <c r="H547" s="2"/>
      <c r="Z547" s="5"/>
    </row>
    <row r="548" spans="2:26" x14ac:dyDescent="0.25">
      <c r="B548" s="5" t="str">
        <f t="shared" si="158"/>
        <v>Kristina</v>
      </c>
      <c r="D548" s="5">
        <v>0.112</v>
      </c>
      <c r="E548" t="s">
        <v>45</v>
      </c>
      <c r="F548">
        <f t="shared" si="160"/>
        <v>59</v>
      </c>
      <c r="G548">
        <f t="shared" si="150"/>
        <v>6.6080000000000005</v>
      </c>
      <c r="H548" s="2"/>
    </row>
    <row r="549" spans="2:26" x14ac:dyDescent="0.25">
      <c r="B549" s="5" t="str">
        <f t="shared" si="158"/>
        <v>Kristina</v>
      </c>
      <c r="D549" s="5">
        <v>0.88700000000000001</v>
      </c>
      <c r="E549" t="s">
        <v>356</v>
      </c>
      <c r="F549">
        <f t="shared" si="160"/>
        <v>59</v>
      </c>
      <c r="G549">
        <f t="shared" si="150"/>
        <v>52.332999999999998</v>
      </c>
      <c r="H549" s="2"/>
    </row>
    <row r="550" spans="2:26" x14ac:dyDescent="0.25">
      <c r="B550" t="str">
        <f t="shared" si="158"/>
        <v>Kristina</v>
      </c>
      <c r="D550"/>
      <c r="F550">
        <f t="shared" si="160"/>
        <v>59</v>
      </c>
      <c r="G550">
        <f t="shared" si="150"/>
        <v>0</v>
      </c>
      <c r="H550" s="2"/>
      <c r="Z550" s="5"/>
    </row>
    <row r="551" spans="2:26" x14ac:dyDescent="0.25">
      <c r="B551" t="str">
        <f t="shared" si="158"/>
        <v>Kristina</v>
      </c>
      <c r="C551" t="s">
        <v>575</v>
      </c>
      <c r="D551"/>
      <c r="F551">
        <v>118</v>
      </c>
      <c r="G551">
        <f t="shared" si="150"/>
        <v>0</v>
      </c>
      <c r="H551" s="2"/>
    </row>
    <row r="552" spans="2:26" x14ac:dyDescent="0.25">
      <c r="B552" t="str">
        <f t="shared" si="158"/>
        <v>Kristina</v>
      </c>
      <c r="D552"/>
      <c r="F552">
        <f t="shared" ref="F552:F556" si="161">F551</f>
        <v>118</v>
      </c>
      <c r="G552">
        <f t="shared" si="150"/>
        <v>0</v>
      </c>
      <c r="H552" s="2"/>
    </row>
    <row r="553" spans="2:26" x14ac:dyDescent="0.25">
      <c r="B553" s="5" t="str">
        <f t="shared" si="158"/>
        <v>Kristina</v>
      </c>
      <c r="D553" s="5">
        <v>0.186</v>
      </c>
      <c r="E553" t="s">
        <v>45</v>
      </c>
      <c r="F553">
        <f t="shared" si="161"/>
        <v>118</v>
      </c>
      <c r="G553">
        <f t="shared" si="150"/>
        <v>21.948</v>
      </c>
      <c r="H553" s="2"/>
    </row>
    <row r="554" spans="2:26" x14ac:dyDescent="0.25">
      <c r="B554" s="5" t="str">
        <f t="shared" si="158"/>
        <v>Kristina</v>
      </c>
      <c r="D554" s="5">
        <v>0.44600000000000001</v>
      </c>
      <c r="E554" t="s">
        <v>19</v>
      </c>
      <c r="F554">
        <f t="shared" si="161"/>
        <v>118</v>
      </c>
      <c r="G554">
        <f t="shared" si="150"/>
        <v>52.628</v>
      </c>
      <c r="H554" s="2"/>
      <c r="Z554" s="5"/>
    </row>
    <row r="555" spans="2:26" x14ac:dyDescent="0.25">
      <c r="B555" s="5" t="str">
        <f t="shared" si="158"/>
        <v>Kristina</v>
      </c>
      <c r="D555" s="5">
        <v>0.36699999999999999</v>
      </c>
      <c r="E555" t="s">
        <v>356</v>
      </c>
      <c r="F555">
        <f t="shared" si="161"/>
        <v>118</v>
      </c>
      <c r="G555">
        <f t="shared" si="150"/>
        <v>43.305999999999997</v>
      </c>
      <c r="H555" s="2"/>
      <c r="Z555" s="5"/>
    </row>
    <row r="556" spans="2:26" x14ac:dyDescent="0.25">
      <c r="B556" t="str">
        <f t="shared" si="158"/>
        <v>Kristina</v>
      </c>
      <c r="D556"/>
      <c r="F556">
        <f t="shared" si="161"/>
        <v>118</v>
      </c>
      <c r="G556">
        <f t="shared" si="150"/>
        <v>0</v>
      </c>
      <c r="H556" s="2"/>
      <c r="Z556" s="5"/>
    </row>
    <row r="557" spans="2:26" x14ac:dyDescent="0.25">
      <c r="B557" t="str">
        <f t="shared" si="158"/>
        <v>Kristina</v>
      </c>
      <c r="C557" s="4" t="s">
        <v>576</v>
      </c>
      <c r="D557"/>
      <c r="F557">
        <v>1</v>
      </c>
      <c r="G557">
        <f t="shared" si="150"/>
        <v>0</v>
      </c>
      <c r="H557" s="2"/>
    </row>
    <row r="558" spans="2:26" x14ac:dyDescent="0.25">
      <c r="B558" t="str">
        <f t="shared" si="158"/>
        <v>Kristina</v>
      </c>
      <c r="D558"/>
      <c r="F558">
        <f t="shared" ref="F558:F560" si="162">F557</f>
        <v>1</v>
      </c>
      <c r="G558">
        <f t="shared" si="150"/>
        <v>0</v>
      </c>
      <c r="H558" s="2"/>
    </row>
    <row r="559" spans="2:26" x14ac:dyDescent="0.25">
      <c r="B559" s="5" t="str">
        <f t="shared" si="158"/>
        <v>Kristina</v>
      </c>
      <c r="D559" s="5">
        <v>1</v>
      </c>
      <c r="E559" t="s">
        <v>49</v>
      </c>
      <c r="F559">
        <f t="shared" si="162"/>
        <v>1</v>
      </c>
      <c r="G559">
        <f t="shared" si="150"/>
        <v>1</v>
      </c>
      <c r="H559" s="2"/>
      <c r="Z559" s="5"/>
    </row>
    <row r="560" spans="2:26" x14ac:dyDescent="0.25">
      <c r="B560" t="str">
        <f t="shared" si="158"/>
        <v>Kristina</v>
      </c>
      <c r="D560"/>
      <c r="F560">
        <f t="shared" si="162"/>
        <v>1</v>
      </c>
      <c r="G560">
        <f t="shared" si="150"/>
        <v>0</v>
      </c>
      <c r="H560" s="2"/>
      <c r="Z560" s="5"/>
    </row>
    <row r="561" spans="2:26" x14ac:dyDescent="0.25">
      <c r="B561" t="str">
        <f t="shared" si="158"/>
        <v>Kristina</v>
      </c>
      <c r="C561" t="s">
        <v>577</v>
      </c>
      <c r="D561"/>
      <c r="F561">
        <v>5</v>
      </c>
      <c r="G561">
        <f t="shared" si="150"/>
        <v>0</v>
      </c>
      <c r="H561" s="2"/>
    </row>
    <row r="562" spans="2:26" x14ac:dyDescent="0.25">
      <c r="B562" t="str">
        <f t="shared" si="158"/>
        <v>Kristina</v>
      </c>
      <c r="D562"/>
      <c r="F562">
        <f t="shared" ref="F562:F564" si="163">F561</f>
        <v>5</v>
      </c>
      <c r="G562">
        <f t="shared" si="150"/>
        <v>0</v>
      </c>
      <c r="H562" s="2"/>
    </row>
    <row r="563" spans="2:26" x14ac:dyDescent="0.25">
      <c r="B563" s="5" t="str">
        <f t="shared" si="158"/>
        <v>Kristina</v>
      </c>
      <c r="D563" s="5">
        <v>1</v>
      </c>
      <c r="E563" t="s">
        <v>45</v>
      </c>
      <c r="F563">
        <f t="shared" si="163"/>
        <v>5</v>
      </c>
      <c r="G563">
        <f t="shared" si="150"/>
        <v>5</v>
      </c>
      <c r="H563" s="2"/>
    </row>
    <row r="564" spans="2:26" x14ac:dyDescent="0.25">
      <c r="B564" t="str">
        <f t="shared" si="158"/>
        <v>Kristina</v>
      </c>
      <c r="D564"/>
      <c r="F564">
        <f t="shared" si="163"/>
        <v>5</v>
      </c>
      <c r="G564">
        <f t="shared" si="150"/>
        <v>0</v>
      </c>
      <c r="H564" s="2"/>
      <c r="Z564" s="5"/>
    </row>
    <row r="565" spans="2:26" x14ac:dyDescent="0.25">
      <c r="B565" t="str">
        <f t="shared" si="158"/>
        <v>Kristina</v>
      </c>
      <c r="C565" t="s">
        <v>578</v>
      </c>
      <c r="D565"/>
      <c r="F565">
        <v>2</v>
      </c>
      <c r="G565">
        <f t="shared" si="150"/>
        <v>0</v>
      </c>
      <c r="H565" s="2"/>
      <c r="Z565" s="5"/>
    </row>
    <row r="566" spans="2:26" x14ac:dyDescent="0.25">
      <c r="B566" t="str">
        <f t="shared" si="158"/>
        <v>Kristina</v>
      </c>
      <c r="D566"/>
      <c r="F566">
        <f t="shared" ref="F566:F568" si="164">F565</f>
        <v>2</v>
      </c>
      <c r="G566">
        <f t="shared" si="150"/>
        <v>0</v>
      </c>
      <c r="H566" s="2"/>
    </row>
    <row r="567" spans="2:26" x14ac:dyDescent="0.25">
      <c r="B567" s="5" t="str">
        <f t="shared" si="158"/>
        <v>Kristina</v>
      </c>
      <c r="D567" s="5">
        <v>1</v>
      </c>
      <c r="E567" t="s">
        <v>45</v>
      </c>
      <c r="F567">
        <f t="shared" si="164"/>
        <v>2</v>
      </c>
      <c r="G567">
        <f t="shared" si="150"/>
        <v>2</v>
      </c>
      <c r="H567" s="2"/>
    </row>
    <row r="568" spans="2:26" x14ac:dyDescent="0.25">
      <c r="B568" t="str">
        <f t="shared" si="158"/>
        <v>Kristina</v>
      </c>
      <c r="D568"/>
      <c r="F568">
        <f t="shared" si="164"/>
        <v>2</v>
      </c>
      <c r="G568">
        <f t="shared" si="150"/>
        <v>0</v>
      </c>
      <c r="H568" s="2"/>
    </row>
    <row r="569" spans="2:26" x14ac:dyDescent="0.25">
      <c r="B569" t="str">
        <f t="shared" si="158"/>
        <v>Kristina</v>
      </c>
      <c r="C569" t="s">
        <v>579</v>
      </c>
      <c r="D569"/>
      <c r="F569">
        <v>12</v>
      </c>
      <c r="G569">
        <f t="shared" si="150"/>
        <v>0</v>
      </c>
      <c r="H569" s="2"/>
      <c r="Z569" s="5"/>
    </row>
    <row r="570" spans="2:26" x14ac:dyDescent="0.25">
      <c r="B570" t="str">
        <f t="shared" si="158"/>
        <v>Kristina</v>
      </c>
      <c r="D570"/>
      <c r="F570">
        <f t="shared" ref="F570:F572" si="165">F569</f>
        <v>12</v>
      </c>
      <c r="G570">
        <f t="shared" si="150"/>
        <v>0</v>
      </c>
      <c r="H570" s="2"/>
      <c r="Z570" s="5"/>
    </row>
    <row r="571" spans="2:26" x14ac:dyDescent="0.25">
      <c r="B571" s="5" t="str">
        <f t="shared" si="158"/>
        <v>Kristina</v>
      </c>
      <c r="D571" s="5">
        <v>1</v>
      </c>
      <c r="E571" t="s">
        <v>21</v>
      </c>
      <c r="F571">
        <f t="shared" si="165"/>
        <v>12</v>
      </c>
      <c r="G571">
        <f t="shared" si="150"/>
        <v>12</v>
      </c>
      <c r="H571" s="2"/>
      <c r="Z571" s="5"/>
    </row>
    <row r="572" spans="2:26" x14ac:dyDescent="0.25">
      <c r="B572" t="str">
        <f t="shared" si="158"/>
        <v>Kristina</v>
      </c>
      <c r="D572"/>
      <c r="F572">
        <f t="shared" si="165"/>
        <v>12</v>
      </c>
      <c r="G572">
        <f t="shared" si="150"/>
        <v>0</v>
      </c>
      <c r="H572" s="2"/>
    </row>
    <row r="573" spans="2:26" x14ac:dyDescent="0.25">
      <c r="B573" t="str">
        <f t="shared" ref="B573:B601" si="166">B572</f>
        <v>Kristina</v>
      </c>
      <c r="C573" t="s">
        <v>580</v>
      </c>
      <c r="D573"/>
      <c r="F573">
        <v>2</v>
      </c>
      <c r="G573">
        <f t="shared" si="150"/>
        <v>0</v>
      </c>
      <c r="H573" s="2"/>
    </row>
    <row r="574" spans="2:26" x14ac:dyDescent="0.25">
      <c r="B574" t="str">
        <f t="shared" si="166"/>
        <v>Kristina</v>
      </c>
      <c r="D574"/>
      <c r="F574">
        <f t="shared" ref="F574:F576" si="167">F573</f>
        <v>2</v>
      </c>
      <c r="G574">
        <f t="shared" si="150"/>
        <v>0</v>
      </c>
      <c r="H574" s="2"/>
    </row>
    <row r="575" spans="2:26" x14ac:dyDescent="0.25">
      <c r="B575" s="5" t="str">
        <f t="shared" si="166"/>
        <v>Kristina</v>
      </c>
      <c r="D575" s="5">
        <v>1</v>
      </c>
      <c r="E575" t="s">
        <v>356</v>
      </c>
      <c r="F575">
        <f t="shared" si="167"/>
        <v>2</v>
      </c>
      <c r="G575">
        <f t="shared" si="150"/>
        <v>2</v>
      </c>
      <c r="H575" s="2"/>
      <c r="Z575" s="5"/>
    </row>
    <row r="576" spans="2:26" x14ac:dyDescent="0.25">
      <c r="B576" t="str">
        <f t="shared" si="166"/>
        <v>Kristina</v>
      </c>
      <c r="D576"/>
      <c r="F576">
        <f t="shared" si="167"/>
        <v>2</v>
      </c>
      <c r="G576">
        <f t="shared" si="150"/>
        <v>0</v>
      </c>
      <c r="H576" s="2"/>
    </row>
    <row r="577" spans="2:26" x14ac:dyDescent="0.25">
      <c r="B577" t="str">
        <f t="shared" si="166"/>
        <v>Kristina</v>
      </c>
      <c r="C577" t="s">
        <v>581</v>
      </c>
      <c r="D577"/>
      <c r="F577">
        <v>57</v>
      </c>
      <c r="G577">
        <f t="shared" si="150"/>
        <v>0</v>
      </c>
      <c r="H577" s="2"/>
    </row>
    <row r="578" spans="2:26" x14ac:dyDescent="0.25">
      <c r="B578" t="str">
        <f t="shared" si="166"/>
        <v>Kristina</v>
      </c>
      <c r="D578"/>
      <c r="F578">
        <f t="shared" ref="F578:F580" si="168">F577</f>
        <v>57</v>
      </c>
      <c r="G578">
        <f t="shared" si="150"/>
        <v>0</v>
      </c>
      <c r="H578" s="2"/>
    </row>
    <row r="579" spans="2:26" x14ac:dyDescent="0.25">
      <c r="B579" s="5" t="str">
        <f t="shared" si="166"/>
        <v>Kristina</v>
      </c>
      <c r="D579" s="5">
        <v>1</v>
      </c>
      <c r="E579" t="s">
        <v>356</v>
      </c>
      <c r="F579">
        <f t="shared" si="168"/>
        <v>57</v>
      </c>
      <c r="G579">
        <f t="shared" ref="G579:G642" si="169">D579*F579</f>
        <v>57</v>
      </c>
      <c r="H579" s="2"/>
      <c r="Z579" s="5"/>
    </row>
    <row r="580" spans="2:26" x14ac:dyDescent="0.25">
      <c r="B580" t="str">
        <f t="shared" si="166"/>
        <v>Kristina</v>
      </c>
      <c r="D580"/>
      <c r="F580">
        <f t="shared" si="168"/>
        <v>57</v>
      </c>
      <c r="G580">
        <f t="shared" si="169"/>
        <v>0</v>
      </c>
      <c r="H580" s="2"/>
    </row>
    <row r="581" spans="2:26" x14ac:dyDescent="0.25">
      <c r="B581" t="str">
        <f t="shared" si="166"/>
        <v>Kristina</v>
      </c>
      <c r="C581" t="s">
        <v>582</v>
      </c>
      <c r="D581"/>
      <c r="F581">
        <v>6</v>
      </c>
      <c r="G581">
        <f t="shared" si="169"/>
        <v>0</v>
      </c>
      <c r="H581" s="2"/>
    </row>
    <row r="582" spans="2:26" x14ac:dyDescent="0.25">
      <c r="B582" t="str">
        <f t="shared" si="166"/>
        <v>Kristina</v>
      </c>
      <c r="D582"/>
      <c r="F582">
        <f t="shared" ref="F582:F584" si="170">F581</f>
        <v>6</v>
      </c>
      <c r="G582">
        <f t="shared" si="169"/>
        <v>0</v>
      </c>
      <c r="H582" s="2"/>
    </row>
    <row r="583" spans="2:26" x14ac:dyDescent="0.25">
      <c r="B583" s="5" t="str">
        <f t="shared" si="166"/>
        <v>Kristina</v>
      </c>
      <c r="D583" s="5">
        <v>1</v>
      </c>
      <c r="E583" t="s">
        <v>45</v>
      </c>
      <c r="F583">
        <f t="shared" si="170"/>
        <v>6</v>
      </c>
      <c r="G583">
        <f t="shared" si="169"/>
        <v>6</v>
      </c>
      <c r="H583" s="2"/>
      <c r="Z583" s="5"/>
    </row>
    <row r="584" spans="2:26" x14ac:dyDescent="0.25">
      <c r="B584" t="str">
        <f t="shared" si="166"/>
        <v>Kristina</v>
      </c>
      <c r="D584"/>
      <c r="F584">
        <f t="shared" si="170"/>
        <v>6</v>
      </c>
      <c r="G584">
        <f t="shared" si="169"/>
        <v>0</v>
      </c>
      <c r="H584" s="2"/>
    </row>
    <row r="585" spans="2:26" x14ac:dyDescent="0.25">
      <c r="B585" t="str">
        <f t="shared" si="166"/>
        <v>Kristina</v>
      </c>
      <c r="C585" t="s">
        <v>583</v>
      </c>
      <c r="D585"/>
      <c r="F585">
        <v>2</v>
      </c>
      <c r="G585">
        <f t="shared" si="169"/>
        <v>0</v>
      </c>
      <c r="H585" s="2"/>
    </row>
    <row r="586" spans="2:26" x14ac:dyDescent="0.25">
      <c r="B586" t="str">
        <f t="shared" si="166"/>
        <v>Kristina</v>
      </c>
      <c r="D586"/>
      <c r="F586">
        <f t="shared" ref="F586:F588" si="171">F585</f>
        <v>2</v>
      </c>
      <c r="G586">
        <f t="shared" si="169"/>
        <v>0</v>
      </c>
      <c r="H586" s="2"/>
    </row>
    <row r="587" spans="2:26" x14ac:dyDescent="0.25">
      <c r="B587" s="5" t="str">
        <f t="shared" si="166"/>
        <v>Kristina</v>
      </c>
      <c r="D587" s="5">
        <v>1</v>
      </c>
      <c r="E587" t="s">
        <v>45</v>
      </c>
      <c r="F587">
        <f t="shared" si="171"/>
        <v>2</v>
      </c>
      <c r="G587">
        <f t="shared" si="169"/>
        <v>2</v>
      </c>
      <c r="H587" s="2"/>
      <c r="Z587" s="5"/>
    </row>
    <row r="588" spans="2:26" x14ac:dyDescent="0.25">
      <c r="B588" t="str">
        <f t="shared" si="166"/>
        <v>Kristina</v>
      </c>
      <c r="D588"/>
      <c r="F588">
        <f t="shared" si="171"/>
        <v>2</v>
      </c>
      <c r="G588">
        <f t="shared" si="169"/>
        <v>0</v>
      </c>
      <c r="H588" s="2"/>
    </row>
    <row r="589" spans="2:26" x14ac:dyDescent="0.25">
      <c r="B589" t="str">
        <f t="shared" si="166"/>
        <v>Kristina</v>
      </c>
      <c r="C589" t="s">
        <v>584</v>
      </c>
      <c r="D589"/>
      <c r="F589">
        <v>392</v>
      </c>
      <c r="G589">
        <f t="shared" si="169"/>
        <v>0</v>
      </c>
      <c r="H589" s="2"/>
    </row>
    <row r="590" spans="2:26" x14ac:dyDescent="0.25">
      <c r="B590" t="str">
        <f t="shared" si="166"/>
        <v>Kristina</v>
      </c>
      <c r="D590"/>
      <c r="F590">
        <f t="shared" ref="F590:F594" si="172">F589</f>
        <v>392</v>
      </c>
      <c r="G590">
        <f t="shared" si="169"/>
        <v>0</v>
      </c>
      <c r="H590" s="2"/>
    </row>
    <row r="591" spans="2:26" x14ac:dyDescent="0.25">
      <c r="B591" s="5" t="str">
        <f t="shared" si="166"/>
        <v>Kristina</v>
      </c>
      <c r="D591" s="5">
        <v>0.82199999999999995</v>
      </c>
      <c r="E591" t="s">
        <v>45</v>
      </c>
      <c r="F591">
        <f t="shared" si="172"/>
        <v>392</v>
      </c>
      <c r="G591">
        <f t="shared" si="169"/>
        <v>322.22399999999999</v>
      </c>
      <c r="H591" s="2"/>
      <c r="Z591" s="5"/>
    </row>
    <row r="592" spans="2:26" x14ac:dyDescent="0.25">
      <c r="B592" s="5" t="str">
        <f t="shared" si="166"/>
        <v>Kristina</v>
      </c>
      <c r="D592" s="5">
        <v>0.17</v>
      </c>
      <c r="E592" t="s">
        <v>356</v>
      </c>
      <c r="F592">
        <f t="shared" si="172"/>
        <v>392</v>
      </c>
      <c r="G592">
        <f t="shared" si="169"/>
        <v>66.64</v>
      </c>
      <c r="H592" s="2"/>
    </row>
    <row r="593" spans="2:26" x14ac:dyDescent="0.25">
      <c r="B593" s="5" t="str">
        <f t="shared" si="166"/>
        <v>Kristina</v>
      </c>
      <c r="D593" s="5">
        <v>6.0000000000000001E-3</v>
      </c>
      <c r="E593" t="s">
        <v>24</v>
      </c>
      <c r="F593">
        <f t="shared" si="172"/>
        <v>392</v>
      </c>
      <c r="G593">
        <f t="shared" si="169"/>
        <v>2.3519999999999999</v>
      </c>
      <c r="H593" s="2"/>
    </row>
    <row r="594" spans="2:26" x14ac:dyDescent="0.25">
      <c r="B594" t="str">
        <f t="shared" si="166"/>
        <v>Kristina</v>
      </c>
      <c r="D594"/>
      <c r="F594">
        <f t="shared" si="172"/>
        <v>392</v>
      </c>
      <c r="G594">
        <f t="shared" si="169"/>
        <v>0</v>
      </c>
      <c r="H594" s="2"/>
    </row>
    <row r="595" spans="2:26" x14ac:dyDescent="0.25">
      <c r="B595" t="str">
        <f t="shared" si="166"/>
        <v>Kristina</v>
      </c>
      <c r="C595" t="s">
        <v>585</v>
      </c>
      <c r="D595"/>
      <c r="F595">
        <v>46</v>
      </c>
      <c r="G595">
        <f t="shared" si="169"/>
        <v>0</v>
      </c>
      <c r="H595" s="2"/>
      <c r="Z595" s="5"/>
    </row>
    <row r="596" spans="2:26" x14ac:dyDescent="0.25">
      <c r="B596" t="str">
        <f t="shared" si="166"/>
        <v>Kristina</v>
      </c>
      <c r="D596"/>
      <c r="F596">
        <f t="shared" ref="F596:F598" si="173">F595</f>
        <v>46</v>
      </c>
      <c r="G596">
        <f t="shared" si="169"/>
        <v>0</v>
      </c>
      <c r="H596" s="2"/>
    </row>
    <row r="597" spans="2:26" x14ac:dyDescent="0.25">
      <c r="B597" s="5" t="str">
        <f t="shared" si="166"/>
        <v>Kristina</v>
      </c>
      <c r="D597" s="5">
        <v>1</v>
      </c>
      <c r="E597" t="s">
        <v>45</v>
      </c>
      <c r="F597">
        <f t="shared" si="173"/>
        <v>46</v>
      </c>
      <c r="G597">
        <f t="shared" si="169"/>
        <v>46</v>
      </c>
      <c r="H597" s="2"/>
    </row>
    <row r="598" spans="2:26" x14ac:dyDescent="0.25">
      <c r="B598" t="str">
        <f t="shared" si="166"/>
        <v>Kristina</v>
      </c>
      <c r="D598"/>
      <c r="F598">
        <f t="shared" si="173"/>
        <v>46</v>
      </c>
      <c r="G598">
        <f t="shared" si="169"/>
        <v>0</v>
      </c>
      <c r="H598" s="2"/>
    </row>
    <row r="599" spans="2:26" x14ac:dyDescent="0.25">
      <c r="B599" t="str">
        <f t="shared" si="166"/>
        <v>Kristina</v>
      </c>
      <c r="C599" t="s">
        <v>586</v>
      </c>
      <c r="D599"/>
      <c r="F599">
        <v>3</v>
      </c>
      <c r="G599">
        <f t="shared" si="169"/>
        <v>0</v>
      </c>
      <c r="H599" s="2"/>
      <c r="Z599" s="5"/>
    </row>
    <row r="600" spans="2:26" x14ac:dyDescent="0.25">
      <c r="B600" t="str">
        <f t="shared" si="166"/>
        <v>Kristina</v>
      </c>
      <c r="D600"/>
      <c r="F600">
        <f t="shared" ref="F600:F602" si="174">F599</f>
        <v>3</v>
      </c>
      <c r="G600">
        <f t="shared" si="169"/>
        <v>0</v>
      </c>
      <c r="H600" s="2"/>
    </row>
    <row r="601" spans="2:26" x14ac:dyDescent="0.25">
      <c r="B601" s="5" t="str">
        <f t="shared" si="166"/>
        <v>Kristina</v>
      </c>
      <c r="D601" s="5">
        <v>1</v>
      </c>
      <c r="E601" t="s">
        <v>45</v>
      </c>
      <c r="F601">
        <f t="shared" si="174"/>
        <v>3</v>
      </c>
      <c r="G601">
        <f t="shared" si="169"/>
        <v>3</v>
      </c>
      <c r="H601" s="2"/>
    </row>
    <row r="602" spans="2:26" x14ac:dyDescent="0.25">
      <c r="B602" t="s">
        <v>821</v>
      </c>
      <c r="D602"/>
      <c r="F602">
        <f t="shared" si="174"/>
        <v>3</v>
      </c>
      <c r="G602">
        <f t="shared" si="169"/>
        <v>0</v>
      </c>
      <c r="H602" s="2"/>
    </row>
    <row r="603" spans="2:26" x14ac:dyDescent="0.25">
      <c r="B603" t="str">
        <f t="shared" ref="B603:B617" si="175">B602</f>
        <v>Lu Guanqun</v>
      </c>
      <c r="C603" t="s">
        <v>588</v>
      </c>
      <c r="D603"/>
      <c r="F603">
        <v>2</v>
      </c>
      <c r="G603">
        <f t="shared" si="169"/>
        <v>0</v>
      </c>
      <c r="H603" s="2"/>
      <c r="Z603" s="5"/>
    </row>
    <row r="604" spans="2:26" x14ac:dyDescent="0.25">
      <c r="B604" t="str">
        <f t="shared" si="175"/>
        <v>Lu Guanqun</v>
      </c>
      <c r="D604"/>
      <c r="F604">
        <f t="shared" ref="F604:F606" si="176">F603</f>
        <v>2</v>
      </c>
      <c r="G604">
        <f t="shared" si="169"/>
        <v>0</v>
      </c>
      <c r="H604" s="2"/>
    </row>
    <row r="605" spans="2:26" x14ac:dyDescent="0.25">
      <c r="B605" s="5" t="str">
        <f t="shared" si="175"/>
        <v>Lu Guanqun</v>
      </c>
      <c r="D605" s="5">
        <v>1</v>
      </c>
      <c r="E605" t="s">
        <v>19</v>
      </c>
      <c r="F605">
        <f t="shared" si="176"/>
        <v>2</v>
      </c>
      <c r="G605">
        <f t="shared" si="169"/>
        <v>2</v>
      </c>
      <c r="H605" s="2"/>
    </row>
    <row r="606" spans="2:26" x14ac:dyDescent="0.25">
      <c r="B606" t="str">
        <f t="shared" si="175"/>
        <v>Lu Guanqun</v>
      </c>
      <c r="D606"/>
      <c r="F606">
        <f t="shared" si="176"/>
        <v>2</v>
      </c>
      <c r="G606">
        <f t="shared" si="169"/>
        <v>0</v>
      </c>
      <c r="H606" s="2"/>
    </row>
    <row r="607" spans="2:26" x14ac:dyDescent="0.25">
      <c r="B607" t="str">
        <f t="shared" si="175"/>
        <v>Lu Guanqun</v>
      </c>
      <c r="C607" t="s">
        <v>589</v>
      </c>
      <c r="D607"/>
      <c r="F607">
        <v>4</v>
      </c>
      <c r="G607">
        <f t="shared" si="169"/>
        <v>0</v>
      </c>
      <c r="H607" s="2"/>
      <c r="Z607" s="5"/>
    </row>
    <row r="608" spans="2:26" x14ac:dyDescent="0.25">
      <c r="B608" t="str">
        <f t="shared" si="175"/>
        <v>Lu Guanqun</v>
      </c>
      <c r="D608"/>
      <c r="F608">
        <f t="shared" ref="F608:F610" si="177">F607</f>
        <v>4</v>
      </c>
      <c r="G608">
        <f t="shared" si="169"/>
        <v>0</v>
      </c>
      <c r="H608" s="2"/>
      <c r="Z608" s="5"/>
    </row>
    <row r="609" spans="2:26" x14ac:dyDescent="0.25">
      <c r="B609" s="5" t="str">
        <f t="shared" si="175"/>
        <v>Lu Guanqun</v>
      </c>
      <c r="D609" s="5">
        <v>1</v>
      </c>
      <c r="E609" t="s">
        <v>125</v>
      </c>
      <c r="F609">
        <f t="shared" si="177"/>
        <v>4</v>
      </c>
      <c r="G609">
        <f t="shared" si="169"/>
        <v>4</v>
      </c>
      <c r="H609" s="2"/>
      <c r="Z609" s="5"/>
    </row>
    <row r="610" spans="2:26" x14ac:dyDescent="0.25">
      <c r="B610" t="str">
        <f t="shared" si="175"/>
        <v>Lu Guanqun</v>
      </c>
      <c r="D610"/>
      <c r="F610">
        <f t="shared" si="177"/>
        <v>4</v>
      </c>
      <c r="G610">
        <f t="shared" si="169"/>
        <v>0</v>
      </c>
      <c r="H610" s="2"/>
    </row>
    <row r="611" spans="2:26" x14ac:dyDescent="0.25">
      <c r="B611" t="str">
        <f t="shared" si="175"/>
        <v>Lu Guanqun</v>
      </c>
      <c r="C611" t="s">
        <v>590</v>
      </c>
      <c r="D611"/>
      <c r="F611">
        <v>2</v>
      </c>
      <c r="G611">
        <f t="shared" si="169"/>
        <v>0</v>
      </c>
      <c r="H611" s="2"/>
    </row>
    <row r="612" spans="2:26" x14ac:dyDescent="0.25">
      <c r="B612" t="str">
        <f t="shared" si="175"/>
        <v>Lu Guanqun</v>
      </c>
      <c r="D612"/>
      <c r="F612">
        <f t="shared" ref="F612:F614" si="178">F611</f>
        <v>2</v>
      </c>
      <c r="G612">
        <f t="shared" si="169"/>
        <v>0</v>
      </c>
      <c r="H612" s="2"/>
    </row>
    <row r="613" spans="2:26" x14ac:dyDescent="0.25">
      <c r="B613" s="5" t="str">
        <f t="shared" si="175"/>
        <v>Lu Guanqun</v>
      </c>
      <c r="D613" s="5">
        <v>1</v>
      </c>
      <c r="E613" t="s">
        <v>19</v>
      </c>
      <c r="F613">
        <f t="shared" si="178"/>
        <v>2</v>
      </c>
      <c r="G613">
        <f t="shared" si="169"/>
        <v>2</v>
      </c>
      <c r="H613" s="2"/>
      <c r="Z613" s="5"/>
    </row>
    <row r="614" spans="2:26" x14ac:dyDescent="0.25">
      <c r="B614" t="str">
        <f t="shared" si="175"/>
        <v>Lu Guanqun</v>
      </c>
      <c r="D614"/>
      <c r="F614">
        <f t="shared" si="178"/>
        <v>2</v>
      </c>
      <c r="G614">
        <f t="shared" si="169"/>
        <v>0</v>
      </c>
      <c r="H614" s="2"/>
    </row>
    <row r="615" spans="2:26" x14ac:dyDescent="0.25">
      <c r="B615" t="str">
        <f t="shared" si="175"/>
        <v>Lu Guanqun</v>
      </c>
      <c r="C615" t="s">
        <v>591</v>
      </c>
      <c r="D615"/>
      <c r="F615">
        <v>2</v>
      </c>
      <c r="G615">
        <f t="shared" si="169"/>
        <v>0</v>
      </c>
      <c r="H615" s="2"/>
    </row>
    <row r="616" spans="2:26" x14ac:dyDescent="0.25">
      <c r="B616" t="str">
        <f t="shared" si="175"/>
        <v>Lu Guanqun</v>
      </c>
      <c r="D616"/>
      <c r="F616">
        <f t="shared" ref="F616:F618" si="179">F615</f>
        <v>2</v>
      </c>
      <c r="G616">
        <f t="shared" si="169"/>
        <v>0</v>
      </c>
      <c r="H616" s="2"/>
    </row>
    <row r="617" spans="2:26" x14ac:dyDescent="0.25">
      <c r="B617" s="5" t="str">
        <f t="shared" si="175"/>
        <v>Lu Guanqun</v>
      </c>
      <c r="D617" s="5">
        <v>1</v>
      </c>
      <c r="E617" t="s">
        <v>19</v>
      </c>
      <c r="F617">
        <f t="shared" si="179"/>
        <v>2</v>
      </c>
      <c r="G617">
        <f t="shared" si="169"/>
        <v>2</v>
      </c>
      <c r="H617" s="2"/>
      <c r="Z617" s="5"/>
    </row>
    <row r="618" spans="2:26" x14ac:dyDescent="0.25">
      <c r="B618" t="s">
        <v>592</v>
      </c>
      <c r="D618"/>
      <c r="F618">
        <f t="shared" si="179"/>
        <v>2</v>
      </c>
      <c r="G618">
        <f t="shared" si="169"/>
        <v>0</v>
      </c>
      <c r="H618" s="2"/>
    </row>
    <row r="619" spans="2:26" x14ac:dyDescent="0.25">
      <c r="B619" t="str">
        <f t="shared" ref="B619:B621" si="180">B618</f>
        <v>MSchireson</v>
      </c>
      <c r="C619" t="s">
        <v>593</v>
      </c>
      <c r="D619"/>
      <c r="F619">
        <v>5</v>
      </c>
      <c r="G619">
        <f t="shared" si="169"/>
        <v>0</v>
      </c>
      <c r="H619" s="2"/>
    </row>
    <row r="620" spans="2:26" x14ac:dyDescent="0.25">
      <c r="B620" t="str">
        <f t="shared" si="180"/>
        <v>MSchireson</v>
      </c>
      <c r="D620"/>
      <c r="F620">
        <f t="shared" ref="F620:F622" si="181">F619</f>
        <v>5</v>
      </c>
      <c r="G620">
        <f t="shared" si="169"/>
        <v>0</v>
      </c>
      <c r="H620" s="2"/>
      <c r="Z620" s="5"/>
    </row>
    <row r="621" spans="2:26" x14ac:dyDescent="0.25">
      <c r="B621" s="5" t="str">
        <f t="shared" si="180"/>
        <v>MSchireson</v>
      </c>
      <c r="D621" s="5">
        <v>1</v>
      </c>
      <c r="E621" t="s">
        <v>27</v>
      </c>
      <c r="F621">
        <f t="shared" si="181"/>
        <v>5</v>
      </c>
      <c r="G621">
        <f t="shared" si="169"/>
        <v>5</v>
      </c>
      <c r="H621" s="2"/>
    </row>
    <row r="622" spans="2:26" x14ac:dyDescent="0.25">
      <c r="B622" t="s">
        <v>458</v>
      </c>
      <c r="D622"/>
      <c r="F622">
        <f t="shared" si="181"/>
        <v>5</v>
      </c>
      <c r="G622">
        <f t="shared" si="169"/>
        <v>0</v>
      </c>
      <c r="H622" s="2"/>
    </row>
    <row r="623" spans="2:26" x14ac:dyDescent="0.25">
      <c r="B623" t="str">
        <f t="shared" ref="B623:B654" si="182">B622</f>
        <v>Mathias Stearn</v>
      </c>
      <c r="C623" t="s">
        <v>594</v>
      </c>
      <c r="D623"/>
      <c r="F623">
        <v>4</v>
      </c>
      <c r="G623">
        <f t="shared" si="169"/>
        <v>0</v>
      </c>
      <c r="H623" s="2"/>
    </row>
    <row r="624" spans="2:26" x14ac:dyDescent="0.25">
      <c r="B624" t="str">
        <f t="shared" si="182"/>
        <v>Mathias Stearn</v>
      </c>
      <c r="D624"/>
      <c r="F624">
        <f t="shared" ref="F624:F626" si="183">F623</f>
        <v>4</v>
      </c>
      <c r="G624">
        <f t="shared" si="169"/>
        <v>0</v>
      </c>
      <c r="H624" s="2"/>
      <c r="Z624" s="5"/>
    </row>
    <row r="625" spans="2:26" x14ac:dyDescent="0.25">
      <c r="B625" s="5" t="str">
        <f t="shared" si="182"/>
        <v>Mathias Stearn</v>
      </c>
      <c r="D625" s="5">
        <v>1</v>
      </c>
      <c r="E625" t="s">
        <v>19</v>
      </c>
      <c r="F625">
        <f t="shared" si="183"/>
        <v>4</v>
      </c>
      <c r="G625">
        <f t="shared" si="169"/>
        <v>4</v>
      </c>
      <c r="H625" s="2"/>
    </row>
    <row r="626" spans="2:26" x14ac:dyDescent="0.25">
      <c r="B626" t="str">
        <f t="shared" si="182"/>
        <v>Mathias Stearn</v>
      </c>
      <c r="D626"/>
      <c r="F626">
        <f t="shared" si="183"/>
        <v>4</v>
      </c>
      <c r="G626">
        <f t="shared" si="169"/>
        <v>0</v>
      </c>
      <c r="H626" s="2"/>
    </row>
    <row r="627" spans="2:26" x14ac:dyDescent="0.25">
      <c r="B627" t="str">
        <f t="shared" si="182"/>
        <v>Mathias Stearn</v>
      </c>
      <c r="C627" t="s">
        <v>595</v>
      </c>
      <c r="D627"/>
      <c r="F627">
        <v>17</v>
      </c>
      <c r="G627">
        <f t="shared" si="169"/>
        <v>0</v>
      </c>
      <c r="H627" s="2"/>
    </row>
    <row r="628" spans="2:26" x14ac:dyDescent="0.25">
      <c r="B628" t="str">
        <f t="shared" si="182"/>
        <v>Mathias Stearn</v>
      </c>
      <c r="D628"/>
      <c r="F628">
        <f t="shared" ref="F628:F630" si="184">F627</f>
        <v>17</v>
      </c>
      <c r="G628">
        <f t="shared" si="169"/>
        <v>0</v>
      </c>
      <c r="H628" s="2"/>
      <c r="Z628" s="5"/>
    </row>
    <row r="629" spans="2:26" x14ac:dyDescent="0.25">
      <c r="B629" s="5" t="str">
        <f t="shared" si="182"/>
        <v>Mathias Stearn</v>
      </c>
      <c r="D629" s="5">
        <v>1</v>
      </c>
      <c r="E629" t="s">
        <v>19</v>
      </c>
      <c r="F629">
        <f t="shared" si="184"/>
        <v>17</v>
      </c>
      <c r="G629">
        <f t="shared" si="169"/>
        <v>17</v>
      </c>
      <c r="H629" s="2"/>
    </row>
    <row r="630" spans="2:26" x14ac:dyDescent="0.25">
      <c r="B630" t="str">
        <f t="shared" si="182"/>
        <v>Mathias Stearn</v>
      </c>
      <c r="D630"/>
      <c r="F630">
        <f t="shared" si="184"/>
        <v>17</v>
      </c>
      <c r="G630">
        <f t="shared" si="169"/>
        <v>0</v>
      </c>
      <c r="H630" s="2"/>
    </row>
    <row r="631" spans="2:26" x14ac:dyDescent="0.25">
      <c r="B631" t="str">
        <f t="shared" si="182"/>
        <v>Mathias Stearn</v>
      </c>
      <c r="C631" t="s">
        <v>596</v>
      </c>
      <c r="D631"/>
      <c r="F631">
        <v>2</v>
      </c>
      <c r="G631">
        <f t="shared" si="169"/>
        <v>0</v>
      </c>
      <c r="H631" s="2"/>
    </row>
    <row r="632" spans="2:26" x14ac:dyDescent="0.25">
      <c r="B632" t="str">
        <f t="shared" si="182"/>
        <v>Mathias Stearn</v>
      </c>
      <c r="D632"/>
      <c r="F632">
        <f t="shared" ref="F632:F633" si="185">F631</f>
        <v>2</v>
      </c>
      <c r="G632">
        <f t="shared" si="169"/>
        <v>0</v>
      </c>
      <c r="H632" s="2"/>
      <c r="Z632" s="5"/>
    </row>
    <row r="633" spans="2:26" x14ac:dyDescent="0.25">
      <c r="B633" t="str">
        <f t="shared" si="182"/>
        <v>Mathias Stearn</v>
      </c>
      <c r="D633"/>
      <c r="F633">
        <f t="shared" si="185"/>
        <v>2</v>
      </c>
      <c r="G633">
        <f t="shared" si="169"/>
        <v>0</v>
      </c>
      <c r="H633" s="2"/>
    </row>
    <row r="634" spans="2:26" x14ac:dyDescent="0.25">
      <c r="B634" t="str">
        <f t="shared" si="182"/>
        <v>Mathias Stearn</v>
      </c>
      <c r="C634" t="s">
        <v>597</v>
      </c>
      <c r="D634"/>
      <c r="F634">
        <v>8</v>
      </c>
      <c r="G634">
        <f t="shared" si="169"/>
        <v>0</v>
      </c>
      <c r="H634" s="2"/>
    </row>
    <row r="635" spans="2:26" x14ac:dyDescent="0.25">
      <c r="B635" t="str">
        <f t="shared" si="182"/>
        <v>Mathias Stearn</v>
      </c>
      <c r="D635"/>
      <c r="F635">
        <f t="shared" ref="F635:F637" si="186">F634</f>
        <v>8</v>
      </c>
      <c r="G635">
        <f t="shared" si="169"/>
        <v>0</v>
      </c>
      <c r="H635" s="2"/>
      <c r="Z635" s="5"/>
    </row>
    <row r="636" spans="2:26" x14ac:dyDescent="0.25">
      <c r="B636" s="5" t="str">
        <f t="shared" si="182"/>
        <v>Mathias Stearn</v>
      </c>
      <c r="D636" s="5">
        <v>1</v>
      </c>
      <c r="E636" t="s">
        <v>19</v>
      </c>
      <c r="F636">
        <f t="shared" si="186"/>
        <v>8</v>
      </c>
      <c r="G636">
        <f t="shared" si="169"/>
        <v>8</v>
      </c>
      <c r="H636" s="2"/>
    </row>
    <row r="637" spans="2:26" x14ac:dyDescent="0.25">
      <c r="B637" t="str">
        <f t="shared" si="182"/>
        <v>Mathias Stearn</v>
      </c>
      <c r="D637"/>
      <c r="F637">
        <f t="shared" si="186"/>
        <v>8</v>
      </c>
      <c r="G637">
        <f t="shared" si="169"/>
        <v>0</v>
      </c>
      <c r="H637" s="2"/>
    </row>
    <row r="638" spans="2:26" x14ac:dyDescent="0.25">
      <c r="B638" t="str">
        <f t="shared" si="182"/>
        <v>Mathias Stearn</v>
      </c>
      <c r="C638" t="s">
        <v>598</v>
      </c>
      <c r="D638"/>
      <c r="F638">
        <v>4</v>
      </c>
      <c r="G638">
        <f t="shared" si="169"/>
        <v>0</v>
      </c>
      <c r="H638" s="2"/>
      <c r="Z638" s="5"/>
    </row>
    <row r="639" spans="2:26" x14ac:dyDescent="0.25">
      <c r="B639" t="str">
        <f t="shared" si="182"/>
        <v>Mathias Stearn</v>
      </c>
      <c r="D639"/>
      <c r="F639">
        <f t="shared" ref="F639:F641" si="187">F638</f>
        <v>4</v>
      </c>
      <c r="G639">
        <f t="shared" si="169"/>
        <v>0</v>
      </c>
      <c r="H639" s="2"/>
    </row>
    <row r="640" spans="2:26" x14ac:dyDescent="0.25">
      <c r="B640" s="5" t="str">
        <f t="shared" si="182"/>
        <v>Mathias Stearn</v>
      </c>
      <c r="D640" s="5">
        <v>1</v>
      </c>
      <c r="E640" t="s">
        <v>493</v>
      </c>
      <c r="F640">
        <f t="shared" si="187"/>
        <v>4</v>
      </c>
      <c r="G640">
        <f t="shared" si="169"/>
        <v>4</v>
      </c>
      <c r="H640" s="2"/>
    </row>
    <row r="641" spans="2:26" x14ac:dyDescent="0.25">
      <c r="B641" t="str">
        <f t="shared" si="182"/>
        <v>Mathias Stearn</v>
      </c>
      <c r="D641"/>
      <c r="F641">
        <f t="shared" si="187"/>
        <v>4</v>
      </c>
      <c r="G641">
        <f t="shared" si="169"/>
        <v>0</v>
      </c>
      <c r="H641" s="2"/>
    </row>
    <row r="642" spans="2:26" x14ac:dyDescent="0.25">
      <c r="B642" t="str">
        <f t="shared" si="182"/>
        <v>Mathias Stearn</v>
      </c>
      <c r="C642" t="s">
        <v>599</v>
      </c>
      <c r="D642"/>
      <c r="F642">
        <v>8</v>
      </c>
      <c r="G642">
        <f t="shared" si="169"/>
        <v>0</v>
      </c>
      <c r="H642" s="2"/>
      <c r="Z642" s="5"/>
    </row>
    <row r="643" spans="2:26" x14ac:dyDescent="0.25">
      <c r="B643" t="str">
        <f t="shared" si="182"/>
        <v>Mathias Stearn</v>
      </c>
      <c r="D643"/>
      <c r="F643">
        <f t="shared" ref="F643:F645" si="188">F642</f>
        <v>8</v>
      </c>
      <c r="G643">
        <f t="shared" ref="G643:G706" si="189">D643*F643</f>
        <v>0</v>
      </c>
      <c r="H643" s="2"/>
    </row>
    <row r="644" spans="2:26" x14ac:dyDescent="0.25">
      <c r="B644" s="5" t="str">
        <f t="shared" si="182"/>
        <v>Mathias Stearn</v>
      </c>
      <c r="D644" s="5">
        <v>1</v>
      </c>
      <c r="E644" t="s">
        <v>19</v>
      </c>
      <c r="F644">
        <f t="shared" si="188"/>
        <v>8</v>
      </c>
      <c r="G644">
        <f t="shared" si="189"/>
        <v>8</v>
      </c>
      <c r="H644" s="2"/>
    </row>
    <row r="645" spans="2:26" x14ac:dyDescent="0.25">
      <c r="B645" t="str">
        <f t="shared" si="182"/>
        <v>Mathias Stearn</v>
      </c>
      <c r="D645"/>
      <c r="F645">
        <f t="shared" si="188"/>
        <v>8</v>
      </c>
      <c r="G645">
        <f t="shared" si="189"/>
        <v>0</v>
      </c>
      <c r="H645" s="2"/>
    </row>
    <row r="646" spans="2:26" x14ac:dyDescent="0.25">
      <c r="B646" t="str">
        <f t="shared" si="182"/>
        <v>Mathias Stearn</v>
      </c>
      <c r="C646" t="s">
        <v>600</v>
      </c>
      <c r="D646"/>
      <c r="F646">
        <v>0</v>
      </c>
      <c r="G646">
        <f t="shared" si="189"/>
        <v>0</v>
      </c>
      <c r="H646" s="2"/>
    </row>
    <row r="647" spans="2:26" x14ac:dyDescent="0.25">
      <c r="B647" t="str">
        <f t="shared" si="182"/>
        <v>Mathias Stearn</v>
      </c>
      <c r="D647"/>
      <c r="F647">
        <f>F646</f>
        <v>0</v>
      </c>
      <c r="G647">
        <f t="shared" si="189"/>
        <v>0</v>
      </c>
      <c r="H647" s="2"/>
    </row>
    <row r="648" spans="2:26" x14ac:dyDescent="0.25">
      <c r="B648" t="str">
        <f t="shared" si="182"/>
        <v>Mathias Stearn</v>
      </c>
      <c r="C648" t="s">
        <v>601</v>
      </c>
      <c r="D648"/>
      <c r="F648">
        <v>4</v>
      </c>
      <c r="G648">
        <f t="shared" si="189"/>
        <v>0</v>
      </c>
      <c r="H648" s="2"/>
    </row>
    <row r="649" spans="2:26" x14ac:dyDescent="0.25">
      <c r="B649" t="str">
        <f t="shared" si="182"/>
        <v>Mathias Stearn</v>
      </c>
      <c r="D649"/>
      <c r="F649">
        <f t="shared" ref="F649:F651" si="190">F648</f>
        <v>4</v>
      </c>
      <c r="G649">
        <f t="shared" si="189"/>
        <v>0</v>
      </c>
      <c r="H649" s="2"/>
      <c r="Z649" s="5"/>
    </row>
    <row r="650" spans="2:26" x14ac:dyDescent="0.25">
      <c r="B650" s="5" t="str">
        <f t="shared" si="182"/>
        <v>Mathias Stearn</v>
      </c>
      <c r="D650" s="5">
        <v>1</v>
      </c>
      <c r="E650" t="s">
        <v>214</v>
      </c>
      <c r="F650">
        <f t="shared" si="190"/>
        <v>4</v>
      </c>
      <c r="G650">
        <f t="shared" si="189"/>
        <v>4</v>
      </c>
      <c r="H650" s="2"/>
    </row>
    <row r="651" spans="2:26" x14ac:dyDescent="0.25">
      <c r="B651" t="str">
        <f t="shared" si="182"/>
        <v>Mathias Stearn</v>
      </c>
      <c r="D651"/>
      <c r="F651">
        <f t="shared" si="190"/>
        <v>4</v>
      </c>
      <c r="G651">
        <f t="shared" si="189"/>
        <v>0</v>
      </c>
      <c r="H651" s="2"/>
    </row>
    <row r="652" spans="2:26" x14ac:dyDescent="0.25">
      <c r="B652" t="str">
        <f t="shared" si="182"/>
        <v>Mathias Stearn</v>
      </c>
      <c r="C652" t="s">
        <v>602</v>
      </c>
      <c r="D652"/>
      <c r="F652">
        <v>6</v>
      </c>
      <c r="G652">
        <f t="shared" si="189"/>
        <v>0</v>
      </c>
      <c r="H652" s="2"/>
    </row>
    <row r="653" spans="2:26" x14ac:dyDescent="0.25">
      <c r="B653" t="str">
        <f t="shared" si="182"/>
        <v>Mathias Stearn</v>
      </c>
      <c r="D653"/>
      <c r="F653">
        <f t="shared" ref="F653:F655" si="191">F652</f>
        <v>6</v>
      </c>
      <c r="G653">
        <f t="shared" si="189"/>
        <v>0</v>
      </c>
      <c r="H653" s="2"/>
      <c r="Z653" s="5"/>
    </row>
    <row r="654" spans="2:26" x14ac:dyDescent="0.25">
      <c r="B654" s="5" t="str">
        <f t="shared" si="182"/>
        <v>Mathias Stearn</v>
      </c>
      <c r="D654" s="5">
        <v>1</v>
      </c>
      <c r="E654" t="s">
        <v>27</v>
      </c>
      <c r="F654">
        <f t="shared" si="191"/>
        <v>6</v>
      </c>
      <c r="G654">
        <f t="shared" si="189"/>
        <v>6</v>
      </c>
      <c r="H654" s="2"/>
    </row>
    <row r="655" spans="2:26" x14ac:dyDescent="0.25">
      <c r="B655" t="str">
        <f t="shared" ref="B655:B686" si="192">B654</f>
        <v>Mathias Stearn</v>
      </c>
      <c r="D655"/>
      <c r="F655">
        <f t="shared" si="191"/>
        <v>6</v>
      </c>
      <c r="G655">
        <f t="shared" si="189"/>
        <v>0</v>
      </c>
      <c r="H655" s="2"/>
    </row>
    <row r="656" spans="2:26" x14ac:dyDescent="0.25">
      <c r="B656" t="str">
        <f t="shared" si="192"/>
        <v>Mathias Stearn</v>
      </c>
      <c r="C656" t="s">
        <v>603</v>
      </c>
      <c r="D656"/>
      <c r="F656">
        <v>4</v>
      </c>
      <c r="G656">
        <f t="shared" si="189"/>
        <v>0</v>
      </c>
      <c r="H656" s="2"/>
    </row>
    <row r="657" spans="2:26" x14ac:dyDescent="0.25">
      <c r="B657" t="str">
        <f t="shared" si="192"/>
        <v>Mathias Stearn</v>
      </c>
      <c r="D657"/>
      <c r="F657">
        <f t="shared" ref="F657:F659" si="193">F656</f>
        <v>4</v>
      </c>
      <c r="G657">
        <f t="shared" si="189"/>
        <v>0</v>
      </c>
      <c r="H657" s="2"/>
      <c r="Z657" s="5"/>
    </row>
    <row r="658" spans="2:26" x14ac:dyDescent="0.25">
      <c r="B658" s="5" t="str">
        <f t="shared" si="192"/>
        <v>Mathias Stearn</v>
      </c>
      <c r="D658" s="5">
        <v>1</v>
      </c>
      <c r="E658" t="s">
        <v>214</v>
      </c>
      <c r="F658">
        <f t="shared" si="193"/>
        <v>4</v>
      </c>
      <c r="G658">
        <f t="shared" si="189"/>
        <v>4</v>
      </c>
      <c r="H658" s="2"/>
    </row>
    <row r="659" spans="2:26" x14ac:dyDescent="0.25">
      <c r="B659" t="str">
        <f t="shared" si="192"/>
        <v>Mathias Stearn</v>
      </c>
      <c r="D659"/>
      <c r="F659">
        <f t="shared" si="193"/>
        <v>4</v>
      </c>
      <c r="G659">
        <f t="shared" si="189"/>
        <v>0</v>
      </c>
      <c r="H659" s="2"/>
    </row>
    <row r="660" spans="2:26" x14ac:dyDescent="0.25">
      <c r="B660" t="str">
        <f t="shared" si="192"/>
        <v>Mathias Stearn</v>
      </c>
      <c r="C660" t="s">
        <v>604</v>
      </c>
      <c r="D660"/>
      <c r="F660">
        <v>17</v>
      </c>
      <c r="G660">
        <f t="shared" si="189"/>
        <v>0</v>
      </c>
      <c r="H660" s="2"/>
    </row>
    <row r="661" spans="2:26" x14ac:dyDescent="0.25">
      <c r="B661" t="str">
        <f t="shared" si="192"/>
        <v>Mathias Stearn</v>
      </c>
      <c r="D661"/>
      <c r="F661">
        <f t="shared" ref="F661:F662" si="194">F660</f>
        <v>17</v>
      </c>
      <c r="G661">
        <f t="shared" si="189"/>
        <v>0</v>
      </c>
      <c r="H661" s="2"/>
    </row>
    <row r="662" spans="2:26" x14ac:dyDescent="0.25">
      <c r="B662" t="str">
        <f t="shared" si="192"/>
        <v>Mathias Stearn</v>
      </c>
      <c r="D662"/>
      <c r="F662">
        <f t="shared" si="194"/>
        <v>17</v>
      </c>
      <c r="G662">
        <f t="shared" si="189"/>
        <v>0</v>
      </c>
      <c r="H662" s="2"/>
    </row>
    <row r="663" spans="2:26" x14ac:dyDescent="0.25">
      <c r="B663" t="str">
        <f t="shared" si="192"/>
        <v>Mathias Stearn</v>
      </c>
      <c r="C663" t="s">
        <v>605</v>
      </c>
      <c r="D663"/>
      <c r="F663">
        <v>6</v>
      </c>
      <c r="G663">
        <f t="shared" si="189"/>
        <v>0</v>
      </c>
      <c r="H663" s="2"/>
      <c r="Z663" s="5"/>
    </row>
    <row r="664" spans="2:26" x14ac:dyDescent="0.25">
      <c r="B664" t="str">
        <f t="shared" si="192"/>
        <v>Mathias Stearn</v>
      </c>
      <c r="D664"/>
      <c r="F664">
        <f t="shared" ref="F664:F666" si="195">F663</f>
        <v>6</v>
      </c>
      <c r="G664">
        <f t="shared" si="189"/>
        <v>0</v>
      </c>
      <c r="H664" s="2"/>
    </row>
    <row r="665" spans="2:26" x14ac:dyDescent="0.25">
      <c r="B665" s="5" t="str">
        <f t="shared" si="192"/>
        <v>Mathias Stearn</v>
      </c>
      <c r="D665" s="5">
        <v>1</v>
      </c>
      <c r="E665" t="s">
        <v>23</v>
      </c>
      <c r="F665">
        <f t="shared" si="195"/>
        <v>6</v>
      </c>
      <c r="G665">
        <f t="shared" si="189"/>
        <v>6</v>
      </c>
      <c r="H665" s="2"/>
    </row>
    <row r="666" spans="2:26" x14ac:dyDescent="0.25">
      <c r="B666" t="str">
        <f t="shared" si="192"/>
        <v>Mathias Stearn</v>
      </c>
      <c r="D666"/>
      <c r="F666">
        <f t="shared" si="195"/>
        <v>6</v>
      </c>
      <c r="G666">
        <f t="shared" si="189"/>
        <v>0</v>
      </c>
      <c r="H666" s="2"/>
    </row>
    <row r="667" spans="2:26" x14ac:dyDescent="0.25">
      <c r="B667" t="str">
        <f t="shared" si="192"/>
        <v>Mathias Stearn</v>
      </c>
      <c r="C667" t="s">
        <v>606</v>
      </c>
      <c r="D667"/>
      <c r="F667">
        <v>2</v>
      </c>
      <c r="G667">
        <f t="shared" si="189"/>
        <v>0</v>
      </c>
      <c r="H667" s="2"/>
      <c r="Z667" s="5"/>
    </row>
    <row r="668" spans="2:26" x14ac:dyDescent="0.25">
      <c r="B668" t="str">
        <f t="shared" si="192"/>
        <v>Mathias Stearn</v>
      </c>
      <c r="D668"/>
      <c r="F668">
        <f t="shared" ref="F668:F670" si="196">F667</f>
        <v>2</v>
      </c>
      <c r="G668">
        <f t="shared" si="189"/>
        <v>0</v>
      </c>
      <c r="H668" s="2"/>
    </row>
    <row r="669" spans="2:26" x14ac:dyDescent="0.25">
      <c r="B669" s="5" t="str">
        <f t="shared" si="192"/>
        <v>Mathias Stearn</v>
      </c>
      <c r="D669" s="5">
        <v>1</v>
      </c>
      <c r="E669" t="s">
        <v>23</v>
      </c>
      <c r="F669">
        <f t="shared" si="196"/>
        <v>2</v>
      </c>
      <c r="G669">
        <f t="shared" si="189"/>
        <v>2</v>
      </c>
      <c r="H669" s="2"/>
    </row>
    <row r="670" spans="2:26" x14ac:dyDescent="0.25">
      <c r="B670" t="str">
        <f t="shared" si="192"/>
        <v>Mathias Stearn</v>
      </c>
      <c r="D670"/>
      <c r="F670">
        <f t="shared" si="196"/>
        <v>2</v>
      </c>
      <c r="G670">
        <f t="shared" si="189"/>
        <v>0</v>
      </c>
      <c r="H670" s="2"/>
    </row>
    <row r="671" spans="2:26" x14ac:dyDescent="0.25">
      <c r="B671" t="str">
        <f t="shared" si="192"/>
        <v>Mathias Stearn</v>
      </c>
      <c r="C671" t="s">
        <v>607</v>
      </c>
      <c r="D671"/>
      <c r="F671">
        <v>2</v>
      </c>
      <c r="G671">
        <f t="shared" si="189"/>
        <v>0</v>
      </c>
      <c r="H671" s="2"/>
      <c r="Z671" s="5"/>
    </row>
    <row r="672" spans="2:26" x14ac:dyDescent="0.25">
      <c r="B672" t="str">
        <f t="shared" si="192"/>
        <v>Mathias Stearn</v>
      </c>
      <c r="D672"/>
      <c r="F672">
        <f t="shared" ref="F672:F674" si="197">F671</f>
        <v>2</v>
      </c>
      <c r="G672">
        <f t="shared" si="189"/>
        <v>0</v>
      </c>
      <c r="H672" s="2"/>
    </row>
    <row r="673" spans="2:26" x14ac:dyDescent="0.25">
      <c r="B673" s="5" t="str">
        <f t="shared" si="192"/>
        <v>Mathias Stearn</v>
      </c>
      <c r="D673" s="5">
        <v>1</v>
      </c>
      <c r="E673" t="s">
        <v>125</v>
      </c>
      <c r="F673">
        <f t="shared" si="197"/>
        <v>2</v>
      </c>
      <c r="G673">
        <f t="shared" si="189"/>
        <v>2</v>
      </c>
      <c r="H673" s="2"/>
    </row>
    <row r="674" spans="2:26" x14ac:dyDescent="0.25">
      <c r="B674" t="str">
        <f t="shared" si="192"/>
        <v>Mathias Stearn</v>
      </c>
      <c r="D674"/>
      <c r="F674">
        <f t="shared" si="197"/>
        <v>2</v>
      </c>
      <c r="G674">
        <f t="shared" si="189"/>
        <v>0</v>
      </c>
      <c r="H674" s="2"/>
    </row>
    <row r="675" spans="2:26" x14ac:dyDescent="0.25">
      <c r="B675" t="str">
        <f t="shared" si="192"/>
        <v>Mathias Stearn</v>
      </c>
      <c r="C675" t="s">
        <v>608</v>
      </c>
      <c r="D675"/>
      <c r="F675">
        <v>4</v>
      </c>
      <c r="G675">
        <f t="shared" si="189"/>
        <v>0</v>
      </c>
      <c r="H675" s="2"/>
    </row>
    <row r="676" spans="2:26" x14ac:dyDescent="0.25">
      <c r="B676" t="str">
        <f t="shared" si="192"/>
        <v>Mathias Stearn</v>
      </c>
      <c r="D676"/>
      <c r="F676">
        <f t="shared" ref="F676:F677" si="198">F675</f>
        <v>4</v>
      </c>
      <c r="G676">
        <f t="shared" si="189"/>
        <v>0</v>
      </c>
      <c r="H676" s="2"/>
    </row>
    <row r="677" spans="2:26" x14ac:dyDescent="0.25">
      <c r="B677" t="str">
        <f t="shared" si="192"/>
        <v>Mathias Stearn</v>
      </c>
      <c r="D677"/>
      <c r="F677">
        <f t="shared" si="198"/>
        <v>4</v>
      </c>
      <c r="G677">
        <f t="shared" si="189"/>
        <v>0</v>
      </c>
      <c r="H677" s="2"/>
    </row>
    <row r="678" spans="2:26" x14ac:dyDescent="0.25">
      <c r="B678" t="str">
        <f t="shared" si="192"/>
        <v>Mathias Stearn</v>
      </c>
      <c r="C678" t="s">
        <v>609</v>
      </c>
      <c r="D678"/>
      <c r="F678">
        <v>10</v>
      </c>
      <c r="G678">
        <f t="shared" si="189"/>
        <v>0</v>
      </c>
      <c r="H678" s="2"/>
      <c r="Z678" s="5"/>
    </row>
    <row r="679" spans="2:26" x14ac:dyDescent="0.25">
      <c r="B679" t="str">
        <f t="shared" si="192"/>
        <v>Mathias Stearn</v>
      </c>
      <c r="D679"/>
      <c r="F679">
        <f t="shared" ref="F679:F682" si="199">F678</f>
        <v>10</v>
      </c>
      <c r="G679">
        <f t="shared" si="189"/>
        <v>0</v>
      </c>
      <c r="H679" s="2"/>
    </row>
    <row r="680" spans="2:26" x14ac:dyDescent="0.25">
      <c r="B680" s="5" t="str">
        <f t="shared" si="192"/>
        <v>Mathias Stearn</v>
      </c>
      <c r="D680" s="5">
        <v>0.41699999999999998</v>
      </c>
      <c r="E680" t="s">
        <v>33</v>
      </c>
      <c r="F680">
        <f t="shared" si="199"/>
        <v>10</v>
      </c>
      <c r="G680">
        <f t="shared" si="189"/>
        <v>4.17</v>
      </c>
      <c r="H680" s="2"/>
    </row>
    <row r="681" spans="2:26" x14ac:dyDescent="0.25">
      <c r="B681" s="5" t="str">
        <f t="shared" si="192"/>
        <v>Mathias Stearn</v>
      </c>
      <c r="D681" s="5">
        <v>0.58199999999999996</v>
      </c>
      <c r="E681" t="s">
        <v>22</v>
      </c>
      <c r="F681">
        <f t="shared" si="199"/>
        <v>10</v>
      </c>
      <c r="G681">
        <f t="shared" si="189"/>
        <v>5.8199999999999994</v>
      </c>
      <c r="H681" s="2"/>
    </row>
    <row r="682" spans="2:26" x14ac:dyDescent="0.25">
      <c r="B682" t="str">
        <f t="shared" si="192"/>
        <v>Mathias Stearn</v>
      </c>
      <c r="D682"/>
      <c r="F682">
        <f t="shared" si="199"/>
        <v>10</v>
      </c>
      <c r="G682">
        <f t="shared" si="189"/>
        <v>0</v>
      </c>
      <c r="H682" s="2"/>
      <c r="Z682" s="5"/>
    </row>
    <row r="683" spans="2:26" x14ac:dyDescent="0.25">
      <c r="B683" t="str">
        <f t="shared" si="192"/>
        <v>Mathias Stearn</v>
      </c>
      <c r="C683" t="s">
        <v>610</v>
      </c>
      <c r="D683"/>
      <c r="F683">
        <v>7</v>
      </c>
      <c r="G683">
        <f t="shared" si="189"/>
        <v>0</v>
      </c>
      <c r="H683" s="2"/>
    </row>
    <row r="684" spans="2:26" x14ac:dyDescent="0.25">
      <c r="B684" t="str">
        <f t="shared" si="192"/>
        <v>Mathias Stearn</v>
      </c>
      <c r="D684"/>
      <c r="F684">
        <f t="shared" ref="F684:F686" si="200">F683</f>
        <v>7</v>
      </c>
      <c r="G684">
        <f t="shared" si="189"/>
        <v>0</v>
      </c>
      <c r="H684" s="2"/>
    </row>
    <row r="685" spans="2:26" x14ac:dyDescent="0.25">
      <c r="B685" s="5" t="str">
        <f t="shared" si="192"/>
        <v>Mathias Stearn</v>
      </c>
      <c r="D685" s="5">
        <v>1</v>
      </c>
      <c r="E685" t="s">
        <v>125</v>
      </c>
      <c r="F685">
        <f t="shared" si="200"/>
        <v>7</v>
      </c>
      <c r="G685">
        <f t="shared" si="189"/>
        <v>7</v>
      </c>
      <c r="H685" s="2"/>
    </row>
    <row r="686" spans="2:26" x14ac:dyDescent="0.25">
      <c r="B686" t="str">
        <f t="shared" si="192"/>
        <v>Mathias Stearn</v>
      </c>
      <c r="D686"/>
      <c r="F686">
        <f t="shared" si="200"/>
        <v>7</v>
      </c>
      <c r="G686">
        <f t="shared" si="189"/>
        <v>0</v>
      </c>
      <c r="H686" s="2"/>
      <c r="Z686" s="5"/>
    </row>
    <row r="687" spans="2:26" x14ac:dyDescent="0.25">
      <c r="B687" t="str">
        <f t="shared" ref="B687:B713" si="201">B686</f>
        <v>Mathias Stearn</v>
      </c>
      <c r="C687" t="s">
        <v>611</v>
      </c>
      <c r="D687"/>
      <c r="F687">
        <v>61</v>
      </c>
      <c r="G687">
        <f t="shared" si="189"/>
        <v>0</v>
      </c>
      <c r="H687" s="2"/>
    </row>
    <row r="688" spans="2:26" x14ac:dyDescent="0.25">
      <c r="B688" t="str">
        <f t="shared" si="201"/>
        <v>Mathias Stearn</v>
      </c>
      <c r="D688"/>
      <c r="F688">
        <f t="shared" ref="F688:F691" si="202">F687</f>
        <v>61</v>
      </c>
      <c r="G688">
        <f t="shared" si="189"/>
        <v>0</v>
      </c>
      <c r="H688" s="2"/>
    </row>
    <row r="689" spans="2:26" x14ac:dyDescent="0.25">
      <c r="B689" s="5" t="str">
        <f t="shared" si="201"/>
        <v>Mathias Stearn</v>
      </c>
      <c r="D689" s="5">
        <v>0.67100000000000004</v>
      </c>
      <c r="E689" t="s">
        <v>19</v>
      </c>
      <c r="F689">
        <f t="shared" si="202"/>
        <v>61</v>
      </c>
      <c r="G689">
        <f t="shared" si="189"/>
        <v>40.931000000000004</v>
      </c>
      <c r="H689" s="2"/>
    </row>
    <row r="690" spans="2:26" x14ac:dyDescent="0.25">
      <c r="B690" s="5" t="str">
        <f t="shared" si="201"/>
        <v>Mathias Stearn</v>
      </c>
      <c r="D690" s="5">
        <v>0.32800000000000001</v>
      </c>
      <c r="E690" t="s">
        <v>23</v>
      </c>
      <c r="F690">
        <f t="shared" si="202"/>
        <v>61</v>
      </c>
      <c r="G690">
        <f t="shared" si="189"/>
        <v>20.007999999999999</v>
      </c>
      <c r="H690" s="2"/>
    </row>
    <row r="691" spans="2:26" x14ac:dyDescent="0.25">
      <c r="B691" t="str">
        <f t="shared" si="201"/>
        <v>Mathias Stearn</v>
      </c>
      <c r="D691"/>
      <c r="F691">
        <f t="shared" si="202"/>
        <v>61</v>
      </c>
      <c r="G691">
        <f t="shared" si="189"/>
        <v>0</v>
      </c>
      <c r="H691" s="2"/>
    </row>
    <row r="692" spans="2:26" x14ac:dyDescent="0.25">
      <c r="B692" t="str">
        <f t="shared" si="201"/>
        <v>Mathias Stearn</v>
      </c>
      <c r="C692" t="s">
        <v>612</v>
      </c>
      <c r="D692"/>
      <c r="F692">
        <v>24</v>
      </c>
      <c r="G692">
        <f t="shared" si="189"/>
        <v>0</v>
      </c>
      <c r="H692" s="2"/>
    </row>
    <row r="693" spans="2:26" x14ac:dyDescent="0.25">
      <c r="B693" t="str">
        <f t="shared" si="201"/>
        <v>Mathias Stearn</v>
      </c>
      <c r="D693"/>
      <c r="F693">
        <f t="shared" ref="F693:F696" si="203">F692</f>
        <v>24</v>
      </c>
      <c r="G693">
        <f t="shared" si="189"/>
        <v>0</v>
      </c>
      <c r="H693" s="2"/>
      <c r="Z693" s="5"/>
    </row>
    <row r="694" spans="2:26" x14ac:dyDescent="0.25">
      <c r="B694" s="5" t="str">
        <f t="shared" si="201"/>
        <v>Mathias Stearn</v>
      </c>
      <c r="D694" s="5">
        <v>0.86</v>
      </c>
      <c r="E694" t="s">
        <v>19</v>
      </c>
      <c r="F694">
        <f t="shared" si="203"/>
        <v>24</v>
      </c>
      <c r="G694">
        <f t="shared" si="189"/>
        <v>20.64</v>
      </c>
      <c r="H694" s="2"/>
      <c r="Z694" s="5"/>
    </row>
    <row r="695" spans="2:26" x14ac:dyDescent="0.25">
      <c r="B695" s="5" t="str">
        <f t="shared" si="201"/>
        <v>Mathias Stearn</v>
      </c>
      <c r="D695" s="5">
        <v>0.13900000000000001</v>
      </c>
      <c r="E695" t="s">
        <v>23</v>
      </c>
      <c r="F695">
        <f t="shared" si="203"/>
        <v>24</v>
      </c>
      <c r="G695">
        <f t="shared" si="189"/>
        <v>3.3360000000000003</v>
      </c>
      <c r="H695" s="2"/>
    </row>
    <row r="696" spans="2:26" x14ac:dyDescent="0.25">
      <c r="B696" t="str">
        <f t="shared" si="201"/>
        <v>Mathias Stearn</v>
      </c>
      <c r="D696"/>
      <c r="F696">
        <f t="shared" si="203"/>
        <v>24</v>
      </c>
      <c r="G696">
        <f t="shared" si="189"/>
        <v>0</v>
      </c>
      <c r="H696" s="2"/>
    </row>
    <row r="697" spans="2:26" x14ac:dyDescent="0.25">
      <c r="B697" t="str">
        <f t="shared" si="201"/>
        <v>Mathias Stearn</v>
      </c>
      <c r="C697" t="s">
        <v>613</v>
      </c>
      <c r="D697"/>
      <c r="F697">
        <v>4</v>
      </c>
      <c r="G697">
        <f t="shared" si="189"/>
        <v>0</v>
      </c>
      <c r="H697" s="2"/>
    </row>
    <row r="698" spans="2:26" x14ac:dyDescent="0.25">
      <c r="B698" t="str">
        <f t="shared" si="201"/>
        <v>Mathias Stearn</v>
      </c>
      <c r="D698"/>
      <c r="F698">
        <f t="shared" ref="F698:F700" si="204">F697</f>
        <v>4</v>
      </c>
      <c r="G698">
        <f t="shared" si="189"/>
        <v>0</v>
      </c>
      <c r="H698" s="2"/>
      <c r="Z698" s="5"/>
    </row>
    <row r="699" spans="2:26" x14ac:dyDescent="0.25">
      <c r="B699" s="5" t="str">
        <f t="shared" si="201"/>
        <v>Mathias Stearn</v>
      </c>
      <c r="D699" s="5">
        <v>1</v>
      </c>
      <c r="E699" t="s">
        <v>19</v>
      </c>
      <c r="F699">
        <f t="shared" si="204"/>
        <v>4</v>
      </c>
      <c r="G699">
        <f t="shared" si="189"/>
        <v>4</v>
      </c>
      <c r="H699" s="2"/>
    </row>
    <row r="700" spans="2:26" x14ac:dyDescent="0.25">
      <c r="B700" t="str">
        <f t="shared" si="201"/>
        <v>Mathias Stearn</v>
      </c>
      <c r="D700"/>
      <c r="F700">
        <f t="shared" si="204"/>
        <v>4</v>
      </c>
      <c r="G700">
        <f t="shared" si="189"/>
        <v>0</v>
      </c>
      <c r="H700" s="2"/>
    </row>
    <row r="701" spans="2:26" x14ac:dyDescent="0.25">
      <c r="B701" t="str">
        <f t="shared" si="201"/>
        <v>Mathias Stearn</v>
      </c>
      <c r="C701" t="s">
        <v>614</v>
      </c>
      <c r="D701"/>
      <c r="F701">
        <v>27</v>
      </c>
      <c r="G701">
        <f t="shared" si="189"/>
        <v>0</v>
      </c>
      <c r="H701" s="2"/>
    </row>
    <row r="702" spans="2:26" x14ac:dyDescent="0.25">
      <c r="B702" t="str">
        <f t="shared" si="201"/>
        <v>Mathias Stearn</v>
      </c>
      <c r="D702"/>
      <c r="F702">
        <f t="shared" ref="F702:F705" si="205">F701</f>
        <v>27</v>
      </c>
      <c r="G702">
        <f t="shared" si="189"/>
        <v>0</v>
      </c>
      <c r="H702" s="2"/>
      <c r="Z702" s="5"/>
    </row>
    <row r="703" spans="2:26" x14ac:dyDescent="0.25">
      <c r="B703" s="5" t="str">
        <f t="shared" si="201"/>
        <v>Mathias Stearn</v>
      </c>
      <c r="D703" s="5">
        <v>0.27100000000000002</v>
      </c>
      <c r="E703" t="s">
        <v>34</v>
      </c>
      <c r="F703">
        <f t="shared" si="205"/>
        <v>27</v>
      </c>
      <c r="G703">
        <f t="shared" si="189"/>
        <v>7.3170000000000002</v>
      </c>
      <c r="H703" s="2"/>
      <c r="Z703" s="5"/>
    </row>
    <row r="704" spans="2:26" x14ac:dyDescent="0.25">
      <c r="B704" s="5" t="str">
        <f t="shared" si="201"/>
        <v>Mathias Stearn</v>
      </c>
      <c r="D704" s="5">
        <v>0.72799999999999998</v>
      </c>
      <c r="E704" t="s">
        <v>27</v>
      </c>
      <c r="F704">
        <f t="shared" si="205"/>
        <v>27</v>
      </c>
      <c r="G704">
        <f t="shared" si="189"/>
        <v>19.655999999999999</v>
      </c>
      <c r="H704" s="2"/>
    </row>
    <row r="705" spans="2:26" x14ac:dyDescent="0.25">
      <c r="B705" t="str">
        <f t="shared" si="201"/>
        <v>Mathias Stearn</v>
      </c>
      <c r="D705"/>
      <c r="F705">
        <f t="shared" si="205"/>
        <v>27</v>
      </c>
      <c r="G705">
        <f t="shared" si="189"/>
        <v>0</v>
      </c>
      <c r="H705" s="2"/>
    </row>
    <row r="706" spans="2:26" x14ac:dyDescent="0.25">
      <c r="B706" t="str">
        <f t="shared" si="201"/>
        <v>Mathias Stearn</v>
      </c>
      <c r="C706" t="s">
        <v>615</v>
      </c>
      <c r="D706"/>
      <c r="F706">
        <v>16</v>
      </c>
      <c r="G706">
        <f t="shared" si="189"/>
        <v>0</v>
      </c>
      <c r="H706" s="2"/>
    </row>
    <row r="707" spans="2:26" x14ac:dyDescent="0.25">
      <c r="B707" t="str">
        <f t="shared" si="201"/>
        <v>Mathias Stearn</v>
      </c>
      <c r="D707"/>
      <c r="F707">
        <f t="shared" ref="F707:F710" si="206">F706</f>
        <v>16</v>
      </c>
      <c r="G707">
        <f t="shared" ref="G707:G770" si="207">D707*F707</f>
        <v>0</v>
      </c>
      <c r="H707" s="2"/>
      <c r="Z707" s="5"/>
    </row>
    <row r="708" spans="2:26" x14ac:dyDescent="0.25">
      <c r="B708" s="5" t="str">
        <f t="shared" si="201"/>
        <v>Mathias Stearn</v>
      </c>
      <c r="D708" s="5">
        <v>0.20699999999999999</v>
      </c>
      <c r="E708" t="s">
        <v>34</v>
      </c>
      <c r="F708">
        <f t="shared" si="206"/>
        <v>16</v>
      </c>
      <c r="G708">
        <f t="shared" si="207"/>
        <v>3.3119999999999998</v>
      </c>
      <c r="H708" s="2"/>
      <c r="Z708" s="5"/>
    </row>
    <row r="709" spans="2:26" x14ac:dyDescent="0.25">
      <c r="B709" s="5" t="str">
        <f t="shared" si="201"/>
        <v>Mathias Stearn</v>
      </c>
      <c r="D709" s="5">
        <v>0.79200000000000004</v>
      </c>
      <c r="E709" t="s">
        <v>27</v>
      </c>
      <c r="F709">
        <f t="shared" si="206"/>
        <v>16</v>
      </c>
      <c r="G709">
        <f t="shared" si="207"/>
        <v>12.672000000000001</v>
      </c>
      <c r="H709" s="2"/>
    </row>
    <row r="710" spans="2:26" x14ac:dyDescent="0.25">
      <c r="B710" t="str">
        <f t="shared" si="201"/>
        <v>Mathias Stearn</v>
      </c>
      <c r="D710"/>
      <c r="F710">
        <f t="shared" si="206"/>
        <v>16</v>
      </c>
      <c r="G710">
        <f t="shared" si="207"/>
        <v>0</v>
      </c>
      <c r="H710" s="2"/>
    </row>
    <row r="711" spans="2:26" x14ac:dyDescent="0.25">
      <c r="B711" t="str">
        <f t="shared" si="201"/>
        <v>Mathias Stearn</v>
      </c>
      <c r="C711" t="s">
        <v>616</v>
      </c>
      <c r="D711"/>
      <c r="F711">
        <v>2</v>
      </c>
      <c r="G711">
        <f t="shared" si="207"/>
        <v>0</v>
      </c>
      <c r="H711" s="2"/>
    </row>
    <row r="712" spans="2:26" x14ac:dyDescent="0.25">
      <c r="B712" t="str">
        <f t="shared" si="201"/>
        <v>Mathias Stearn</v>
      </c>
      <c r="D712"/>
      <c r="F712">
        <f t="shared" ref="F712:F714" si="208">F711</f>
        <v>2</v>
      </c>
      <c r="G712">
        <f t="shared" si="207"/>
        <v>0</v>
      </c>
      <c r="H712" s="2"/>
      <c r="Z712" s="5"/>
    </row>
    <row r="713" spans="2:26" x14ac:dyDescent="0.25">
      <c r="B713" s="5" t="str">
        <f t="shared" si="201"/>
        <v>Mathias Stearn</v>
      </c>
      <c r="D713" s="5">
        <v>1</v>
      </c>
      <c r="E713" t="s">
        <v>125</v>
      </c>
      <c r="F713">
        <f t="shared" si="208"/>
        <v>2</v>
      </c>
      <c r="G713">
        <f t="shared" si="207"/>
        <v>2</v>
      </c>
      <c r="H713" s="2"/>
    </row>
    <row r="714" spans="2:26" x14ac:dyDescent="0.25">
      <c r="B714" t="s">
        <v>35</v>
      </c>
      <c r="D714"/>
      <c r="F714">
        <f t="shared" si="208"/>
        <v>2</v>
      </c>
      <c r="G714">
        <f t="shared" si="207"/>
        <v>0</v>
      </c>
      <c r="H714" s="2"/>
    </row>
    <row r="715" spans="2:26" x14ac:dyDescent="0.25">
      <c r="B715" t="str">
        <f t="shared" ref="B715:B720" si="209">B714</f>
        <v>Richard Kreuter</v>
      </c>
      <c r="C715" t="s">
        <v>617</v>
      </c>
      <c r="D715"/>
      <c r="F715">
        <v>4</v>
      </c>
      <c r="G715">
        <f t="shared" si="207"/>
        <v>0</v>
      </c>
      <c r="H715" s="2"/>
    </row>
    <row r="716" spans="2:26" x14ac:dyDescent="0.25">
      <c r="B716" t="str">
        <f t="shared" si="209"/>
        <v>Richard Kreuter</v>
      </c>
      <c r="D716"/>
      <c r="F716">
        <f t="shared" ref="F716:F717" si="210">F715</f>
        <v>4</v>
      </c>
      <c r="G716">
        <f t="shared" si="207"/>
        <v>0</v>
      </c>
      <c r="H716" s="2"/>
      <c r="Z716" s="5"/>
    </row>
    <row r="717" spans="2:26" x14ac:dyDescent="0.25">
      <c r="B717" t="str">
        <f t="shared" si="209"/>
        <v>Richard Kreuter</v>
      </c>
      <c r="D717"/>
      <c r="F717">
        <f t="shared" si="210"/>
        <v>4</v>
      </c>
      <c r="G717">
        <f t="shared" si="207"/>
        <v>0</v>
      </c>
      <c r="H717" s="2"/>
      <c r="Z717" s="5"/>
    </row>
    <row r="718" spans="2:26" x14ac:dyDescent="0.25">
      <c r="B718" t="str">
        <f t="shared" si="209"/>
        <v>Richard Kreuter</v>
      </c>
      <c r="C718" t="s">
        <v>618</v>
      </c>
      <c r="D718"/>
      <c r="F718">
        <v>3</v>
      </c>
      <c r="G718">
        <f t="shared" si="207"/>
        <v>0</v>
      </c>
      <c r="H718" s="2"/>
    </row>
    <row r="719" spans="2:26" x14ac:dyDescent="0.25">
      <c r="B719" t="str">
        <f t="shared" si="209"/>
        <v>Richard Kreuter</v>
      </c>
      <c r="D719"/>
      <c r="F719">
        <f t="shared" ref="F719:F721" si="211">F718</f>
        <v>3</v>
      </c>
      <c r="G719">
        <f t="shared" si="207"/>
        <v>0</v>
      </c>
      <c r="H719" s="2"/>
    </row>
    <row r="720" spans="2:26" x14ac:dyDescent="0.25">
      <c r="B720" s="5" t="str">
        <f t="shared" si="209"/>
        <v>Richard Kreuter</v>
      </c>
      <c r="D720" s="5">
        <v>1</v>
      </c>
      <c r="E720" t="s">
        <v>222</v>
      </c>
      <c r="F720">
        <f t="shared" si="211"/>
        <v>3</v>
      </c>
      <c r="G720">
        <f t="shared" si="207"/>
        <v>3</v>
      </c>
      <c r="H720" s="2"/>
    </row>
    <row r="721" spans="2:26" x14ac:dyDescent="0.25">
      <c r="B721" t="s">
        <v>822</v>
      </c>
      <c r="D721"/>
      <c r="F721">
        <f t="shared" si="211"/>
        <v>3</v>
      </c>
      <c r="G721">
        <f t="shared" si="207"/>
        <v>0</v>
      </c>
      <c r="H721" s="2"/>
      <c r="Z721" s="5"/>
    </row>
    <row r="722" spans="2:26" x14ac:dyDescent="0.25">
      <c r="B722" t="str">
        <f t="shared" ref="B722:B724" si="212">B721</f>
        <v>Russell Smith</v>
      </c>
      <c r="C722" t="s">
        <v>620</v>
      </c>
      <c r="D722"/>
      <c r="F722">
        <v>23</v>
      </c>
      <c r="G722">
        <f t="shared" si="207"/>
        <v>0</v>
      </c>
      <c r="H722" s="2"/>
      <c r="Z722" s="5"/>
    </row>
    <row r="723" spans="2:26" x14ac:dyDescent="0.25">
      <c r="B723" t="str">
        <f t="shared" si="212"/>
        <v>Russell Smith</v>
      </c>
      <c r="D723"/>
      <c r="F723">
        <f t="shared" ref="F723:F725" si="213">F722</f>
        <v>23</v>
      </c>
      <c r="G723">
        <f t="shared" si="207"/>
        <v>0</v>
      </c>
      <c r="H723" s="2"/>
    </row>
    <row r="724" spans="2:26" x14ac:dyDescent="0.25">
      <c r="B724" s="5" t="str">
        <f t="shared" si="212"/>
        <v>Russell Smith</v>
      </c>
      <c r="D724" s="5">
        <v>1</v>
      </c>
      <c r="E724" t="s">
        <v>621</v>
      </c>
      <c r="F724">
        <f t="shared" si="213"/>
        <v>23</v>
      </c>
      <c r="G724">
        <f t="shared" si="207"/>
        <v>23</v>
      </c>
      <c r="H724" s="2"/>
    </row>
    <row r="725" spans="2:26" x14ac:dyDescent="0.25">
      <c r="B725" t="s">
        <v>823</v>
      </c>
      <c r="D725"/>
      <c r="F725">
        <f t="shared" si="213"/>
        <v>23</v>
      </c>
      <c r="G725">
        <f t="shared" si="207"/>
        <v>0</v>
      </c>
      <c r="H725" s="2"/>
    </row>
    <row r="726" spans="2:26" x14ac:dyDescent="0.25">
      <c r="B726" t="str">
        <f t="shared" ref="B726:B735" si="214">B725</f>
        <v>Scott Hernandez</v>
      </c>
      <c r="C726" t="s">
        <v>623</v>
      </c>
      <c r="D726"/>
      <c r="F726">
        <v>2</v>
      </c>
      <c r="G726">
        <f t="shared" si="207"/>
        <v>0</v>
      </c>
      <c r="H726" s="2"/>
      <c r="Z726" s="5"/>
    </row>
    <row r="727" spans="2:26" x14ac:dyDescent="0.25">
      <c r="B727" t="str">
        <f t="shared" si="214"/>
        <v>Scott Hernandez</v>
      </c>
      <c r="D727"/>
      <c r="F727">
        <f t="shared" ref="F727:F729" si="215">F726</f>
        <v>2</v>
      </c>
      <c r="G727">
        <f t="shared" si="207"/>
        <v>0</v>
      </c>
      <c r="H727" s="2"/>
    </row>
    <row r="728" spans="2:26" x14ac:dyDescent="0.25">
      <c r="B728" s="5" t="str">
        <f t="shared" si="214"/>
        <v>Scott Hernandez</v>
      </c>
      <c r="D728" s="5">
        <v>1</v>
      </c>
      <c r="E728" t="s">
        <v>19</v>
      </c>
      <c r="F728">
        <f t="shared" si="215"/>
        <v>2</v>
      </c>
      <c r="G728">
        <f t="shared" si="207"/>
        <v>2</v>
      </c>
      <c r="H728" s="2"/>
    </row>
    <row r="729" spans="2:26" x14ac:dyDescent="0.25">
      <c r="B729" t="str">
        <f t="shared" si="214"/>
        <v>Scott Hernandez</v>
      </c>
      <c r="D729"/>
      <c r="F729">
        <f t="shared" si="215"/>
        <v>2</v>
      </c>
      <c r="G729">
        <f t="shared" si="207"/>
        <v>0</v>
      </c>
      <c r="H729" s="2"/>
    </row>
    <row r="730" spans="2:26" x14ac:dyDescent="0.25">
      <c r="B730" t="str">
        <f t="shared" si="214"/>
        <v>Scott Hernandez</v>
      </c>
      <c r="C730" t="s">
        <v>624</v>
      </c>
      <c r="D730"/>
      <c r="F730">
        <v>49</v>
      </c>
      <c r="G730">
        <f t="shared" si="207"/>
        <v>0</v>
      </c>
      <c r="H730" s="2"/>
    </row>
    <row r="731" spans="2:26" x14ac:dyDescent="0.25">
      <c r="B731" t="str">
        <f t="shared" si="214"/>
        <v>Scott Hernandez</v>
      </c>
      <c r="D731"/>
      <c r="F731">
        <f t="shared" ref="F731:F736" si="216">F730</f>
        <v>49</v>
      </c>
      <c r="G731">
        <f t="shared" si="207"/>
        <v>0</v>
      </c>
      <c r="H731" s="2"/>
    </row>
    <row r="732" spans="2:26" x14ac:dyDescent="0.25">
      <c r="B732" s="5" t="str">
        <f t="shared" si="214"/>
        <v>Scott Hernandez</v>
      </c>
      <c r="D732" s="5">
        <v>8.4000000000000005E-2</v>
      </c>
      <c r="E732" t="s">
        <v>45</v>
      </c>
      <c r="F732">
        <f t="shared" si="216"/>
        <v>49</v>
      </c>
      <c r="G732">
        <f t="shared" si="207"/>
        <v>4.1160000000000005</v>
      </c>
      <c r="H732" s="2"/>
      <c r="Z732" s="5"/>
    </row>
    <row r="733" spans="2:26" x14ac:dyDescent="0.25">
      <c r="B733" s="5" t="str">
        <f t="shared" si="214"/>
        <v>Scott Hernandez</v>
      </c>
      <c r="D733" s="5">
        <v>0.38600000000000001</v>
      </c>
      <c r="E733" t="s">
        <v>356</v>
      </c>
      <c r="F733">
        <f t="shared" si="216"/>
        <v>49</v>
      </c>
      <c r="G733">
        <f t="shared" si="207"/>
        <v>18.914000000000001</v>
      </c>
      <c r="H733" s="2"/>
    </row>
    <row r="734" spans="2:26" x14ac:dyDescent="0.25">
      <c r="B734" s="5" t="str">
        <f t="shared" si="214"/>
        <v>Scott Hernandez</v>
      </c>
      <c r="D734" s="5">
        <v>0.251</v>
      </c>
      <c r="E734" t="s">
        <v>25</v>
      </c>
      <c r="F734">
        <f t="shared" si="216"/>
        <v>49</v>
      </c>
      <c r="G734">
        <f t="shared" si="207"/>
        <v>12.298999999999999</v>
      </c>
      <c r="H734" s="2"/>
    </row>
    <row r="735" spans="2:26" x14ac:dyDescent="0.25">
      <c r="B735" s="5" t="str">
        <f t="shared" si="214"/>
        <v>Scott Hernandez</v>
      </c>
      <c r="D735" s="5">
        <v>0.27700000000000002</v>
      </c>
      <c r="E735" t="s">
        <v>23</v>
      </c>
      <c r="F735">
        <f t="shared" si="216"/>
        <v>49</v>
      </c>
      <c r="G735">
        <f t="shared" si="207"/>
        <v>13.573</v>
      </c>
      <c r="H735" s="2"/>
      <c r="Z735" s="5"/>
    </row>
    <row r="736" spans="2:26" x14ac:dyDescent="0.25">
      <c r="B736" t="s">
        <v>824</v>
      </c>
      <c r="D736"/>
      <c r="F736">
        <f t="shared" si="216"/>
        <v>49</v>
      </c>
      <c r="G736">
        <f t="shared" si="207"/>
        <v>0</v>
      </c>
      <c r="H736" s="2"/>
    </row>
    <row r="737" spans="2:26" x14ac:dyDescent="0.25">
      <c r="B737" t="str">
        <f t="shared" ref="B737:B765" si="217">B736</f>
        <v>Spencer T</v>
      </c>
      <c r="C737" t="s">
        <v>626</v>
      </c>
      <c r="D737"/>
      <c r="F737">
        <v>2</v>
      </c>
      <c r="G737">
        <f t="shared" si="207"/>
        <v>0</v>
      </c>
      <c r="H737" s="2"/>
    </row>
    <row r="738" spans="2:26" x14ac:dyDescent="0.25">
      <c r="B738" t="str">
        <f t="shared" si="217"/>
        <v>Spencer T</v>
      </c>
      <c r="D738"/>
      <c r="F738">
        <f t="shared" ref="F738:F740" si="218">F737</f>
        <v>2</v>
      </c>
      <c r="G738">
        <f t="shared" si="207"/>
        <v>0</v>
      </c>
      <c r="H738" s="2"/>
      <c r="Z738" s="5"/>
    </row>
    <row r="739" spans="2:26" x14ac:dyDescent="0.25">
      <c r="B739" s="5" t="str">
        <f t="shared" si="217"/>
        <v>Spencer T</v>
      </c>
      <c r="D739" s="5">
        <v>1</v>
      </c>
      <c r="E739" t="s">
        <v>24</v>
      </c>
      <c r="F739">
        <f t="shared" si="218"/>
        <v>2</v>
      </c>
      <c r="G739">
        <f t="shared" si="207"/>
        <v>2</v>
      </c>
      <c r="H739" s="2"/>
    </row>
    <row r="740" spans="2:26" x14ac:dyDescent="0.25">
      <c r="B740" t="str">
        <f t="shared" si="217"/>
        <v>Spencer T</v>
      </c>
      <c r="D740"/>
      <c r="F740">
        <f t="shared" si="218"/>
        <v>2</v>
      </c>
      <c r="G740">
        <f t="shared" si="207"/>
        <v>0</v>
      </c>
      <c r="H740" s="2"/>
    </row>
    <row r="741" spans="2:26" x14ac:dyDescent="0.25">
      <c r="B741" t="str">
        <f t="shared" si="217"/>
        <v>Spencer T</v>
      </c>
      <c r="C741" t="s">
        <v>627</v>
      </c>
      <c r="D741"/>
      <c r="F741">
        <v>11</v>
      </c>
      <c r="G741">
        <f t="shared" si="207"/>
        <v>0</v>
      </c>
      <c r="H741" s="2"/>
    </row>
    <row r="742" spans="2:26" x14ac:dyDescent="0.25">
      <c r="B742" t="str">
        <f t="shared" si="217"/>
        <v>Spencer T</v>
      </c>
      <c r="D742"/>
      <c r="F742">
        <f t="shared" ref="F742:F744" si="219">F741</f>
        <v>11</v>
      </c>
      <c r="G742">
        <f t="shared" si="207"/>
        <v>0</v>
      </c>
      <c r="H742" s="2"/>
      <c r="Z742" s="5"/>
    </row>
    <row r="743" spans="2:26" x14ac:dyDescent="0.25">
      <c r="B743" s="5" t="str">
        <f t="shared" si="217"/>
        <v>Spencer T</v>
      </c>
      <c r="D743" s="5">
        <v>1</v>
      </c>
      <c r="E743" t="s">
        <v>24</v>
      </c>
      <c r="F743">
        <f t="shared" si="219"/>
        <v>11</v>
      </c>
      <c r="G743">
        <f t="shared" si="207"/>
        <v>11</v>
      </c>
      <c r="H743" s="2"/>
      <c r="Z743" s="5"/>
    </row>
    <row r="744" spans="2:26" x14ac:dyDescent="0.25">
      <c r="B744" t="str">
        <f t="shared" si="217"/>
        <v>Spencer T</v>
      </c>
      <c r="D744"/>
      <c r="F744">
        <f t="shared" si="219"/>
        <v>11</v>
      </c>
      <c r="G744">
        <f t="shared" si="207"/>
        <v>0</v>
      </c>
      <c r="H744" s="2"/>
      <c r="Z744" s="5"/>
    </row>
    <row r="745" spans="2:26" x14ac:dyDescent="0.25">
      <c r="B745" t="str">
        <f t="shared" si="217"/>
        <v>Spencer T</v>
      </c>
      <c r="C745" t="s">
        <v>628</v>
      </c>
      <c r="D745"/>
      <c r="F745">
        <v>24</v>
      </c>
      <c r="G745">
        <f t="shared" si="207"/>
        <v>0</v>
      </c>
      <c r="H745" s="2"/>
      <c r="Z745" s="5"/>
    </row>
    <row r="746" spans="2:26" x14ac:dyDescent="0.25">
      <c r="B746" t="str">
        <f t="shared" si="217"/>
        <v>Spencer T</v>
      </c>
      <c r="D746"/>
      <c r="F746">
        <f t="shared" ref="F746:F750" si="220">F745</f>
        <v>24</v>
      </c>
      <c r="G746">
        <f t="shared" si="207"/>
        <v>0</v>
      </c>
      <c r="H746" s="2"/>
    </row>
    <row r="747" spans="2:26" x14ac:dyDescent="0.25">
      <c r="B747" s="5" t="str">
        <f t="shared" si="217"/>
        <v>Spencer T</v>
      </c>
      <c r="D747" s="5">
        <v>0.19700000000000001</v>
      </c>
      <c r="E747" t="s">
        <v>45</v>
      </c>
      <c r="F747">
        <f t="shared" si="220"/>
        <v>24</v>
      </c>
      <c r="G747">
        <f t="shared" si="207"/>
        <v>4.7279999999999998</v>
      </c>
      <c r="H747" s="2"/>
    </row>
    <row r="748" spans="2:26" x14ac:dyDescent="0.25">
      <c r="B748" s="5" t="str">
        <f t="shared" si="217"/>
        <v>Spencer T</v>
      </c>
      <c r="D748" s="5">
        <v>0.29699999999999999</v>
      </c>
      <c r="E748" t="s">
        <v>25</v>
      </c>
      <c r="F748">
        <f t="shared" si="220"/>
        <v>24</v>
      </c>
      <c r="G748">
        <f t="shared" si="207"/>
        <v>7.1280000000000001</v>
      </c>
      <c r="H748" s="2"/>
      <c r="Z748" s="5"/>
    </row>
    <row r="749" spans="2:26" x14ac:dyDescent="0.25">
      <c r="B749" s="5" t="str">
        <f t="shared" si="217"/>
        <v>Spencer T</v>
      </c>
      <c r="D749" s="5">
        <v>0.504</v>
      </c>
      <c r="E749" t="s">
        <v>23</v>
      </c>
      <c r="F749">
        <f t="shared" si="220"/>
        <v>24</v>
      </c>
      <c r="G749">
        <f t="shared" si="207"/>
        <v>12.096</v>
      </c>
      <c r="H749" s="2"/>
    </row>
    <row r="750" spans="2:26" x14ac:dyDescent="0.25">
      <c r="B750" t="str">
        <f t="shared" si="217"/>
        <v>Spencer T</v>
      </c>
      <c r="D750"/>
      <c r="F750">
        <f t="shared" si="220"/>
        <v>24</v>
      </c>
      <c r="G750">
        <f t="shared" si="207"/>
        <v>0</v>
      </c>
      <c r="H750" s="2"/>
    </row>
    <row r="751" spans="2:26" x14ac:dyDescent="0.25">
      <c r="B751" t="str">
        <f t="shared" si="217"/>
        <v>Spencer T</v>
      </c>
      <c r="C751" t="s">
        <v>629</v>
      </c>
      <c r="D751"/>
      <c r="F751">
        <v>12</v>
      </c>
      <c r="G751">
        <f t="shared" si="207"/>
        <v>0</v>
      </c>
      <c r="H751" s="2"/>
    </row>
    <row r="752" spans="2:26" x14ac:dyDescent="0.25">
      <c r="B752" t="str">
        <f t="shared" si="217"/>
        <v>Spencer T</v>
      </c>
      <c r="D752"/>
      <c r="F752">
        <f t="shared" ref="F752:F754" si="221">F751</f>
        <v>12</v>
      </c>
      <c r="G752">
        <f t="shared" si="207"/>
        <v>0</v>
      </c>
      <c r="H752" s="2"/>
      <c r="Z752" s="5"/>
    </row>
    <row r="753" spans="2:26" x14ac:dyDescent="0.25">
      <c r="B753" s="5" t="str">
        <f t="shared" si="217"/>
        <v>Spencer T</v>
      </c>
      <c r="D753" s="5">
        <v>1</v>
      </c>
      <c r="E753" t="s">
        <v>28</v>
      </c>
      <c r="F753">
        <f t="shared" si="221"/>
        <v>12</v>
      </c>
      <c r="G753">
        <f t="shared" si="207"/>
        <v>12</v>
      </c>
      <c r="H753" s="2"/>
    </row>
    <row r="754" spans="2:26" x14ac:dyDescent="0.25">
      <c r="B754" t="str">
        <f t="shared" si="217"/>
        <v>Spencer T</v>
      </c>
      <c r="D754"/>
      <c r="F754">
        <f t="shared" si="221"/>
        <v>12</v>
      </c>
      <c r="G754">
        <f t="shared" si="207"/>
        <v>0</v>
      </c>
      <c r="H754" s="2"/>
    </row>
    <row r="755" spans="2:26" x14ac:dyDescent="0.25">
      <c r="B755" t="str">
        <f t="shared" si="217"/>
        <v>Spencer T</v>
      </c>
      <c r="C755" t="s">
        <v>630</v>
      </c>
      <c r="D755"/>
      <c r="F755">
        <v>2</v>
      </c>
      <c r="G755">
        <f t="shared" si="207"/>
        <v>0</v>
      </c>
      <c r="H755" s="2"/>
    </row>
    <row r="756" spans="2:26" x14ac:dyDescent="0.25">
      <c r="B756" t="str">
        <f t="shared" si="217"/>
        <v>Spencer T</v>
      </c>
      <c r="D756"/>
      <c r="F756">
        <f t="shared" ref="F756:F758" si="222">F755</f>
        <v>2</v>
      </c>
      <c r="G756">
        <f t="shared" si="207"/>
        <v>0</v>
      </c>
      <c r="H756" s="2"/>
      <c r="Z756" s="5"/>
    </row>
    <row r="757" spans="2:26" x14ac:dyDescent="0.25">
      <c r="B757" s="5" t="str">
        <f t="shared" si="217"/>
        <v>Spencer T</v>
      </c>
      <c r="D757" s="5">
        <v>1</v>
      </c>
      <c r="E757" t="s">
        <v>28</v>
      </c>
      <c r="F757">
        <f t="shared" si="222"/>
        <v>2</v>
      </c>
      <c r="G757">
        <f t="shared" si="207"/>
        <v>2</v>
      </c>
      <c r="H757" s="2"/>
      <c r="Z757" s="5"/>
    </row>
    <row r="758" spans="2:26" x14ac:dyDescent="0.25">
      <c r="B758" t="str">
        <f t="shared" si="217"/>
        <v>Spencer T</v>
      </c>
      <c r="D758"/>
      <c r="F758">
        <f t="shared" si="222"/>
        <v>2</v>
      </c>
      <c r="G758">
        <f t="shared" si="207"/>
        <v>0</v>
      </c>
      <c r="H758" s="2"/>
      <c r="Z758" s="5"/>
    </row>
    <row r="759" spans="2:26" x14ac:dyDescent="0.25">
      <c r="B759" t="str">
        <f t="shared" si="217"/>
        <v>Spencer T</v>
      </c>
      <c r="C759" t="s">
        <v>631</v>
      </c>
      <c r="D759"/>
      <c r="F759">
        <v>2</v>
      </c>
      <c r="G759">
        <f t="shared" si="207"/>
        <v>0</v>
      </c>
      <c r="H759" s="2"/>
    </row>
    <row r="760" spans="2:26" x14ac:dyDescent="0.25">
      <c r="B760" t="str">
        <f t="shared" si="217"/>
        <v>Spencer T</v>
      </c>
      <c r="D760"/>
      <c r="F760">
        <f t="shared" ref="F760:F762" si="223">F759</f>
        <v>2</v>
      </c>
      <c r="G760">
        <f t="shared" si="207"/>
        <v>0</v>
      </c>
      <c r="H760" s="2"/>
    </row>
    <row r="761" spans="2:26" x14ac:dyDescent="0.25">
      <c r="B761" s="5" t="str">
        <f t="shared" si="217"/>
        <v>Spencer T</v>
      </c>
      <c r="D761" s="5">
        <v>1</v>
      </c>
      <c r="E761" t="s">
        <v>28</v>
      </c>
      <c r="F761">
        <f t="shared" si="223"/>
        <v>2</v>
      </c>
      <c r="G761">
        <f t="shared" si="207"/>
        <v>2</v>
      </c>
      <c r="H761" s="2"/>
    </row>
    <row r="762" spans="2:26" x14ac:dyDescent="0.25">
      <c r="B762" t="str">
        <f t="shared" si="217"/>
        <v>Spencer T</v>
      </c>
      <c r="D762"/>
      <c r="F762">
        <f t="shared" si="223"/>
        <v>2</v>
      </c>
      <c r="G762">
        <f t="shared" si="207"/>
        <v>0</v>
      </c>
      <c r="H762" s="2"/>
      <c r="Z762" s="5"/>
    </row>
    <row r="763" spans="2:26" x14ac:dyDescent="0.25">
      <c r="B763" t="str">
        <f t="shared" si="217"/>
        <v>Spencer T</v>
      </c>
      <c r="C763" t="s">
        <v>632</v>
      </c>
      <c r="D763"/>
      <c r="F763">
        <v>4</v>
      </c>
      <c r="G763">
        <f t="shared" si="207"/>
        <v>0</v>
      </c>
      <c r="H763" s="2"/>
    </row>
    <row r="764" spans="2:26" x14ac:dyDescent="0.25">
      <c r="B764" t="str">
        <f t="shared" si="217"/>
        <v>Spencer T</v>
      </c>
      <c r="D764"/>
      <c r="F764">
        <f t="shared" ref="F764:F766" si="224">F763</f>
        <v>4</v>
      </c>
      <c r="G764">
        <f t="shared" si="207"/>
        <v>0</v>
      </c>
      <c r="H764" s="2"/>
    </row>
    <row r="765" spans="2:26" x14ac:dyDescent="0.25">
      <c r="B765" s="5" t="str">
        <f t="shared" si="217"/>
        <v>Spencer T</v>
      </c>
      <c r="D765" s="5">
        <v>1</v>
      </c>
      <c r="E765" t="s">
        <v>28</v>
      </c>
      <c r="F765">
        <f t="shared" si="224"/>
        <v>4</v>
      </c>
      <c r="G765">
        <f t="shared" si="207"/>
        <v>4</v>
      </c>
      <c r="H765" s="2"/>
    </row>
    <row r="766" spans="2:26" x14ac:dyDescent="0.25">
      <c r="B766" t="s">
        <v>825</v>
      </c>
      <c r="D766"/>
      <c r="F766">
        <f t="shared" si="224"/>
        <v>4</v>
      </c>
      <c r="G766">
        <f t="shared" si="207"/>
        <v>0</v>
      </c>
      <c r="H766" s="2"/>
      <c r="Z766" s="5"/>
    </row>
    <row r="767" spans="2:26" x14ac:dyDescent="0.25">
      <c r="B767" t="str">
        <f t="shared" ref="B767:B793" si="225">B766</f>
        <v>Tad Marshall</v>
      </c>
      <c r="C767" t="s">
        <v>634</v>
      </c>
      <c r="D767"/>
      <c r="F767">
        <v>4</v>
      </c>
      <c r="G767">
        <f t="shared" si="207"/>
        <v>0</v>
      </c>
      <c r="H767" s="2"/>
    </row>
    <row r="768" spans="2:26" x14ac:dyDescent="0.25">
      <c r="B768" t="str">
        <f t="shared" si="225"/>
        <v>Tad Marshall</v>
      </c>
      <c r="D768"/>
      <c r="F768">
        <f t="shared" ref="F768:F770" si="226">F767</f>
        <v>4</v>
      </c>
      <c r="G768">
        <f t="shared" si="207"/>
        <v>0</v>
      </c>
      <c r="H768" s="2"/>
    </row>
    <row r="769" spans="2:26" x14ac:dyDescent="0.25">
      <c r="B769" s="5" t="str">
        <f t="shared" si="225"/>
        <v>Tad Marshall</v>
      </c>
      <c r="D769" s="5">
        <v>1</v>
      </c>
      <c r="E769" t="s">
        <v>24</v>
      </c>
      <c r="F769">
        <f t="shared" si="226"/>
        <v>4</v>
      </c>
      <c r="G769">
        <f t="shared" si="207"/>
        <v>4</v>
      </c>
      <c r="H769" s="2"/>
    </row>
    <row r="770" spans="2:26" x14ac:dyDescent="0.25">
      <c r="B770" t="str">
        <f t="shared" si="225"/>
        <v>Tad Marshall</v>
      </c>
      <c r="D770"/>
      <c r="F770">
        <f t="shared" si="226"/>
        <v>4</v>
      </c>
      <c r="G770">
        <f t="shared" si="207"/>
        <v>0</v>
      </c>
      <c r="H770" s="2"/>
      <c r="Z770" s="5"/>
    </row>
    <row r="771" spans="2:26" x14ac:dyDescent="0.25">
      <c r="B771" t="str">
        <f t="shared" si="225"/>
        <v>Tad Marshall</v>
      </c>
      <c r="C771" t="s">
        <v>635</v>
      </c>
      <c r="D771"/>
      <c r="F771">
        <v>17</v>
      </c>
      <c r="G771">
        <f t="shared" ref="G771:G834" si="227">D771*F771</f>
        <v>0</v>
      </c>
      <c r="H771" s="2"/>
    </row>
    <row r="772" spans="2:26" x14ac:dyDescent="0.25">
      <c r="B772" t="str">
        <f t="shared" si="225"/>
        <v>Tad Marshall</v>
      </c>
      <c r="D772"/>
      <c r="F772">
        <f t="shared" ref="F772:F774" si="228">F771</f>
        <v>17</v>
      </c>
      <c r="G772">
        <f t="shared" si="227"/>
        <v>0</v>
      </c>
      <c r="H772" s="2"/>
    </row>
    <row r="773" spans="2:26" x14ac:dyDescent="0.25">
      <c r="B773" s="5" t="str">
        <f t="shared" si="225"/>
        <v>Tad Marshall</v>
      </c>
      <c r="D773" s="5">
        <v>1</v>
      </c>
      <c r="E773" t="s">
        <v>24</v>
      </c>
      <c r="F773">
        <f t="shared" si="228"/>
        <v>17</v>
      </c>
      <c r="G773">
        <f t="shared" si="227"/>
        <v>17</v>
      </c>
      <c r="H773" s="2"/>
    </row>
    <row r="774" spans="2:26" x14ac:dyDescent="0.25">
      <c r="B774" t="str">
        <f t="shared" si="225"/>
        <v>Tad Marshall</v>
      </c>
      <c r="D774"/>
      <c r="F774">
        <f t="shared" si="228"/>
        <v>17</v>
      </c>
      <c r="G774">
        <f t="shared" si="227"/>
        <v>0</v>
      </c>
      <c r="H774" s="2"/>
      <c r="Z774" s="5"/>
    </row>
    <row r="775" spans="2:26" x14ac:dyDescent="0.25">
      <c r="B775" t="str">
        <f t="shared" si="225"/>
        <v>Tad Marshall</v>
      </c>
      <c r="C775" t="s">
        <v>636</v>
      </c>
      <c r="D775"/>
      <c r="F775">
        <v>17</v>
      </c>
      <c r="G775">
        <f t="shared" si="227"/>
        <v>0</v>
      </c>
      <c r="H775" s="2"/>
    </row>
    <row r="776" spans="2:26" x14ac:dyDescent="0.25">
      <c r="B776" t="str">
        <f t="shared" si="225"/>
        <v>Tad Marshall</v>
      </c>
      <c r="D776"/>
      <c r="F776">
        <f t="shared" ref="F776:F778" si="229">F775</f>
        <v>17</v>
      </c>
      <c r="G776">
        <f t="shared" si="227"/>
        <v>0</v>
      </c>
      <c r="H776" s="2"/>
    </row>
    <row r="777" spans="2:26" x14ac:dyDescent="0.25">
      <c r="B777" s="5" t="str">
        <f t="shared" si="225"/>
        <v>Tad Marshall</v>
      </c>
      <c r="D777" s="5">
        <v>1</v>
      </c>
      <c r="E777" t="s">
        <v>214</v>
      </c>
      <c r="F777">
        <f t="shared" si="229"/>
        <v>17</v>
      </c>
      <c r="G777">
        <f t="shared" si="227"/>
        <v>17</v>
      </c>
      <c r="H777" s="2"/>
      <c r="Z777" s="5"/>
    </row>
    <row r="778" spans="2:26" x14ac:dyDescent="0.25">
      <c r="B778" t="str">
        <f t="shared" si="225"/>
        <v>Tad Marshall</v>
      </c>
      <c r="D778"/>
      <c r="F778">
        <f t="shared" si="229"/>
        <v>17</v>
      </c>
      <c r="G778">
        <f t="shared" si="227"/>
        <v>0</v>
      </c>
      <c r="H778" s="2"/>
    </row>
    <row r="779" spans="2:26" x14ac:dyDescent="0.25">
      <c r="B779" t="str">
        <f t="shared" si="225"/>
        <v>Tad Marshall</v>
      </c>
      <c r="C779" t="s">
        <v>637</v>
      </c>
      <c r="D779"/>
      <c r="F779">
        <v>5</v>
      </c>
      <c r="G779">
        <f t="shared" si="227"/>
        <v>0</v>
      </c>
      <c r="H779" s="2"/>
    </row>
    <row r="780" spans="2:26" x14ac:dyDescent="0.25">
      <c r="B780" t="str">
        <f t="shared" si="225"/>
        <v>Tad Marshall</v>
      </c>
      <c r="D780"/>
      <c r="F780">
        <f t="shared" ref="F780:F782" si="230">F779</f>
        <v>5</v>
      </c>
      <c r="G780">
        <f t="shared" si="227"/>
        <v>0</v>
      </c>
      <c r="H780" s="2"/>
    </row>
    <row r="781" spans="2:26" x14ac:dyDescent="0.25">
      <c r="B781" s="5" t="str">
        <f t="shared" si="225"/>
        <v>Tad Marshall</v>
      </c>
      <c r="D781" s="5">
        <v>1</v>
      </c>
      <c r="E781" t="s">
        <v>24</v>
      </c>
      <c r="F781">
        <f t="shared" si="230"/>
        <v>5</v>
      </c>
      <c r="G781">
        <f t="shared" si="227"/>
        <v>5</v>
      </c>
      <c r="H781" s="2"/>
      <c r="Z781" s="5"/>
    </row>
    <row r="782" spans="2:26" x14ac:dyDescent="0.25">
      <c r="B782" t="str">
        <f t="shared" si="225"/>
        <v>Tad Marshall</v>
      </c>
      <c r="D782"/>
      <c r="F782">
        <f t="shared" si="230"/>
        <v>5</v>
      </c>
      <c r="G782">
        <f t="shared" si="227"/>
        <v>0</v>
      </c>
      <c r="H782" s="2"/>
    </row>
    <row r="783" spans="2:26" x14ac:dyDescent="0.25">
      <c r="B783" t="str">
        <f t="shared" si="225"/>
        <v>Tad Marshall</v>
      </c>
      <c r="C783" t="s">
        <v>638</v>
      </c>
      <c r="D783"/>
      <c r="F783">
        <v>11</v>
      </c>
      <c r="G783">
        <f t="shared" si="227"/>
        <v>0</v>
      </c>
      <c r="H783" s="2"/>
    </row>
    <row r="784" spans="2:26" x14ac:dyDescent="0.25">
      <c r="B784" t="str">
        <f t="shared" si="225"/>
        <v>Tad Marshall</v>
      </c>
      <c r="D784"/>
      <c r="F784">
        <f t="shared" ref="F784:F786" si="231">F783</f>
        <v>11</v>
      </c>
      <c r="G784">
        <f t="shared" si="227"/>
        <v>0</v>
      </c>
      <c r="H784" s="2"/>
    </row>
    <row r="785" spans="2:26" x14ac:dyDescent="0.25">
      <c r="B785" s="5" t="str">
        <f t="shared" si="225"/>
        <v>Tad Marshall</v>
      </c>
      <c r="D785" s="5">
        <v>1</v>
      </c>
      <c r="E785" t="s">
        <v>214</v>
      </c>
      <c r="F785">
        <f t="shared" si="231"/>
        <v>11</v>
      </c>
      <c r="G785">
        <f t="shared" si="227"/>
        <v>11</v>
      </c>
      <c r="H785" s="2"/>
      <c r="Z785" s="5"/>
    </row>
    <row r="786" spans="2:26" x14ac:dyDescent="0.25">
      <c r="B786" t="str">
        <f t="shared" si="225"/>
        <v>Tad Marshall</v>
      </c>
      <c r="D786"/>
      <c r="F786">
        <f t="shared" si="231"/>
        <v>11</v>
      </c>
      <c r="G786">
        <f t="shared" si="227"/>
        <v>0</v>
      </c>
      <c r="H786" s="2"/>
    </row>
    <row r="787" spans="2:26" x14ac:dyDescent="0.25">
      <c r="B787" t="str">
        <f t="shared" si="225"/>
        <v>Tad Marshall</v>
      </c>
      <c r="C787" t="s">
        <v>639</v>
      </c>
      <c r="D787"/>
      <c r="F787">
        <v>2</v>
      </c>
      <c r="G787">
        <f t="shared" si="227"/>
        <v>0</v>
      </c>
      <c r="H787" s="2"/>
    </row>
    <row r="788" spans="2:26" x14ac:dyDescent="0.25">
      <c r="B788" t="str">
        <f t="shared" si="225"/>
        <v>Tad Marshall</v>
      </c>
      <c r="D788"/>
      <c r="F788">
        <f t="shared" ref="F788:F790" si="232">F787</f>
        <v>2</v>
      </c>
      <c r="G788">
        <f t="shared" si="227"/>
        <v>0</v>
      </c>
      <c r="H788" s="2"/>
    </row>
    <row r="789" spans="2:26" x14ac:dyDescent="0.25">
      <c r="B789" s="5" t="str">
        <f t="shared" si="225"/>
        <v>Tad Marshall</v>
      </c>
      <c r="D789" s="5">
        <v>1</v>
      </c>
      <c r="E789" t="s">
        <v>24</v>
      </c>
      <c r="F789">
        <f t="shared" si="232"/>
        <v>2</v>
      </c>
      <c r="G789">
        <f t="shared" si="227"/>
        <v>2</v>
      </c>
      <c r="H789" s="2"/>
      <c r="Z789" s="5"/>
    </row>
    <row r="790" spans="2:26" x14ac:dyDescent="0.25">
      <c r="B790" t="str">
        <f t="shared" si="225"/>
        <v>Tad Marshall</v>
      </c>
      <c r="D790"/>
      <c r="F790">
        <f t="shared" si="232"/>
        <v>2</v>
      </c>
      <c r="G790">
        <f t="shared" si="227"/>
        <v>0</v>
      </c>
      <c r="H790" s="2"/>
    </row>
    <row r="791" spans="2:26" x14ac:dyDescent="0.25">
      <c r="B791" t="str">
        <f t="shared" si="225"/>
        <v>Tad Marshall</v>
      </c>
      <c r="C791" t="s">
        <v>640</v>
      </c>
      <c r="D791"/>
      <c r="F791">
        <v>2</v>
      </c>
      <c r="G791">
        <f t="shared" si="227"/>
        <v>0</v>
      </c>
      <c r="H791" s="2"/>
    </row>
    <row r="792" spans="2:26" x14ac:dyDescent="0.25">
      <c r="B792" t="str">
        <f t="shared" si="225"/>
        <v>Tad Marshall</v>
      </c>
      <c r="D792"/>
      <c r="F792">
        <f t="shared" ref="F792:F794" si="233">F791</f>
        <v>2</v>
      </c>
      <c r="G792">
        <f t="shared" si="227"/>
        <v>0</v>
      </c>
      <c r="H792" s="2"/>
    </row>
    <row r="793" spans="2:26" x14ac:dyDescent="0.25">
      <c r="B793" s="5" t="str">
        <f t="shared" si="225"/>
        <v>Tad Marshall</v>
      </c>
      <c r="D793" s="5">
        <v>1</v>
      </c>
      <c r="E793" t="s">
        <v>29</v>
      </c>
      <c r="F793">
        <f t="shared" si="233"/>
        <v>2</v>
      </c>
      <c r="G793">
        <f t="shared" si="227"/>
        <v>2</v>
      </c>
      <c r="H793" s="2"/>
      <c r="Z793" s="5"/>
    </row>
    <row r="794" spans="2:26" x14ac:dyDescent="0.25">
      <c r="B794" t="s">
        <v>826</v>
      </c>
      <c r="D794"/>
      <c r="F794">
        <f t="shared" si="233"/>
        <v>2</v>
      </c>
      <c r="G794">
        <f t="shared" si="227"/>
        <v>0</v>
      </c>
      <c r="H794" s="2"/>
    </row>
    <row r="795" spans="2:26" x14ac:dyDescent="0.25">
      <c r="B795" t="str">
        <f t="shared" ref="B795:B823" si="234">B794</f>
        <v>Tony Hannan</v>
      </c>
      <c r="C795" t="s">
        <v>642</v>
      </c>
      <c r="D795"/>
      <c r="F795">
        <v>5</v>
      </c>
      <c r="G795">
        <f t="shared" si="227"/>
        <v>0</v>
      </c>
      <c r="H795" s="2"/>
    </row>
    <row r="796" spans="2:26" x14ac:dyDescent="0.25">
      <c r="B796" t="str">
        <f t="shared" si="234"/>
        <v>Tony Hannan</v>
      </c>
      <c r="D796"/>
      <c r="F796">
        <f t="shared" ref="F796:F798" si="235">F795</f>
        <v>5</v>
      </c>
      <c r="G796">
        <f t="shared" si="227"/>
        <v>0</v>
      </c>
      <c r="H796" s="2"/>
    </row>
    <row r="797" spans="2:26" x14ac:dyDescent="0.25">
      <c r="B797" s="5" t="str">
        <f t="shared" si="234"/>
        <v>Tony Hannan</v>
      </c>
      <c r="D797" s="5">
        <v>1</v>
      </c>
      <c r="E797" t="s">
        <v>49</v>
      </c>
      <c r="F797">
        <f t="shared" si="235"/>
        <v>5</v>
      </c>
      <c r="G797">
        <f t="shared" si="227"/>
        <v>5</v>
      </c>
      <c r="H797" s="2"/>
      <c r="Z797" s="5"/>
    </row>
    <row r="798" spans="2:26" x14ac:dyDescent="0.25">
      <c r="B798" t="str">
        <f t="shared" si="234"/>
        <v>Tony Hannan</v>
      </c>
      <c r="D798"/>
      <c r="F798">
        <f t="shared" si="235"/>
        <v>5</v>
      </c>
      <c r="G798">
        <f t="shared" si="227"/>
        <v>0</v>
      </c>
      <c r="H798" s="2"/>
    </row>
    <row r="799" spans="2:26" x14ac:dyDescent="0.25">
      <c r="B799" t="str">
        <f t="shared" si="234"/>
        <v>Tony Hannan</v>
      </c>
      <c r="C799" t="s">
        <v>643</v>
      </c>
      <c r="D799"/>
      <c r="F799">
        <v>61</v>
      </c>
      <c r="G799">
        <f t="shared" si="227"/>
        <v>0</v>
      </c>
      <c r="H799" s="2"/>
    </row>
    <row r="800" spans="2:26" x14ac:dyDescent="0.25">
      <c r="B800" t="str">
        <f t="shared" si="234"/>
        <v>Tony Hannan</v>
      </c>
      <c r="D800"/>
      <c r="F800">
        <f t="shared" ref="F800:F803" si="236">F799</f>
        <v>61</v>
      </c>
      <c r="G800">
        <f t="shared" si="227"/>
        <v>0</v>
      </c>
      <c r="H800" s="2"/>
    </row>
    <row r="801" spans="2:26" x14ac:dyDescent="0.25">
      <c r="B801" s="5" t="str">
        <f t="shared" si="234"/>
        <v>Tony Hannan</v>
      </c>
      <c r="D801" s="5">
        <v>0.69899999999999995</v>
      </c>
      <c r="E801" t="s">
        <v>49</v>
      </c>
      <c r="F801">
        <f t="shared" si="236"/>
        <v>61</v>
      </c>
      <c r="G801">
        <f t="shared" si="227"/>
        <v>42.638999999999996</v>
      </c>
      <c r="H801" s="2"/>
      <c r="Z801" s="5"/>
    </row>
    <row r="802" spans="2:26" x14ac:dyDescent="0.25">
      <c r="B802" s="5" t="str">
        <f t="shared" si="234"/>
        <v>Tony Hannan</v>
      </c>
      <c r="D802" s="5">
        <v>0.3</v>
      </c>
      <c r="E802" t="s">
        <v>22</v>
      </c>
      <c r="F802">
        <f t="shared" si="236"/>
        <v>61</v>
      </c>
      <c r="G802">
        <f t="shared" si="227"/>
        <v>18.3</v>
      </c>
      <c r="H802" s="2"/>
    </row>
    <row r="803" spans="2:26" x14ac:dyDescent="0.25">
      <c r="B803" t="str">
        <f t="shared" si="234"/>
        <v>Tony Hannan</v>
      </c>
      <c r="D803"/>
      <c r="F803">
        <f t="shared" si="236"/>
        <v>61</v>
      </c>
      <c r="G803">
        <f t="shared" si="227"/>
        <v>0</v>
      </c>
      <c r="H803" s="2"/>
    </row>
    <row r="804" spans="2:26" x14ac:dyDescent="0.25">
      <c r="B804" t="str">
        <f t="shared" si="234"/>
        <v>Tony Hannan</v>
      </c>
      <c r="C804" t="s">
        <v>644</v>
      </c>
      <c r="D804"/>
      <c r="F804">
        <v>29</v>
      </c>
      <c r="G804">
        <f t="shared" si="227"/>
        <v>0</v>
      </c>
      <c r="H804" s="2"/>
      <c r="Z804" s="5"/>
    </row>
    <row r="805" spans="2:26" x14ac:dyDescent="0.25">
      <c r="B805" t="str">
        <f t="shared" si="234"/>
        <v>Tony Hannan</v>
      </c>
      <c r="D805"/>
      <c r="F805">
        <f t="shared" ref="F805:F807" si="237">F804</f>
        <v>29</v>
      </c>
      <c r="G805">
        <f t="shared" si="227"/>
        <v>0</v>
      </c>
      <c r="H805" s="2"/>
    </row>
    <row r="806" spans="2:26" x14ac:dyDescent="0.25">
      <c r="B806" s="5" t="str">
        <f t="shared" si="234"/>
        <v>Tony Hannan</v>
      </c>
      <c r="D806" s="5">
        <v>1</v>
      </c>
      <c r="E806" t="s">
        <v>49</v>
      </c>
      <c r="F806">
        <f t="shared" si="237"/>
        <v>29</v>
      </c>
      <c r="G806">
        <f t="shared" si="227"/>
        <v>29</v>
      </c>
      <c r="H806" s="2"/>
    </row>
    <row r="807" spans="2:26" x14ac:dyDescent="0.25">
      <c r="B807" t="str">
        <f t="shared" si="234"/>
        <v>Tony Hannan</v>
      </c>
      <c r="D807"/>
      <c r="F807">
        <f t="shared" si="237"/>
        <v>29</v>
      </c>
      <c r="G807">
        <f t="shared" si="227"/>
        <v>0</v>
      </c>
      <c r="H807" s="2"/>
    </row>
    <row r="808" spans="2:26" x14ac:dyDescent="0.25">
      <c r="B808" t="str">
        <f t="shared" si="234"/>
        <v>Tony Hannan</v>
      </c>
      <c r="C808" t="s">
        <v>645</v>
      </c>
      <c r="D808"/>
      <c r="F808">
        <v>15</v>
      </c>
      <c r="G808">
        <f t="shared" si="227"/>
        <v>0</v>
      </c>
      <c r="H808" s="2"/>
      <c r="Z808" s="5"/>
    </row>
    <row r="809" spans="2:26" x14ac:dyDescent="0.25">
      <c r="B809" t="str">
        <f t="shared" si="234"/>
        <v>Tony Hannan</v>
      </c>
      <c r="D809"/>
      <c r="F809">
        <f t="shared" ref="F809:F811" si="238">F808</f>
        <v>15</v>
      </c>
      <c r="G809">
        <f t="shared" si="227"/>
        <v>0</v>
      </c>
      <c r="H809" s="2"/>
      <c r="Z809" s="5"/>
    </row>
    <row r="810" spans="2:26" x14ac:dyDescent="0.25">
      <c r="B810" s="5" t="str">
        <f t="shared" si="234"/>
        <v>Tony Hannan</v>
      </c>
      <c r="D810" s="5">
        <v>1</v>
      </c>
      <c r="E810" t="s">
        <v>19</v>
      </c>
      <c r="F810">
        <f t="shared" si="238"/>
        <v>15</v>
      </c>
      <c r="G810">
        <f t="shared" si="227"/>
        <v>15</v>
      </c>
      <c r="H810" s="2"/>
    </row>
    <row r="811" spans="2:26" x14ac:dyDescent="0.25">
      <c r="B811" t="str">
        <f t="shared" si="234"/>
        <v>Tony Hannan</v>
      </c>
      <c r="D811"/>
      <c r="F811">
        <f t="shared" si="238"/>
        <v>15</v>
      </c>
      <c r="G811">
        <f t="shared" si="227"/>
        <v>0</v>
      </c>
      <c r="H811" s="2"/>
    </row>
    <row r="812" spans="2:26" x14ac:dyDescent="0.25">
      <c r="B812" t="str">
        <f t="shared" si="234"/>
        <v>Tony Hannan</v>
      </c>
      <c r="C812" t="s">
        <v>646</v>
      </c>
      <c r="D812"/>
      <c r="F812">
        <v>29</v>
      </c>
      <c r="G812">
        <f t="shared" si="227"/>
        <v>0</v>
      </c>
      <c r="H812" s="2"/>
    </row>
    <row r="813" spans="2:26" x14ac:dyDescent="0.25">
      <c r="B813" t="str">
        <f t="shared" si="234"/>
        <v>Tony Hannan</v>
      </c>
      <c r="D813"/>
      <c r="F813">
        <f t="shared" ref="F813:F816" si="239">F812</f>
        <v>29</v>
      </c>
      <c r="G813">
        <f t="shared" si="227"/>
        <v>0</v>
      </c>
      <c r="H813" s="2"/>
      <c r="Z813" s="5"/>
    </row>
    <row r="814" spans="2:26" x14ac:dyDescent="0.25">
      <c r="B814" s="5" t="str">
        <f t="shared" si="234"/>
        <v>Tony Hannan</v>
      </c>
      <c r="D814" s="5">
        <v>4.7E-2</v>
      </c>
      <c r="E814" t="s">
        <v>66</v>
      </c>
      <c r="F814">
        <f t="shared" si="239"/>
        <v>29</v>
      </c>
      <c r="G814">
        <f t="shared" si="227"/>
        <v>1.363</v>
      </c>
      <c r="H814" s="2"/>
    </row>
    <row r="815" spans="2:26" x14ac:dyDescent="0.25">
      <c r="B815" s="5" t="str">
        <f t="shared" si="234"/>
        <v>Tony Hannan</v>
      </c>
      <c r="D815" s="5">
        <v>0.95199999999999996</v>
      </c>
      <c r="E815" t="s">
        <v>22</v>
      </c>
      <c r="F815">
        <f t="shared" si="239"/>
        <v>29</v>
      </c>
      <c r="G815">
        <f t="shared" si="227"/>
        <v>27.607999999999997</v>
      </c>
      <c r="H815" s="2"/>
    </row>
    <row r="816" spans="2:26" x14ac:dyDescent="0.25">
      <c r="B816" t="str">
        <f t="shared" si="234"/>
        <v>Tony Hannan</v>
      </c>
      <c r="D816"/>
      <c r="F816">
        <f t="shared" si="239"/>
        <v>29</v>
      </c>
      <c r="G816">
        <f t="shared" si="227"/>
        <v>0</v>
      </c>
      <c r="H816" s="2"/>
    </row>
    <row r="817" spans="2:26" x14ac:dyDescent="0.25">
      <c r="B817" t="str">
        <f t="shared" si="234"/>
        <v>Tony Hannan</v>
      </c>
      <c r="C817" t="s">
        <v>647</v>
      </c>
      <c r="D817"/>
      <c r="F817">
        <v>5</v>
      </c>
      <c r="G817">
        <f t="shared" si="227"/>
        <v>0</v>
      </c>
      <c r="H817" s="2"/>
      <c r="Z817" s="5"/>
    </row>
    <row r="818" spans="2:26" x14ac:dyDescent="0.25">
      <c r="B818" t="str">
        <f t="shared" si="234"/>
        <v>Tony Hannan</v>
      </c>
      <c r="D818"/>
      <c r="F818">
        <f t="shared" ref="F818:F820" si="240">F817</f>
        <v>5</v>
      </c>
      <c r="G818">
        <f t="shared" si="227"/>
        <v>0</v>
      </c>
      <c r="H818" s="2"/>
    </row>
    <row r="819" spans="2:26" x14ac:dyDescent="0.25">
      <c r="B819" s="5" t="str">
        <f t="shared" si="234"/>
        <v>Tony Hannan</v>
      </c>
      <c r="D819" s="5">
        <v>1</v>
      </c>
      <c r="E819" t="s">
        <v>22</v>
      </c>
      <c r="F819">
        <f t="shared" si="240"/>
        <v>5</v>
      </c>
      <c r="G819">
        <f t="shared" si="227"/>
        <v>5</v>
      </c>
      <c r="H819" s="2"/>
    </row>
    <row r="820" spans="2:26" x14ac:dyDescent="0.25">
      <c r="B820" t="str">
        <f t="shared" si="234"/>
        <v>Tony Hannan</v>
      </c>
      <c r="D820"/>
      <c r="F820">
        <f t="shared" si="240"/>
        <v>5</v>
      </c>
      <c r="G820">
        <f t="shared" si="227"/>
        <v>0</v>
      </c>
      <c r="H820" s="2"/>
    </row>
    <row r="821" spans="2:26" x14ac:dyDescent="0.25">
      <c r="B821" t="str">
        <f t="shared" si="234"/>
        <v>Tony Hannan</v>
      </c>
      <c r="C821" t="s">
        <v>648</v>
      </c>
      <c r="D821"/>
      <c r="F821">
        <v>3</v>
      </c>
      <c r="G821">
        <f t="shared" si="227"/>
        <v>0</v>
      </c>
      <c r="H821" s="2"/>
      <c r="Z821" s="5"/>
    </row>
    <row r="822" spans="2:26" x14ac:dyDescent="0.25">
      <c r="B822" t="str">
        <f t="shared" si="234"/>
        <v>Tony Hannan</v>
      </c>
      <c r="D822"/>
      <c r="F822">
        <f t="shared" ref="F822:F824" si="241">F821</f>
        <v>3</v>
      </c>
      <c r="G822">
        <f t="shared" si="227"/>
        <v>0</v>
      </c>
      <c r="H822" s="2"/>
      <c r="Z822" s="5"/>
    </row>
    <row r="823" spans="2:26" x14ac:dyDescent="0.25">
      <c r="B823" s="5" t="str">
        <f t="shared" si="234"/>
        <v>Tony Hannan</v>
      </c>
      <c r="D823" s="5">
        <v>1</v>
      </c>
      <c r="E823" t="s">
        <v>22</v>
      </c>
      <c r="F823">
        <f t="shared" si="241"/>
        <v>3</v>
      </c>
      <c r="G823">
        <f t="shared" si="227"/>
        <v>3</v>
      </c>
      <c r="H823" s="2"/>
    </row>
    <row r="824" spans="2:26" x14ac:dyDescent="0.25">
      <c r="B824" t="s">
        <v>649</v>
      </c>
      <c r="D824"/>
      <c r="F824">
        <f t="shared" si="241"/>
        <v>3</v>
      </c>
      <c r="G824">
        <f t="shared" si="227"/>
        <v>0</v>
      </c>
      <c r="H824" s="2"/>
    </row>
    <row r="825" spans="2:26" x14ac:dyDescent="0.25">
      <c r="B825" t="str">
        <f t="shared" ref="B825:B836" si="242">B824</f>
        <v>U-telluscwestin</v>
      </c>
      <c r="C825" t="s">
        <v>650</v>
      </c>
      <c r="D825"/>
      <c r="F825">
        <v>11</v>
      </c>
      <c r="G825">
        <f t="shared" si="227"/>
        <v>0</v>
      </c>
      <c r="H825" s="2"/>
    </row>
    <row r="826" spans="2:26" x14ac:dyDescent="0.25">
      <c r="B826" t="str">
        <f t="shared" si="242"/>
        <v>U-telluscwestin</v>
      </c>
      <c r="D826"/>
      <c r="F826">
        <f t="shared" ref="F826:F828" si="243">F825</f>
        <v>11</v>
      </c>
      <c r="G826">
        <f t="shared" si="227"/>
        <v>0</v>
      </c>
      <c r="H826" s="2"/>
      <c r="Z826" s="5"/>
    </row>
    <row r="827" spans="2:26" x14ac:dyDescent="0.25">
      <c r="B827" s="5" t="str">
        <f t="shared" si="242"/>
        <v>U-telluscwestin</v>
      </c>
      <c r="D827" s="5">
        <v>1</v>
      </c>
      <c r="E827" t="s">
        <v>84</v>
      </c>
      <c r="F827">
        <f t="shared" si="243"/>
        <v>11</v>
      </c>
      <c r="G827">
        <f t="shared" si="227"/>
        <v>11</v>
      </c>
      <c r="H827" s="2"/>
    </row>
    <row r="828" spans="2:26" x14ac:dyDescent="0.25">
      <c r="B828" t="str">
        <f t="shared" si="242"/>
        <v>U-telluscwestin</v>
      </c>
      <c r="D828"/>
      <c r="F828">
        <f t="shared" si="243"/>
        <v>11</v>
      </c>
      <c r="G828">
        <f t="shared" si="227"/>
        <v>0</v>
      </c>
      <c r="H828" s="2"/>
    </row>
    <row r="829" spans="2:26" x14ac:dyDescent="0.25">
      <c r="B829" t="str">
        <f t="shared" si="242"/>
        <v>U-telluscwestin</v>
      </c>
      <c r="C829" t="s">
        <v>651</v>
      </c>
      <c r="D829"/>
      <c r="F829">
        <v>5</v>
      </c>
      <c r="G829">
        <f t="shared" si="227"/>
        <v>0</v>
      </c>
      <c r="H829" s="2"/>
    </row>
    <row r="830" spans="2:26" x14ac:dyDescent="0.25">
      <c r="B830" t="str">
        <f t="shared" si="242"/>
        <v>U-telluscwestin</v>
      </c>
      <c r="D830"/>
      <c r="F830">
        <f t="shared" ref="F830:F833" si="244">F829</f>
        <v>5</v>
      </c>
      <c r="G830">
        <f t="shared" si="227"/>
        <v>0</v>
      </c>
      <c r="H830" s="2"/>
      <c r="Z830" s="5"/>
    </row>
    <row r="831" spans="2:26" x14ac:dyDescent="0.25">
      <c r="B831" s="5" t="str">
        <f t="shared" si="242"/>
        <v>U-telluscwestin</v>
      </c>
      <c r="D831" s="5">
        <v>0.53400000000000003</v>
      </c>
      <c r="E831" t="s">
        <v>84</v>
      </c>
      <c r="F831">
        <f t="shared" si="244"/>
        <v>5</v>
      </c>
      <c r="G831">
        <f t="shared" si="227"/>
        <v>2.67</v>
      </c>
      <c r="H831" s="2"/>
    </row>
    <row r="832" spans="2:26" x14ac:dyDescent="0.25">
      <c r="B832" s="5" t="str">
        <f t="shared" si="242"/>
        <v>U-telluscwestin</v>
      </c>
      <c r="D832" s="5">
        <v>0.46500000000000002</v>
      </c>
      <c r="E832" t="s">
        <v>493</v>
      </c>
      <c r="F832">
        <f t="shared" si="244"/>
        <v>5</v>
      </c>
      <c r="G832">
        <f t="shared" si="227"/>
        <v>2.3250000000000002</v>
      </c>
      <c r="H832" s="2"/>
    </row>
    <row r="833" spans="2:26" x14ac:dyDescent="0.25">
      <c r="B833" t="str">
        <f t="shared" si="242"/>
        <v>U-telluscwestin</v>
      </c>
      <c r="D833"/>
      <c r="F833">
        <f t="shared" si="244"/>
        <v>5</v>
      </c>
      <c r="G833">
        <f t="shared" si="227"/>
        <v>0</v>
      </c>
      <c r="H833" s="2"/>
      <c r="Z833" s="5"/>
    </row>
    <row r="834" spans="2:26" x14ac:dyDescent="0.25">
      <c r="B834" t="str">
        <f t="shared" si="242"/>
        <v>U-telluscwestin</v>
      </c>
      <c r="C834" t="s">
        <v>652</v>
      </c>
      <c r="D834"/>
      <c r="F834">
        <v>3</v>
      </c>
      <c r="G834">
        <f t="shared" si="227"/>
        <v>0</v>
      </c>
      <c r="H834" s="2"/>
    </row>
    <row r="835" spans="2:26" x14ac:dyDescent="0.25">
      <c r="B835" t="str">
        <f t="shared" si="242"/>
        <v>U-telluscwestin</v>
      </c>
      <c r="D835"/>
      <c r="F835">
        <f t="shared" ref="F835:F837" si="245">F834</f>
        <v>3</v>
      </c>
      <c r="G835">
        <f t="shared" ref="G835:G898" si="246">D835*F835</f>
        <v>0</v>
      </c>
      <c r="H835" s="2"/>
    </row>
    <row r="836" spans="2:26" x14ac:dyDescent="0.25">
      <c r="B836" s="5" t="str">
        <f t="shared" si="242"/>
        <v>U-telluscwestin</v>
      </c>
      <c r="D836" s="5">
        <v>1</v>
      </c>
      <c r="E836" t="s">
        <v>84</v>
      </c>
      <c r="F836">
        <f t="shared" si="245"/>
        <v>3</v>
      </c>
      <c r="G836">
        <f t="shared" si="246"/>
        <v>3</v>
      </c>
      <c r="H836" s="2"/>
    </row>
    <row r="837" spans="2:26" x14ac:dyDescent="0.25">
      <c r="B837" t="s">
        <v>653</v>
      </c>
      <c r="D837"/>
      <c r="F837">
        <f t="shared" si="245"/>
        <v>3</v>
      </c>
      <c r="G837">
        <f t="shared" si="246"/>
        <v>0</v>
      </c>
      <c r="H837" s="2"/>
      <c r="Z837" s="5"/>
    </row>
    <row r="838" spans="2:26" x14ac:dyDescent="0.25">
      <c r="B838" t="str">
        <f t="shared" ref="B838:B869" si="247">B837</f>
        <v>agirbal</v>
      </c>
      <c r="C838" t="s">
        <v>654</v>
      </c>
      <c r="D838"/>
      <c r="F838">
        <v>8</v>
      </c>
      <c r="G838">
        <f t="shared" si="246"/>
        <v>0</v>
      </c>
      <c r="H838" s="2"/>
      <c r="Z838" s="5"/>
    </row>
    <row r="839" spans="2:26" x14ac:dyDescent="0.25">
      <c r="B839" t="str">
        <f t="shared" si="247"/>
        <v>agirbal</v>
      </c>
      <c r="D839"/>
      <c r="F839">
        <f t="shared" ref="F839:F841" si="248">F838</f>
        <v>8</v>
      </c>
      <c r="G839">
        <f t="shared" si="246"/>
        <v>0</v>
      </c>
      <c r="H839" s="2"/>
    </row>
    <row r="840" spans="2:26" x14ac:dyDescent="0.25">
      <c r="B840" s="5" t="str">
        <f t="shared" si="247"/>
        <v>agirbal</v>
      </c>
      <c r="D840" s="5">
        <v>1</v>
      </c>
      <c r="E840" t="s">
        <v>21</v>
      </c>
      <c r="F840">
        <f t="shared" si="248"/>
        <v>8</v>
      </c>
      <c r="G840">
        <f t="shared" si="246"/>
        <v>8</v>
      </c>
      <c r="H840" s="2"/>
    </row>
    <row r="841" spans="2:26" x14ac:dyDescent="0.25">
      <c r="B841" t="str">
        <f t="shared" si="247"/>
        <v>agirbal</v>
      </c>
      <c r="D841"/>
      <c r="F841">
        <f t="shared" si="248"/>
        <v>8</v>
      </c>
      <c r="G841">
        <f t="shared" si="246"/>
        <v>0</v>
      </c>
      <c r="H841" s="2"/>
    </row>
    <row r="842" spans="2:26" x14ac:dyDescent="0.25">
      <c r="B842" t="str">
        <f t="shared" si="247"/>
        <v>agirbal</v>
      </c>
      <c r="C842" t="s">
        <v>655</v>
      </c>
      <c r="D842"/>
      <c r="F842">
        <v>10</v>
      </c>
      <c r="G842">
        <f t="shared" si="246"/>
        <v>0</v>
      </c>
      <c r="H842" s="2"/>
      <c r="Z842" s="5"/>
    </row>
    <row r="843" spans="2:26" x14ac:dyDescent="0.25">
      <c r="B843" t="str">
        <f t="shared" si="247"/>
        <v>agirbal</v>
      </c>
      <c r="D843"/>
      <c r="F843">
        <f t="shared" ref="F843:F845" si="249">F842</f>
        <v>10</v>
      </c>
      <c r="G843">
        <f t="shared" si="246"/>
        <v>0</v>
      </c>
      <c r="H843" s="2"/>
    </row>
    <row r="844" spans="2:26" x14ac:dyDescent="0.25">
      <c r="B844" s="5" t="str">
        <f t="shared" si="247"/>
        <v>agirbal</v>
      </c>
      <c r="D844" s="5">
        <v>1</v>
      </c>
      <c r="E844" t="s">
        <v>22</v>
      </c>
      <c r="F844">
        <f t="shared" si="249"/>
        <v>10</v>
      </c>
      <c r="G844">
        <f t="shared" si="246"/>
        <v>10</v>
      </c>
      <c r="H844" s="2"/>
    </row>
    <row r="845" spans="2:26" x14ac:dyDescent="0.25">
      <c r="B845" t="str">
        <f t="shared" si="247"/>
        <v>agirbal</v>
      </c>
      <c r="D845"/>
      <c r="F845">
        <f t="shared" si="249"/>
        <v>10</v>
      </c>
      <c r="G845">
        <f t="shared" si="246"/>
        <v>0</v>
      </c>
      <c r="H845" s="2"/>
      <c r="Z845" s="5"/>
    </row>
    <row r="846" spans="2:26" x14ac:dyDescent="0.25">
      <c r="B846" t="str">
        <f t="shared" si="247"/>
        <v>agirbal</v>
      </c>
      <c r="C846" t="s">
        <v>656</v>
      </c>
      <c r="D846"/>
      <c r="F846">
        <v>237</v>
      </c>
      <c r="G846">
        <f t="shared" si="246"/>
        <v>0</v>
      </c>
      <c r="H846" s="2"/>
    </row>
    <row r="847" spans="2:26" x14ac:dyDescent="0.25">
      <c r="B847" t="str">
        <f t="shared" si="247"/>
        <v>agirbal</v>
      </c>
      <c r="D847"/>
      <c r="F847">
        <f t="shared" ref="F847:F850" si="250">F846</f>
        <v>237</v>
      </c>
      <c r="G847">
        <f t="shared" si="246"/>
        <v>0</v>
      </c>
      <c r="H847" s="2"/>
    </row>
    <row r="848" spans="2:26" x14ac:dyDescent="0.25">
      <c r="B848" s="5" t="str">
        <f t="shared" si="247"/>
        <v>agirbal</v>
      </c>
      <c r="D848" s="5">
        <v>7.3999999999999996E-2</v>
      </c>
      <c r="E848" t="s">
        <v>34</v>
      </c>
      <c r="F848">
        <f t="shared" si="250"/>
        <v>237</v>
      </c>
      <c r="G848">
        <f t="shared" si="246"/>
        <v>17.538</v>
      </c>
      <c r="H848" s="2"/>
    </row>
    <row r="849" spans="2:26" x14ac:dyDescent="0.25">
      <c r="B849" s="5" t="str">
        <f t="shared" si="247"/>
        <v>agirbal</v>
      </c>
      <c r="D849" s="5">
        <v>0.92500000000000004</v>
      </c>
      <c r="E849" t="s">
        <v>27</v>
      </c>
      <c r="F849">
        <f t="shared" si="250"/>
        <v>237</v>
      </c>
      <c r="G849">
        <f t="shared" si="246"/>
        <v>219.22500000000002</v>
      </c>
      <c r="H849" s="2"/>
      <c r="Z849" s="5"/>
    </row>
    <row r="850" spans="2:26" x14ac:dyDescent="0.25">
      <c r="B850" t="str">
        <f t="shared" si="247"/>
        <v>agirbal</v>
      </c>
      <c r="D850"/>
      <c r="F850">
        <f t="shared" si="250"/>
        <v>237</v>
      </c>
      <c r="G850">
        <f t="shared" si="246"/>
        <v>0</v>
      </c>
      <c r="H850" s="2"/>
    </row>
    <row r="851" spans="2:26" x14ac:dyDescent="0.25">
      <c r="B851" t="str">
        <f t="shared" si="247"/>
        <v>agirbal</v>
      </c>
      <c r="C851" t="s">
        <v>657</v>
      </c>
      <c r="D851"/>
      <c r="F851">
        <v>79</v>
      </c>
      <c r="G851">
        <f t="shared" si="246"/>
        <v>0</v>
      </c>
      <c r="H851" s="2"/>
    </row>
    <row r="852" spans="2:26" x14ac:dyDescent="0.25">
      <c r="B852" t="str">
        <f t="shared" si="247"/>
        <v>agirbal</v>
      </c>
      <c r="D852"/>
      <c r="F852">
        <f t="shared" ref="F852:F856" si="251">F851</f>
        <v>79</v>
      </c>
      <c r="G852">
        <f t="shared" si="246"/>
        <v>0</v>
      </c>
      <c r="H852" s="2"/>
    </row>
    <row r="853" spans="2:26" x14ac:dyDescent="0.25">
      <c r="B853" s="5" t="str">
        <f t="shared" si="247"/>
        <v>agirbal</v>
      </c>
      <c r="D853" s="5">
        <v>0.48699999999999999</v>
      </c>
      <c r="E853" t="s">
        <v>49</v>
      </c>
      <c r="F853">
        <f t="shared" si="251"/>
        <v>79</v>
      </c>
      <c r="G853">
        <f t="shared" si="246"/>
        <v>38.472999999999999</v>
      </c>
      <c r="H853" s="2"/>
      <c r="Z853" s="5"/>
    </row>
    <row r="854" spans="2:26" x14ac:dyDescent="0.25">
      <c r="B854" s="5" t="str">
        <f t="shared" si="247"/>
        <v>agirbal</v>
      </c>
      <c r="D854" s="5">
        <v>0.17499999999999999</v>
      </c>
      <c r="E854" t="s">
        <v>22</v>
      </c>
      <c r="F854">
        <f t="shared" si="251"/>
        <v>79</v>
      </c>
      <c r="G854">
        <f t="shared" si="246"/>
        <v>13.824999999999999</v>
      </c>
      <c r="H854" s="2"/>
      <c r="Z854" s="5"/>
    </row>
    <row r="855" spans="2:26" x14ac:dyDescent="0.25">
      <c r="B855" s="5" t="str">
        <f t="shared" si="247"/>
        <v>agirbal</v>
      </c>
      <c r="D855" s="5">
        <v>0.33700000000000002</v>
      </c>
      <c r="E855" t="s">
        <v>27</v>
      </c>
      <c r="F855">
        <f t="shared" si="251"/>
        <v>79</v>
      </c>
      <c r="G855">
        <f t="shared" si="246"/>
        <v>26.623000000000001</v>
      </c>
      <c r="H855" s="2"/>
    </row>
    <row r="856" spans="2:26" x14ac:dyDescent="0.25">
      <c r="B856" t="str">
        <f t="shared" si="247"/>
        <v>agirbal</v>
      </c>
      <c r="D856"/>
      <c r="F856">
        <f t="shared" si="251"/>
        <v>79</v>
      </c>
      <c r="G856">
        <f t="shared" si="246"/>
        <v>0</v>
      </c>
      <c r="H856" s="2"/>
    </row>
    <row r="857" spans="2:26" x14ac:dyDescent="0.25">
      <c r="B857" t="str">
        <f t="shared" si="247"/>
        <v>agirbal</v>
      </c>
      <c r="C857" t="s">
        <v>658</v>
      </c>
      <c r="D857"/>
      <c r="F857">
        <v>79</v>
      </c>
      <c r="G857">
        <f t="shared" si="246"/>
        <v>0</v>
      </c>
      <c r="H857" s="2"/>
    </row>
    <row r="858" spans="2:26" x14ac:dyDescent="0.25">
      <c r="B858" t="str">
        <f t="shared" si="247"/>
        <v>agirbal</v>
      </c>
      <c r="D858"/>
      <c r="F858">
        <f t="shared" ref="F858:F862" si="252">F857</f>
        <v>79</v>
      </c>
      <c r="G858">
        <f t="shared" si="246"/>
        <v>0</v>
      </c>
      <c r="H858" s="2"/>
      <c r="Z858" s="5"/>
    </row>
    <row r="859" spans="2:26" x14ac:dyDescent="0.25">
      <c r="B859" s="5" t="str">
        <f t="shared" si="247"/>
        <v>agirbal</v>
      </c>
      <c r="D859" s="5">
        <v>0.48699999999999999</v>
      </c>
      <c r="E859" t="s">
        <v>49</v>
      </c>
      <c r="F859">
        <f t="shared" si="252"/>
        <v>79</v>
      </c>
      <c r="G859">
        <f t="shared" si="246"/>
        <v>38.472999999999999</v>
      </c>
      <c r="H859" s="2"/>
      <c r="Z859" s="5"/>
    </row>
    <row r="860" spans="2:26" x14ac:dyDescent="0.25">
      <c r="B860" s="5" t="str">
        <f t="shared" si="247"/>
        <v>agirbal</v>
      </c>
      <c r="D860" s="5">
        <v>0.17499999999999999</v>
      </c>
      <c r="E860" t="s">
        <v>22</v>
      </c>
      <c r="F860">
        <f t="shared" si="252"/>
        <v>79</v>
      </c>
      <c r="G860">
        <f t="shared" si="246"/>
        <v>13.824999999999999</v>
      </c>
      <c r="H860" s="2"/>
      <c r="Z860" s="5"/>
    </row>
    <row r="861" spans="2:26" x14ac:dyDescent="0.25">
      <c r="B861" s="5" t="str">
        <f t="shared" si="247"/>
        <v>agirbal</v>
      </c>
      <c r="D861" s="5">
        <v>0.33700000000000002</v>
      </c>
      <c r="E861" t="s">
        <v>27</v>
      </c>
      <c r="F861">
        <f t="shared" si="252"/>
        <v>79</v>
      </c>
      <c r="G861">
        <f t="shared" si="246"/>
        <v>26.623000000000001</v>
      </c>
      <c r="H861" s="2"/>
    </row>
    <row r="862" spans="2:26" x14ac:dyDescent="0.25">
      <c r="B862" t="str">
        <f t="shared" si="247"/>
        <v>agirbal</v>
      </c>
      <c r="D862"/>
      <c r="F862">
        <f t="shared" si="252"/>
        <v>79</v>
      </c>
      <c r="G862">
        <f t="shared" si="246"/>
        <v>0</v>
      </c>
      <c r="H862" s="2"/>
    </row>
    <row r="863" spans="2:26" x14ac:dyDescent="0.25">
      <c r="B863" t="str">
        <f t="shared" si="247"/>
        <v>agirbal</v>
      </c>
      <c r="C863" s="4" t="s">
        <v>659</v>
      </c>
      <c r="D863"/>
      <c r="F863">
        <v>12</v>
      </c>
      <c r="G863">
        <f t="shared" si="246"/>
        <v>0</v>
      </c>
      <c r="H863" s="2"/>
    </row>
    <row r="864" spans="2:26" x14ac:dyDescent="0.25">
      <c r="B864" t="str">
        <f t="shared" si="247"/>
        <v>agirbal</v>
      </c>
      <c r="D864"/>
      <c r="F864">
        <f t="shared" ref="F864:F866" si="253">F863</f>
        <v>12</v>
      </c>
      <c r="G864">
        <f t="shared" si="246"/>
        <v>0</v>
      </c>
      <c r="H864" s="2"/>
      <c r="Z864" s="5"/>
    </row>
    <row r="865" spans="2:26" x14ac:dyDescent="0.25">
      <c r="B865" s="5" t="str">
        <f t="shared" si="247"/>
        <v>agirbal</v>
      </c>
      <c r="D865" s="5">
        <v>1</v>
      </c>
      <c r="E865" t="s">
        <v>22</v>
      </c>
      <c r="F865">
        <f t="shared" si="253"/>
        <v>12</v>
      </c>
      <c r="G865">
        <f t="shared" si="246"/>
        <v>12</v>
      </c>
      <c r="H865" s="2"/>
      <c r="Z865" s="5"/>
    </row>
    <row r="866" spans="2:26" x14ac:dyDescent="0.25">
      <c r="B866" t="str">
        <f t="shared" si="247"/>
        <v>agirbal</v>
      </c>
      <c r="D866"/>
      <c r="F866">
        <f t="shared" si="253"/>
        <v>12</v>
      </c>
      <c r="G866">
        <f t="shared" si="246"/>
        <v>0</v>
      </c>
      <c r="H866" s="2"/>
      <c r="Z866" s="5"/>
    </row>
    <row r="867" spans="2:26" x14ac:dyDescent="0.25">
      <c r="B867" t="str">
        <f t="shared" si="247"/>
        <v>agirbal</v>
      </c>
      <c r="C867" t="s">
        <v>660</v>
      </c>
      <c r="D867"/>
      <c r="F867">
        <v>8</v>
      </c>
      <c r="G867">
        <f t="shared" si="246"/>
        <v>0</v>
      </c>
      <c r="H867" s="2"/>
    </row>
    <row r="868" spans="2:26" x14ac:dyDescent="0.25">
      <c r="B868" t="str">
        <f t="shared" si="247"/>
        <v>agirbal</v>
      </c>
      <c r="D868"/>
      <c r="F868">
        <f t="shared" ref="F868:F871" si="254">F867</f>
        <v>8</v>
      </c>
      <c r="G868">
        <f t="shared" si="246"/>
        <v>0</v>
      </c>
      <c r="H868" s="2"/>
    </row>
    <row r="869" spans="2:26" x14ac:dyDescent="0.25">
      <c r="B869" s="5" t="str">
        <f t="shared" si="247"/>
        <v>agirbal</v>
      </c>
      <c r="D869" s="5">
        <v>0.38900000000000001</v>
      </c>
      <c r="E869" t="s">
        <v>30</v>
      </c>
      <c r="F869">
        <f t="shared" si="254"/>
        <v>8</v>
      </c>
      <c r="G869">
        <f t="shared" si="246"/>
        <v>3.1120000000000001</v>
      </c>
      <c r="H869" s="2"/>
    </row>
    <row r="870" spans="2:26" x14ac:dyDescent="0.25">
      <c r="B870" s="5" t="str">
        <f t="shared" ref="B870:B901" si="255">B869</f>
        <v>agirbal</v>
      </c>
      <c r="D870" s="5">
        <v>0.61</v>
      </c>
      <c r="E870" t="s">
        <v>24</v>
      </c>
      <c r="F870">
        <f t="shared" si="254"/>
        <v>8</v>
      </c>
      <c r="G870">
        <f t="shared" si="246"/>
        <v>4.88</v>
      </c>
      <c r="H870" s="2"/>
      <c r="Z870" s="5"/>
    </row>
    <row r="871" spans="2:26" x14ac:dyDescent="0.25">
      <c r="B871" t="str">
        <f t="shared" si="255"/>
        <v>agirbal</v>
      </c>
      <c r="D871"/>
      <c r="F871">
        <f t="shared" si="254"/>
        <v>8</v>
      </c>
      <c r="G871">
        <f t="shared" si="246"/>
        <v>0</v>
      </c>
      <c r="H871" s="2"/>
    </row>
    <row r="872" spans="2:26" x14ac:dyDescent="0.25">
      <c r="B872" t="str">
        <f t="shared" si="255"/>
        <v>agirbal</v>
      </c>
      <c r="C872" t="s">
        <v>661</v>
      </c>
      <c r="D872"/>
      <c r="F872">
        <v>6</v>
      </c>
      <c r="G872">
        <f t="shared" si="246"/>
        <v>0</v>
      </c>
      <c r="H872" s="2"/>
    </row>
    <row r="873" spans="2:26" x14ac:dyDescent="0.25">
      <c r="B873" t="str">
        <f t="shared" si="255"/>
        <v>agirbal</v>
      </c>
      <c r="D873"/>
      <c r="F873">
        <f t="shared" ref="F873:F875" si="256">F872</f>
        <v>6</v>
      </c>
      <c r="G873">
        <f t="shared" si="246"/>
        <v>0</v>
      </c>
      <c r="H873" s="2"/>
    </row>
    <row r="874" spans="2:26" x14ac:dyDescent="0.25">
      <c r="B874" s="5" t="str">
        <f t="shared" si="255"/>
        <v>agirbal</v>
      </c>
      <c r="D874" s="5">
        <v>1</v>
      </c>
      <c r="E874" t="s">
        <v>22</v>
      </c>
      <c r="F874">
        <f t="shared" si="256"/>
        <v>6</v>
      </c>
      <c r="G874">
        <f t="shared" si="246"/>
        <v>6</v>
      </c>
      <c r="H874" s="2"/>
      <c r="Z874" s="5"/>
    </row>
    <row r="875" spans="2:26" x14ac:dyDescent="0.25">
      <c r="B875" t="str">
        <f t="shared" si="255"/>
        <v>agirbal</v>
      </c>
      <c r="D875"/>
      <c r="F875">
        <f t="shared" si="256"/>
        <v>6</v>
      </c>
      <c r="G875">
        <f t="shared" si="246"/>
        <v>0</v>
      </c>
      <c r="H875" s="2"/>
      <c r="Z875" s="5"/>
    </row>
    <row r="876" spans="2:26" x14ac:dyDescent="0.25">
      <c r="B876" t="str">
        <f t="shared" si="255"/>
        <v>agirbal</v>
      </c>
      <c r="C876" t="s">
        <v>662</v>
      </c>
      <c r="D876"/>
      <c r="F876">
        <v>48</v>
      </c>
      <c r="G876">
        <f t="shared" si="246"/>
        <v>0</v>
      </c>
      <c r="H876" s="2"/>
    </row>
    <row r="877" spans="2:26" x14ac:dyDescent="0.25">
      <c r="B877" t="str">
        <f t="shared" si="255"/>
        <v>agirbal</v>
      </c>
      <c r="D877"/>
      <c r="F877">
        <f t="shared" ref="F877:F879" si="257">F876</f>
        <v>48</v>
      </c>
      <c r="G877">
        <f t="shared" si="246"/>
        <v>0</v>
      </c>
      <c r="H877" s="2"/>
    </row>
    <row r="878" spans="2:26" x14ac:dyDescent="0.25">
      <c r="B878" s="5" t="str">
        <f t="shared" si="255"/>
        <v>agirbal</v>
      </c>
      <c r="D878" s="5">
        <v>1</v>
      </c>
      <c r="E878" t="s">
        <v>22</v>
      </c>
      <c r="F878">
        <f t="shared" si="257"/>
        <v>48</v>
      </c>
      <c r="G878">
        <f t="shared" si="246"/>
        <v>48</v>
      </c>
      <c r="H878" s="2"/>
    </row>
    <row r="879" spans="2:26" x14ac:dyDescent="0.25">
      <c r="B879" t="str">
        <f t="shared" si="255"/>
        <v>agirbal</v>
      </c>
      <c r="D879"/>
      <c r="F879">
        <f t="shared" si="257"/>
        <v>48</v>
      </c>
      <c r="G879">
        <f t="shared" si="246"/>
        <v>0</v>
      </c>
      <c r="H879" s="2"/>
      <c r="Z879" s="5"/>
    </row>
    <row r="880" spans="2:26" x14ac:dyDescent="0.25">
      <c r="B880" t="str">
        <f t="shared" si="255"/>
        <v>agirbal</v>
      </c>
      <c r="C880" t="s">
        <v>663</v>
      </c>
      <c r="D880"/>
      <c r="F880">
        <v>46</v>
      </c>
      <c r="G880">
        <f t="shared" si="246"/>
        <v>0</v>
      </c>
      <c r="H880" s="2"/>
    </row>
    <row r="881" spans="2:26" x14ac:dyDescent="0.25">
      <c r="B881" t="str">
        <f t="shared" si="255"/>
        <v>agirbal</v>
      </c>
      <c r="D881"/>
      <c r="F881">
        <f t="shared" ref="F881:F883" si="258">F880</f>
        <v>46</v>
      </c>
      <c r="G881">
        <f t="shared" si="246"/>
        <v>0</v>
      </c>
      <c r="H881" s="2"/>
    </row>
    <row r="882" spans="2:26" x14ac:dyDescent="0.25">
      <c r="B882" s="5" t="str">
        <f t="shared" si="255"/>
        <v>agirbal</v>
      </c>
      <c r="D882" s="5">
        <v>1</v>
      </c>
      <c r="E882" t="s">
        <v>30</v>
      </c>
      <c r="F882">
        <f t="shared" si="258"/>
        <v>46</v>
      </c>
      <c r="G882">
        <f t="shared" si="246"/>
        <v>46</v>
      </c>
      <c r="H882" s="2"/>
    </row>
    <row r="883" spans="2:26" x14ac:dyDescent="0.25">
      <c r="B883" t="str">
        <f t="shared" si="255"/>
        <v>agirbal</v>
      </c>
      <c r="D883"/>
      <c r="F883">
        <f t="shared" si="258"/>
        <v>46</v>
      </c>
      <c r="G883">
        <f t="shared" si="246"/>
        <v>0</v>
      </c>
      <c r="H883" s="2"/>
      <c r="Z883" s="5"/>
    </row>
    <row r="884" spans="2:26" x14ac:dyDescent="0.25">
      <c r="B884" t="str">
        <f t="shared" si="255"/>
        <v>agirbal</v>
      </c>
      <c r="C884" t="s">
        <v>664</v>
      </c>
      <c r="D884"/>
      <c r="F884">
        <v>51</v>
      </c>
      <c r="G884">
        <f t="shared" si="246"/>
        <v>0</v>
      </c>
      <c r="H884" s="2"/>
    </row>
    <row r="885" spans="2:26" x14ac:dyDescent="0.25">
      <c r="B885" t="str">
        <f t="shared" si="255"/>
        <v>agirbal</v>
      </c>
      <c r="D885"/>
      <c r="F885">
        <f t="shared" ref="F885:F888" si="259">F884</f>
        <v>51</v>
      </c>
      <c r="G885">
        <f t="shared" si="246"/>
        <v>0</v>
      </c>
      <c r="H885" s="2"/>
    </row>
    <row r="886" spans="2:26" x14ac:dyDescent="0.25">
      <c r="B886" s="5" t="str">
        <f t="shared" si="255"/>
        <v>agirbal</v>
      </c>
      <c r="D886" s="5">
        <v>0.78300000000000003</v>
      </c>
      <c r="E886" t="s">
        <v>22</v>
      </c>
      <c r="F886">
        <f t="shared" si="259"/>
        <v>51</v>
      </c>
      <c r="G886">
        <f t="shared" si="246"/>
        <v>39.933</v>
      </c>
      <c r="H886" s="2"/>
    </row>
    <row r="887" spans="2:26" x14ac:dyDescent="0.25">
      <c r="B887" s="5" t="str">
        <f t="shared" si="255"/>
        <v>agirbal</v>
      </c>
      <c r="D887" s="5">
        <v>0.216</v>
      </c>
      <c r="E887" t="s">
        <v>30</v>
      </c>
      <c r="F887">
        <f t="shared" si="259"/>
        <v>51</v>
      </c>
      <c r="G887">
        <f t="shared" si="246"/>
        <v>11.016</v>
      </c>
      <c r="H887" s="2"/>
      <c r="Z887" s="5"/>
    </row>
    <row r="888" spans="2:26" x14ac:dyDescent="0.25">
      <c r="B888" t="str">
        <f t="shared" si="255"/>
        <v>agirbal</v>
      </c>
      <c r="D888"/>
      <c r="F888">
        <f t="shared" si="259"/>
        <v>51</v>
      </c>
      <c r="G888">
        <f t="shared" si="246"/>
        <v>0</v>
      </c>
      <c r="H888" s="2"/>
    </row>
    <row r="889" spans="2:26" x14ac:dyDescent="0.25">
      <c r="B889" t="str">
        <f t="shared" si="255"/>
        <v>agirbal</v>
      </c>
      <c r="C889" t="s">
        <v>665</v>
      </c>
      <c r="D889"/>
      <c r="F889">
        <v>13</v>
      </c>
      <c r="G889">
        <f t="shared" si="246"/>
        <v>0</v>
      </c>
      <c r="H889" s="2"/>
    </row>
    <row r="890" spans="2:26" x14ac:dyDescent="0.25">
      <c r="B890" t="str">
        <f t="shared" si="255"/>
        <v>agirbal</v>
      </c>
      <c r="D890"/>
      <c r="F890">
        <f t="shared" ref="F890:F892" si="260">F889</f>
        <v>13</v>
      </c>
      <c r="G890">
        <f t="shared" si="246"/>
        <v>0</v>
      </c>
      <c r="H890" s="2"/>
    </row>
    <row r="891" spans="2:26" x14ac:dyDescent="0.25">
      <c r="B891" s="5" t="str">
        <f t="shared" si="255"/>
        <v>agirbal</v>
      </c>
      <c r="D891" s="5">
        <v>1</v>
      </c>
      <c r="E891" t="s">
        <v>30</v>
      </c>
      <c r="F891">
        <f t="shared" si="260"/>
        <v>13</v>
      </c>
      <c r="G891">
        <f t="shared" si="246"/>
        <v>13</v>
      </c>
      <c r="H891" s="2"/>
      <c r="Z891" s="5"/>
    </row>
    <row r="892" spans="2:26" x14ac:dyDescent="0.25">
      <c r="B892" t="str">
        <f t="shared" si="255"/>
        <v>agirbal</v>
      </c>
      <c r="D892"/>
      <c r="F892">
        <f t="shared" si="260"/>
        <v>13</v>
      </c>
      <c r="G892">
        <f t="shared" si="246"/>
        <v>0</v>
      </c>
      <c r="H892" s="2"/>
      <c r="Z892" s="5"/>
    </row>
    <row r="893" spans="2:26" x14ac:dyDescent="0.25">
      <c r="B893" t="str">
        <f t="shared" si="255"/>
        <v>agirbal</v>
      </c>
      <c r="C893" t="s">
        <v>666</v>
      </c>
      <c r="D893"/>
      <c r="F893">
        <v>20</v>
      </c>
      <c r="G893">
        <f t="shared" si="246"/>
        <v>0</v>
      </c>
      <c r="H893" s="2"/>
    </row>
    <row r="894" spans="2:26" x14ac:dyDescent="0.25">
      <c r="B894" t="str">
        <f t="shared" si="255"/>
        <v>agirbal</v>
      </c>
      <c r="D894"/>
      <c r="F894">
        <f t="shared" ref="F894:F896" si="261">F893</f>
        <v>20</v>
      </c>
      <c r="G894">
        <f t="shared" si="246"/>
        <v>0</v>
      </c>
      <c r="H894" s="2"/>
    </row>
    <row r="895" spans="2:26" x14ac:dyDescent="0.25">
      <c r="B895" s="5" t="str">
        <f t="shared" si="255"/>
        <v>agirbal</v>
      </c>
      <c r="D895" s="5">
        <v>1</v>
      </c>
      <c r="E895" t="s">
        <v>22</v>
      </c>
      <c r="F895">
        <f t="shared" si="261"/>
        <v>20</v>
      </c>
      <c r="G895">
        <f t="shared" si="246"/>
        <v>20</v>
      </c>
      <c r="H895" s="2"/>
    </row>
    <row r="896" spans="2:26" x14ac:dyDescent="0.25">
      <c r="B896" t="str">
        <f t="shared" si="255"/>
        <v>agirbal</v>
      </c>
      <c r="D896"/>
      <c r="F896">
        <f t="shared" si="261"/>
        <v>20</v>
      </c>
      <c r="G896">
        <f t="shared" si="246"/>
        <v>0</v>
      </c>
      <c r="H896" s="2"/>
      <c r="Z896" s="5"/>
    </row>
    <row r="897" spans="2:26" x14ac:dyDescent="0.25">
      <c r="B897" t="str">
        <f t="shared" si="255"/>
        <v>agirbal</v>
      </c>
      <c r="C897" t="s">
        <v>667</v>
      </c>
      <c r="D897"/>
      <c r="F897">
        <v>4</v>
      </c>
      <c r="G897">
        <f t="shared" si="246"/>
        <v>0</v>
      </c>
      <c r="H897" s="2"/>
    </row>
    <row r="898" spans="2:26" x14ac:dyDescent="0.25">
      <c r="B898" t="str">
        <f t="shared" si="255"/>
        <v>agirbal</v>
      </c>
      <c r="D898"/>
      <c r="F898">
        <f t="shared" ref="F898:F900" si="262">F897</f>
        <v>4</v>
      </c>
      <c r="G898">
        <f t="shared" si="246"/>
        <v>0</v>
      </c>
      <c r="H898" s="2"/>
    </row>
    <row r="899" spans="2:26" x14ac:dyDescent="0.25">
      <c r="B899" s="5" t="str">
        <f t="shared" si="255"/>
        <v>agirbal</v>
      </c>
      <c r="D899" s="5">
        <v>1</v>
      </c>
      <c r="E899" t="s">
        <v>34</v>
      </c>
      <c r="F899">
        <f t="shared" si="262"/>
        <v>4</v>
      </c>
      <c r="G899">
        <f t="shared" ref="G899:G962" si="263">D899*F899</f>
        <v>4</v>
      </c>
      <c r="H899" s="2"/>
    </row>
    <row r="900" spans="2:26" x14ac:dyDescent="0.25">
      <c r="B900" t="str">
        <f t="shared" si="255"/>
        <v>agirbal</v>
      </c>
      <c r="D900"/>
      <c r="F900">
        <f t="shared" si="262"/>
        <v>4</v>
      </c>
      <c r="G900">
        <f t="shared" si="263"/>
        <v>0</v>
      </c>
      <c r="H900" s="2"/>
      <c r="Z900" s="5"/>
    </row>
    <row r="901" spans="2:26" x14ac:dyDescent="0.25">
      <c r="B901" t="str">
        <f t="shared" si="255"/>
        <v>agirbal</v>
      </c>
      <c r="C901" t="s">
        <v>668</v>
      </c>
      <c r="D901"/>
      <c r="F901">
        <v>4</v>
      </c>
      <c r="G901">
        <f t="shared" si="263"/>
        <v>0</v>
      </c>
      <c r="H901" s="2"/>
    </row>
    <row r="902" spans="2:26" x14ac:dyDescent="0.25">
      <c r="B902" t="str">
        <f t="shared" ref="B902:B933" si="264">B901</f>
        <v>agirbal</v>
      </c>
      <c r="D902"/>
      <c r="F902">
        <f t="shared" ref="F902:F904" si="265">F901</f>
        <v>4</v>
      </c>
      <c r="G902">
        <f t="shared" si="263"/>
        <v>0</v>
      </c>
      <c r="H902" s="2"/>
    </row>
    <row r="903" spans="2:26" x14ac:dyDescent="0.25">
      <c r="B903" s="5" t="str">
        <f t="shared" si="264"/>
        <v>agirbal</v>
      </c>
      <c r="D903" s="5">
        <v>1</v>
      </c>
      <c r="E903" t="s">
        <v>669</v>
      </c>
      <c r="F903">
        <f t="shared" si="265"/>
        <v>4</v>
      </c>
      <c r="G903">
        <f t="shared" si="263"/>
        <v>4</v>
      </c>
      <c r="H903" s="2"/>
    </row>
    <row r="904" spans="2:26" x14ac:dyDescent="0.25">
      <c r="B904" t="str">
        <f t="shared" si="264"/>
        <v>agirbal</v>
      </c>
      <c r="D904"/>
      <c r="F904">
        <f t="shared" si="265"/>
        <v>4</v>
      </c>
      <c r="G904">
        <f t="shared" si="263"/>
        <v>0</v>
      </c>
      <c r="H904" s="2"/>
      <c r="Z904" s="5"/>
    </row>
    <row r="905" spans="2:26" x14ac:dyDescent="0.25">
      <c r="B905" t="str">
        <f t="shared" si="264"/>
        <v>agirbal</v>
      </c>
      <c r="C905" s="4" t="s">
        <v>670</v>
      </c>
      <c r="D905"/>
      <c r="F905">
        <v>33</v>
      </c>
      <c r="G905">
        <f t="shared" si="263"/>
        <v>0</v>
      </c>
      <c r="H905" s="2"/>
    </row>
    <row r="906" spans="2:26" x14ac:dyDescent="0.25">
      <c r="B906" t="str">
        <f t="shared" si="264"/>
        <v>agirbal</v>
      </c>
      <c r="D906"/>
      <c r="F906">
        <f t="shared" ref="F906:F909" si="266">F905</f>
        <v>33</v>
      </c>
      <c r="G906">
        <f t="shared" si="263"/>
        <v>0</v>
      </c>
      <c r="H906" s="2"/>
    </row>
    <row r="907" spans="2:26" x14ac:dyDescent="0.25">
      <c r="B907" s="5" t="str">
        <f t="shared" si="264"/>
        <v>agirbal</v>
      </c>
      <c r="D907" s="5">
        <v>0.95399999999999996</v>
      </c>
      <c r="E907" t="s">
        <v>34</v>
      </c>
      <c r="F907">
        <f t="shared" si="266"/>
        <v>33</v>
      </c>
      <c r="G907">
        <f t="shared" si="263"/>
        <v>31.481999999999999</v>
      </c>
      <c r="H907" s="2"/>
    </row>
    <row r="908" spans="2:26" x14ac:dyDescent="0.25">
      <c r="B908" s="5" t="str">
        <f t="shared" si="264"/>
        <v>agirbal</v>
      </c>
      <c r="D908" s="5">
        <v>4.4999999999999998E-2</v>
      </c>
      <c r="E908" t="s">
        <v>27</v>
      </c>
      <c r="F908">
        <f t="shared" si="266"/>
        <v>33</v>
      </c>
      <c r="G908">
        <f t="shared" si="263"/>
        <v>1.4849999999999999</v>
      </c>
      <c r="H908" s="2"/>
      <c r="Z908" s="5"/>
    </row>
    <row r="909" spans="2:26" x14ac:dyDescent="0.25">
      <c r="B909" t="str">
        <f t="shared" si="264"/>
        <v>agirbal</v>
      </c>
      <c r="D909"/>
      <c r="F909">
        <f t="shared" si="266"/>
        <v>33</v>
      </c>
      <c r="G909">
        <f t="shared" si="263"/>
        <v>0</v>
      </c>
      <c r="H909" s="2"/>
    </row>
    <row r="910" spans="2:26" x14ac:dyDescent="0.25">
      <c r="B910" t="str">
        <f t="shared" si="264"/>
        <v>agirbal</v>
      </c>
      <c r="C910" t="s">
        <v>671</v>
      </c>
      <c r="D910"/>
      <c r="F910">
        <v>4</v>
      </c>
      <c r="G910">
        <f t="shared" si="263"/>
        <v>0</v>
      </c>
      <c r="H910" s="2"/>
    </row>
    <row r="911" spans="2:26" x14ac:dyDescent="0.25">
      <c r="B911" t="str">
        <f t="shared" si="264"/>
        <v>agirbal</v>
      </c>
      <c r="D911"/>
      <c r="F911">
        <f t="shared" ref="F911:F914" si="267">F910</f>
        <v>4</v>
      </c>
      <c r="G911">
        <f t="shared" si="263"/>
        <v>0</v>
      </c>
      <c r="H911" s="2"/>
    </row>
    <row r="912" spans="2:26" x14ac:dyDescent="0.25">
      <c r="B912" s="5" t="str">
        <f t="shared" si="264"/>
        <v>agirbal</v>
      </c>
      <c r="D912" s="5">
        <v>0.46</v>
      </c>
      <c r="E912" t="s">
        <v>30</v>
      </c>
      <c r="F912">
        <f t="shared" si="267"/>
        <v>4</v>
      </c>
      <c r="G912">
        <f t="shared" si="263"/>
        <v>1.84</v>
      </c>
      <c r="H912" s="2"/>
      <c r="Z912" s="5"/>
    </row>
    <row r="913" spans="2:26" x14ac:dyDescent="0.25">
      <c r="B913" s="5" t="str">
        <f t="shared" si="264"/>
        <v>agirbal</v>
      </c>
      <c r="D913" s="5">
        <v>0.53900000000000003</v>
      </c>
      <c r="E913" t="s">
        <v>24</v>
      </c>
      <c r="F913">
        <f t="shared" si="267"/>
        <v>4</v>
      </c>
      <c r="G913">
        <f t="shared" si="263"/>
        <v>2.1560000000000001</v>
      </c>
      <c r="H913" s="2"/>
      <c r="Z913" s="5"/>
    </row>
    <row r="914" spans="2:26" x14ac:dyDescent="0.25">
      <c r="B914" t="str">
        <f t="shared" si="264"/>
        <v>agirbal</v>
      </c>
      <c r="D914"/>
      <c r="F914">
        <f t="shared" si="267"/>
        <v>4</v>
      </c>
      <c r="G914">
        <f t="shared" si="263"/>
        <v>0</v>
      </c>
      <c r="H914" s="2"/>
    </row>
    <row r="915" spans="2:26" x14ac:dyDescent="0.25">
      <c r="B915" t="str">
        <f t="shared" si="264"/>
        <v>agirbal</v>
      </c>
      <c r="C915" t="s">
        <v>672</v>
      </c>
      <c r="D915"/>
      <c r="F915">
        <v>163</v>
      </c>
      <c r="G915">
        <f t="shared" si="263"/>
        <v>0</v>
      </c>
      <c r="H915" s="2"/>
    </row>
    <row r="916" spans="2:26" x14ac:dyDescent="0.25">
      <c r="B916" t="str">
        <f t="shared" si="264"/>
        <v>agirbal</v>
      </c>
      <c r="D916"/>
      <c r="F916">
        <f t="shared" ref="F916:F920" si="268">F915</f>
        <v>163</v>
      </c>
      <c r="G916">
        <f t="shared" si="263"/>
        <v>0</v>
      </c>
      <c r="H916" s="2"/>
    </row>
    <row r="917" spans="2:26" x14ac:dyDescent="0.25">
      <c r="B917" s="5" t="str">
        <f t="shared" si="264"/>
        <v>agirbal</v>
      </c>
      <c r="D917" s="5">
        <v>0.108</v>
      </c>
      <c r="E917" t="s">
        <v>22</v>
      </c>
      <c r="F917">
        <f t="shared" si="268"/>
        <v>163</v>
      </c>
      <c r="G917">
        <f t="shared" si="263"/>
        <v>17.603999999999999</v>
      </c>
      <c r="H917" s="2"/>
      <c r="Z917" s="5"/>
    </row>
    <row r="918" spans="2:26" x14ac:dyDescent="0.25">
      <c r="B918" s="5" t="str">
        <f t="shared" si="264"/>
        <v>agirbal</v>
      </c>
      <c r="D918" s="5">
        <v>0.17799999999999999</v>
      </c>
      <c r="E918" t="s">
        <v>30</v>
      </c>
      <c r="F918">
        <f t="shared" si="268"/>
        <v>163</v>
      </c>
      <c r="G918">
        <f t="shared" si="263"/>
        <v>29.013999999999999</v>
      </c>
      <c r="H918" s="2"/>
      <c r="Z918" s="5"/>
    </row>
    <row r="919" spans="2:26" x14ac:dyDescent="0.25">
      <c r="B919" s="5" t="str">
        <f t="shared" si="264"/>
        <v>agirbal</v>
      </c>
      <c r="D919" s="5">
        <v>0.71299999999999997</v>
      </c>
      <c r="E919" t="s">
        <v>24</v>
      </c>
      <c r="F919">
        <f t="shared" si="268"/>
        <v>163</v>
      </c>
      <c r="G919">
        <f t="shared" si="263"/>
        <v>116.21899999999999</v>
      </c>
      <c r="H919" s="2"/>
    </row>
    <row r="920" spans="2:26" x14ac:dyDescent="0.25">
      <c r="B920" t="str">
        <f t="shared" si="264"/>
        <v>agirbal</v>
      </c>
      <c r="D920"/>
      <c r="F920">
        <f t="shared" si="268"/>
        <v>163</v>
      </c>
      <c r="G920">
        <f t="shared" si="263"/>
        <v>0</v>
      </c>
      <c r="H920" s="2"/>
    </row>
    <row r="921" spans="2:26" x14ac:dyDescent="0.25">
      <c r="B921" t="str">
        <f t="shared" si="264"/>
        <v>agirbal</v>
      </c>
      <c r="C921" t="s">
        <v>673</v>
      </c>
      <c r="D921"/>
      <c r="F921">
        <v>37</v>
      </c>
      <c r="G921">
        <f t="shared" si="263"/>
        <v>0</v>
      </c>
      <c r="H921" s="2"/>
    </row>
    <row r="922" spans="2:26" x14ac:dyDescent="0.25">
      <c r="B922" t="str">
        <f t="shared" si="264"/>
        <v>agirbal</v>
      </c>
      <c r="D922"/>
      <c r="F922">
        <f t="shared" ref="F922:F925" si="269">F921</f>
        <v>37</v>
      </c>
      <c r="G922">
        <f t="shared" si="263"/>
        <v>0</v>
      </c>
      <c r="H922" s="2"/>
      <c r="Z922" s="5"/>
    </row>
    <row r="923" spans="2:26" x14ac:dyDescent="0.25">
      <c r="B923" s="5" t="str">
        <f t="shared" si="264"/>
        <v>agirbal</v>
      </c>
      <c r="D923" s="5">
        <v>0.57299999999999995</v>
      </c>
      <c r="E923" t="s">
        <v>22</v>
      </c>
      <c r="F923">
        <f t="shared" si="269"/>
        <v>37</v>
      </c>
      <c r="G923">
        <f t="shared" si="263"/>
        <v>21.200999999999997</v>
      </c>
      <c r="H923" s="2"/>
      <c r="Z923" s="5"/>
    </row>
    <row r="924" spans="2:26" x14ac:dyDescent="0.25">
      <c r="B924" s="5" t="str">
        <f t="shared" si="264"/>
        <v>agirbal</v>
      </c>
      <c r="D924" s="5">
        <v>0.42599999999999999</v>
      </c>
      <c r="E924" t="s">
        <v>30</v>
      </c>
      <c r="F924">
        <f t="shared" si="269"/>
        <v>37</v>
      </c>
      <c r="G924">
        <f t="shared" si="263"/>
        <v>15.762</v>
      </c>
      <c r="H924" s="2"/>
      <c r="Z924" s="5"/>
    </row>
    <row r="925" spans="2:26" x14ac:dyDescent="0.25">
      <c r="B925" t="str">
        <f t="shared" si="264"/>
        <v>agirbal</v>
      </c>
      <c r="D925"/>
      <c r="F925">
        <f t="shared" si="269"/>
        <v>37</v>
      </c>
      <c r="G925">
        <f t="shared" si="263"/>
        <v>0</v>
      </c>
      <c r="H925" s="2"/>
    </row>
    <row r="926" spans="2:26" x14ac:dyDescent="0.25">
      <c r="B926" t="str">
        <f t="shared" si="264"/>
        <v>agirbal</v>
      </c>
      <c r="C926" t="s">
        <v>674</v>
      </c>
      <c r="D926"/>
      <c r="F926">
        <v>25</v>
      </c>
      <c r="G926">
        <f t="shared" si="263"/>
        <v>0</v>
      </c>
      <c r="H926" s="2"/>
    </row>
    <row r="927" spans="2:26" x14ac:dyDescent="0.25">
      <c r="B927" t="str">
        <f t="shared" si="264"/>
        <v>agirbal</v>
      </c>
      <c r="D927"/>
      <c r="F927">
        <f t="shared" ref="F927:F929" si="270">F926</f>
        <v>25</v>
      </c>
      <c r="G927">
        <f t="shared" si="263"/>
        <v>0</v>
      </c>
      <c r="H927" s="2"/>
    </row>
    <row r="928" spans="2:26" x14ac:dyDescent="0.25">
      <c r="B928" s="5" t="str">
        <f t="shared" si="264"/>
        <v>agirbal</v>
      </c>
      <c r="D928" s="5">
        <v>1</v>
      </c>
      <c r="E928" t="s">
        <v>22</v>
      </c>
      <c r="F928">
        <f t="shared" si="270"/>
        <v>25</v>
      </c>
      <c r="G928">
        <f t="shared" si="263"/>
        <v>25</v>
      </c>
      <c r="H928" s="2"/>
      <c r="Z928" s="5"/>
    </row>
    <row r="929" spans="2:26" x14ac:dyDescent="0.25">
      <c r="B929" t="str">
        <f t="shared" si="264"/>
        <v>agirbal</v>
      </c>
      <c r="D929"/>
      <c r="F929">
        <f t="shared" si="270"/>
        <v>25</v>
      </c>
      <c r="G929">
        <f t="shared" si="263"/>
        <v>0</v>
      </c>
      <c r="H929" s="2"/>
      <c r="Z929" s="5"/>
    </row>
    <row r="930" spans="2:26" x14ac:dyDescent="0.25">
      <c r="B930" t="str">
        <f t="shared" si="264"/>
        <v>agirbal</v>
      </c>
      <c r="C930" t="s">
        <v>675</v>
      </c>
      <c r="D930"/>
      <c r="F930">
        <v>167</v>
      </c>
      <c r="G930">
        <f t="shared" si="263"/>
        <v>0</v>
      </c>
      <c r="H930" s="2"/>
    </row>
    <row r="931" spans="2:26" x14ac:dyDescent="0.25">
      <c r="B931" t="str">
        <f t="shared" si="264"/>
        <v>agirbal</v>
      </c>
      <c r="D931"/>
      <c r="F931">
        <f t="shared" ref="F931:F934" si="271">F930</f>
        <v>167</v>
      </c>
      <c r="G931">
        <f t="shared" si="263"/>
        <v>0</v>
      </c>
      <c r="H931" s="2"/>
    </row>
    <row r="932" spans="2:26" x14ac:dyDescent="0.25">
      <c r="B932" s="5" t="str">
        <f t="shared" si="264"/>
        <v>agirbal</v>
      </c>
      <c r="D932" s="5">
        <v>0.215</v>
      </c>
      <c r="E932" t="s">
        <v>22</v>
      </c>
      <c r="F932">
        <f t="shared" si="271"/>
        <v>167</v>
      </c>
      <c r="G932">
        <f t="shared" si="263"/>
        <v>35.905000000000001</v>
      </c>
      <c r="H932" s="2"/>
    </row>
    <row r="933" spans="2:26" x14ac:dyDescent="0.25">
      <c r="B933" s="5" t="str">
        <f t="shared" si="264"/>
        <v>agirbal</v>
      </c>
      <c r="D933" s="5">
        <v>0.78400000000000003</v>
      </c>
      <c r="E933" t="s">
        <v>30</v>
      </c>
      <c r="F933">
        <f t="shared" si="271"/>
        <v>167</v>
      </c>
      <c r="G933">
        <f t="shared" si="263"/>
        <v>130.928</v>
      </c>
      <c r="H933" s="2"/>
      <c r="Z933" s="5"/>
    </row>
    <row r="934" spans="2:26" x14ac:dyDescent="0.25">
      <c r="B934" t="str">
        <f t="shared" ref="B934:B965" si="272">B933</f>
        <v>agirbal</v>
      </c>
      <c r="D934"/>
      <c r="F934">
        <f t="shared" si="271"/>
        <v>167</v>
      </c>
      <c r="G934">
        <f t="shared" si="263"/>
        <v>0</v>
      </c>
      <c r="H934" s="2"/>
    </row>
    <row r="935" spans="2:26" x14ac:dyDescent="0.25">
      <c r="B935" t="str">
        <f t="shared" si="272"/>
        <v>agirbal</v>
      </c>
      <c r="C935" t="s">
        <v>676</v>
      </c>
      <c r="D935"/>
      <c r="F935">
        <v>4</v>
      </c>
      <c r="G935">
        <f t="shared" si="263"/>
        <v>0</v>
      </c>
      <c r="H935" s="2"/>
    </row>
    <row r="936" spans="2:26" x14ac:dyDescent="0.25">
      <c r="B936" t="str">
        <f t="shared" si="272"/>
        <v>agirbal</v>
      </c>
      <c r="D936"/>
      <c r="F936">
        <f t="shared" ref="F936:F938" si="273">F935</f>
        <v>4</v>
      </c>
      <c r="G936">
        <f t="shared" si="263"/>
        <v>0</v>
      </c>
      <c r="H936" s="2"/>
    </row>
    <row r="937" spans="2:26" x14ac:dyDescent="0.25">
      <c r="B937" s="5" t="str">
        <f t="shared" si="272"/>
        <v>agirbal</v>
      </c>
      <c r="D937" s="5">
        <v>1</v>
      </c>
      <c r="E937" t="s">
        <v>233</v>
      </c>
      <c r="F937">
        <f t="shared" si="273"/>
        <v>4</v>
      </c>
      <c r="G937">
        <f t="shared" si="263"/>
        <v>4</v>
      </c>
      <c r="H937" s="2"/>
      <c r="Z937" s="5"/>
    </row>
    <row r="938" spans="2:26" x14ac:dyDescent="0.25">
      <c r="B938" t="str">
        <f t="shared" si="272"/>
        <v>agirbal</v>
      </c>
      <c r="D938"/>
      <c r="F938">
        <f t="shared" si="273"/>
        <v>4</v>
      </c>
      <c r="G938">
        <f t="shared" si="263"/>
        <v>0</v>
      </c>
      <c r="H938" s="2"/>
      <c r="Z938" s="5"/>
    </row>
    <row r="939" spans="2:26" x14ac:dyDescent="0.25">
      <c r="B939" t="str">
        <f t="shared" si="272"/>
        <v>agirbal</v>
      </c>
      <c r="C939" t="s">
        <v>677</v>
      </c>
      <c r="D939"/>
      <c r="F939">
        <v>86</v>
      </c>
      <c r="G939">
        <f t="shared" si="263"/>
        <v>0</v>
      </c>
      <c r="H939" s="2"/>
    </row>
    <row r="940" spans="2:26" x14ac:dyDescent="0.25">
      <c r="B940" t="str">
        <f t="shared" si="272"/>
        <v>agirbal</v>
      </c>
      <c r="D940"/>
      <c r="F940">
        <f t="shared" ref="F940:F944" si="274">F939</f>
        <v>86</v>
      </c>
      <c r="G940">
        <f t="shared" si="263"/>
        <v>0</v>
      </c>
      <c r="H940" s="2"/>
    </row>
    <row r="941" spans="2:26" x14ac:dyDescent="0.25">
      <c r="B941" s="5" t="str">
        <f t="shared" si="272"/>
        <v>agirbal</v>
      </c>
      <c r="D941" s="5">
        <v>0.60399999999999998</v>
      </c>
      <c r="E941" t="s">
        <v>26</v>
      </c>
      <c r="F941">
        <f t="shared" si="274"/>
        <v>86</v>
      </c>
      <c r="G941">
        <f t="shared" si="263"/>
        <v>51.943999999999996</v>
      </c>
      <c r="H941" s="2"/>
    </row>
    <row r="942" spans="2:26" x14ac:dyDescent="0.25">
      <c r="B942" s="5" t="str">
        <f t="shared" si="272"/>
        <v>agirbal</v>
      </c>
      <c r="D942" s="5">
        <v>0.13500000000000001</v>
      </c>
      <c r="E942" t="s">
        <v>30</v>
      </c>
      <c r="F942">
        <f t="shared" si="274"/>
        <v>86</v>
      </c>
      <c r="G942">
        <f t="shared" si="263"/>
        <v>11.610000000000001</v>
      </c>
      <c r="H942" s="2"/>
      <c r="Z942" s="5"/>
    </row>
    <row r="943" spans="2:26" x14ac:dyDescent="0.25">
      <c r="B943" s="5" t="str">
        <f t="shared" si="272"/>
        <v>agirbal</v>
      </c>
      <c r="D943" s="5">
        <v>0.25900000000000001</v>
      </c>
      <c r="E943" t="s">
        <v>24</v>
      </c>
      <c r="F943">
        <f t="shared" si="274"/>
        <v>86</v>
      </c>
      <c r="G943">
        <f t="shared" si="263"/>
        <v>22.274000000000001</v>
      </c>
      <c r="H943" s="2"/>
    </row>
    <row r="944" spans="2:26" x14ac:dyDescent="0.25">
      <c r="B944" t="str">
        <f t="shared" si="272"/>
        <v>agirbal</v>
      </c>
      <c r="D944"/>
      <c r="F944">
        <f t="shared" si="274"/>
        <v>86</v>
      </c>
      <c r="G944">
        <f t="shared" si="263"/>
        <v>0</v>
      </c>
      <c r="H944" s="2"/>
    </row>
    <row r="945" spans="2:26" x14ac:dyDescent="0.25">
      <c r="B945" t="str">
        <f t="shared" si="272"/>
        <v>agirbal</v>
      </c>
      <c r="C945" t="s">
        <v>678</v>
      </c>
      <c r="D945"/>
      <c r="F945">
        <v>22</v>
      </c>
      <c r="G945">
        <f t="shared" si="263"/>
        <v>0</v>
      </c>
      <c r="H945" s="2"/>
    </row>
    <row r="946" spans="2:26" x14ac:dyDescent="0.25">
      <c r="B946" t="str">
        <f t="shared" si="272"/>
        <v>agirbal</v>
      </c>
      <c r="D946"/>
      <c r="F946">
        <f t="shared" ref="F946:F948" si="275">F945</f>
        <v>22</v>
      </c>
      <c r="G946">
        <f t="shared" si="263"/>
        <v>0</v>
      </c>
      <c r="H946" s="2"/>
      <c r="Z946" s="5"/>
    </row>
    <row r="947" spans="2:26" x14ac:dyDescent="0.25">
      <c r="B947" s="5" t="str">
        <f t="shared" si="272"/>
        <v>agirbal</v>
      </c>
      <c r="D947" s="5">
        <v>1</v>
      </c>
      <c r="E947" t="s">
        <v>30</v>
      </c>
      <c r="F947">
        <f t="shared" si="275"/>
        <v>22</v>
      </c>
      <c r="G947">
        <f t="shared" si="263"/>
        <v>22</v>
      </c>
      <c r="H947" s="2"/>
      <c r="Z947" s="5"/>
    </row>
    <row r="948" spans="2:26" x14ac:dyDescent="0.25">
      <c r="B948" t="str">
        <f t="shared" si="272"/>
        <v>agirbal</v>
      </c>
      <c r="D948"/>
      <c r="F948">
        <f t="shared" si="275"/>
        <v>22</v>
      </c>
      <c r="G948">
        <f t="shared" si="263"/>
        <v>0</v>
      </c>
      <c r="H948" s="2"/>
      <c r="Z948" s="5"/>
    </row>
    <row r="949" spans="2:26" x14ac:dyDescent="0.25">
      <c r="B949" t="str">
        <f t="shared" si="272"/>
        <v>agirbal</v>
      </c>
      <c r="C949" t="s">
        <v>679</v>
      </c>
      <c r="D949"/>
      <c r="F949">
        <v>34</v>
      </c>
      <c r="G949">
        <f t="shared" si="263"/>
        <v>0</v>
      </c>
      <c r="H949" s="2"/>
    </row>
    <row r="950" spans="2:26" x14ac:dyDescent="0.25">
      <c r="B950" t="str">
        <f t="shared" si="272"/>
        <v>agirbal</v>
      </c>
      <c r="D950"/>
      <c r="F950">
        <f t="shared" ref="F950:F953" si="276">F949</f>
        <v>34</v>
      </c>
      <c r="G950">
        <f t="shared" si="263"/>
        <v>0</v>
      </c>
      <c r="H950" s="2"/>
    </row>
    <row r="951" spans="2:26" x14ac:dyDescent="0.25">
      <c r="B951" s="5" t="str">
        <f t="shared" si="272"/>
        <v>agirbal</v>
      </c>
      <c r="D951" s="5">
        <v>0.85399999999999998</v>
      </c>
      <c r="E951" t="s">
        <v>22</v>
      </c>
      <c r="F951">
        <f t="shared" si="276"/>
        <v>34</v>
      </c>
      <c r="G951">
        <f t="shared" si="263"/>
        <v>29.035999999999998</v>
      </c>
      <c r="H951" s="2"/>
    </row>
    <row r="952" spans="2:26" x14ac:dyDescent="0.25">
      <c r="B952" s="5" t="str">
        <f t="shared" si="272"/>
        <v>agirbal</v>
      </c>
      <c r="D952" s="5">
        <v>0.14499999999999999</v>
      </c>
      <c r="E952" t="s">
        <v>30</v>
      </c>
      <c r="F952">
        <f t="shared" si="276"/>
        <v>34</v>
      </c>
      <c r="G952">
        <f t="shared" si="263"/>
        <v>4.93</v>
      </c>
      <c r="H952" s="2"/>
      <c r="Z952" s="5"/>
    </row>
    <row r="953" spans="2:26" x14ac:dyDescent="0.25">
      <c r="B953" t="str">
        <f t="shared" si="272"/>
        <v>agirbal</v>
      </c>
      <c r="D953"/>
      <c r="F953">
        <f t="shared" si="276"/>
        <v>34</v>
      </c>
      <c r="G953">
        <f t="shared" si="263"/>
        <v>0</v>
      </c>
      <c r="H953" s="2"/>
    </row>
    <row r="954" spans="2:26" x14ac:dyDescent="0.25">
      <c r="B954" t="str">
        <f t="shared" si="272"/>
        <v>agirbal</v>
      </c>
      <c r="C954" t="s">
        <v>680</v>
      </c>
      <c r="D954"/>
      <c r="F954">
        <v>50</v>
      </c>
      <c r="G954">
        <f t="shared" si="263"/>
        <v>0</v>
      </c>
      <c r="H954" s="2"/>
    </row>
    <row r="955" spans="2:26" x14ac:dyDescent="0.25">
      <c r="B955" t="str">
        <f t="shared" si="272"/>
        <v>agirbal</v>
      </c>
      <c r="D955"/>
      <c r="F955">
        <f t="shared" ref="F955:F957" si="277">F954</f>
        <v>50</v>
      </c>
      <c r="G955">
        <f t="shared" si="263"/>
        <v>0</v>
      </c>
      <c r="H955" s="2"/>
    </row>
    <row r="956" spans="2:26" x14ac:dyDescent="0.25">
      <c r="B956" s="5" t="str">
        <f t="shared" si="272"/>
        <v>agirbal</v>
      </c>
      <c r="D956" s="5">
        <v>1</v>
      </c>
      <c r="E956" t="s">
        <v>30</v>
      </c>
      <c r="F956">
        <f t="shared" si="277"/>
        <v>50</v>
      </c>
      <c r="G956">
        <f t="shared" si="263"/>
        <v>50</v>
      </c>
      <c r="H956" s="2"/>
      <c r="Z956" s="5"/>
    </row>
    <row r="957" spans="2:26" x14ac:dyDescent="0.25">
      <c r="B957" t="str">
        <f t="shared" si="272"/>
        <v>agirbal</v>
      </c>
      <c r="D957"/>
      <c r="F957">
        <f t="shared" si="277"/>
        <v>50</v>
      </c>
      <c r="G957">
        <f t="shared" si="263"/>
        <v>0</v>
      </c>
      <c r="H957" s="2"/>
      <c r="Z957" s="5"/>
    </row>
    <row r="958" spans="2:26" x14ac:dyDescent="0.25">
      <c r="B958" t="str">
        <f t="shared" si="272"/>
        <v>agirbal</v>
      </c>
      <c r="C958" t="s">
        <v>681</v>
      </c>
      <c r="D958"/>
      <c r="F958">
        <v>40</v>
      </c>
      <c r="G958">
        <f t="shared" si="263"/>
        <v>0</v>
      </c>
      <c r="H958" s="2"/>
    </row>
    <row r="959" spans="2:26" x14ac:dyDescent="0.25">
      <c r="B959" t="str">
        <f t="shared" si="272"/>
        <v>agirbal</v>
      </c>
      <c r="D959"/>
      <c r="F959">
        <f t="shared" ref="F959:F962" si="278">F958</f>
        <v>40</v>
      </c>
      <c r="G959">
        <f t="shared" si="263"/>
        <v>0</v>
      </c>
      <c r="H959" s="2"/>
    </row>
    <row r="960" spans="2:26" x14ac:dyDescent="0.25">
      <c r="B960" s="5" t="str">
        <f t="shared" si="272"/>
        <v>agirbal</v>
      </c>
      <c r="D960" s="5">
        <v>0.437</v>
      </c>
      <c r="E960" t="s">
        <v>30</v>
      </c>
      <c r="F960">
        <f t="shared" si="278"/>
        <v>40</v>
      </c>
      <c r="G960">
        <f t="shared" si="263"/>
        <v>17.48</v>
      </c>
      <c r="H960" s="2"/>
    </row>
    <row r="961" spans="2:26" x14ac:dyDescent="0.25">
      <c r="B961" s="5" t="str">
        <f t="shared" si="272"/>
        <v>agirbal</v>
      </c>
      <c r="D961" s="5">
        <v>0.56200000000000006</v>
      </c>
      <c r="E961" t="s">
        <v>24</v>
      </c>
      <c r="F961">
        <f t="shared" si="278"/>
        <v>40</v>
      </c>
      <c r="G961">
        <f t="shared" si="263"/>
        <v>22.480000000000004</v>
      </c>
      <c r="H961" s="2"/>
      <c r="Z961" s="5"/>
    </row>
    <row r="962" spans="2:26" x14ac:dyDescent="0.25">
      <c r="B962" t="str">
        <f t="shared" si="272"/>
        <v>agirbal</v>
      </c>
      <c r="D962"/>
      <c r="F962">
        <f t="shared" si="278"/>
        <v>40</v>
      </c>
      <c r="G962">
        <f t="shared" si="263"/>
        <v>0</v>
      </c>
      <c r="H962" s="2"/>
    </row>
    <row r="963" spans="2:26" x14ac:dyDescent="0.25">
      <c r="B963" t="str">
        <f t="shared" si="272"/>
        <v>agirbal</v>
      </c>
      <c r="C963" t="s">
        <v>682</v>
      </c>
      <c r="D963"/>
      <c r="F963">
        <v>2</v>
      </c>
      <c r="G963">
        <f t="shared" ref="G963:G1026" si="279">D963*F963</f>
        <v>0</v>
      </c>
      <c r="H963" s="2"/>
    </row>
    <row r="964" spans="2:26" x14ac:dyDescent="0.25">
      <c r="B964" t="str">
        <f t="shared" si="272"/>
        <v>agirbal</v>
      </c>
      <c r="D964"/>
      <c r="F964">
        <f t="shared" ref="F964:F966" si="280">F963</f>
        <v>2</v>
      </c>
      <c r="G964">
        <f t="shared" si="279"/>
        <v>0</v>
      </c>
      <c r="H964" s="2"/>
    </row>
    <row r="965" spans="2:26" x14ac:dyDescent="0.25">
      <c r="B965" s="5" t="str">
        <f t="shared" si="272"/>
        <v>agirbal</v>
      </c>
      <c r="D965" s="5">
        <v>1</v>
      </c>
      <c r="E965" t="s">
        <v>30</v>
      </c>
      <c r="F965">
        <f t="shared" si="280"/>
        <v>2</v>
      </c>
      <c r="G965">
        <f t="shared" si="279"/>
        <v>2</v>
      </c>
      <c r="H965" s="2"/>
      <c r="Z965" s="5"/>
    </row>
    <row r="966" spans="2:26" x14ac:dyDescent="0.25">
      <c r="B966" t="str">
        <f t="shared" ref="B966:B971" si="281">B965</f>
        <v>agirbal</v>
      </c>
      <c r="D966"/>
      <c r="F966">
        <f t="shared" si="280"/>
        <v>2</v>
      </c>
      <c r="G966">
        <f t="shared" si="279"/>
        <v>0</v>
      </c>
      <c r="H966" s="2"/>
      <c r="Z966" s="5"/>
    </row>
    <row r="967" spans="2:26" x14ac:dyDescent="0.25">
      <c r="B967" t="str">
        <f t="shared" si="281"/>
        <v>agirbal</v>
      </c>
      <c r="C967" t="s">
        <v>683</v>
      </c>
      <c r="D967"/>
      <c r="F967">
        <v>14</v>
      </c>
      <c r="G967">
        <f t="shared" si="279"/>
        <v>0</v>
      </c>
      <c r="H967" s="2"/>
    </row>
    <row r="968" spans="2:26" x14ac:dyDescent="0.25">
      <c r="B968" t="str">
        <f t="shared" si="281"/>
        <v>agirbal</v>
      </c>
      <c r="D968"/>
      <c r="F968">
        <f t="shared" ref="F968:F972" si="282">F967</f>
        <v>14</v>
      </c>
      <c r="G968">
        <f t="shared" si="279"/>
        <v>0</v>
      </c>
      <c r="H968" s="2"/>
    </row>
    <row r="969" spans="2:26" x14ac:dyDescent="0.25">
      <c r="B969" s="5" t="str">
        <f t="shared" si="281"/>
        <v>agirbal</v>
      </c>
      <c r="D969" s="5">
        <v>0.14000000000000001</v>
      </c>
      <c r="E969" t="s">
        <v>49</v>
      </c>
      <c r="F969">
        <f t="shared" si="282"/>
        <v>14</v>
      </c>
      <c r="G969">
        <f t="shared" si="279"/>
        <v>1.9600000000000002</v>
      </c>
      <c r="H969" s="2"/>
    </row>
    <row r="970" spans="2:26" x14ac:dyDescent="0.25">
      <c r="B970" s="5" t="str">
        <f t="shared" si="281"/>
        <v>agirbal</v>
      </c>
      <c r="D970" s="5">
        <v>0.14000000000000001</v>
      </c>
      <c r="E970" t="s">
        <v>27</v>
      </c>
      <c r="F970">
        <f t="shared" si="282"/>
        <v>14</v>
      </c>
      <c r="G970">
        <f t="shared" si="279"/>
        <v>1.9600000000000002</v>
      </c>
      <c r="H970" s="2"/>
      <c r="Z970" s="5"/>
    </row>
    <row r="971" spans="2:26" x14ac:dyDescent="0.25">
      <c r="B971" s="5" t="str">
        <f t="shared" si="281"/>
        <v>agirbal</v>
      </c>
      <c r="D971" s="5">
        <v>0.71899999999999997</v>
      </c>
      <c r="E971" t="s">
        <v>30</v>
      </c>
      <c r="F971">
        <f t="shared" si="282"/>
        <v>14</v>
      </c>
      <c r="G971">
        <f t="shared" si="279"/>
        <v>10.065999999999999</v>
      </c>
      <c r="H971" s="2"/>
    </row>
    <row r="972" spans="2:26" x14ac:dyDescent="0.25">
      <c r="B972" t="s">
        <v>684</v>
      </c>
      <c r="D972"/>
      <c r="F972">
        <f t="shared" si="282"/>
        <v>14</v>
      </c>
      <c r="G972">
        <f t="shared" si="279"/>
        <v>0</v>
      </c>
      <c r="H972" s="2"/>
    </row>
    <row r="973" spans="2:26" x14ac:dyDescent="0.25">
      <c r="B973" t="str">
        <f>B972</f>
        <v>brandondiamond</v>
      </c>
      <c r="C973" t="s">
        <v>685</v>
      </c>
      <c r="D973"/>
      <c r="F973">
        <v>0</v>
      </c>
      <c r="G973">
        <f t="shared" si="279"/>
        <v>0</v>
      </c>
      <c r="H973" s="2"/>
    </row>
    <row r="974" spans="2:26" x14ac:dyDescent="0.25">
      <c r="B974" t="s">
        <v>9</v>
      </c>
      <c r="D974"/>
      <c r="F974">
        <f>F973</f>
        <v>0</v>
      </c>
      <c r="G974">
        <f t="shared" si="279"/>
        <v>0</v>
      </c>
      <c r="H974" s="2"/>
      <c r="Z974" s="5"/>
    </row>
    <row r="975" spans="2:26" x14ac:dyDescent="0.25">
      <c r="B975" t="str">
        <f t="shared" ref="B975:B1038" si="283">B974</f>
        <v>dwight</v>
      </c>
      <c r="C975" t="s">
        <v>686</v>
      </c>
      <c r="D975"/>
      <c r="F975">
        <v>0</v>
      </c>
      <c r="G975">
        <f t="shared" si="279"/>
        <v>0</v>
      </c>
      <c r="H975" s="2"/>
      <c r="Z975" s="5"/>
    </row>
    <row r="976" spans="2:26" x14ac:dyDescent="0.25">
      <c r="B976" t="str">
        <f t="shared" si="283"/>
        <v>dwight</v>
      </c>
      <c r="D976"/>
      <c r="F976">
        <f t="shared" ref="F976:F978" si="284">F975</f>
        <v>0</v>
      </c>
      <c r="G976">
        <f t="shared" si="279"/>
        <v>0</v>
      </c>
      <c r="H976" s="2"/>
      <c r="Z976" s="5"/>
    </row>
    <row r="977" spans="2:26" x14ac:dyDescent="0.25">
      <c r="B977" s="5" t="str">
        <f t="shared" si="283"/>
        <v>dwight</v>
      </c>
      <c r="D977" s="5">
        <v>1</v>
      </c>
      <c r="E977" t="s">
        <v>687</v>
      </c>
      <c r="F977">
        <f t="shared" si="284"/>
        <v>0</v>
      </c>
      <c r="G977">
        <f t="shared" si="279"/>
        <v>0</v>
      </c>
      <c r="H977" s="2"/>
    </row>
    <row r="978" spans="2:26" x14ac:dyDescent="0.25">
      <c r="B978" t="str">
        <f t="shared" si="283"/>
        <v>dwight</v>
      </c>
      <c r="D978"/>
      <c r="F978">
        <f t="shared" si="284"/>
        <v>0</v>
      </c>
      <c r="G978">
        <f t="shared" si="279"/>
        <v>0</v>
      </c>
      <c r="H978" s="2"/>
    </row>
    <row r="979" spans="2:26" x14ac:dyDescent="0.25">
      <c r="B979" t="str">
        <f t="shared" si="283"/>
        <v>dwight</v>
      </c>
      <c r="C979" t="s">
        <v>688</v>
      </c>
      <c r="D979"/>
      <c r="F979">
        <v>4</v>
      </c>
      <c r="G979">
        <f t="shared" si="279"/>
        <v>0</v>
      </c>
      <c r="H979" s="2"/>
    </row>
    <row r="980" spans="2:26" x14ac:dyDescent="0.25">
      <c r="B980" t="str">
        <f t="shared" si="283"/>
        <v>dwight</v>
      </c>
      <c r="D980"/>
      <c r="F980">
        <f t="shared" ref="F980:F982" si="285">F979</f>
        <v>4</v>
      </c>
      <c r="G980">
        <f t="shared" si="279"/>
        <v>0</v>
      </c>
      <c r="H980" s="2"/>
      <c r="Z980" s="5"/>
    </row>
    <row r="981" spans="2:26" x14ac:dyDescent="0.25">
      <c r="B981" s="5" t="str">
        <f t="shared" si="283"/>
        <v>dwight</v>
      </c>
      <c r="D981" s="5">
        <v>1</v>
      </c>
      <c r="E981" t="s">
        <v>511</v>
      </c>
      <c r="F981">
        <f t="shared" si="285"/>
        <v>4</v>
      </c>
      <c r="G981">
        <f t="shared" si="279"/>
        <v>4</v>
      </c>
      <c r="H981" s="2"/>
    </row>
    <row r="982" spans="2:26" x14ac:dyDescent="0.25">
      <c r="B982" t="str">
        <f t="shared" si="283"/>
        <v>dwight</v>
      </c>
      <c r="D982"/>
      <c r="F982">
        <f t="shared" si="285"/>
        <v>4</v>
      </c>
      <c r="G982">
        <f t="shared" si="279"/>
        <v>0</v>
      </c>
      <c r="H982" s="2"/>
    </row>
    <row r="983" spans="2:26" x14ac:dyDescent="0.25">
      <c r="B983" t="str">
        <f t="shared" si="283"/>
        <v>dwight</v>
      </c>
      <c r="C983" t="s">
        <v>689</v>
      </c>
      <c r="D983"/>
      <c r="F983">
        <v>21</v>
      </c>
      <c r="G983">
        <f t="shared" si="279"/>
        <v>0</v>
      </c>
      <c r="H983" s="2"/>
    </row>
    <row r="984" spans="2:26" x14ac:dyDescent="0.25">
      <c r="B984" t="str">
        <f t="shared" si="283"/>
        <v>dwight</v>
      </c>
      <c r="D984"/>
      <c r="F984">
        <f t="shared" ref="F984:F986" si="286">F983</f>
        <v>21</v>
      </c>
      <c r="G984">
        <f t="shared" si="279"/>
        <v>0</v>
      </c>
      <c r="H984" s="2"/>
      <c r="Z984" s="5"/>
    </row>
    <row r="985" spans="2:26" x14ac:dyDescent="0.25">
      <c r="B985" s="5" t="str">
        <f t="shared" si="283"/>
        <v>dwight</v>
      </c>
      <c r="D985" s="5">
        <v>1</v>
      </c>
      <c r="E985" t="s">
        <v>24</v>
      </c>
      <c r="F985">
        <f t="shared" si="286"/>
        <v>21</v>
      </c>
      <c r="G985">
        <f t="shared" si="279"/>
        <v>21</v>
      </c>
      <c r="H985" s="2"/>
    </row>
    <row r="986" spans="2:26" x14ac:dyDescent="0.25">
      <c r="B986" t="str">
        <f t="shared" si="283"/>
        <v>dwight</v>
      </c>
      <c r="D986"/>
      <c r="F986">
        <f t="shared" si="286"/>
        <v>21</v>
      </c>
      <c r="G986">
        <f t="shared" si="279"/>
        <v>0</v>
      </c>
      <c r="H986" s="2"/>
    </row>
    <row r="987" spans="2:26" x14ac:dyDescent="0.25">
      <c r="B987" t="str">
        <f t="shared" si="283"/>
        <v>dwight</v>
      </c>
      <c r="C987" t="s">
        <v>690</v>
      </c>
      <c r="D987"/>
      <c r="F987">
        <v>2</v>
      </c>
      <c r="G987">
        <f t="shared" si="279"/>
        <v>0</v>
      </c>
      <c r="H987" s="2"/>
    </row>
    <row r="988" spans="2:26" x14ac:dyDescent="0.25">
      <c r="B988" t="str">
        <f t="shared" si="283"/>
        <v>dwight</v>
      </c>
      <c r="D988"/>
      <c r="F988">
        <f t="shared" ref="F988:F990" si="287">F987</f>
        <v>2</v>
      </c>
      <c r="G988">
        <f t="shared" si="279"/>
        <v>0</v>
      </c>
      <c r="H988" s="2"/>
      <c r="Z988" s="5"/>
    </row>
    <row r="989" spans="2:26" x14ac:dyDescent="0.25">
      <c r="B989" s="5" t="str">
        <f t="shared" si="283"/>
        <v>dwight</v>
      </c>
      <c r="D989" s="5">
        <v>1</v>
      </c>
      <c r="E989" t="s">
        <v>691</v>
      </c>
      <c r="F989">
        <f t="shared" si="287"/>
        <v>2</v>
      </c>
      <c r="G989">
        <f t="shared" si="279"/>
        <v>2</v>
      </c>
      <c r="H989" s="2"/>
    </row>
    <row r="990" spans="2:26" x14ac:dyDescent="0.25">
      <c r="B990" t="str">
        <f t="shared" si="283"/>
        <v>dwight</v>
      </c>
      <c r="D990"/>
      <c r="F990">
        <f t="shared" si="287"/>
        <v>2</v>
      </c>
      <c r="G990">
        <f t="shared" si="279"/>
        <v>0</v>
      </c>
      <c r="H990" s="2"/>
    </row>
    <row r="991" spans="2:26" x14ac:dyDescent="0.25">
      <c r="B991" t="str">
        <f t="shared" si="283"/>
        <v>dwight</v>
      </c>
      <c r="C991" t="s">
        <v>692</v>
      </c>
      <c r="D991"/>
      <c r="F991">
        <v>6</v>
      </c>
      <c r="G991">
        <f t="shared" si="279"/>
        <v>0</v>
      </c>
      <c r="H991" s="2"/>
    </row>
    <row r="992" spans="2:26" x14ac:dyDescent="0.25">
      <c r="B992" t="str">
        <f t="shared" si="283"/>
        <v>dwight</v>
      </c>
      <c r="D992"/>
      <c r="F992">
        <f t="shared" ref="F992:F995" si="288">F991</f>
        <v>6</v>
      </c>
      <c r="G992">
        <f t="shared" si="279"/>
        <v>0</v>
      </c>
      <c r="H992" s="2"/>
      <c r="Z992" s="5"/>
    </row>
    <row r="993" spans="2:26" x14ac:dyDescent="0.25">
      <c r="B993" s="5" t="str">
        <f t="shared" si="283"/>
        <v>dwight</v>
      </c>
      <c r="D993" s="5">
        <v>0.59699999999999998</v>
      </c>
      <c r="E993" t="s">
        <v>49</v>
      </c>
      <c r="F993">
        <f t="shared" si="288"/>
        <v>6</v>
      </c>
      <c r="G993">
        <f t="shared" si="279"/>
        <v>3.5819999999999999</v>
      </c>
      <c r="H993" s="2"/>
    </row>
    <row r="994" spans="2:26" x14ac:dyDescent="0.25">
      <c r="B994" s="5" t="str">
        <f t="shared" si="283"/>
        <v>dwight</v>
      </c>
      <c r="D994" s="5">
        <v>0.40200000000000002</v>
      </c>
      <c r="E994" t="s">
        <v>493</v>
      </c>
      <c r="F994">
        <f t="shared" si="288"/>
        <v>6</v>
      </c>
      <c r="G994">
        <f t="shared" si="279"/>
        <v>2.4119999999999999</v>
      </c>
      <c r="H994" s="2"/>
    </row>
    <row r="995" spans="2:26" x14ac:dyDescent="0.25">
      <c r="B995" t="str">
        <f t="shared" si="283"/>
        <v>dwight</v>
      </c>
      <c r="D995"/>
      <c r="F995">
        <f t="shared" si="288"/>
        <v>6</v>
      </c>
      <c r="G995">
        <f t="shared" si="279"/>
        <v>0</v>
      </c>
      <c r="H995" s="2"/>
    </row>
    <row r="996" spans="2:26" x14ac:dyDescent="0.25">
      <c r="B996" t="str">
        <f t="shared" si="283"/>
        <v>dwight</v>
      </c>
      <c r="C996" s="4" t="s">
        <v>693</v>
      </c>
      <c r="D996"/>
      <c r="F996">
        <v>151</v>
      </c>
      <c r="G996">
        <f t="shared" si="279"/>
        <v>0</v>
      </c>
      <c r="H996" s="2"/>
      <c r="Z996" s="5"/>
    </row>
    <row r="997" spans="2:26" x14ac:dyDescent="0.25">
      <c r="B997" t="str">
        <f t="shared" si="283"/>
        <v>dwight</v>
      </c>
      <c r="D997"/>
      <c r="F997">
        <f t="shared" ref="F997:F1001" si="289">F996</f>
        <v>151</v>
      </c>
      <c r="G997">
        <f t="shared" si="279"/>
        <v>0</v>
      </c>
      <c r="H997" s="2"/>
      <c r="Z997" s="5"/>
    </row>
    <row r="998" spans="2:26" x14ac:dyDescent="0.25">
      <c r="B998" s="5" t="str">
        <f t="shared" si="283"/>
        <v>dwight</v>
      </c>
      <c r="D998" s="5">
        <v>0.16300000000000001</v>
      </c>
      <c r="E998" t="s">
        <v>49</v>
      </c>
      <c r="F998">
        <f t="shared" si="289"/>
        <v>151</v>
      </c>
      <c r="G998">
        <f t="shared" si="279"/>
        <v>24.613</v>
      </c>
      <c r="H998" s="2"/>
    </row>
    <row r="999" spans="2:26" x14ac:dyDescent="0.25">
      <c r="B999" s="5" t="str">
        <f t="shared" si="283"/>
        <v>dwight</v>
      </c>
      <c r="D999" s="5">
        <v>9.9000000000000005E-2</v>
      </c>
      <c r="E999" t="s">
        <v>45</v>
      </c>
      <c r="F999">
        <f t="shared" si="289"/>
        <v>151</v>
      </c>
      <c r="G999">
        <f t="shared" si="279"/>
        <v>14.949</v>
      </c>
      <c r="H999" s="2"/>
    </row>
    <row r="1000" spans="2:26" x14ac:dyDescent="0.25">
      <c r="B1000" s="5" t="str">
        <f t="shared" si="283"/>
        <v>dwight</v>
      </c>
      <c r="D1000" s="5">
        <v>0.73599999999999999</v>
      </c>
      <c r="E1000" t="s">
        <v>493</v>
      </c>
      <c r="F1000">
        <f t="shared" si="289"/>
        <v>151</v>
      </c>
      <c r="G1000">
        <f t="shared" si="279"/>
        <v>111.136</v>
      </c>
      <c r="H1000" s="2"/>
    </row>
    <row r="1001" spans="2:26" x14ac:dyDescent="0.25">
      <c r="B1001" t="str">
        <f t="shared" si="283"/>
        <v>dwight</v>
      </c>
      <c r="D1001"/>
      <c r="F1001">
        <f t="shared" si="289"/>
        <v>151</v>
      </c>
      <c r="G1001">
        <f t="shared" si="279"/>
        <v>0</v>
      </c>
      <c r="H1001" s="2"/>
      <c r="Z1001" s="5"/>
    </row>
    <row r="1002" spans="2:26" x14ac:dyDescent="0.25">
      <c r="B1002" t="str">
        <f t="shared" si="283"/>
        <v>dwight</v>
      </c>
      <c r="C1002" t="s">
        <v>694</v>
      </c>
      <c r="D1002"/>
      <c r="F1002">
        <v>8</v>
      </c>
      <c r="G1002">
        <f t="shared" si="279"/>
        <v>0</v>
      </c>
      <c r="H1002" s="2"/>
      <c r="Z1002" s="5"/>
    </row>
    <row r="1003" spans="2:26" x14ac:dyDescent="0.25">
      <c r="B1003" t="str">
        <f t="shared" si="283"/>
        <v>dwight</v>
      </c>
      <c r="D1003"/>
      <c r="F1003">
        <f t="shared" ref="F1003:F1005" si="290">F1002</f>
        <v>8</v>
      </c>
      <c r="G1003">
        <f t="shared" si="279"/>
        <v>0</v>
      </c>
      <c r="H1003" s="2"/>
      <c r="Z1003" s="5"/>
    </row>
    <row r="1004" spans="2:26" x14ac:dyDescent="0.25">
      <c r="B1004" s="5" t="str">
        <f t="shared" si="283"/>
        <v>dwight</v>
      </c>
      <c r="D1004" s="5">
        <v>1</v>
      </c>
      <c r="E1004" t="s">
        <v>19</v>
      </c>
      <c r="F1004">
        <f t="shared" si="290"/>
        <v>8</v>
      </c>
      <c r="G1004">
        <f t="shared" si="279"/>
        <v>8</v>
      </c>
      <c r="H1004" s="2"/>
    </row>
    <row r="1005" spans="2:26" x14ac:dyDescent="0.25">
      <c r="B1005" t="str">
        <f t="shared" si="283"/>
        <v>dwight</v>
      </c>
      <c r="D1005"/>
      <c r="F1005">
        <f t="shared" si="290"/>
        <v>8</v>
      </c>
      <c r="G1005">
        <f t="shared" si="279"/>
        <v>0</v>
      </c>
      <c r="H1005" s="2"/>
    </row>
    <row r="1006" spans="2:26" x14ac:dyDescent="0.25">
      <c r="B1006" t="str">
        <f t="shared" si="283"/>
        <v>dwight</v>
      </c>
      <c r="C1006" t="s">
        <v>695</v>
      </c>
      <c r="D1006"/>
      <c r="F1006">
        <v>4</v>
      </c>
      <c r="G1006">
        <f t="shared" si="279"/>
        <v>0</v>
      </c>
      <c r="H1006" s="2"/>
    </row>
    <row r="1007" spans="2:26" x14ac:dyDescent="0.25">
      <c r="B1007" t="str">
        <f t="shared" si="283"/>
        <v>dwight</v>
      </c>
      <c r="D1007"/>
      <c r="F1007">
        <f t="shared" ref="F1007:F1009" si="291">F1006</f>
        <v>4</v>
      </c>
      <c r="G1007">
        <f t="shared" si="279"/>
        <v>0</v>
      </c>
      <c r="H1007" s="2"/>
      <c r="Z1007" s="5"/>
    </row>
    <row r="1008" spans="2:26" x14ac:dyDescent="0.25">
      <c r="B1008" s="5" t="str">
        <f t="shared" si="283"/>
        <v>dwight</v>
      </c>
      <c r="D1008" s="5">
        <v>1</v>
      </c>
      <c r="E1008" t="s">
        <v>27</v>
      </c>
      <c r="F1008">
        <f t="shared" si="291"/>
        <v>4</v>
      </c>
      <c r="G1008">
        <f t="shared" si="279"/>
        <v>4</v>
      </c>
      <c r="H1008" s="2"/>
    </row>
    <row r="1009" spans="2:26" x14ac:dyDescent="0.25">
      <c r="B1009" t="str">
        <f t="shared" si="283"/>
        <v>dwight</v>
      </c>
      <c r="D1009"/>
      <c r="F1009">
        <f t="shared" si="291"/>
        <v>4</v>
      </c>
      <c r="G1009">
        <f t="shared" si="279"/>
        <v>0</v>
      </c>
      <c r="H1009" s="2"/>
    </row>
    <row r="1010" spans="2:26" x14ac:dyDescent="0.25">
      <c r="B1010" t="str">
        <f t="shared" si="283"/>
        <v>dwight</v>
      </c>
      <c r="C1010" t="s">
        <v>487</v>
      </c>
      <c r="D1010"/>
      <c r="F1010">
        <v>0</v>
      </c>
      <c r="G1010">
        <f t="shared" si="279"/>
        <v>0</v>
      </c>
      <c r="H1010" s="2"/>
    </row>
    <row r="1011" spans="2:26" x14ac:dyDescent="0.25">
      <c r="B1011" t="str">
        <f t="shared" si="283"/>
        <v>dwight</v>
      </c>
      <c r="D1011"/>
      <c r="F1011">
        <f>F1010</f>
        <v>0</v>
      </c>
      <c r="G1011">
        <f t="shared" si="279"/>
        <v>0</v>
      </c>
      <c r="H1011" s="2"/>
      <c r="Z1011" s="5"/>
    </row>
    <row r="1012" spans="2:26" x14ac:dyDescent="0.25">
      <c r="B1012" t="str">
        <f t="shared" si="283"/>
        <v>dwight</v>
      </c>
      <c r="C1012" t="s">
        <v>488</v>
      </c>
      <c r="D1012"/>
      <c r="F1012">
        <v>205</v>
      </c>
      <c r="G1012">
        <f t="shared" si="279"/>
        <v>0</v>
      </c>
      <c r="H1012" s="2"/>
    </row>
    <row r="1013" spans="2:26" x14ac:dyDescent="0.25">
      <c r="B1013" t="str">
        <f t="shared" si="283"/>
        <v>dwight</v>
      </c>
      <c r="D1013"/>
      <c r="F1013">
        <f t="shared" ref="F1013:F1016" si="292">F1012</f>
        <v>205</v>
      </c>
      <c r="G1013">
        <f t="shared" si="279"/>
        <v>0</v>
      </c>
      <c r="H1013" s="2"/>
    </row>
    <row r="1014" spans="2:26" x14ac:dyDescent="0.25">
      <c r="B1014" s="5" t="str">
        <f t="shared" si="283"/>
        <v>dwight</v>
      </c>
      <c r="D1014" s="5">
        <v>0.79500000000000004</v>
      </c>
      <c r="E1014" t="s">
        <v>90</v>
      </c>
      <c r="F1014">
        <f t="shared" si="292"/>
        <v>205</v>
      </c>
      <c r="G1014">
        <f t="shared" si="279"/>
        <v>162.97499999999999</v>
      </c>
      <c r="H1014" s="2"/>
    </row>
    <row r="1015" spans="2:26" x14ac:dyDescent="0.25">
      <c r="B1015" s="5" t="str">
        <f t="shared" si="283"/>
        <v>dwight</v>
      </c>
      <c r="D1015" s="5">
        <v>0.20399999999999999</v>
      </c>
      <c r="E1015" t="s">
        <v>19</v>
      </c>
      <c r="F1015">
        <f t="shared" si="292"/>
        <v>205</v>
      </c>
      <c r="G1015">
        <f t="shared" si="279"/>
        <v>41.82</v>
      </c>
      <c r="H1015" s="2"/>
    </row>
    <row r="1016" spans="2:26" x14ac:dyDescent="0.25">
      <c r="B1016" t="str">
        <f t="shared" si="283"/>
        <v>dwight</v>
      </c>
      <c r="D1016"/>
      <c r="F1016">
        <f t="shared" si="292"/>
        <v>205</v>
      </c>
      <c r="G1016">
        <f t="shared" si="279"/>
        <v>0</v>
      </c>
      <c r="H1016" s="2"/>
    </row>
    <row r="1017" spans="2:26" x14ac:dyDescent="0.25">
      <c r="B1017" t="str">
        <f t="shared" si="283"/>
        <v>dwight</v>
      </c>
      <c r="C1017" t="s">
        <v>696</v>
      </c>
      <c r="D1017"/>
      <c r="F1017">
        <v>13</v>
      </c>
      <c r="G1017">
        <f t="shared" si="279"/>
        <v>0</v>
      </c>
      <c r="H1017" s="2"/>
      <c r="Z1017" s="5"/>
    </row>
    <row r="1018" spans="2:26" x14ac:dyDescent="0.25">
      <c r="B1018" t="str">
        <f t="shared" si="283"/>
        <v>dwight</v>
      </c>
      <c r="D1018"/>
      <c r="F1018">
        <f t="shared" ref="F1018:F1022" si="293">F1017</f>
        <v>13</v>
      </c>
      <c r="G1018">
        <f t="shared" si="279"/>
        <v>0</v>
      </c>
      <c r="H1018" s="2"/>
      <c r="Z1018" s="5"/>
    </row>
    <row r="1019" spans="2:26" x14ac:dyDescent="0.25">
      <c r="B1019" s="5" t="str">
        <f t="shared" si="283"/>
        <v>dwight</v>
      </c>
      <c r="D1019" s="5">
        <v>0.39100000000000001</v>
      </c>
      <c r="E1019" t="s">
        <v>28</v>
      </c>
      <c r="F1019">
        <f t="shared" si="293"/>
        <v>13</v>
      </c>
      <c r="G1019">
        <f t="shared" si="279"/>
        <v>5.0830000000000002</v>
      </c>
      <c r="H1019" s="2"/>
    </row>
    <row r="1020" spans="2:26" x14ac:dyDescent="0.25">
      <c r="B1020" s="5" t="str">
        <f t="shared" si="283"/>
        <v>dwight</v>
      </c>
      <c r="D1020" s="5">
        <v>0.20499999999999999</v>
      </c>
      <c r="E1020" t="s">
        <v>19</v>
      </c>
      <c r="F1020">
        <f t="shared" si="293"/>
        <v>13</v>
      </c>
      <c r="G1020">
        <f t="shared" si="279"/>
        <v>2.665</v>
      </c>
      <c r="H1020" s="2"/>
    </row>
    <row r="1021" spans="2:26" x14ac:dyDescent="0.25">
      <c r="B1021" s="5" t="str">
        <f t="shared" si="283"/>
        <v>dwight</v>
      </c>
      <c r="D1021" s="5">
        <v>0.40300000000000002</v>
      </c>
      <c r="E1021" t="s">
        <v>24</v>
      </c>
      <c r="F1021">
        <f t="shared" si="293"/>
        <v>13</v>
      </c>
      <c r="G1021">
        <f t="shared" si="279"/>
        <v>5.2390000000000008</v>
      </c>
      <c r="H1021" s="2"/>
    </row>
    <row r="1022" spans="2:26" x14ac:dyDescent="0.25">
      <c r="B1022" t="str">
        <f t="shared" si="283"/>
        <v>dwight</v>
      </c>
      <c r="D1022"/>
      <c r="F1022">
        <f t="shared" si="293"/>
        <v>13</v>
      </c>
      <c r="G1022">
        <f t="shared" si="279"/>
        <v>0</v>
      </c>
      <c r="H1022" s="2"/>
      <c r="Z1022" s="5"/>
    </row>
    <row r="1023" spans="2:26" x14ac:dyDescent="0.25">
      <c r="B1023" t="str">
        <f t="shared" si="283"/>
        <v>dwight</v>
      </c>
      <c r="C1023" t="s">
        <v>697</v>
      </c>
      <c r="D1023"/>
      <c r="F1023">
        <v>98</v>
      </c>
      <c r="G1023">
        <f t="shared" si="279"/>
        <v>0</v>
      </c>
      <c r="H1023" s="2"/>
      <c r="Z1023" s="5"/>
    </row>
    <row r="1024" spans="2:26" x14ac:dyDescent="0.25">
      <c r="B1024" t="str">
        <f t="shared" si="283"/>
        <v>dwight</v>
      </c>
      <c r="D1024"/>
      <c r="F1024">
        <f t="shared" ref="F1024:F1031" si="294">F1023</f>
        <v>98</v>
      </c>
      <c r="G1024">
        <f t="shared" si="279"/>
        <v>0</v>
      </c>
      <c r="H1024" s="2"/>
      <c r="Z1024" s="5"/>
    </row>
    <row r="1025" spans="2:26" x14ac:dyDescent="0.25">
      <c r="B1025" s="5" t="str">
        <f t="shared" si="283"/>
        <v>dwight</v>
      </c>
      <c r="D1025" s="5">
        <v>0.14099999999999999</v>
      </c>
      <c r="E1025" t="s">
        <v>28</v>
      </c>
      <c r="F1025">
        <f t="shared" si="294"/>
        <v>98</v>
      </c>
      <c r="G1025">
        <f t="shared" si="279"/>
        <v>13.817999999999998</v>
      </c>
      <c r="H1025" s="2"/>
    </row>
    <row r="1026" spans="2:26" x14ac:dyDescent="0.25">
      <c r="B1026" s="5" t="str">
        <f t="shared" si="283"/>
        <v>dwight</v>
      </c>
      <c r="D1026" s="5">
        <v>0.20899999999999999</v>
      </c>
      <c r="E1026" t="s">
        <v>49</v>
      </c>
      <c r="F1026">
        <f t="shared" si="294"/>
        <v>98</v>
      </c>
      <c r="G1026">
        <f t="shared" si="279"/>
        <v>20.481999999999999</v>
      </c>
      <c r="H1026" s="2"/>
    </row>
    <row r="1027" spans="2:26" x14ac:dyDescent="0.25">
      <c r="B1027" s="5" t="str">
        <f t="shared" si="283"/>
        <v>dwight</v>
      </c>
      <c r="D1027" s="5">
        <v>0.05</v>
      </c>
      <c r="E1027" t="s">
        <v>19</v>
      </c>
      <c r="F1027">
        <f t="shared" si="294"/>
        <v>98</v>
      </c>
      <c r="G1027">
        <f t="shared" ref="G1027:G1090" si="295">D1027*F1027</f>
        <v>4.9000000000000004</v>
      </c>
      <c r="H1027" s="2"/>
    </row>
    <row r="1028" spans="2:26" x14ac:dyDescent="0.25">
      <c r="B1028" s="5" t="str">
        <f t="shared" si="283"/>
        <v>dwight</v>
      </c>
      <c r="D1028" s="5">
        <v>0.113</v>
      </c>
      <c r="E1028" t="s">
        <v>27</v>
      </c>
      <c r="F1028">
        <f t="shared" si="294"/>
        <v>98</v>
      </c>
      <c r="G1028">
        <f t="shared" si="295"/>
        <v>11.074</v>
      </c>
      <c r="H1028" s="2"/>
      <c r="Z1028" s="5"/>
    </row>
    <row r="1029" spans="2:26" x14ac:dyDescent="0.25">
      <c r="B1029" s="5" t="str">
        <f t="shared" si="283"/>
        <v>dwight</v>
      </c>
      <c r="D1029" s="5">
        <v>7.1999999999999995E-2</v>
      </c>
      <c r="E1029" t="s">
        <v>123</v>
      </c>
      <c r="F1029">
        <f t="shared" si="294"/>
        <v>98</v>
      </c>
      <c r="G1029">
        <f t="shared" si="295"/>
        <v>7.0559999999999992</v>
      </c>
      <c r="H1029" s="2"/>
      <c r="Z1029" s="5"/>
    </row>
    <row r="1030" spans="2:26" x14ac:dyDescent="0.25">
      <c r="B1030" s="5" t="str">
        <f t="shared" si="283"/>
        <v>dwight</v>
      </c>
      <c r="D1030" s="5">
        <v>0.41</v>
      </c>
      <c r="E1030" t="s">
        <v>493</v>
      </c>
      <c r="F1030">
        <f t="shared" si="294"/>
        <v>98</v>
      </c>
      <c r="G1030">
        <f t="shared" si="295"/>
        <v>40.18</v>
      </c>
      <c r="H1030" s="2"/>
      <c r="Z1030" s="5"/>
    </row>
    <row r="1031" spans="2:26" x14ac:dyDescent="0.25">
      <c r="B1031" t="str">
        <f t="shared" si="283"/>
        <v>dwight</v>
      </c>
      <c r="D1031"/>
      <c r="F1031">
        <f t="shared" si="294"/>
        <v>98</v>
      </c>
      <c r="G1031">
        <f t="shared" si="295"/>
        <v>0</v>
      </c>
      <c r="H1031" s="2"/>
      <c r="Z1031" s="5"/>
    </row>
    <row r="1032" spans="2:26" x14ac:dyDescent="0.25">
      <c r="B1032" t="str">
        <f t="shared" si="283"/>
        <v>dwight</v>
      </c>
      <c r="C1032" t="s">
        <v>698</v>
      </c>
      <c r="D1032"/>
      <c r="F1032">
        <v>1268</v>
      </c>
      <c r="G1032">
        <f t="shared" si="295"/>
        <v>0</v>
      </c>
      <c r="H1032" s="2"/>
      <c r="Z1032" s="5"/>
    </row>
    <row r="1033" spans="2:26" x14ac:dyDescent="0.25">
      <c r="B1033" t="str">
        <f t="shared" si="283"/>
        <v>dwight</v>
      </c>
      <c r="D1033"/>
      <c r="F1033">
        <f t="shared" ref="F1033:F1035" si="296">F1032</f>
        <v>1268</v>
      </c>
      <c r="G1033">
        <f t="shared" si="295"/>
        <v>0</v>
      </c>
      <c r="H1033" s="2"/>
      <c r="Z1033" s="5"/>
    </row>
    <row r="1034" spans="2:26" x14ac:dyDescent="0.25">
      <c r="B1034" s="5" t="str">
        <f t="shared" si="283"/>
        <v>dwight</v>
      </c>
      <c r="D1034" s="5">
        <v>1</v>
      </c>
      <c r="E1034" t="s">
        <v>27</v>
      </c>
      <c r="F1034">
        <f t="shared" si="296"/>
        <v>1268</v>
      </c>
      <c r="G1034">
        <f t="shared" si="295"/>
        <v>1268</v>
      </c>
      <c r="H1034" s="2"/>
    </row>
    <row r="1035" spans="2:26" x14ac:dyDescent="0.25">
      <c r="B1035" t="str">
        <f t="shared" si="283"/>
        <v>dwight</v>
      </c>
      <c r="D1035"/>
      <c r="F1035">
        <f t="shared" si="296"/>
        <v>1268</v>
      </c>
      <c r="G1035">
        <f t="shared" si="295"/>
        <v>0</v>
      </c>
      <c r="H1035" s="2"/>
    </row>
    <row r="1036" spans="2:26" x14ac:dyDescent="0.25">
      <c r="B1036" t="str">
        <f t="shared" si="283"/>
        <v>dwight</v>
      </c>
      <c r="C1036" t="s">
        <v>699</v>
      </c>
      <c r="D1036"/>
      <c r="F1036">
        <v>2</v>
      </c>
      <c r="G1036">
        <f t="shared" si="295"/>
        <v>0</v>
      </c>
      <c r="H1036" s="2"/>
    </row>
    <row r="1037" spans="2:26" x14ac:dyDescent="0.25">
      <c r="B1037" t="str">
        <f t="shared" si="283"/>
        <v>dwight</v>
      </c>
      <c r="D1037"/>
      <c r="F1037">
        <f t="shared" ref="F1037:F1039" si="297">F1036</f>
        <v>2</v>
      </c>
      <c r="G1037">
        <f t="shared" si="295"/>
        <v>0</v>
      </c>
      <c r="H1037" s="2"/>
      <c r="Z1037" s="5"/>
    </row>
    <row r="1038" spans="2:26" x14ac:dyDescent="0.25">
      <c r="B1038" s="5" t="str">
        <f t="shared" si="283"/>
        <v>dwight</v>
      </c>
      <c r="D1038" s="5">
        <v>1</v>
      </c>
      <c r="E1038" t="s">
        <v>19</v>
      </c>
      <c r="F1038">
        <f t="shared" si="297"/>
        <v>2</v>
      </c>
      <c r="G1038">
        <f t="shared" si="295"/>
        <v>2</v>
      </c>
      <c r="H1038" s="2"/>
    </row>
    <row r="1039" spans="2:26" x14ac:dyDescent="0.25">
      <c r="B1039" t="str">
        <f t="shared" ref="B1039:B1102" si="298">B1038</f>
        <v>dwight</v>
      </c>
      <c r="D1039"/>
      <c r="F1039">
        <f t="shared" si="297"/>
        <v>2</v>
      </c>
      <c r="G1039">
        <f t="shared" si="295"/>
        <v>0</v>
      </c>
      <c r="H1039" s="2"/>
    </row>
    <row r="1040" spans="2:26" x14ac:dyDescent="0.25">
      <c r="B1040" t="str">
        <f t="shared" si="298"/>
        <v>dwight</v>
      </c>
      <c r="C1040" t="s">
        <v>700</v>
      </c>
      <c r="D1040"/>
      <c r="F1040">
        <v>4</v>
      </c>
      <c r="G1040">
        <f t="shared" si="295"/>
        <v>0</v>
      </c>
      <c r="H1040" s="2"/>
    </row>
    <row r="1041" spans="2:26" x14ac:dyDescent="0.25">
      <c r="B1041" t="str">
        <f t="shared" si="298"/>
        <v>dwight</v>
      </c>
      <c r="D1041"/>
      <c r="F1041">
        <f t="shared" ref="F1041:F1042" si="299">F1040</f>
        <v>4</v>
      </c>
      <c r="G1041">
        <f t="shared" si="295"/>
        <v>0</v>
      </c>
      <c r="H1041" s="2"/>
      <c r="Z1041" s="5"/>
    </row>
    <row r="1042" spans="2:26" x14ac:dyDescent="0.25">
      <c r="B1042" t="str">
        <f t="shared" si="298"/>
        <v>dwight</v>
      </c>
      <c r="D1042"/>
      <c r="F1042">
        <f t="shared" si="299"/>
        <v>4</v>
      </c>
      <c r="G1042">
        <f t="shared" si="295"/>
        <v>0</v>
      </c>
      <c r="H1042" s="2"/>
    </row>
    <row r="1043" spans="2:26" x14ac:dyDescent="0.25">
      <c r="B1043" t="str">
        <f t="shared" si="298"/>
        <v>dwight</v>
      </c>
      <c r="C1043" t="s">
        <v>489</v>
      </c>
      <c r="D1043"/>
      <c r="F1043">
        <v>6</v>
      </c>
      <c r="G1043">
        <f t="shared" si="295"/>
        <v>0</v>
      </c>
      <c r="H1043" s="2"/>
    </row>
    <row r="1044" spans="2:26" x14ac:dyDescent="0.25">
      <c r="B1044" t="str">
        <f t="shared" si="298"/>
        <v>dwight</v>
      </c>
      <c r="D1044"/>
      <c r="F1044">
        <f t="shared" ref="F1044:F1046" si="300">F1043</f>
        <v>6</v>
      </c>
      <c r="G1044">
        <f t="shared" si="295"/>
        <v>0</v>
      </c>
      <c r="H1044" s="2"/>
    </row>
    <row r="1045" spans="2:26" x14ac:dyDescent="0.25">
      <c r="B1045" s="5" t="str">
        <f t="shared" si="298"/>
        <v>dwight</v>
      </c>
      <c r="D1045" s="5">
        <v>1</v>
      </c>
      <c r="E1045" t="s">
        <v>19</v>
      </c>
      <c r="F1045">
        <f t="shared" si="300"/>
        <v>6</v>
      </c>
      <c r="G1045">
        <f t="shared" si="295"/>
        <v>6</v>
      </c>
      <c r="H1045" s="2"/>
    </row>
    <row r="1046" spans="2:26" x14ac:dyDescent="0.25">
      <c r="B1046" t="str">
        <f t="shared" si="298"/>
        <v>dwight</v>
      </c>
      <c r="D1046"/>
      <c r="F1046">
        <f t="shared" si="300"/>
        <v>6</v>
      </c>
      <c r="G1046">
        <f t="shared" si="295"/>
        <v>0</v>
      </c>
      <c r="H1046" s="2"/>
    </row>
    <row r="1047" spans="2:26" x14ac:dyDescent="0.25">
      <c r="B1047" t="str">
        <f t="shared" si="298"/>
        <v>dwight</v>
      </c>
      <c r="C1047" t="s">
        <v>490</v>
      </c>
      <c r="D1047"/>
      <c r="F1047">
        <v>0</v>
      </c>
      <c r="G1047">
        <f t="shared" si="295"/>
        <v>0</v>
      </c>
      <c r="H1047" s="2"/>
    </row>
    <row r="1048" spans="2:26" x14ac:dyDescent="0.25">
      <c r="B1048" t="str">
        <f t="shared" si="298"/>
        <v>dwight</v>
      </c>
      <c r="D1048"/>
      <c r="F1048">
        <f>F1047</f>
        <v>0</v>
      </c>
      <c r="G1048">
        <f t="shared" si="295"/>
        <v>0</v>
      </c>
      <c r="H1048" s="2"/>
      <c r="Z1048" s="5"/>
    </row>
    <row r="1049" spans="2:26" x14ac:dyDescent="0.25">
      <c r="B1049" t="str">
        <f t="shared" si="298"/>
        <v>dwight</v>
      </c>
      <c r="C1049" t="s">
        <v>491</v>
      </c>
      <c r="D1049"/>
      <c r="F1049">
        <v>92</v>
      </c>
      <c r="G1049">
        <f t="shared" si="295"/>
        <v>0</v>
      </c>
      <c r="H1049" s="2"/>
    </row>
    <row r="1050" spans="2:26" x14ac:dyDescent="0.25">
      <c r="B1050" t="str">
        <f t="shared" si="298"/>
        <v>dwight</v>
      </c>
      <c r="D1050"/>
      <c r="F1050">
        <f t="shared" ref="F1050:F1053" si="301">F1049</f>
        <v>92</v>
      </c>
      <c r="G1050">
        <f t="shared" si="295"/>
        <v>0</v>
      </c>
      <c r="H1050" s="2"/>
    </row>
    <row r="1051" spans="2:26" x14ac:dyDescent="0.25">
      <c r="B1051" s="5" t="str">
        <f t="shared" si="298"/>
        <v>dwight</v>
      </c>
      <c r="D1051" s="5">
        <v>0.92900000000000005</v>
      </c>
      <c r="E1051" t="s">
        <v>19</v>
      </c>
      <c r="F1051">
        <f t="shared" si="301"/>
        <v>92</v>
      </c>
      <c r="G1051">
        <f t="shared" si="295"/>
        <v>85.468000000000004</v>
      </c>
      <c r="H1051" s="2"/>
    </row>
    <row r="1052" spans="2:26" x14ac:dyDescent="0.25">
      <c r="B1052" s="5" t="str">
        <f t="shared" si="298"/>
        <v>dwight</v>
      </c>
      <c r="D1052" s="5">
        <v>4.9000000000000002E-2</v>
      </c>
      <c r="E1052" t="s">
        <v>27</v>
      </c>
      <c r="F1052">
        <f t="shared" si="301"/>
        <v>92</v>
      </c>
      <c r="G1052">
        <f t="shared" si="295"/>
        <v>4.508</v>
      </c>
      <c r="H1052" s="2"/>
    </row>
    <row r="1053" spans="2:26" x14ac:dyDescent="0.25">
      <c r="B1053" t="str">
        <f t="shared" si="298"/>
        <v>dwight</v>
      </c>
      <c r="D1053"/>
      <c r="F1053">
        <f t="shared" si="301"/>
        <v>92</v>
      </c>
      <c r="G1053">
        <f t="shared" si="295"/>
        <v>0</v>
      </c>
      <c r="H1053" s="2"/>
    </row>
    <row r="1054" spans="2:26" x14ac:dyDescent="0.25">
      <c r="B1054" t="str">
        <f t="shared" si="298"/>
        <v>dwight</v>
      </c>
      <c r="C1054" t="s">
        <v>492</v>
      </c>
      <c r="D1054"/>
      <c r="F1054">
        <v>10</v>
      </c>
      <c r="G1054">
        <f t="shared" si="295"/>
        <v>0</v>
      </c>
      <c r="H1054" s="2"/>
      <c r="Z1054" s="5"/>
    </row>
    <row r="1055" spans="2:26" x14ac:dyDescent="0.25">
      <c r="B1055" t="str">
        <f t="shared" si="298"/>
        <v>dwight</v>
      </c>
      <c r="D1055"/>
      <c r="F1055">
        <f t="shared" ref="F1055:F1058" si="302">F1054</f>
        <v>10</v>
      </c>
      <c r="G1055">
        <f t="shared" si="295"/>
        <v>0</v>
      </c>
      <c r="H1055" s="2"/>
      <c r="Z1055" s="5"/>
    </row>
    <row r="1056" spans="2:26" x14ac:dyDescent="0.25">
      <c r="B1056" s="5" t="str">
        <f t="shared" si="298"/>
        <v>dwight</v>
      </c>
      <c r="D1056" s="5">
        <v>0.54100000000000004</v>
      </c>
      <c r="E1056" t="s">
        <v>125</v>
      </c>
      <c r="F1056">
        <f t="shared" si="302"/>
        <v>10</v>
      </c>
      <c r="G1056">
        <f t="shared" si="295"/>
        <v>5.41</v>
      </c>
      <c r="H1056" s="2"/>
    </row>
    <row r="1057" spans="2:26" x14ac:dyDescent="0.25">
      <c r="B1057" s="5" t="str">
        <f t="shared" si="298"/>
        <v>dwight</v>
      </c>
      <c r="D1057" s="5">
        <v>0.45800000000000002</v>
      </c>
      <c r="E1057" t="s">
        <v>493</v>
      </c>
      <c r="F1057">
        <f t="shared" si="302"/>
        <v>10</v>
      </c>
      <c r="G1057">
        <f t="shared" si="295"/>
        <v>4.58</v>
      </c>
      <c r="H1057" s="2"/>
    </row>
    <row r="1058" spans="2:26" x14ac:dyDescent="0.25">
      <c r="B1058" t="str">
        <f t="shared" si="298"/>
        <v>dwight</v>
      </c>
      <c r="D1058"/>
      <c r="F1058">
        <f t="shared" si="302"/>
        <v>10</v>
      </c>
      <c r="G1058">
        <f t="shared" si="295"/>
        <v>0</v>
      </c>
      <c r="H1058" s="2"/>
    </row>
    <row r="1059" spans="2:26" x14ac:dyDescent="0.25">
      <c r="B1059" t="str">
        <f t="shared" si="298"/>
        <v>dwight</v>
      </c>
      <c r="C1059" t="s">
        <v>494</v>
      </c>
      <c r="D1059"/>
      <c r="F1059">
        <v>24</v>
      </c>
      <c r="G1059">
        <f t="shared" si="295"/>
        <v>0</v>
      </c>
      <c r="H1059" s="2"/>
      <c r="Z1059" s="5"/>
    </row>
    <row r="1060" spans="2:26" x14ac:dyDescent="0.25">
      <c r="B1060" t="str">
        <f t="shared" si="298"/>
        <v>dwight</v>
      </c>
      <c r="D1060"/>
      <c r="F1060">
        <f t="shared" ref="F1060:F1063" si="303">F1059</f>
        <v>24</v>
      </c>
      <c r="G1060">
        <f t="shared" si="295"/>
        <v>0</v>
      </c>
      <c r="H1060" s="2"/>
      <c r="Z1060" s="5"/>
    </row>
    <row r="1061" spans="2:26" x14ac:dyDescent="0.25">
      <c r="B1061" s="5" t="str">
        <f t="shared" si="298"/>
        <v>dwight</v>
      </c>
      <c r="D1061" s="5">
        <v>0.222</v>
      </c>
      <c r="E1061" t="s">
        <v>19</v>
      </c>
      <c r="F1061">
        <f t="shared" si="303"/>
        <v>24</v>
      </c>
      <c r="G1061">
        <f t="shared" si="295"/>
        <v>5.3280000000000003</v>
      </c>
      <c r="H1061" s="2"/>
    </row>
    <row r="1062" spans="2:26" x14ac:dyDescent="0.25">
      <c r="B1062" s="5" t="str">
        <f t="shared" si="298"/>
        <v>dwight</v>
      </c>
      <c r="D1062" s="5">
        <v>0.77700000000000002</v>
      </c>
      <c r="E1062" t="s">
        <v>493</v>
      </c>
      <c r="F1062">
        <f t="shared" si="303"/>
        <v>24</v>
      </c>
      <c r="G1062">
        <f t="shared" si="295"/>
        <v>18.648</v>
      </c>
      <c r="H1062" s="2"/>
    </row>
    <row r="1063" spans="2:26" x14ac:dyDescent="0.25">
      <c r="B1063" t="str">
        <f t="shared" si="298"/>
        <v>dwight</v>
      </c>
      <c r="D1063"/>
      <c r="F1063">
        <f t="shared" si="303"/>
        <v>24</v>
      </c>
      <c r="G1063">
        <f t="shared" si="295"/>
        <v>0</v>
      </c>
      <c r="H1063" s="2"/>
    </row>
    <row r="1064" spans="2:26" x14ac:dyDescent="0.25">
      <c r="B1064" t="str">
        <f t="shared" si="298"/>
        <v>dwight</v>
      </c>
      <c r="C1064" t="s">
        <v>495</v>
      </c>
      <c r="D1064"/>
      <c r="F1064">
        <v>0</v>
      </c>
      <c r="G1064">
        <f t="shared" si="295"/>
        <v>0</v>
      </c>
      <c r="H1064" s="2"/>
      <c r="Z1064" s="5"/>
    </row>
    <row r="1065" spans="2:26" x14ac:dyDescent="0.25">
      <c r="B1065" t="str">
        <f t="shared" si="298"/>
        <v>dwight</v>
      </c>
      <c r="D1065"/>
      <c r="F1065">
        <f>F1064</f>
        <v>0</v>
      </c>
      <c r="G1065">
        <f t="shared" si="295"/>
        <v>0</v>
      </c>
      <c r="H1065" s="2"/>
      <c r="Z1065" s="5"/>
    </row>
    <row r="1066" spans="2:26" x14ac:dyDescent="0.25">
      <c r="B1066" t="str">
        <f t="shared" si="298"/>
        <v>dwight</v>
      </c>
      <c r="C1066" t="s">
        <v>496</v>
      </c>
      <c r="D1066"/>
      <c r="F1066">
        <v>14</v>
      </c>
      <c r="G1066">
        <f t="shared" si="295"/>
        <v>0</v>
      </c>
      <c r="H1066" s="2"/>
    </row>
    <row r="1067" spans="2:26" x14ac:dyDescent="0.25">
      <c r="B1067" t="str">
        <f t="shared" si="298"/>
        <v>dwight</v>
      </c>
      <c r="D1067"/>
      <c r="F1067">
        <f t="shared" ref="F1067:F1071" si="304">F1066</f>
        <v>14</v>
      </c>
      <c r="G1067">
        <f t="shared" si="295"/>
        <v>0</v>
      </c>
      <c r="H1067" s="2"/>
    </row>
    <row r="1068" spans="2:26" x14ac:dyDescent="0.25">
      <c r="B1068" s="5" t="str">
        <f t="shared" si="298"/>
        <v>dwight</v>
      </c>
      <c r="D1068" s="5">
        <v>0.06</v>
      </c>
      <c r="E1068" t="s">
        <v>49</v>
      </c>
      <c r="F1068">
        <f t="shared" si="304"/>
        <v>14</v>
      </c>
      <c r="G1068">
        <f t="shared" si="295"/>
        <v>0.84</v>
      </c>
      <c r="H1068" s="2"/>
    </row>
    <row r="1069" spans="2:26" x14ac:dyDescent="0.25">
      <c r="B1069" s="5" t="str">
        <f t="shared" si="298"/>
        <v>dwight</v>
      </c>
      <c r="D1069" s="5">
        <v>0.30399999999999999</v>
      </c>
      <c r="E1069" t="s">
        <v>26</v>
      </c>
      <c r="F1069">
        <f t="shared" si="304"/>
        <v>14</v>
      </c>
      <c r="G1069">
        <f t="shared" si="295"/>
        <v>4.2560000000000002</v>
      </c>
      <c r="H1069" s="2"/>
    </row>
    <row r="1070" spans="2:26" x14ac:dyDescent="0.25">
      <c r="B1070" s="5" t="str">
        <f t="shared" si="298"/>
        <v>dwight</v>
      </c>
      <c r="D1070" s="5">
        <v>0.63500000000000001</v>
      </c>
      <c r="E1070" t="s">
        <v>493</v>
      </c>
      <c r="F1070">
        <f t="shared" si="304"/>
        <v>14</v>
      </c>
      <c r="G1070">
        <f t="shared" si="295"/>
        <v>8.89</v>
      </c>
      <c r="H1070" s="2"/>
    </row>
    <row r="1071" spans="2:26" x14ac:dyDescent="0.25">
      <c r="B1071" t="str">
        <f t="shared" si="298"/>
        <v>dwight</v>
      </c>
      <c r="D1071"/>
      <c r="F1071">
        <f t="shared" si="304"/>
        <v>14</v>
      </c>
      <c r="G1071">
        <f t="shared" si="295"/>
        <v>0</v>
      </c>
      <c r="H1071" s="2"/>
      <c r="Z1071" s="5"/>
    </row>
    <row r="1072" spans="2:26" x14ac:dyDescent="0.25">
      <c r="B1072" t="str">
        <f t="shared" si="298"/>
        <v>dwight</v>
      </c>
      <c r="C1072" t="s">
        <v>497</v>
      </c>
      <c r="D1072"/>
      <c r="F1072">
        <v>18</v>
      </c>
      <c r="G1072">
        <f t="shared" si="295"/>
        <v>0</v>
      </c>
      <c r="H1072" s="2"/>
      <c r="Z1072" s="5"/>
    </row>
    <row r="1073" spans="2:26" x14ac:dyDescent="0.25">
      <c r="B1073" t="str">
        <f t="shared" si="298"/>
        <v>dwight</v>
      </c>
      <c r="D1073"/>
      <c r="F1073">
        <f t="shared" ref="F1073:F1076" si="305">F1072</f>
        <v>18</v>
      </c>
      <c r="G1073">
        <f t="shared" si="295"/>
        <v>0</v>
      </c>
      <c r="H1073" s="2"/>
      <c r="Z1073" s="5"/>
    </row>
    <row r="1074" spans="2:26" x14ac:dyDescent="0.25">
      <c r="B1074" s="5" t="str">
        <f t="shared" si="298"/>
        <v>dwight</v>
      </c>
      <c r="D1074" s="5">
        <v>7.0999999999999994E-2</v>
      </c>
      <c r="E1074" t="s">
        <v>45</v>
      </c>
      <c r="F1074">
        <f t="shared" si="305"/>
        <v>18</v>
      </c>
      <c r="G1074">
        <f t="shared" si="295"/>
        <v>1.2779999999999998</v>
      </c>
      <c r="H1074" s="2"/>
    </row>
    <row r="1075" spans="2:26" x14ac:dyDescent="0.25">
      <c r="B1075" s="5" t="str">
        <f t="shared" si="298"/>
        <v>dwight</v>
      </c>
      <c r="D1075" s="5">
        <v>0.92800000000000005</v>
      </c>
      <c r="E1075" t="s">
        <v>27</v>
      </c>
      <c r="F1075">
        <f t="shared" si="305"/>
        <v>18</v>
      </c>
      <c r="G1075">
        <f t="shared" si="295"/>
        <v>16.704000000000001</v>
      </c>
      <c r="H1075" s="2"/>
    </row>
    <row r="1076" spans="2:26" x14ac:dyDescent="0.25">
      <c r="B1076" t="str">
        <f t="shared" si="298"/>
        <v>dwight</v>
      </c>
      <c r="D1076"/>
      <c r="F1076">
        <f t="shared" si="305"/>
        <v>18</v>
      </c>
      <c r="G1076">
        <f t="shared" si="295"/>
        <v>0</v>
      </c>
      <c r="H1076" s="2"/>
    </row>
    <row r="1077" spans="2:26" x14ac:dyDescent="0.25">
      <c r="B1077" t="str">
        <f t="shared" si="298"/>
        <v>dwight</v>
      </c>
      <c r="C1077" t="s">
        <v>701</v>
      </c>
      <c r="D1077"/>
      <c r="F1077">
        <v>3</v>
      </c>
      <c r="G1077">
        <f t="shared" si="295"/>
        <v>0</v>
      </c>
      <c r="H1077" s="2"/>
      <c r="Z1077" s="5"/>
    </row>
    <row r="1078" spans="2:26" x14ac:dyDescent="0.25">
      <c r="B1078" t="str">
        <f t="shared" si="298"/>
        <v>dwight</v>
      </c>
      <c r="D1078"/>
      <c r="F1078">
        <f t="shared" ref="F1078:F1080" si="306">F1077</f>
        <v>3</v>
      </c>
      <c r="G1078">
        <f t="shared" si="295"/>
        <v>0</v>
      </c>
      <c r="H1078" s="2"/>
      <c r="Z1078" s="5"/>
    </row>
    <row r="1079" spans="2:26" x14ac:dyDescent="0.25">
      <c r="B1079" s="5" t="str">
        <f t="shared" si="298"/>
        <v>dwight</v>
      </c>
      <c r="D1079" s="5">
        <v>1</v>
      </c>
      <c r="E1079" t="s">
        <v>49</v>
      </c>
      <c r="F1079">
        <f t="shared" si="306"/>
        <v>3</v>
      </c>
      <c r="G1079">
        <f t="shared" si="295"/>
        <v>3</v>
      </c>
      <c r="H1079" s="2"/>
    </row>
    <row r="1080" spans="2:26" x14ac:dyDescent="0.25">
      <c r="B1080" t="str">
        <f t="shared" si="298"/>
        <v>dwight</v>
      </c>
      <c r="D1080"/>
      <c r="F1080">
        <f t="shared" si="306"/>
        <v>3</v>
      </c>
      <c r="G1080">
        <f t="shared" si="295"/>
        <v>0</v>
      </c>
      <c r="H1080" s="2"/>
    </row>
    <row r="1081" spans="2:26" x14ac:dyDescent="0.25">
      <c r="B1081" t="str">
        <f t="shared" si="298"/>
        <v>dwight</v>
      </c>
      <c r="C1081" t="s">
        <v>702</v>
      </c>
      <c r="D1081"/>
      <c r="F1081">
        <v>4</v>
      </c>
      <c r="G1081">
        <f t="shared" si="295"/>
        <v>0</v>
      </c>
      <c r="H1081" s="2"/>
    </row>
    <row r="1082" spans="2:26" x14ac:dyDescent="0.25">
      <c r="B1082" t="str">
        <f t="shared" si="298"/>
        <v>dwight</v>
      </c>
      <c r="D1082"/>
      <c r="F1082">
        <f t="shared" ref="F1082:F1084" si="307">F1081</f>
        <v>4</v>
      </c>
      <c r="G1082">
        <f t="shared" si="295"/>
        <v>0</v>
      </c>
      <c r="H1082" s="2"/>
      <c r="Z1082" s="5"/>
    </row>
    <row r="1083" spans="2:26" x14ac:dyDescent="0.25">
      <c r="B1083" s="5" t="str">
        <f t="shared" si="298"/>
        <v>dwight</v>
      </c>
      <c r="D1083" s="5">
        <v>1</v>
      </c>
      <c r="E1083" t="s">
        <v>27</v>
      </c>
      <c r="F1083">
        <f t="shared" si="307"/>
        <v>4</v>
      </c>
      <c r="G1083">
        <f t="shared" si="295"/>
        <v>4</v>
      </c>
      <c r="H1083" s="2"/>
    </row>
    <row r="1084" spans="2:26" x14ac:dyDescent="0.25">
      <c r="B1084" t="str">
        <f t="shared" si="298"/>
        <v>dwight</v>
      </c>
      <c r="D1084"/>
      <c r="F1084">
        <f t="shared" si="307"/>
        <v>4</v>
      </c>
      <c r="G1084">
        <f t="shared" si="295"/>
        <v>0</v>
      </c>
      <c r="H1084" s="2"/>
    </row>
    <row r="1085" spans="2:26" x14ac:dyDescent="0.25">
      <c r="B1085" t="str">
        <f t="shared" si="298"/>
        <v>dwight</v>
      </c>
      <c r="C1085" t="s">
        <v>703</v>
      </c>
      <c r="D1085"/>
      <c r="F1085">
        <v>1765</v>
      </c>
      <c r="G1085">
        <f t="shared" si="295"/>
        <v>0</v>
      </c>
      <c r="H1085" s="2"/>
    </row>
    <row r="1086" spans="2:26" x14ac:dyDescent="0.25">
      <c r="B1086" t="str">
        <f t="shared" si="298"/>
        <v>dwight</v>
      </c>
      <c r="D1086"/>
      <c r="F1086">
        <f t="shared" ref="F1086:F1093" si="308">F1085</f>
        <v>1765</v>
      </c>
      <c r="G1086">
        <f t="shared" si="295"/>
        <v>0</v>
      </c>
      <c r="H1086" s="2"/>
      <c r="Z1086" s="5"/>
    </row>
    <row r="1087" spans="2:26" x14ac:dyDescent="0.25">
      <c r="B1087" s="5" t="str">
        <f t="shared" si="298"/>
        <v>dwight</v>
      </c>
      <c r="D1087" s="5">
        <v>3.5999999999999997E-2</v>
      </c>
      <c r="E1087" t="s">
        <v>90</v>
      </c>
      <c r="F1087">
        <f t="shared" si="308"/>
        <v>1765</v>
      </c>
      <c r="G1087">
        <f t="shared" si="295"/>
        <v>63.539999999999992</v>
      </c>
      <c r="H1087" s="2"/>
    </row>
    <row r="1088" spans="2:26" x14ac:dyDescent="0.25">
      <c r="B1088" s="5" t="str">
        <f t="shared" si="298"/>
        <v>dwight</v>
      </c>
      <c r="D1088" s="5">
        <v>7.4999999999999997E-2</v>
      </c>
      <c r="E1088" t="s">
        <v>49</v>
      </c>
      <c r="F1088">
        <f t="shared" si="308"/>
        <v>1765</v>
      </c>
      <c r="G1088">
        <f t="shared" si="295"/>
        <v>132.375</v>
      </c>
      <c r="H1088" s="2"/>
    </row>
    <row r="1089" spans="2:26" x14ac:dyDescent="0.25">
      <c r="B1089" s="5" t="str">
        <f t="shared" si="298"/>
        <v>dwight</v>
      </c>
      <c r="D1089" s="5">
        <v>0.376</v>
      </c>
      <c r="E1089" t="s">
        <v>19</v>
      </c>
      <c r="F1089">
        <f t="shared" si="308"/>
        <v>1765</v>
      </c>
      <c r="G1089">
        <f t="shared" si="295"/>
        <v>663.64</v>
      </c>
      <c r="H1089" s="2"/>
    </row>
    <row r="1090" spans="2:26" x14ac:dyDescent="0.25">
      <c r="B1090" s="5" t="str">
        <f t="shared" si="298"/>
        <v>dwight</v>
      </c>
      <c r="D1090" s="5">
        <v>0.14799999999999999</v>
      </c>
      <c r="E1090" t="s">
        <v>27</v>
      </c>
      <c r="F1090">
        <f t="shared" si="308"/>
        <v>1765</v>
      </c>
      <c r="G1090">
        <f t="shared" si="295"/>
        <v>261.21999999999997</v>
      </c>
      <c r="H1090" s="2"/>
      <c r="Z1090" s="5"/>
    </row>
    <row r="1091" spans="2:26" x14ac:dyDescent="0.25">
      <c r="B1091" s="5" t="str">
        <f t="shared" si="298"/>
        <v>dwight</v>
      </c>
      <c r="D1091" s="5">
        <v>6.5000000000000002E-2</v>
      </c>
      <c r="E1091" t="s">
        <v>511</v>
      </c>
      <c r="F1091">
        <f t="shared" si="308"/>
        <v>1765</v>
      </c>
      <c r="G1091">
        <f t="shared" ref="G1091:G1154" si="309">D1091*F1091</f>
        <v>114.72500000000001</v>
      </c>
      <c r="H1091" s="2"/>
      <c r="Z1091" s="5"/>
    </row>
    <row r="1092" spans="2:26" x14ac:dyDescent="0.25">
      <c r="B1092" s="5" t="str">
        <f t="shared" si="298"/>
        <v>dwight</v>
      </c>
      <c r="D1092" s="5">
        <v>0.25800000000000001</v>
      </c>
      <c r="E1092" t="s">
        <v>493</v>
      </c>
      <c r="F1092">
        <f t="shared" si="308"/>
        <v>1765</v>
      </c>
      <c r="G1092">
        <f t="shared" si="309"/>
        <v>455.37</v>
      </c>
      <c r="H1092" s="2"/>
      <c r="Z1092" s="5"/>
    </row>
    <row r="1093" spans="2:26" x14ac:dyDescent="0.25">
      <c r="B1093" t="str">
        <f t="shared" si="298"/>
        <v>dwight</v>
      </c>
      <c r="D1093"/>
      <c r="F1093">
        <f t="shared" si="308"/>
        <v>1765</v>
      </c>
      <c r="G1093">
        <f t="shared" si="309"/>
        <v>0</v>
      </c>
      <c r="H1093" s="2"/>
      <c r="Z1093" s="5"/>
    </row>
    <row r="1094" spans="2:26" x14ac:dyDescent="0.25">
      <c r="B1094" t="str">
        <f t="shared" si="298"/>
        <v>dwight</v>
      </c>
      <c r="C1094" t="s">
        <v>704</v>
      </c>
      <c r="D1094"/>
      <c r="F1094">
        <v>42</v>
      </c>
      <c r="G1094">
        <f t="shared" si="309"/>
        <v>0</v>
      </c>
      <c r="H1094" s="2"/>
      <c r="Z1094" s="5"/>
    </row>
    <row r="1095" spans="2:26" x14ac:dyDescent="0.25">
      <c r="B1095" t="str">
        <f t="shared" si="298"/>
        <v>dwight</v>
      </c>
      <c r="D1095"/>
      <c r="F1095">
        <f t="shared" ref="F1095:F1097" si="310">F1094</f>
        <v>42</v>
      </c>
      <c r="G1095">
        <f t="shared" si="309"/>
        <v>0</v>
      </c>
      <c r="H1095" s="2"/>
      <c r="Z1095" s="5"/>
    </row>
    <row r="1096" spans="2:26" x14ac:dyDescent="0.25">
      <c r="B1096" s="5" t="str">
        <f t="shared" si="298"/>
        <v>dwight</v>
      </c>
      <c r="D1096" s="5">
        <v>1</v>
      </c>
      <c r="E1096" t="s">
        <v>125</v>
      </c>
      <c r="F1096">
        <f t="shared" si="310"/>
        <v>42</v>
      </c>
      <c r="G1096">
        <f t="shared" si="309"/>
        <v>42</v>
      </c>
      <c r="H1096" s="2"/>
    </row>
    <row r="1097" spans="2:26" x14ac:dyDescent="0.25">
      <c r="B1097" t="str">
        <f t="shared" si="298"/>
        <v>dwight</v>
      </c>
      <c r="D1097"/>
      <c r="F1097">
        <f t="shared" si="310"/>
        <v>42</v>
      </c>
      <c r="G1097">
        <f t="shared" si="309"/>
        <v>0</v>
      </c>
      <c r="H1097" s="2"/>
    </row>
    <row r="1098" spans="2:26" x14ac:dyDescent="0.25">
      <c r="B1098" t="str">
        <f t="shared" si="298"/>
        <v>dwight</v>
      </c>
      <c r="C1098" t="s">
        <v>705</v>
      </c>
      <c r="D1098"/>
      <c r="F1098">
        <v>2</v>
      </c>
      <c r="G1098">
        <f t="shared" si="309"/>
        <v>0</v>
      </c>
      <c r="H1098" s="2"/>
    </row>
    <row r="1099" spans="2:26" x14ac:dyDescent="0.25">
      <c r="B1099" t="str">
        <f t="shared" si="298"/>
        <v>dwight</v>
      </c>
      <c r="D1099"/>
      <c r="F1099">
        <f t="shared" ref="F1099:F1101" si="311">F1098</f>
        <v>2</v>
      </c>
      <c r="G1099">
        <f t="shared" si="309"/>
        <v>0</v>
      </c>
      <c r="H1099" s="2"/>
      <c r="Z1099" s="5"/>
    </row>
    <row r="1100" spans="2:26" x14ac:dyDescent="0.25">
      <c r="B1100" s="5" t="str">
        <f t="shared" si="298"/>
        <v>dwight</v>
      </c>
      <c r="D1100" s="5">
        <v>1</v>
      </c>
      <c r="E1100" t="s">
        <v>125</v>
      </c>
      <c r="F1100">
        <f t="shared" si="311"/>
        <v>2</v>
      </c>
      <c r="G1100">
        <f t="shared" si="309"/>
        <v>2</v>
      </c>
      <c r="H1100" s="2"/>
    </row>
    <row r="1101" spans="2:26" x14ac:dyDescent="0.25">
      <c r="B1101" t="str">
        <f t="shared" si="298"/>
        <v>dwight</v>
      </c>
      <c r="D1101"/>
      <c r="F1101">
        <f t="shared" si="311"/>
        <v>2</v>
      </c>
      <c r="G1101">
        <f t="shared" si="309"/>
        <v>0</v>
      </c>
      <c r="H1101" s="2"/>
    </row>
    <row r="1102" spans="2:26" x14ac:dyDescent="0.25">
      <c r="B1102" t="str">
        <f t="shared" si="298"/>
        <v>dwight</v>
      </c>
      <c r="C1102" t="s">
        <v>498</v>
      </c>
      <c r="D1102"/>
      <c r="F1102">
        <v>0</v>
      </c>
      <c r="G1102">
        <f t="shared" si="309"/>
        <v>0</v>
      </c>
      <c r="H1102" s="2"/>
    </row>
    <row r="1103" spans="2:26" x14ac:dyDescent="0.25">
      <c r="B1103" t="str">
        <f t="shared" ref="B1103:B1166" si="312">B1102</f>
        <v>dwight</v>
      </c>
      <c r="D1103"/>
      <c r="F1103">
        <f>F1102</f>
        <v>0</v>
      </c>
      <c r="G1103">
        <f t="shared" si="309"/>
        <v>0</v>
      </c>
      <c r="H1103" s="2"/>
      <c r="Z1103" s="5"/>
    </row>
    <row r="1104" spans="2:26" x14ac:dyDescent="0.25">
      <c r="B1104" t="str">
        <f t="shared" si="312"/>
        <v>dwight</v>
      </c>
      <c r="C1104" t="s">
        <v>499</v>
      </c>
      <c r="D1104"/>
      <c r="F1104">
        <v>9</v>
      </c>
      <c r="G1104">
        <f t="shared" si="309"/>
        <v>0</v>
      </c>
      <c r="H1104" s="2"/>
    </row>
    <row r="1105" spans="2:26" x14ac:dyDescent="0.25">
      <c r="B1105" t="str">
        <f t="shared" si="312"/>
        <v>dwight</v>
      </c>
      <c r="D1105"/>
      <c r="F1105">
        <f t="shared" ref="F1105:F1107" si="313">F1104</f>
        <v>9</v>
      </c>
      <c r="G1105">
        <f t="shared" si="309"/>
        <v>0</v>
      </c>
      <c r="H1105" s="2"/>
    </row>
    <row r="1106" spans="2:26" x14ac:dyDescent="0.25">
      <c r="B1106" s="5" t="str">
        <f t="shared" si="312"/>
        <v>dwight</v>
      </c>
      <c r="D1106" s="5">
        <v>1</v>
      </c>
      <c r="E1106" t="s">
        <v>19</v>
      </c>
      <c r="F1106">
        <f t="shared" si="313"/>
        <v>9</v>
      </c>
      <c r="G1106">
        <f t="shared" si="309"/>
        <v>9</v>
      </c>
      <c r="H1106" s="2"/>
    </row>
    <row r="1107" spans="2:26" x14ac:dyDescent="0.25">
      <c r="B1107" t="str">
        <f t="shared" si="312"/>
        <v>dwight</v>
      </c>
      <c r="D1107"/>
      <c r="F1107">
        <f t="shared" si="313"/>
        <v>9</v>
      </c>
      <c r="G1107">
        <f t="shared" si="309"/>
        <v>0</v>
      </c>
      <c r="H1107" s="2"/>
    </row>
    <row r="1108" spans="2:26" x14ac:dyDescent="0.25">
      <c r="B1108" t="str">
        <f t="shared" si="312"/>
        <v>dwight</v>
      </c>
      <c r="C1108" t="s">
        <v>500</v>
      </c>
      <c r="D1108"/>
      <c r="F1108">
        <v>123</v>
      </c>
      <c r="G1108">
        <f t="shared" si="309"/>
        <v>0</v>
      </c>
      <c r="H1108" s="2"/>
    </row>
    <row r="1109" spans="2:26" x14ac:dyDescent="0.25">
      <c r="B1109" t="str">
        <f t="shared" si="312"/>
        <v>dwight</v>
      </c>
      <c r="D1109"/>
      <c r="F1109">
        <f t="shared" ref="F1109:F1111" si="314">F1108</f>
        <v>123</v>
      </c>
      <c r="G1109">
        <f t="shared" si="309"/>
        <v>0</v>
      </c>
      <c r="H1109" s="2"/>
      <c r="Z1109" s="5"/>
    </row>
    <row r="1110" spans="2:26" x14ac:dyDescent="0.25">
      <c r="B1110" s="5" t="str">
        <f t="shared" si="312"/>
        <v>dwight</v>
      </c>
      <c r="D1110" s="5">
        <v>1</v>
      </c>
      <c r="E1110" t="s">
        <v>27</v>
      </c>
      <c r="F1110">
        <f t="shared" si="314"/>
        <v>123</v>
      </c>
      <c r="G1110">
        <f t="shared" si="309"/>
        <v>123</v>
      </c>
      <c r="H1110" s="2"/>
    </row>
    <row r="1111" spans="2:26" x14ac:dyDescent="0.25">
      <c r="B1111" t="str">
        <f t="shared" si="312"/>
        <v>dwight</v>
      </c>
      <c r="D1111"/>
      <c r="F1111">
        <f t="shared" si="314"/>
        <v>123</v>
      </c>
      <c r="G1111">
        <f t="shared" si="309"/>
        <v>0</v>
      </c>
      <c r="H1111" s="2"/>
    </row>
    <row r="1112" spans="2:26" x14ac:dyDescent="0.25">
      <c r="B1112" t="str">
        <f t="shared" si="312"/>
        <v>dwight</v>
      </c>
      <c r="C1112" t="s">
        <v>501</v>
      </c>
      <c r="D1112"/>
      <c r="F1112">
        <v>1</v>
      </c>
      <c r="G1112">
        <f t="shared" si="309"/>
        <v>0</v>
      </c>
      <c r="H1112" s="2"/>
    </row>
    <row r="1113" spans="2:26" x14ac:dyDescent="0.25">
      <c r="B1113" t="str">
        <f t="shared" si="312"/>
        <v>dwight</v>
      </c>
      <c r="D1113"/>
      <c r="F1113">
        <f t="shared" ref="F1113:F1115" si="315">F1112</f>
        <v>1</v>
      </c>
      <c r="G1113">
        <f t="shared" si="309"/>
        <v>0</v>
      </c>
      <c r="H1113" s="2"/>
      <c r="Z1113" s="5"/>
    </row>
    <row r="1114" spans="2:26" x14ac:dyDescent="0.25">
      <c r="B1114" s="5" t="str">
        <f t="shared" si="312"/>
        <v>dwight</v>
      </c>
      <c r="D1114" s="5">
        <v>1</v>
      </c>
      <c r="E1114" t="s">
        <v>19</v>
      </c>
      <c r="F1114">
        <f t="shared" si="315"/>
        <v>1</v>
      </c>
      <c r="G1114">
        <f t="shared" si="309"/>
        <v>1</v>
      </c>
      <c r="H1114" s="2"/>
    </row>
    <row r="1115" spans="2:26" x14ac:dyDescent="0.25">
      <c r="B1115" t="str">
        <f t="shared" si="312"/>
        <v>dwight</v>
      </c>
      <c r="D1115"/>
      <c r="F1115">
        <f t="shared" si="315"/>
        <v>1</v>
      </c>
      <c r="G1115">
        <f t="shared" si="309"/>
        <v>0</v>
      </c>
      <c r="H1115" s="2"/>
    </row>
    <row r="1116" spans="2:26" x14ac:dyDescent="0.25">
      <c r="B1116" t="str">
        <f t="shared" si="312"/>
        <v>dwight</v>
      </c>
      <c r="C1116" t="s">
        <v>706</v>
      </c>
      <c r="D1116"/>
      <c r="F1116">
        <v>1</v>
      </c>
      <c r="G1116">
        <f t="shared" si="309"/>
        <v>0</v>
      </c>
      <c r="H1116" s="2"/>
    </row>
    <row r="1117" spans="2:26" x14ac:dyDescent="0.25">
      <c r="B1117" t="str">
        <f t="shared" si="312"/>
        <v>dwight</v>
      </c>
      <c r="D1117"/>
      <c r="F1117">
        <f t="shared" ref="F1117:F1119" si="316">F1116</f>
        <v>1</v>
      </c>
      <c r="G1117">
        <f t="shared" si="309"/>
        <v>0</v>
      </c>
      <c r="H1117" s="2"/>
      <c r="Z1117" s="5"/>
    </row>
    <row r="1118" spans="2:26" x14ac:dyDescent="0.25">
      <c r="B1118" s="5" t="str">
        <f t="shared" si="312"/>
        <v>dwight</v>
      </c>
      <c r="D1118" s="5">
        <v>1</v>
      </c>
      <c r="E1118" t="s">
        <v>19</v>
      </c>
      <c r="F1118">
        <f t="shared" si="316"/>
        <v>1</v>
      </c>
      <c r="G1118">
        <f t="shared" si="309"/>
        <v>1</v>
      </c>
      <c r="H1118" s="2"/>
    </row>
    <row r="1119" spans="2:26" x14ac:dyDescent="0.25">
      <c r="B1119" t="str">
        <f t="shared" si="312"/>
        <v>dwight</v>
      </c>
      <c r="D1119"/>
      <c r="F1119">
        <f t="shared" si="316"/>
        <v>1</v>
      </c>
      <c r="G1119">
        <f t="shared" si="309"/>
        <v>0</v>
      </c>
      <c r="H1119" s="2"/>
    </row>
    <row r="1120" spans="2:26" x14ac:dyDescent="0.25">
      <c r="B1120" t="str">
        <f t="shared" si="312"/>
        <v>dwight</v>
      </c>
      <c r="C1120" t="s">
        <v>707</v>
      </c>
      <c r="D1120"/>
      <c r="F1120">
        <v>1</v>
      </c>
      <c r="G1120">
        <f t="shared" si="309"/>
        <v>0</v>
      </c>
      <c r="H1120" s="2"/>
    </row>
    <row r="1121" spans="2:26" x14ac:dyDescent="0.25">
      <c r="B1121" t="str">
        <f t="shared" si="312"/>
        <v>dwight</v>
      </c>
      <c r="D1121"/>
      <c r="F1121">
        <f t="shared" ref="F1121:F1123" si="317">F1120</f>
        <v>1</v>
      </c>
      <c r="G1121">
        <f t="shared" si="309"/>
        <v>0</v>
      </c>
      <c r="H1121" s="2"/>
      <c r="Z1121" s="5"/>
    </row>
    <row r="1122" spans="2:26" x14ac:dyDescent="0.25">
      <c r="B1122" s="5" t="str">
        <f t="shared" si="312"/>
        <v>dwight</v>
      </c>
      <c r="D1122" s="5">
        <v>1</v>
      </c>
      <c r="E1122" t="s">
        <v>19</v>
      </c>
      <c r="F1122">
        <f t="shared" si="317"/>
        <v>1</v>
      </c>
      <c r="G1122">
        <f t="shared" si="309"/>
        <v>1</v>
      </c>
      <c r="H1122" s="2"/>
    </row>
    <row r="1123" spans="2:26" x14ac:dyDescent="0.25">
      <c r="B1123" t="str">
        <f t="shared" si="312"/>
        <v>dwight</v>
      </c>
      <c r="D1123"/>
      <c r="F1123">
        <f t="shared" si="317"/>
        <v>1</v>
      </c>
      <c r="G1123">
        <f t="shared" si="309"/>
        <v>0</v>
      </c>
      <c r="H1123" s="2"/>
    </row>
    <row r="1124" spans="2:26" x14ac:dyDescent="0.25">
      <c r="B1124" t="str">
        <f t="shared" si="312"/>
        <v>dwight</v>
      </c>
      <c r="C1124" t="s">
        <v>502</v>
      </c>
      <c r="D1124"/>
      <c r="F1124">
        <v>162</v>
      </c>
      <c r="G1124">
        <f t="shared" si="309"/>
        <v>0</v>
      </c>
      <c r="H1124" s="2"/>
    </row>
    <row r="1125" spans="2:26" x14ac:dyDescent="0.25">
      <c r="B1125" t="str">
        <f t="shared" si="312"/>
        <v>dwight</v>
      </c>
      <c r="D1125"/>
      <c r="F1125">
        <f t="shared" ref="F1125:F1128" si="318">F1124</f>
        <v>162</v>
      </c>
      <c r="G1125">
        <f t="shared" si="309"/>
        <v>0</v>
      </c>
      <c r="H1125" s="2"/>
      <c r="Z1125" s="5"/>
    </row>
    <row r="1126" spans="2:26" x14ac:dyDescent="0.25">
      <c r="B1126" s="5" t="str">
        <f t="shared" si="312"/>
        <v>dwight</v>
      </c>
      <c r="D1126" s="5">
        <v>0.97699999999999998</v>
      </c>
      <c r="E1126" t="s">
        <v>45</v>
      </c>
      <c r="F1126">
        <f t="shared" si="318"/>
        <v>162</v>
      </c>
      <c r="G1126">
        <f t="shared" si="309"/>
        <v>158.274</v>
      </c>
      <c r="H1126" s="2"/>
    </row>
    <row r="1127" spans="2:26" x14ac:dyDescent="0.25">
      <c r="B1127" s="5" t="str">
        <f t="shared" si="312"/>
        <v>dwight</v>
      </c>
      <c r="D1127" s="5">
        <v>2.1999999999999999E-2</v>
      </c>
      <c r="E1127" t="s">
        <v>23</v>
      </c>
      <c r="F1127">
        <f t="shared" si="318"/>
        <v>162</v>
      </c>
      <c r="G1127">
        <f t="shared" si="309"/>
        <v>3.5639999999999996</v>
      </c>
      <c r="H1127" s="2"/>
    </row>
    <row r="1128" spans="2:26" x14ac:dyDescent="0.25">
      <c r="B1128" t="str">
        <f t="shared" si="312"/>
        <v>dwight</v>
      </c>
      <c r="D1128"/>
      <c r="F1128">
        <f t="shared" si="318"/>
        <v>162</v>
      </c>
      <c r="G1128">
        <f t="shared" si="309"/>
        <v>0</v>
      </c>
      <c r="H1128" s="2"/>
    </row>
    <row r="1129" spans="2:26" x14ac:dyDescent="0.25">
      <c r="B1129" t="str">
        <f t="shared" si="312"/>
        <v>dwight</v>
      </c>
      <c r="C1129" t="s">
        <v>503</v>
      </c>
      <c r="D1129"/>
      <c r="F1129">
        <v>0</v>
      </c>
      <c r="G1129">
        <f t="shared" si="309"/>
        <v>0</v>
      </c>
      <c r="H1129" s="2"/>
      <c r="Z1129" s="5"/>
    </row>
    <row r="1130" spans="2:26" x14ac:dyDescent="0.25">
      <c r="B1130" t="str">
        <f t="shared" si="312"/>
        <v>dwight</v>
      </c>
      <c r="D1130"/>
      <c r="F1130">
        <f>F1129</f>
        <v>0</v>
      </c>
      <c r="G1130">
        <f t="shared" si="309"/>
        <v>0</v>
      </c>
      <c r="H1130" s="2"/>
      <c r="Z1130" s="5"/>
    </row>
    <row r="1131" spans="2:26" x14ac:dyDescent="0.25">
      <c r="B1131" t="str">
        <f t="shared" si="312"/>
        <v>dwight</v>
      </c>
      <c r="C1131" t="s">
        <v>504</v>
      </c>
      <c r="D1131"/>
      <c r="F1131">
        <v>14</v>
      </c>
      <c r="G1131">
        <f t="shared" si="309"/>
        <v>0</v>
      </c>
      <c r="H1131" s="2"/>
    </row>
    <row r="1132" spans="2:26" x14ac:dyDescent="0.25">
      <c r="B1132" t="str">
        <f t="shared" si="312"/>
        <v>dwight</v>
      </c>
      <c r="D1132"/>
      <c r="F1132">
        <f t="shared" ref="F1132:F1134" si="319">F1131</f>
        <v>14</v>
      </c>
      <c r="G1132">
        <f t="shared" si="309"/>
        <v>0</v>
      </c>
      <c r="H1132" s="2"/>
    </row>
    <row r="1133" spans="2:26" x14ac:dyDescent="0.25">
      <c r="B1133" s="5" t="str">
        <f t="shared" si="312"/>
        <v>dwight</v>
      </c>
      <c r="D1133" s="5">
        <v>1</v>
      </c>
      <c r="E1133" t="s">
        <v>19</v>
      </c>
      <c r="F1133">
        <f t="shared" si="319"/>
        <v>14</v>
      </c>
      <c r="G1133">
        <f t="shared" si="309"/>
        <v>14</v>
      </c>
      <c r="H1133" s="2"/>
    </row>
    <row r="1134" spans="2:26" x14ac:dyDescent="0.25">
      <c r="B1134" t="str">
        <f t="shared" si="312"/>
        <v>dwight</v>
      </c>
      <c r="D1134"/>
      <c r="F1134">
        <f t="shared" si="319"/>
        <v>14</v>
      </c>
      <c r="G1134">
        <f t="shared" si="309"/>
        <v>0</v>
      </c>
      <c r="H1134" s="2"/>
    </row>
    <row r="1135" spans="2:26" x14ac:dyDescent="0.25">
      <c r="B1135" t="str">
        <f t="shared" si="312"/>
        <v>dwight</v>
      </c>
      <c r="C1135" t="s">
        <v>505</v>
      </c>
      <c r="D1135"/>
      <c r="F1135">
        <v>4</v>
      </c>
      <c r="G1135">
        <f t="shared" si="309"/>
        <v>0</v>
      </c>
      <c r="H1135" s="2"/>
    </row>
    <row r="1136" spans="2:26" x14ac:dyDescent="0.25">
      <c r="B1136" t="str">
        <f t="shared" si="312"/>
        <v>dwight</v>
      </c>
      <c r="D1136"/>
      <c r="F1136">
        <f t="shared" ref="F1136:F1138" si="320">F1135</f>
        <v>4</v>
      </c>
      <c r="G1136">
        <f t="shared" si="309"/>
        <v>0</v>
      </c>
      <c r="H1136" s="2"/>
      <c r="Z1136" s="5"/>
    </row>
    <row r="1137" spans="2:26" x14ac:dyDescent="0.25">
      <c r="B1137" s="5" t="str">
        <f t="shared" si="312"/>
        <v>dwight</v>
      </c>
      <c r="D1137" s="5">
        <v>1</v>
      </c>
      <c r="E1137" t="s">
        <v>26</v>
      </c>
      <c r="F1137">
        <f t="shared" si="320"/>
        <v>4</v>
      </c>
      <c r="G1137">
        <f t="shared" si="309"/>
        <v>4</v>
      </c>
      <c r="H1137" s="2"/>
    </row>
    <row r="1138" spans="2:26" x14ac:dyDescent="0.25">
      <c r="B1138" t="str">
        <f t="shared" si="312"/>
        <v>dwight</v>
      </c>
      <c r="D1138"/>
      <c r="F1138">
        <f t="shared" si="320"/>
        <v>4</v>
      </c>
      <c r="G1138">
        <f t="shared" si="309"/>
        <v>0</v>
      </c>
      <c r="H1138" s="2"/>
    </row>
    <row r="1139" spans="2:26" x14ac:dyDescent="0.25">
      <c r="B1139" t="str">
        <f t="shared" si="312"/>
        <v>dwight</v>
      </c>
      <c r="C1139" t="s">
        <v>708</v>
      </c>
      <c r="D1139"/>
      <c r="F1139">
        <v>63</v>
      </c>
      <c r="G1139">
        <f t="shared" si="309"/>
        <v>0</v>
      </c>
      <c r="H1139" s="2"/>
    </row>
    <row r="1140" spans="2:26" x14ac:dyDescent="0.25">
      <c r="B1140" t="str">
        <f t="shared" si="312"/>
        <v>dwight</v>
      </c>
      <c r="D1140"/>
      <c r="F1140">
        <f t="shared" ref="F1140:F1142" si="321">F1139</f>
        <v>63</v>
      </c>
      <c r="G1140">
        <f t="shared" si="309"/>
        <v>0</v>
      </c>
      <c r="H1140" s="2"/>
      <c r="Z1140" s="5"/>
    </row>
    <row r="1141" spans="2:26" x14ac:dyDescent="0.25">
      <c r="B1141" s="5" t="str">
        <f t="shared" si="312"/>
        <v>dwight</v>
      </c>
      <c r="D1141" s="5">
        <v>1</v>
      </c>
      <c r="E1141" t="s">
        <v>125</v>
      </c>
      <c r="F1141">
        <f t="shared" si="321"/>
        <v>63</v>
      </c>
      <c r="G1141">
        <f t="shared" si="309"/>
        <v>63</v>
      </c>
      <c r="H1141" s="2"/>
    </row>
    <row r="1142" spans="2:26" x14ac:dyDescent="0.25">
      <c r="B1142" t="str">
        <f t="shared" si="312"/>
        <v>dwight</v>
      </c>
      <c r="D1142"/>
      <c r="F1142">
        <f t="shared" si="321"/>
        <v>63</v>
      </c>
      <c r="G1142">
        <f t="shared" si="309"/>
        <v>0</v>
      </c>
      <c r="H1142" s="2"/>
    </row>
    <row r="1143" spans="2:26" x14ac:dyDescent="0.25">
      <c r="B1143" t="str">
        <f t="shared" si="312"/>
        <v>dwight</v>
      </c>
      <c r="C1143" t="s">
        <v>709</v>
      </c>
      <c r="D1143"/>
      <c r="F1143">
        <v>12</v>
      </c>
      <c r="G1143">
        <f t="shared" si="309"/>
        <v>0</v>
      </c>
      <c r="H1143" s="2"/>
    </row>
    <row r="1144" spans="2:26" x14ac:dyDescent="0.25">
      <c r="B1144" t="str">
        <f t="shared" si="312"/>
        <v>dwight</v>
      </c>
      <c r="D1144"/>
      <c r="F1144">
        <f t="shared" ref="F1144:F1146" si="322">F1143</f>
        <v>12</v>
      </c>
      <c r="G1144">
        <f t="shared" si="309"/>
        <v>0</v>
      </c>
      <c r="H1144" s="2"/>
      <c r="Z1144" s="5"/>
    </row>
    <row r="1145" spans="2:26" x14ac:dyDescent="0.25">
      <c r="B1145" s="5" t="str">
        <f t="shared" si="312"/>
        <v>dwight</v>
      </c>
      <c r="D1145" s="5">
        <v>1</v>
      </c>
      <c r="E1145" t="s">
        <v>24</v>
      </c>
      <c r="F1145">
        <f t="shared" si="322"/>
        <v>12</v>
      </c>
      <c r="G1145">
        <f t="shared" si="309"/>
        <v>12</v>
      </c>
      <c r="H1145" s="2"/>
    </row>
    <row r="1146" spans="2:26" x14ac:dyDescent="0.25">
      <c r="B1146" t="str">
        <f t="shared" si="312"/>
        <v>dwight</v>
      </c>
      <c r="D1146"/>
      <c r="F1146">
        <f t="shared" si="322"/>
        <v>12</v>
      </c>
      <c r="G1146">
        <f t="shared" si="309"/>
        <v>0</v>
      </c>
      <c r="H1146" s="2"/>
    </row>
    <row r="1147" spans="2:26" x14ac:dyDescent="0.25">
      <c r="B1147" t="str">
        <f t="shared" si="312"/>
        <v>dwight</v>
      </c>
      <c r="C1147" t="s">
        <v>710</v>
      </c>
      <c r="D1147"/>
      <c r="F1147">
        <v>15</v>
      </c>
      <c r="G1147">
        <f t="shared" si="309"/>
        <v>0</v>
      </c>
      <c r="H1147" s="2"/>
    </row>
    <row r="1148" spans="2:26" x14ac:dyDescent="0.25">
      <c r="B1148" t="str">
        <f t="shared" si="312"/>
        <v>dwight</v>
      </c>
      <c r="D1148"/>
      <c r="F1148">
        <f t="shared" ref="F1148:F1150" si="323">F1147</f>
        <v>15</v>
      </c>
      <c r="G1148">
        <f t="shared" si="309"/>
        <v>0</v>
      </c>
      <c r="H1148" s="2"/>
      <c r="Z1148" s="5"/>
    </row>
    <row r="1149" spans="2:26" x14ac:dyDescent="0.25">
      <c r="B1149" s="5" t="str">
        <f t="shared" si="312"/>
        <v>dwight</v>
      </c>
      <c r="D1149" s="5">
        <v>1</v>
      </c>
      <c r="E1149" t="s">
        <v>19</v>
      </c>
      <c r="F1149">
        <f t="shared" si="323"/>
        <v>15</v>
      </c>
      <c r="G1149">
        <f t="shared" si="309"/>
        <v>15</v>
      </c>
      <c r="H1149" s="2"/>
    </row>
    <row r="1150" spans="2:26" x14ac:dyDescent="0.25">
      <c r="B1150" t="str">
        <f t="shared" si="312"/>
        <v>dwight</v>
      </c>
      <c r="D1150"/>
      <c r="F1150">
        <f t="shared" si="323"/>
        <v>15</v>
      </c>
      <c r="G1150">
        <f t="shared" si="309"/>
        <v>0</v>
      </c>
      <c r="H1150" s="2"/>
    </row>
    <row r="1151" spans="2:26" x14ac:dyDescent="0.25">
      <c r="B1151" t="str">
        <f t="shared" si="312"/>
        <v>dwight</v>
      </c>
      <c r="C1151" t="s">
        <v>506</v>
      </c>
      <c r="D1151"/>
      <c r="F1151">
        <v>0</v>
      </c>
      <c r="G1151">
        <f t="shared" si="309"/>
        <v>0</v>
      </c>
      <c r="H1151" s="2"/>
    </row>
    <row r="1152" spans="2:26" x14ac:dyDescent="0.25">
      <c r="B1152" t="str">
        <f t="shared" si="312"/>
        <v>dwight</v>
      </c>
      <c r="D1152"/>
      <c r="F1152">
        <f>F1151</f>
        <v>0</v>
      </c>
      <c r="G1152">
        <f t="shared" si="309"/>
        <v>0</v>
      </c>
      <c r="H1152" s="2"/>
      <c r="Z1152" s="5"/>
    </row>
    <row r="1153" spans="2:26" x14ac:dyDescent="0.25">
      <c r="B1153" t="str">
        <f t="shared" si="312"/>
        <v>dwight</v>
      </c>
      <c r="C1153" t="s">
        <v>507</v>
      </c>
      <c r="D1153"/>
      <c r="F1153">
        <v>16</v>
      </c>
      <c r="G1153">
        <f t="shared" si="309"/>
        <v>0</v>
      </c>
      <c r="H1153" s="2"/>
    </row>
    <row r="1154" spans="2:26" x14ac:dyDescent="0.25">
      <c r="B1154" t="str">
        <f t="shared" si="312"/>
        <v>dwight</v>
      </c>
      <c r="D1154"/>
      <c r="F1154">
        <f t="shared" ref="F1154:F1156" si="324">F1153</f>
        <v>16</v>
      </c>
      <c r="G1154">
        <f t="shared" si="309"/>
        <v>0</v>
      </c>
      <c r="H1154" s="2"/>
    </row>
    <row r="1155" spans="2:26" x14ac:dyDescent="0.25">
      <c r="B1155" s="5" t="str">
        <f t="shared" si="312"/>
        <v>dwight</v>
      </c>
      <c r="D1155" s="5">
        <v>1</v>
      </c>
      <c r="E1155" t="s">
        <v>19</v>
      </c>
      <c r="F1155">
        <f t="shared" si="324"/>
        <v>16</v>
      </c>
      <c r="G1155">
        <f t="shared" ref="G1155:G1218" si="325">D1155*F1155</f>
        <v>16</v>
      </c>
      <c r="H1155" s="2"/>
    </row>
    <row r="1156" spans="2:26" x14ac:dyDescent="0.25">
      <c r="B1156" t="str">
        <f t="shared" si="312"/>
        <v>dwight</v>
      </c>
      <c r="D1156"/>
      <c r="F1156">
        <f t="shared" si="324"/>
        <v>16</v>
      </c>
      <c r="G1156">
        <f t="shared" si="325"/>
        <v>0</v>
      </c>
      <c r="H1156" s="2"/>
    </row>
    <row r="1157" spans="2:26" x14ac:dyDescent="0.25">
      <c r="B1157" t="str">
        <f t="shared" si="312"/>
        <v>dwight</v>
      </c>
      <c r="C1157" t="s">
        <v>508</v>
      </c>
      <c r="D1157"/>
      <c r="F1157">
        <v>0</v>
      </c>
      <c r="G1157">
        <f t="shared" si="325"/>
        <v>0</v>
      </c>
      <c r="H1157" s="2"/>
    </row>
    <row r="1158" spans="2:26" x14ac:dyDescent="0.25">
      <c r="B1158" t="str">
        <f t="shared" si="312"/>
        <v>dwight</v>
      </c>
      <c r="D1158"/>
      <c r="F1158">
        <f>F1157</f>
        <v>0</v>
      </c>
      <c r="G1158">
        <f t="shared" si="325"/>
        <v>0</v>
      </c>
      <c r="H1158" s="2"/>
      <c r="Z1158" s="5"/>
    </row>
    <row r="1159" spans="2:26" x14ac:dyDescent="0.25">
      <c r="B1159" t="str">
        <f t="shared" si="312"/>
        <v>dwight</v>
      </c>
      <c r="C1159" t="s">
        <v>509</v>
      </c>
      <c r="D1159"/>
      <c r="F1159">
        <v>0</v>
      </c>
      <c r="G1159">
        <f t="shared" si="325"/>
        <v>0</v>
      </c>
      <c r="H1159" s="2"/>
    </row>
    <row r="1160" spans="2:26" x14ac:dyDescent="0.25">
      <c r="B1160" t="str">
        <f t="shared" si="312"/>
        <v>dwight</v>
      </c>
      <c r="D1160"/>
      <c r="F1160">
        <f>F1159</f>
        <v>0</v>
      </c>
      <c r="G1160">
        <f t="shared" si="325"/>
        <v>0</v>
      </c>
      <c r="H1160" s="2"/>
    </row>
    <row r="1161" spans="2:26" x14ac:dyDescent="0.25">
      <c r="B1161" t="str">
        <f t="shared" si="312"/>
        <v>dwight</v>
      </c>
      <c r="C1161" t="s">
        <v>510</v>
      </c>
      <c r="D1161"/>
      <c r="F1161">
        <v>190</v>
      </c>
      <c r="G1161">
        <f t="shared" si="325"/>
        <v>0</v>
      </c>
      <c r="H1161" s="2"/>
    </row>
    <row r="1162" spans="2:26" x14ac:dyDescent="0.25">
      <c r="B1162" t="str">
        <f t="shared" si="312"/>
        <v>dwight</v>
      </c>
      <c r="D1162"/>
      <c r="F1162">
        <f t="shared" ref="F1162:F1164" si="326">F1161</f>
        <v>190</v>
      </c>
      <c r="G1162">
        <f t="shared" si="325"/>
        <v>0</v>
      </c>
      <c r="H1162" s="2"/>
    </row>
    <row r="1163" spans="2:26" x14ac:dyDescent="0.25">
      <c r="B1163" s="5" t="str">
        <f t="shared" si="312"/>
        <v>dwight</v>
      </c>
      <c r="D1163" s="5">
        <v>1</v>
      </c>
      <c r="E1163" t="s">
        <v>511</v>
      </c>
      <c r="F1163">
        <f t="shared" si="326"/>
        <v>190</v>
      </c>
      <c r="G1163">
        <f t="shared" si="325"/>
        <v>190</v>
      </c>
      <c r="H1163" s="2"/>
    </row>
    <row r="1164" spans="2:26" x14ac:dyDescent="0.25">
      <c r="B1164" t="str">
        <f t="shared" si="312"/>
        <v>dwight</v>
      </c>
      <c r="D1164"/>
      <c r="F1164">
        <f t="shared" si="326"/>
        <v>190</v>
      </c>
      <c r="G1164">
        <f t="shared" si="325"/>
        <v>0</v>
      </c>
      <c r="H1164" s="2"/>
    </row>
    <row r="1165" spans="2:26" x14ac:dyDescent="0.25">
      <c r="B1165" t="str">
        <f t="shared" si="312"/>
        <v>dwight</v>
      </c>
      <c r="C1165" t="s">
        <v>711</v>
      </c>
      <c r="D1165"/>
      <c r="F1165">
        <v>130</v>
      </c>
      <c r="G1165">
        <f t="shared" si="325"/>
        <v>0</v>
      </c>
      <c r="H1165" s="2"/>
    </row>
    <row r="1166" spans="2:26" x14ac:dyDescent="0.25">
      <c r="B1166" t="str">
        <f t="shared" si="312"/>
        <v>dwight</v>
      </c>
      <c r="D1166"/>
      <c r="F1166">
        <f t="shared" ref="F1166:F1171" si="327">F1165</f>
        <v>130</v>
      </c>
      <c r="G1166">
        <f t="shared" si="325"/>
        <v>0</v>
      </c>
      <c r="H1166" s="2"/>
      <c r="Z1166" s="5"/>
    </row>
    <row r="1167" spans="2:26" x14ac:dyDescent="0.25">
      <c r="B1167" s="5" t="str">
        <f t="shared" ref="B1167:B1230" si="328">B1166</f>
        <v>dwight</v>
      </c>
      <c r="D1167" s="5">
        <v>3.5000000000000003E-2</v>
      </c>
      <c r="E1167" t="s">
        <v>691</v>
      </c>
      <c r="F1167">
        <f t="shared" si="327"/>
        <v>130</v>
      </c>
      <c r="G1167">
        <f t="shared" si="325"/>
        <v>4.5500000000000007</v>
      </c>
      <c r="H1167" s="2"/>
    </row>
    <row r="1168" spans="2:26" x14ac:dyDescent="0.25">
      <c r="B1168" s="5" t="str">
        <f t="shared" si="328"/>
        <v>dwight</v>
      </c>
      <c r="D1168" s="5">
        <v>0.71299999999999997</v>
      </c>
      <c r="E1168" t="s">
        <v>19</v>
      </c>
      <c r="F1168">
        <f t="shared" si="327"/>
        <v>130</v>
      </c>
      <c r="G1168">
        <f t="shared" si="325"/>
        <v>92.69</v>
      </c>
      <c r="H1168" s="2"/>
    </row>
    <row r="1169" spans="2:26" x14ac:dyDescent="0.25">
      <c r="B1169" s="5" t="str">
        <f t="shared" si="328"/>
        <v>dwight</v>
      </c>
      <c r="D1169" s="5">
        <v>2.5999999999999999E-2</v>
      </c>
      <c r="E1169" t="s">
        <v>27</v>
      </c>
      <c r="F1169">
        <f t="shared" si="327"/>
        <v>130</v>
      </c>
      <c r="G1169">
        <f t="shared" si="325"/>
        <v>3.38</v>
      </c>
      <c r="H1169" s="2"/>
    </row>
    <row r="1170" spans="2:26" x14ac:dyDescent="0.25">
      <c r="B1170" s="5" t="str">
        <f t="shared" si="328"/>
        <v>dwight</v>
      </c>
      <c r="D1170" s="5">
        <v>0.214</v>
      </c>
      <c r="E1170" t="s">
        <v>493</v>
      </c>
      <c r="F1170">
        <f t="shared" si="327"/>
        <v>130</v>
      </c>
      <c r="G1170">
        <f t="shared" si="325"/>
        <v>27.82</v>
      </c>
      <c r="H1170" s="2"/>
      <c r="Z1170" s="5"/>
    </row>
    <row r="1171" spans="2:26" x14ac:dyDescent="0.25">
      <c r="B1171" t="str">
        <f t="shared" si="328"/>
        <v>dwight</v>
      </c>
      <c r="D1171"/>
      <c r="F1171">
        <f t="shared" si="327"/>
        <v>130</v>
      </c>
      <c r="G1171">
        <f t="shared" si="325"/>
        <v>0</v>
      </c>
      <c r="H1171" s="2"/>
      <c r="Z1171" s="5"/>
    </row>
    <row r="1172" spans="2:26" x14ac:dyDescent="0.25">
      <c r="B1172" t="str">
        <f t="shared" si="328"/>
        <v>dwight</v>
      </c>
      <c r="C1172" t="s">
        <v>712</v>
      </c>
      <c r="D1172"/>
      <c r="F1172">
        <v>2</v>
      </c>
      <c r="G1172">
        <f t="shared" si="325"/>
        <v>0</v>
      </c>
      <c r="H1172" s="2"/>
      <c r="Z1172" s="5"/>
    </row>
    <row r="1173" spans="2:26" x14ac:dyDescent="0.25">
      <c r="B1173" t="str">
        <f t="shared" si="328"/>
        <v>dwight</v>
      </c>
      <c r="D1173"/>
      <c r="F1173">
        <f t="shared" ref="F1173:F1175" si="329">F1172</f>
        <v>2</v>
      </c>
      <c r="G1173">
        <f t="shared" si="325"/>
        <v>0</v>
      </c>
      <c r="H1173" s="2"/>
      <c r="Z1173" s="5"/>
    </row>
    <row r="1174" spans="2:26" x14ac:dyDescent="0.25">
      <c r="B1174" s="5" t="str">
        <f t="shared" si="328"/>
        <v>dwight</v>
      </c>
      <c r="D1174" s="5">
        <v>1</v>
      </c>
      <c r="E1174" t="s">
        <v>19</v>
      </c>
      <c r="F1174">
        <f t="shared" si="329"/>
        <v>2</v>
      </c>
      <c r="G1174">
        <f t="shared" si="325"/>
        <v>2</v>
      </c>
      <c r="H1174" s="2"/>
    </row>
    <row r="1175" spans="2:26" x14ac:dyDescent="0.25">
      <c r="B1175" t="str">
        <f t="shared" si="328"/>
        <v>dwight</v>
      </c>
      <c r="D1175"/>
      <c r="F1175">
        <f t="shared" si="329"/>
        <v>2</v>
      </c>
      <c r="G1175">
        <f t="shared" si="325"/>
        <v>0</v>
      </c>
      <c r="H1175" s="2"/>
    </row>
    <row r="1176" spans="2:26" x14ac:dyDescent="0.25">
      <c r="B1176" t="str">
        <f t="shared" si="328"/>
        <v>dwight</v>
      </c>
      <c r="C1176" t="s">
        <v>512</v>
      </c>
      <c r="D1176"/>
      <c r="F1176">
        <v>0</v>
      </c>
      <c r="G1176">
        <f t="shared" si="325"/>
        <v>0</v>
      </c>
      <c r="H1176" s="2"/>
    </row>
    <row r="1177" spans="2:26" x14ac:dyDescent="0.25">
      <c r="B1177" t="str">
        <f t="shared" si="328"/>
        <v>dwight</v>
      </c>
      <c r="D1177"/>
      <c r="F1177">
        <f>F1176</f>
        <v>0</v>
      </c>
      <c r="G1177">
        <f t="shared" si="325"/>
        <v>0</v>
      </c>
      <c r="H1177" s="2"/>
      <c r="Z1177" s="5"/>
    </row>
    <row r="1178" spans="2:26" x14ac:dyDescent="0.25">
      <c r="B1178" t="str">
        <f t="shared" si="328"/>
        <v>dwight</v>
      </c>
      <c r="C1178" t="s">
        <v>713</v>
      </c>
      <c r="D1178"/>
      <c r="F1178">
        <v>17</v>
      </c>
      <c r="G1178">
        <f t="shared" si="325"/>
        <v>0</v>
      </c>
      <c r="H1178" s="2"/>
    </row>
    <row r="1179" spans="2:26" x14ac:dyDescent="0.25">
      <c r="B1179" t="str">
        <f t="shared" si="328"/>
        <v>dwight</v>
      </c>
      <c r="D1179"/>
      <c r="F1179">
        <f t="shared" ref="F1179:F1181" si="330">F1178</f>
        <v>17</v>
      </c>
      <c r="G1179">
        <f t="shared" si="325"/>
        <v>0</v>
      </c>
      <c r="H1179" s="2"/>
    </row>
    <row r="1180" spans="2:26" x14ac:dyDescent="0.25">
      <c r="B1180" s="5" t="str">
        <f t="shared" si="328"/>
        <v>dwight</v>
      </c>
      <c r="D1180" s="5">
        <v>1</v>
      </c>
      <c r="E1180" t="s">
        <v>23</v>
      </c>
      <c r="F1180">
        <f t="shared" si="330"/>
        <v>17</v>
      </c>
      <c r="G1180">
        <f t="shared" si="325"/>
        <v>17</v>
      </c>
      <c r="H1180" s="2"/>
    </row>
    <row r="1181" spans="2:26" x14ac:dyDescent="0.25">
      <c r="B1181" t="str">
        <f t="shared" si="328"/>
        <v>dwight</v>
      </c>
      <c r="D1181"/>
      <c r="F1181">
        <f t="shared" si="330"/>
        <v>17</v>
      </c>
      <c r="G1181">
        <f t="shared" si="325"/>
        <v>0</v>
      </c>
      <c r="H1181" s="2"/>
    </row>
    <row r="1182" spans="2:26" x14ac:dyDescent="0.25">
      <c r="B1182" t="str">
        <f t="shared" si="328"/>
        <v>dwight</v>
      </c>
      <c r="C1182" t="s">
        <v>714</v>
      </c>
      <c r="D1182"/>
      <c r="F1182">
        <v>11</v>
      </c>
      <c r="G1182">
        <f t="shared" si="325"/>
        <v>0</v>
      </c>
      <c r="H1182" s="2"/>
    </row>
    <row r="1183" spans="2:26" x14ac:dyDescent="0.25">
      <c r="B1183" t="str">
        <f t="shared" si="328"/>
        <v>dwight</v>
      </c>
      <c r="D1183"/>
      <c r="F1183">
        <f t="shared" ref="F1183:F1185" si="331">F1182</f>
        <v>11</v>
      </c>
      <c r="G1183">
        <f t="shared" si="325"/>
        <v>0</v>
      </c>
      <c r="H1183" s="2"/>
      <c r="Z1183" s="5"/>
    </row>
    <row r="1184" spans="2:26" x14ac:dyDescent="0.25">
      <c r="B1184" s="5" t="str">
        <f t="shared" si="328"/>
        <v>dwight</v>
      </c>
      <c r="D1184" s="5">
        <v>1</v>
      </c>
      <c r="E1184" t="s">
        <v>19</v>
      </c>
      <c r="F1184">
        <f t="shared" si="331"/>
        <v>11</v>
      </c>
      <c r="G1184">
        <f t="shared" si="325"/>
        <v>11</v>
      </c>
      <c r="H1184" s="2"/>
    </row>
    <row r="1185" spans="2:26" x14ac:dyDescent="0.25">
      <c r="B1185" t="str">
        <f t="shared" si="328"/>
        <v>dwight</v>
      </c>
      <c r="D1185"/>
      <c r="F1185">
        <f t="shared" si="331"/>
        <v>11</v>
      </c>
      <c r="G1185">
        <f t="shared" si="325"/>
        <v>0</v>
      </c>
      <c r="H1185" s="2"/>
    </row>
    <row r="1186" spans="2:26" x14ac:dyDescent="0.25">
      <c r="B1186" t="str">
        <f t="shared" si="328"/>
        <v>dwight</v>
      </c>
      <c r="C1186" t="s">
        <v>715</v>
      </c>
      <c r="D1186"/>
      <c r="F1186">
        <v>1</v>
      </c>
      <c r="G1186">
        <f t="shared" si="325"/>
        <v>0</v>
      </c>
      <c r="H1186" s="2"/>
    </row>
    <row r="1187" spans="2:26" x14ac:dyDescent="0.25">
      <c r="B1187" t="str">
        <f t="shared" si="328"/>
        <v>dwight</v>
      </c>
      <c r="D1187"/>
      <c r="F1187">
        <f t="shared" ref="F1187:F1189" si="332">F1186</f>
        <v>1</v>
      </c>
      <c r="G1187">
        <f t="shared" si="325"/>
        <v>0</v>
      </c>
      <c r="H1187" s="2"/>
      <c r="Z1187" s="5"/>
    </row>
    <row r="1188" spans="2:26" x14ac:dyDescent="0.25">
      <c r="B1188" s="5" t="str">
        <f t="shared" si="328"/>
        <v>dwight</v>
      </c>
      <c r="D1188" s="5">
        <v>1</v>
      </c>
      <c r="E1188" t="s">
        <v>45</v>
      </c>
      <c r="F1188">
        <f t="shared" si="332"/>
        <v>1</v>
      </c>
      <c r="G1188">
        <f t="shared" si="325"/>
        <v>1</v>
      </c>
      <c r="H1188" s="2"/>
    </row>
    <row r="1189" spans="2:26" x14ac:dyDescent="0.25">
      <c r="B1189" t="str">
        <f t="shared" si="328"/>
        <v>dwight</v>
      </c>
      <c r="D1189"/>
      <c r="F1189">
        <f t="shared" si="332"/>
        <v>1</v>
      </c>
      <c r="G1189">
        <f t="shared" si="325"/>
        <v>0</v>
      </c>
      <c r="H1189" s="2"/>
    </row>
    <row r="1190" spans="2:26" x14ac:dyDescent="0.25">
      <c r="B1190" t="str">
        <f t="shared" si="328"/>
        <v>dwight</v>
      </c>
      <c r="C1190" t="s">
        <v>513</v>
      </c>
      <c r="D1190"/>
      <c r="F1190">
        <v>2</v>
      </c>
      <c r="G1190">
        <f t="shared" si="325"/>
        <v>0</v>
      </c>
      <c r="H1190" s="2"/>
    </row>
    <row r="1191" spans="2:26" x14ac:dyDescent="0.25">
      <c r="B1191" t="str">
        <f t="shared" si="328"/>
        <v>dwight</v>
      </c>
      <c r="D1191"/>
      <c r="F1191">
        <f t="shared" ref="F1191:F1193" si="333">F1190</f>
        <v>2</v>
      </c>
      <c r="G1191">
        <f t="shared" si="325"/>
        <v>0</v>
      </c>
      <c r="H1191" s="2"/>
      <c r="Z1191" s="5"/>
    </row>
    <row r="1192" spans="2:26" x14ac:dyDescent="0.25">
      <c r="B1192" s="5" t="str">
        <f t="shared" si="328"/>
        <v>dwight</v>
      </c>
      <c r="D1192" s="5">
        <v>1</v>
      </c>
      <c r="E1192" t="s">
        <v>19</v>
      </c>
      <c r="F1192">
        <f t="shared" si="333"/>
        <v>2</v>
      </c>
      <c r="G1192">
        <f t="shared" si="325"/>
        <v>2</v>
      </c>
      <c r="H1192" s="2"/>
    </row>
    <row r="1193" spans="2:26" x14ac:dyDescent="0.25">
      <c r="B1193" t="str">
        <f t="shared" si="328"/>
        <v>dwight</v>
      </c>
      <c r="D1193"/>
      <c r="F1193">
        <f t="shared" si="333"/>
        <v>2</v>
      </c>
      <c r="G1193">
        <f t="shared" si="325"/>
        <v>0</v>
      </c>
      <c r="H1193" s="2"/>
    </row>
    <row r="1194" spans="2:26" x14ac:dyDescent="0.25">
      <c r="B1194" t="str">
        <f t="shared" si="328"/>
        <v>dwight</v>
      </c>
      <c r="C1194" t="s">
        <v>514</v>
      </c>
      <c r="D1194"/>
      <c r="F1194">
        <v>1</v>
      </c>
      <c r="G1194">
        <f t="shared" si="325"/>
        <v>0</v>
      </c>
      <c r="H1194" s="2"/>
    </row>
    <row r="1195" spans="2:26" x14ac:dyDescent="0.25">
      <c r="B1195" t="str">
        <f t="shared" si="328"/>
        <v>dwight</v>
      </c>
      <c r="D1195"/>
      <c r="F1195">
        <f t="shared" ref="F1195:F1197" si="334">F1194</f>
        <v>1</v>
      </c>
      <c r="G1195">
        <f t="shared" si="325"/>
        <v>0</v>
      </c>
      <c r="H1195" s="2"/>
      <c r="Z1195" s="5"/>
    </row>
    <row r="1196" spans="2:26" x14ac:dyDescent="0.25">
      <c r="B1196" s="5" t="str">
        <f t="shared" si="328"/>
        <v>dwight</v>
      </c>
      <c r="D1196" s="5">
        <v>1</v>
      </c>
      <c r="E1196" t="s">
        <v>33</v>
      </c>
      <c r="F1196">
        <f t="shared" si="334"/>
        <v>1</v>
      </c>
      <c r="G1196">
        <f t="shared" si="325"/>
        <v>1</v>
      </c>
      <c r="H1196" s="2"/>
    </row>
    <row r="1197" spans="2:26" x14ac:dyDescent="0.25">
      <c r="B1197" t="str">
        <f t="shared" si="328"/>
        <v>dwight</v>
      </c>
      <c r="D1197"/>
      <c r="F1197">
        <f t="shared" si="334"/>
        <v>1</v>
      </c>
      <c r="G1197">
        <f t="shared" si="325"/>
        <v>0</v>
      </c>
      <c r="H1197" s="2"/>
    </row>
    <row r="1198" spans="2:26" x14ac:dyDescent="0.25">
      <c r="B1198" t="str">
        <f t="shared" si="328"/>
        <v>dwight</v>
      </c>
      <c r="C1198" t="s">
        <v>515</v>
      </c>
      <c r="D1198"/>
      <c r="F1198">
        <v>0</v>
      </c>
      <c r="G1198">
        <f t="shared" si="325"/>
        <v>0</v>
      </c>
      <c r="H1198" s="2"/>
    </row>
    <row r="1199" spans="2:26" x14ac:dyDescent="0.25">
      <c r="B1199" t="str">
        <f t="shared" si="328"/>
        <v>dwight</v>
      </c>
      <c r="D1199"/>
      <c r="F1199">
        <f>F1198</f>
        <v>0</v>
      </c>
      <c r="G1199">
        <f t="shared" si="325"/>
        <v>0</v>
      </c>
      <c r="H1199" s="2"/>
      <c r="Z1199" s="5"/>
    </row>
    <row r="1200" spans="2:26" x14ac:dyDescent="0.25">
      <c r="B1200" t="str">
        <f t="shared" si="328"/>
        <v>dwight</v>
      </c>
      <c r="C1200" t="s">
        <v>516</v>
      </c>
      <c r="D1200"/>
      <c r="F1200">
        <v>49</v>
      </c>
      <c r="G1200">
        <f t="shared" si="325"/>
        <v>0</v>
      </c>
      <c r="H1200" s="2"/>
    </row>
    <row r="1201" spans="2:26" x14ac:dyDescent="0.25">
      <c r="B1201" t="str">
        <f t="shared" si="328"/>
        <v>dwight</v>
      </c>
      <c r="D1201"/>
      <c r="F1201">
        <f t="shared" ref="F1201:F1203" si="335">F1200</f>
        <v>49</v>
      </c>
      <c r="G1201">
        <f t="shared" si="325"/>
        <v>0</v>
      </c>
      <c r="H1201" s="2"/>
    </row>
    <row r="1202" spans="2:26" x14ac:dyDescent="0.25">
      <c r="B1202" s="5" t="str">
        <f t="shared" si="328"/>
        <v>dwight</v>
      </c>
      <c r="D1202" s="5">
        <v>1</v>
      </c>
      <c r="E1202" t="s">
        <v>19</v>
      </c>
      <c r="F1202">
        <f t="shared" si="335"/>
        <v>49</v>
      </c>
      <c r="G1202">
        <f t="shared" si="325"/>
        <v>49</v>
      </c>
      <c r="H1202" s="2"/>
    </row>
    <row r="1203" spans="2:26" x14ac:dyDescent="0.25">
      <c r="B1203" t="str">
        <f t="shared" si="328"/>
        <v>dwight</v>
      </c>
      <c r="D1203"/>
      <c r="F1203">
        <f t="shared" si="335"/>
        <v>49</v>
      </c>
      <c r="G1203">
        <f t="shared" si="325"/>
        <v>0</v>
      </c>
      <c r="H1203" s="2"/>
    </row>
    <row r="1204" spans="2:26" x14ac:dyDescent="0.25">
      <c r="B1204" t="str">
        <f t="shared" si="328"/>
        <v>dwight</v>
      </c>
      <c r="C1204" t="s">
        <v>716</v>
      </c>
      <c r="D1204"/>
      <c r="F1204">
        <v>0</v>
      </c>
      <c r="G1204">
        <f t="shared" si="325"/>
        <v>0</v>
      </c>
      <c r="H1204" s="2"/>
    </row>
    <row r="1205" spans="2:26" x14ac:dyDescent="0.25">
      <c r="B1205" t="str">
        <f t="shared" si="328"/>
        <v>dwight</v>
      </c>
      <c r="D1205"/>
      <c r="F1205">
        <f>F1204</f>
        <v>0</v>
      </c>
      <c r="G1205">
        <f t="shared" si="325"/>
        <v>0</v>
      </c>
      <c r="H1205" s="2"/>
      <c r="Z1205" s="5"/>
    </row>
    <row r="1206" spans="2:26" x14ac:dyDescent="0.25">
      <c r="B1206" t="str">
        <f t="shared" si="328"/>
        <v>dwight</v>
      </c>
      <c r="C1206" t="s">
        <v>717</v>
      </c>
      <c r="D1206"/>
      <c r="F1206">
        <v>4</v>
      </c>
      <c r="G1206">
        <f t="shared" si="325"/>
        <v>0</v>
      </c>
      <c r="H1206" s="2"/>
    </row>
    <row r="1207" spans="2:26" x14ac:dyDescent="0.25">
      <c r="B1207" t="str">
        <f t="shared" si="328"/>
        <v>dwight</v>
      </c>
      <c r="D1207"/>
      <c r="F1207">
        <f t="shared" ref="F1207:F1209" si="336">F1206</f>
        <v>4</v>
      </c>
      <c r="G1207">
        <f t="shared" si="325"/>
        <v>0</v>
      </c>
      <c r="H1207" s="2"/>
    </row>
    <row r="1208" spans="2:26" x14ac:dyDescent="0.25">
      <c r="B1208" s="5" t="str">
        <f t="shared" si="328"/>
        <v>dwight</v>
      </c>
      <c r="D1208" s="5">
        <v>1</v>
      </c>
      <c r="E1208" t="s">
        <v>19</v>
      </c>
      <c r="F1208">
        <f t="shared" si="336"/>
        <v>4</v>
      </c>
      <c r="G1208">
        <f t="shared" si="325"/>
        <v>4</v>
      </c>
      <c r="H1208" s="2"/>
    </row>
    <row r="1209" spans="2:26" x14ac:dyDescent="0.25">
      <c r="B1209" t="str">
        <f t="shared" si="328"/>
        <v>dwight</v>
      </c>
      <c r="D1209"/>
      <c r="F1209">
        <f t="shared" si="336"/>
        <v>4</v>
      </c>
      <c r="G1209">
        <f t="shared" si="325"/>
        <v>0</v>
      </c>
      <c r="H1209" s="2"/>
    </row>
    <row r="1210" spans="2:26" x14ac:dyDescent="0.25">
      <c r="B1210" t="str">
        <f t="shared" si="328"/>
        <v>dwight</v>
      </c>
      <c r="C1210" t="s">
        <v>718</v>
      </c>
      <c r="D1210"/>
      <c r="F1210">
        <v>0</v>
      </c>
      <c r="G1210">
        <f t="shared" si="325"/>
        <v>0</v>
      </c>
      <c r="H1210" s="2"/>
    </row>
    <row r="1211" spans="2:26" x14ac:dyDescent="0.25">
      <c r="B1211" t="str">
        <f t="shared" si="328"/>
        <v>dwight</v>
      </c>
      <c r="D1211"/>
      <c r="F1211">
        <f>F1210</f>
        <v>0</v>
      </c>
      <c r="G1211">
        <f t="shared" si="325"/>
        <v>0</v>
      </c>
      <c r="H1211" s="2"/>
      <c r="Z1211" s="5"/>
    </row>
    <row r="1212" spans="2:26" x14ac:dyDescent="0.25">
      <c r="B1212" t="str">
        <f t="shared" si="328"/>
        <v>dwight</v>
      </c>
      <c r="C1212" t="s">
        <v>719</v>
      </c>
      <c r="D1212"/>
      <c r="F1212">
        <v>4</v>
      </c>
      <c r="G1212">
        <f t="shared" si="325"/>
        <v>0</v>
      </c>
      <c r="H1212" s="2"/>
    </row>
    <row r="1213" spans="2:26" x14ac:dyDescent="0.25">
      <c r="B1213" t="str">
        <f t="shared" si="328"/>
        <v>dwight</v>
      </c>
      <c r="D1213"/>
      <c r="F1213">
        <f t="shared" ref="F1213:F1215" si="337">F1212</f>
        <v>4</v>
      </c>
      <c r="G1213">
        <f t="shared" si="325"/>
        <v>0</v>
      </c>
      <c r="H1213" s="2"/>
    </row>
    <row r="1214" spans="2:26" x14ac:dyDescent="0.25">
      <c r="B1214" s="5" t="str">
        <f t="shared" si="328"/>
        <v>dwight</v>
      </c>
      <c r="D1214" s="5">
        <v>1</v>
      </c>
      <c r="E1214" t="s">
        <v>125</v>
      </c>
      <c r="F1214">
        <f t="shared" si="337"/>
        <v>4</v>
      </c>
      <c r="G1214">
        <f t="shared" si="325"/>
        <v>4</v>
      </c>
      <c r="H1214" s="2"/>
    </row>
    <row r="1215" spans="2:26" x14ac:dyDescent="0.25">
      <c r="B1215" t="str">
        <f t="shared" si="328"/>
        <v>dwight</v>
      </c>
      <c r="D1215"/>
      <c r="F1215">
        <f t="shared" si="337"/>
        <v>4</v>
      </c>
      <c r="G1215">
        <f t="shared" si="325"/>
        <v>0</v>
      </c>
      <c r="H1215" s="2"/>
    </row>
    <row r="1216" spans="2:26" x14ac:dyDescent="0.25">
      <c r="B1216" t="str">
        <f t="shared" si="328"/>
        <v>dwight</v>
      </c>
      <c r="C1216" t="s">
        <v>720</v>
      </c>
      <c r="D1216"/>
      <c r="F1216">
        <v>0</v>
      </c>
      <c r="G1216">
        <f t="shared" si="325"/>
        <v>0</v>
      </c>
      <c r="H1216" s="2"/>
    </row>
    <row r="1217" spans="2:26" x14ac:dyDescent="0.25">
      <c r="B1217" t="str">
        <f t="shared" si="328"/>
        <v>dwight</v>
      </c>
      <c r="D1217"/>
      <c r="F1217">
        <f>F1216</f>
        <v>0</v>
      </c>
      <c r="G1217">
        <f t="shared" si="325"/>
        <v>0</v>
      </c>
      <c r="H1217" s="2"/>
      <c r="Z1217" s="5"/>
    </row>
    <row r="1218" spans="2:26" x14ac:dyDescent="0.25">
      <c r="B1218" t="str">
        <f t="shared" si="328"/>
        <v>dwight</v>
      </c>
      <c r="C1218" t="s">
        <v>517</v>
      </c>
      <c r="D1218"/>
      <c r="F1218">
        <v>0</v>
      </c>
      <c r="G1218">
        <f t="shared" si="325"/>
        <v>0</v>
      </c>
      <c r="H1218" s="2"/>
    </row>
    <row r="1219" spans="2:26" x14ac:dyDescent="0.25">
      <c r="B1219" t="str">
        <f t="shared" si="328"/>
        <v>dwight</v>
      </c>
      <c r="D1219"/>
      <c r="F1219">
        <f>F1218</f>
        <v>0</v>
      </c>
      <c r="G1219">
        <f t="shared" ref="G1219:G1282" si="338">D1219*F1219</f>
        <v>0</v>
      </c>
      <c r="H1219" s="2"/>
    </row>
    <row r="1220" spans="2:26" x14ac:dyDescent="0.25">
      <c r="B1220" t="str">
        <f t="shared" si="328"/>
        <v>dwight</v>
      </c>
      <c r="C1220" t="s">
        <v>518</v>
      </c>
      <c r="D1220"/>
      <c r="F1220">
        <v>15</v>
      </c>
      <c r="G1220">
        <f t="shared" si="338"/>
        <v>0</v>
      </c>
      <c r="H1220" s="2"/>
    </row>
    <row r="1221" spans="2:26" x14ac:dyDescent="0.25">
      <c r="B1221" t="str">
        <f t="shared" si="328"/>
        <v>dwight</v>
      </c>
      <c r="D1221"/>
      <c r="F1221">
        <f t="shared" ref="F1221:F1223" si="339">F1220</f>
        <v>15</v>
      </c>
      <c r="G1221">
        <f t="shared" si="338"/>
        <v>0</v>
      </c>
      <c r="H1221" s="2"/>
    </row>
    <row r="1222" spans="2:26" x14ac:dyDescent="0.25">
      <c r="B1222" s="5" t="str">
        <f t="shared" si="328"/>
        <v>dwight</v>
      </c>
      <c r="D1222" s="5">
        <v>0.57299999999999995</v>
      </c>
      <c r="E1222" t="s">
        <v>19</v>
      </c>
      <c r="F1222">
        <f t="shared" si="339"/>
        <v>15</v>
      </c>
      <c r="G1222">
        <f t="shared" si="338"/>
        <v>8.5949999999999989</v>
      </c>
      <c r="H1222" s="2"/>
    </row>
    <row r="1223" spans="2:26" x14ac:dyDescent="0.25">
      <c r="B1223" t="str">
        <f t="shared" si="328"/>
        <v>dwight</v>
      </c>
      <c r="D1223"/>
      <c r="F1223">
        <f t="shared" si="339"/>
        <v>15</v>
      </c>
      <c r="G1223">
        <f t="shared" si="338"/>
        <v>0</v>
      </c>
      <c r="H1223" s="2"/>
    </row>
    <row r="1224" spans="2:26" x14ac:dyDescent="0.25">
      <c r="B1224" t="str">
        <f t="shared" si="328"/>
        <v>dwight</v>
      </c>
      <c r="C1224" t="s">
        <v>519</v>
      </c>
      <c r="D1224"/>
      <c r="F1224">
        <v>2</v>
      </c>
      <c r="G1224">
        <f t="shared" si="338"/>
        <v>0</v>
      </c>
      <c r="H1224" s="2"/>
    </row>
    <row r="1225" spans="2:26" x14ac:dyDescent="0.25">
      <c r="B1225" t="str">
        <f t="shared" si="328"/>
        <v>dwight</v>
      </c>
      <c r="D1225"/>
      <c r="F1225">
        <f t="shared" ref="F1225:F1227" si="340">F1224</f>
        <v>2</v>
      </c>
      <c r="G1225">
        <f t="shared" si="338"/>
        <v>0</v>
      </c>
      <c r="H1225" s="2"/>
      <c r="Z1225" s="5"/>
    </row>
    <row r="1226" spans="2:26" x14ac:dyDescent="0.25">
      <c r="B1226" s="5" t="str">
        <f t="shared" si="328"/>
        <v>dwight</v>
      </c>
      <c r="D1226" s="5">
        <v>1</v>
      </c>
      <c r="E1226" t="s">
        <v>23</v>
      </c>
      <c r="F1226">
        <f t="shared" si="340"/>
        <v>2</v>
      </c>
      <c r="G1226">
        <f t="shared" si="338"/>
        <v>2</v>
      </c>
      <c r="H1226" s="2"/>
    </row>
    <row r="1227" spans="2:26" x14ac:dyDescent="0.25">
      <c r="B1227" t="str">
        <f t="shared" si="328"/>
        <v>dwight</v>
      </c>
      <c r="D1227"/>
      <c r="F1227">
        <f t="shared" si="340"/>
        <v>2</v>
      </c>
      <c r="G1227">
        <f t="shared" si="338"/>
        <v>0</v>
      </c>
      <c r="H1227" s="2"/>
    </row>
    <row r="1228" spans="2:26" x14ac:dyDescent="0.25">
      <c r="B1228" t="str">
        <f t="shared" si="328"/>
        <v>dwight</v>
      </c>
      <c r="C1228" t="s">
        <v>721</v>
      </c>
      <c r="D1228"/>
      <c r="F1228">
        <v>18</v>
      </c>
      <c r="G1228">
        <f t="shared" si="338"/>
        <v>0</v>
      </c>
      <c r="H1228" s="2"/>
    </row>
    <row r="1229" spans="2:26" x14ac:dyDescent="0.25">
      <c r="B1229" t="str">
        <f t="shared" si="328"/>
        <v>dwight</v>
      </c>
      <c r="D1229"/>
      <c r="F1229">
        <f t="shared" ref="F1229:F1232" si="341">F1228</f>
        <v>18</v>
      </c>
      <c r="G1229">
        <f t="shared" si="338"/>
        <v>0</v>
      </c>
      <c r="H1229" s="2"/>
      <c r="Z1229" s="5"/>
    </row>
    <row r="1230" spans="2:26" x14ac:dyDescent="0.25">
      <c r="B1230" s="5" t="str">
        <f t="shared" si="328"/>
        <v>dwight</v>
      </c>
      <c r="D1230" s="5">
        <v>0.89100000000000001</v>
      </c>
      <c r="E1230" t="s">
        <v>26</v>
      </c>
      <c r="F1230">
        <f t="shared" si="341"/>
        <v>18</v>
      </c>
      <c r="G1230">
        <f t="shared" si="338"/>
        <v>16.038</v>
      </c>
      <c r="H1230" s="2"/>
    </row>
    <row r="1231" spans="2:26" x14ac:dyDescent="0.25">
      <c r="B1231" s="5" t="str">
        <f t="shared" ref="B1231:B1294" si="342">B1230</f>
        <v>dwight</v>
      </c>
      <c r="D1231" s="5">
        <v>0.108</v>
      </c>
      <c r="E1231" t="s">
        <v>24</v>
      </c>
      <c r="F1231">
        <f t="shared" si="341"/>
        <v>18</v>
      </c>
      <c r="G1231">
        <f t="shared" si="338"/>
        <v>1.944</v>
      </c>
      <c r="H1231" s="2"/>
    </row>
    <row r="1232" spans="2:26" x14ac:dyDescent="0.25">
      <c r="B1232" t="str">
        <f t="shared" si="342"/>
        <v>dwight</v>
      </c>
      <c r="D1232"/>
      <c r="F1232">
        <f t="shared" si="341"/>
        <v>18</v>
      </c>
      <c r="G1232">
        <f t="shared" si="338"/>
        <v>0</v>
      </c>
      <c r="H1232" s="2"/>
    </row>
    <row r="1233" spans="2:26" x14ac:dyDescent="0.25">
      <c r="B1233" t="str">
        <f t="shared" si="342"/>
        <v>dwight</v>
      </c>
      <c r="C1233" t="s">
        <v>722</v>
      </c>
      <c r="D1233"/>
      <c r="F1233">
        <v>4</v>
      </c>
      <c r="G1233">
        <f t="shared" si="338"/>
        <v>0</v>
      </c>
      <c r="H1233" s="2"/>
      <c r="Z1233" s="5"/>
    </row>
    <row r="1234" spans="2:26" x14ac:dyDescent="0.25">
      <c r="B1234" t="str">
        <f t="shared" si="342"/>
        <v>dwight</v>
      </c>
      <c r="D1234"/>
      <c r="F1234">
        <f t="shared" ref="F1234:F1236" si="343">F1233</f>
        <v>4</v>
      </c>
      <c r="G1234">
        <f t="shared" si="338"/>
        <v>0</v>
      </c>
      <c r="H1234" s="2"/>
      <c r="Z1234" s="5"/>
    </row>
    <row r="1235" spans="2:26" x14ac:dyDescent="0.25">
      <c r="B1235" s="5" t="str">
        <f t="shared" si="342"/>
        <v>dwight</v>
      </c>
      <c r="D1235" s="5">
        <v>1</v>
      </c>
      <c r="E1235" t="s">
        <v>19</v>
      </c>
      <c r="F1235">
        <f t="shared" si="343"/>
        <v>4</v>
      </c>
      <c r="G1235">
        <f t="shared" si="338"/>
        <v>4</v>
      </c>
      <c r="H1235" s="2"/>
    </row>
    <row r="1236" spans="2:26" x14ac:dyDescent="0.25">
      <c r="B1236" t="str">
        <f t="shared" si="342"/>
        <v>dwight</v>
      </c>
      <c r="D1236"/>
      <c r="F1236">
        <f t="shared" si="343"/>
        <v>4</v>
      </c>
      <c r="G1236">
        <f t="shared" si="338"/>
        <v>0</v>
      </c>
      <c r="H1236" s="2"/>
    </row>
    <row r="1237" spans="2:26" x14ac:dyDescent="0.25">
      <c r="B1237" t="str">
        <f t="shared" si="342"/>
        <v>dwight</v>
      </c>
      <c r="C1237" t="s">
        <v>723</v>
      </c>
      <c r="D1237"/>
      <c r="F1237">
        <v>50</v>
      </c>
      <c r="G1237">
        <f t="shared" si="338"/>
        <v>0</v>
      </c>
      <c r="H1237" s="2"/>
    </row>
    <row r="1238" spans="2:26" x14ac:dyDescent="0.25">
      <c r="B1238" t="str">
        <f t="shared" si="342"/>
        <v>dwight</v>
      </c>
      <c r="D1238"/>
      <c r="F1238">
        <f t="shared" ref="F1238:F1240" si="344">F1237</f>
        <v>50</v>
      </c>
      <c r="G1238">
        <f t="shared" si="338"/>
        <v>0</v>
      </c>
      <c r="H1238" s="2"/>
      <c r="Z1238" s="5"/>
    </row>
    <row r="1239" spans="2:26" x14ac:dyDescent="0.25">
      <c r="B1239" s="5" t="str">
        <f t="shared" si="342"/>
        <v>dwight</v>
      </c>
      <c r="D1239" s="5">
        <v>1</v>
      </c>
      <c r="E1239" t="s">
        <v>49</v>
      </c>
      <c r="F1239">
        <f t="shared" si="344"/>
        <v>50</v>
      </c>
      <c r="G1239">
        <f t="shared" si="338"/>
        <v>50</v>
      </c>
      <c r="H1239" s="2"/>
    </row>
    <row r="1240" spans="2:26" x14ac:dyDescent="0.25">
      <c r="B1240" t="str">
        <f t="shared" si="342"/>
        <v>dwight</v>
      </c>
      <c r="D1240"/>
      <c r="F1240">
        <f t="shared" si="344"/>
        <v>50</v>
      </c>
      <c r="G1240">
        <f t="shared" si="338"/>
        <v>0</v>
      </c>
      <c r="H1240" s="2"/>
    </row>
    <row r="1241" spans="2:26" x14ac:dyDescent="0.25">
      <c r="B1241" t="str">
        <f t="shared" si="342"/>
        <v>dwight</v>
      </c>
      <c r="C1241" t="s">
        <v>724</v>
      </c>
      <c r="D1241"/>
      <c r="F1241">
        <v>842</v>
      </c>
      <c r="G1241">
        <f t="shared" si="338"/>
        <v>0</v>
      </c>
      <c r="H1241" s="2"/>
    </row>
    <row r="1242" spans="2:26" x14ac:dyDescent="0.25">
      <c r="B1242" t="str">
        <f t="shared" si="342"/>
        <v>dwight</v>
      </c>
      <c r="D1242"/>
      <c r="F1242">
        <f t="shared" ref="F1242:F1244" si="345">F1241</f>
        <v>842</v>
      </c>
      <c r="G1242">
        <f t="shared" si="338"/>
        <v>0</v>
      </c>
      <c r="H1242" s="2"/>
      <c r="Z1242" s="5"/>
    </row>
    <row r="1243" spans="2:26" x14ac:dyDescent="0.25">
      <c r="B1243" s="5" t="str">
        <f t="shared" si="342"/>
        <v>dwight</v>
      </c>
      <c r="D1243" s="5">
        <v>1</v>
      </c>
      <c r="E1243" t="s">
        <v>19</v>
      </c>
      <c r="F1243">
        <f t="shared" si="345"/>
        <v>842</v>
      </c>
      <c r="G1243">
        <f t="shared" si="338"/>
        <v>842</v>
      </c>
      <c r="H1243" s="2"/>
    </row>
    <row r="1244" spans="2:26" x14ac:dyDescent="0.25">
      <c r="B1244" t="str">
        <f t="shared" si="342"/>
        <v>dwight</v>
      </c>
      <c r="D1244"/>
      <c r="F1244">
        <f t="shared" si="345"/>
        <v>842</v>
      </c>
      <c r="G1244">
        <f t="shared" si="338"/>
        <v>0</v>
      </c>
      <c r="H1244" s="2"/>
    </row>
    <row r="1245" spans="2:26" x14ac:dyDescent="0.25">
      <c r="B1245" t="str">
        <f t="shared" si="342"/>
        <v>dwight</v>
      </c>
      <c r="C1245" t="s">
        <v>725</v>
      </c>
      <c r="D1245"/>
      <c r="F1245">
        <v>107</v>
      </c>
      <c r="G1245">
        <f t="shared" si="338"/>
        <v>0</v>
      </c>
      <c r="H1245" s="2"/>
    </row>
    <row r="1246" spans="2:26" x14ac:dyDescent="0.25">
      <c r="B1246" t="str">
        <f t="shared" si="342"/>
        <v>dwight</v>
      </c>
      <c r="D1246"/>
      <c r="F1246">
        <f t="shared" ref="F1246:F1249" si="346">F1245</f>
        <v>107</v>
      </c>
      <c r="G1246">
        <f t="shared" si="338"/>
        <v>0</v>
      </c>
      <c r="H1246" s="2"/>
      <c r="Z1246" s="5"/>
    </row>
    <row r="1247" spans="2:26" x14ac:dyDescent="0.25">
      <c r="B1247" s="5" t="str">
        <f t="shared" si="342"/>
        <v>dwight</v>
      </c>
      <c r="D1247" s="5">
        <v>3.0000000000000001E-3</v>
      </c>
      <c r="E1247" t="s">
        <v>19</v>
      </c>
      <c r="F1247">
        <f t="shared" si="346"/>
        <v>107</v>
      </c>
      <c r="G1247">
        <f t="shared" si="338"/>
        <v>0.32100000000000001</v>
      </c>
      <c r="H1247" s="2"/>
    </row>
    <row r="1248" spans="2:26" x14ac:dyDescent="0.25">
      <c r="B1248" s="5" t="str">
        <f t="shared" si="342"/>
        <v>dwight</v>
      </c>
      <c r="D1248" s="5">
        <v>0.996</v>
      </c>
      <c r="E1248" t="s">
        <v>26</v>
      </c>
      <c r="F1248">
        <f t="shared" si="346"/>
        <v>107</v>
      </c>
      <c r="G1248">
        <f t="shared" si="338"/>
        <v>106.572</v>
      </c>
      <c r="H1248" s="2"/>
    </row>
    <row r="1249" spans="2:26" x14ac:dyDescent="0.25">
      <c r="B1249" t="str">
        <f t="shared" si="342"/>
        <v>dwight</v>
      </c>
      <c r="D1249"/>
      <c r="F1249">
        <f t="shared" si="346"/>
        <v>107</v>
      </c>
      <c r="G1249">
        <f t="shared" si="338"/>
        <v>0</v>
      </c>
      <c r="H1249" s="2"/>
    </row>
    <row r="1250" spans="2:26" x14ac:dyDescent="0.25">
      <c r="B1250" t="str">
        <f t="shared" si="342"/>
        <v>dwight</v>
      </c>
      <c r="C1250" t="s">
        <v>726</v>
      </c>
      <c r="D1250"/>
      <c r="F1250">
        <v>25</v>
      </c>
      <c r="G1250">
        <f t="shared" si="338"/>
        <v>0</v>
      </c>
      <c r="H1250" s="2"/>
      <c r="Z1250" s="5"/>
    </row>
    <row r="1251" spans="2:26" x14ac:dyDescent="0.25">
      <c r="B1251" t="str">
        <f t="shared" si="342"/>
        <v>dwight</v>
      </c>
      <c r="D1251"/>
      <c r="F1251">
        <f t="shared" ref="F1251:F1253" si="347">F1250</f>
        <v>25</v>
      </c>
      <c r="G1251">
        <f t="shared" si="338"/>
        <v>0</v>
      </c>
      <c r="H1251" s="2"/>
      <c r="Z1251" s="5"/>
    </row>
    <row r="1252" spans="2:26" x14ac:dyDescent="0.25">
      <c r="B1252" s="5" t="str">
        <f t="shared" si="342"/>
        <v>dwight</v>
      </c>
      <c r="D1252" s="5">
        <v>1</v>
      </c>
      <c r="E1252" t="s">
        <v>26</v>
      </c>
      <c r="F1252">
        <f t="shared" si="347"/>
        <v>25</v>
      </c>
      <c r="G1252">
        <f t="shared" si="338"/>
        <v>25</v>
      </c>
      <c r="H1252" s="2"/>
    </row>
    <row r="1253" spans="2:26" x14ac:dyDescent="0.25">
      <c r="B1253" t="str">
        <f t="shared" si="342"/>
        <v>dwight</v>
      </c>
      <c r="D1253"/>
      <c r="F1253">
        <f t="shared" si="347"/>
        <v>25</v>
      </c>
      <c r="G1253">
        <f t="shared" si="338"/>
        <v>0</v>
      </c>
      <c r="H1253" s="2"/>
    </row>
    <row r="1254" spans="2:26" x14ac:dyDescent="0.25">
      <c r="B1254" t="str">
        <f t="shared" si="342"/>
        <v>dwight</v>
      </c>
      <c r="C1254" t="s">
        <v>727</v>
      </c>
      <c r="D1254"/>
      <c r="F1254">
        <v>28</v>
      </c>
      <c r="G1254">
        <f t="shared" si="338"/>
        <v>0</v>
      </c>
      <c r="H1254" s="2"/>
    </row>
    <row r="1255" spans="2:26" x14ac:dyDescent="0.25">
      <c r="B1255" t="str">
        <f t="shared" si="342"/>
        <v>dwight</v>
      </c>
      <c r="D1255"/>
      <c r="F1255">
        <f t="shared" ref="F1255:F1259" si="348">F1254</f>
        <v>28</v>
      </c>
      <c r="G1255">
        <f t="shared" si="338"/>
        <v>0</v>
      </c>
      <c r="H1255" s="2"/>
      <c r="Z1255" s="5"/>
    </row>
    <row r="1256" spans="2:26" x14ac:dyDescent="0.25">
      <c r="B1256" s="5" t="str">
        <f t="shared" si="342"/>
        <v>dwight</v>
      </c>
      <c r="D1256" s="5">
        <v>3.5000000000000003E-2</v>
      </c>
      <c r="E1256" t="s">
        <v>19</v>
      </c>
      <c r="F1256">
        <f t="shared" si="348"/>
        <v>28</v>
      </c>
      <c r="G1256">
        <f t="shared" si="338"/>
        <v>0.98000000000000009</v>
      </c>
      <c r="H1256" s="2"/>
    </row>
    <row r="1257" spans="2:26" x14ac:dyDescent="0.25">
      <c r="B1257" s="5" t="str">
        <f t="shared" si="342"/>
        <v>dwight</v>
      </c>
      <c r="D1257" s="5">
        <v>0.35199999999999998</v>
      </c>
      <c r="E1257" t="s">
        <v>26</v>
      </c>
      <c r="F1257">
        <f t="shared" si="348"/>
        <v>28</v>
      </c>
      <c r="G1257">
        <f t="shared" si="338"/>
        <v>9.8559999999999999</v>
      </c>
      <c r="H1257" s="2"/>
    </row>
    <row r="1258" spans="2:26" x14ac:dyDescent="0.25">
      <c r="B1258" s="5" t="str">
        <f t="shared" si="342"/>
        <v>dwight</v>
      </c>
      <c r="D1258" s="5">
        <v>0.61099999999999999</v>
      </c>
      <c r="E1258" t="s">
        <v>125</v>
      </c>
      <c r="F1258">
        <f t="shared" si="348"/>
        <v>28</v>
      </c>
      <c r="G1258">
        <f t="shared" si="338"/>
        <v>17.108000000000001</v>
      </c>
      <c r="H1258" s="2"/>
    </row>
    <row r="1259" spans="2:26" x14ac:dyDescent="0.25">
      <c r="B1259" t="str">
        <f t="shared" si="342"/>
        <v>dwight</v>
      </c>
      <c r="D1259"/>
      <c r="F1259">
        <f t="shared" si="348"/>
        <v>28</v>
      </c>
      <c r="G1259">
        <f t="shared" si="338"/>
        <v>0</v>
      </c>
      <c r="H1259" s="2"/>
      <c r="Z1259" s="5"/>
    </row>
    <row r="1260" spans="2:26" x14ac:dyDescent="0.25">
      <c r="B1260" t="str">
        <f t="shared" si="342"/>
        <v>dwight</v>
      </c>
      <c r="C1260" t="s">
        <v>520</v>
      </c>
      <c r="D1260"/>
      <c r="F1260">
        <v>143</v>
      </c>
      <c r="G1260">
        <f t="shared" si="338"/>
        <v>0</v>
      </c>
      <c r="H1260" s="2"/>
      <c r="Z1260" s="5"/>
    </row>
    <row r="1261" spans="2:26" x14ac:dyDescent="0.25">
      <c r="B1261" t="str">
        <f t="shared" si="342"/>
        <v>dwight</v>
      </c>
      <c r="D1261"/>
      <c r="F1261">
        <f t="shared" ref="F1261:F1265" si="349">F1260</f>
        <v>143</v>
      </c>
      <c r="G1261">
        <f t="shared" si="338"/>
        <v>0</v>
      </c>
      <c r="H1261" s="2"/>
      <c r="Z1261" s="5"/>
    </row>
    <row r="1262" spans="2:26" x14ac:dyDescent="0.25">
      <c r="B1262" s="5" t="str">
        <f t="shared" si="342"/>
        <v>dwight</v>
      </c>
      <c r="D1262" s="5">
        <v>0.22800000000000001</v>
      </c>
      <c r="E1262" t="s">
        <v>19</v>
      </c>
      <c r="F1262">
        <f t="shared" si="349"/>
        <v>143</v>
      </c>
      <c r="G1262">
        <f t="shared" si="338"/>
        <v>32.603999999999999</v>
      </c>
      <c r="H1262" s="2"/>
    </row>
    <row r="1263" spans="2:26" x14ac:dyDescent="0.25">
      <c r="B1263" s="5" t="str">
        <f t="shared" si="342"/>
        <v>dwight</v>
      </c>
      <c r="D1263" s="5">
        <v>0.59599999999999997</v>
      </c>
      <c r="E1263" t="s">
        <v>125</v>
      </c>
      <c r="F1263">
        <f t="shared" si="349"/>
        <v>143</v>
      </c>
      <c r="G1263">
        <f t="shared" si="338"/>
        <v>85.227999999999994</v>
      </c>
      <c r="H1263" s="2"/>
    </row>
    <row r="1264" spans="2:26" x14ac:dyDescent="0.25">
      <c r="B1264" s="5" t="str">
        <f t="shared" si="342"/>
        <v>dwight</v>
      </c>
      <c r="D1264" s="5">
        <v>0.17399999999999999</v>
      </c>
      <c r="E1264" t="s">
        <v>23</v>
      </c>
      <c r="F1264">
        <f t="shared" si="349"/>
        <v>143</v>
      </c>
      <c r="G1264">
        <f t="shared" si="338"/>
        <v>24.881999999999998</v>
      </c>
      <c r="H1264" s="2"/>
    </row>
    <row r="1265" spans="2:26" x14ac:dyDescent="0.25">
      <c r="B1265" t="str">
        <f t="shared" si="342"/>
        <v>dwight</v>
      </c>
      <c r="D1265"/>
      <c r="F1265">
        <f t="shared" si="349"/>
        <v>143</v>
      </c>
      <c r="G1265">
        <f t="shared" si="338"/>
        <v>0</v>
      </c>
      <c r="H1265" s="2"/>
      <c r="Z1265" s="5"/>
    </row>
    <row r="1266" spans="2:26" x14ac:dyDescent="0.25">
      <c r="B1266" t="str">
        <f t="shared" si="342"/>
        <v>dwight</v>
      </c>
      <c r="C1266" t="s">
        <v>521</v>
      </c>
      <c r="D1266"/>
      <c r="F1266">
        <v>0</v>
      </c>
      <c r="G1266">
        <f t="shared" si="338"/>
        <v>0</v>
      </c>
      <c r="H1266" s="2"/>
      <c r="Z1266" s="5"/>
    </row>
    <row r="1267" spans="2:26" x14ac:dyDescent="0.25">
      <c r="B1267" t="str">
        <f t="shared" si="342"/>
        <v>dwight</v>
      </c>
      <c r="D1267"/>
      <c r="F1267">
        <f>F1266</f>
        <v>0</v>
      </c>
      <c r="G1267">
        <f t="shared" si="338"/>
        <v>0</v>
      </c>
      <c r="H1267" s="2"/>
      <c r="Z1267" s="5"/>
    </row>
    <row r="1268" spans="2:26" x14ac:dyDescent="0.25">
      <c r="B1268" t="str">
        <f t="shared" si="342"/>
        <v>dwight</v>
      </c>
      <c r="C1268" t="s">
        <v>522</v>
      </c>
      <c r="D1268"/>
      <c r="F1268">
        <v>65</v>
      </c>
      <c r="G1268">
        <f t="shared" si="338"/>
        <v>0</v>
      </c>
      <c r="H1268" s="2"/>
    </row>
    <row r="1269" spans="2:26" x14ac:dyDescent="0.25">
      <c r="B1269" t="str">
        <f t="shared" si="342"/>
        <v>dwight</v>
      </c>
      <c r="D1269"/>
      <c r="F1269">
        <f t="shared" ref="F1269:F1272" si="350">F1268</f>
        <v>65</v>
      </c>
      <c r="G1269">
        <f t="shared" si="338"/>
        <v>0</v>
      </c>
      <c r="H1269" s="2"/>
    </row>
    <row r="1270" spans="2:26" x14ac:dyDescent="0.25">
      <c r="B1270" s="5" t="str">
        <f t="shared" si="342"/>
        <v>dwight</v>
      </c>
      <c r="D1270" s="5">
        <v>0.46</v>
      </c>
      <c r="E1270" t="s">
        <v>26</v>
      </c>
      <c r="F1270">
        <f t="shared" si="350"/>
        <v>65</v>
      </c>
      <c r="G1270">
        <f t="shared" si="338"/>
        <v>29.900000000000002</v>
      </c>
      <c r="H1270" s="2"/>
    </row>
    <row r="1271" spans="2:26" x14ac:dyDescent="0.25">
      <c r="B1271" s="5" t="str">
        <f t="shared" si="342"/>
        <v>dwight</v>
      </c>
      <c r="D1271" s="5">
        <v>0.53900000000000003</v>
      </c>
      <c r="E1271" t="s">
        <v>125</v>
      </c>
      <c r="F1271">
        <f t="shared" si="350"/>
        <v>65</v>
      </c>
      <c r="G1271">
        <f t="shared" si="338"/>
        <v>35.035000000000004</v>
      </c>
      <c r="H1271" s="2"/>
    </row>
    <row r="1272" spans="2:26" x14ac:dyDescent="0.25">
      <c r="B1272" t="str">
        <f t="shared" si="342"/>
        <v>dwight</v>
      </c>
      <c r="D1272"/>
      <c r="F1272">
        <f t="shared" si="350"/>
        <v>65</v>
      </c>
      <c r="G1272">
        <f t="shared" si="338"/>
        <v>0</v>
      </c>
      <c r="H1272" s="2"/>
    </row>
    <row r="1273" spans="2:26" x14ac:dyDescent="0.25">
      <c r="B1273" t="str">
        <f t="shared" si="342"/>
        <v>dwight</v>
      </c>
      <c r="C1273" t="s">
        <v>523</v>
      </c>
      <c r="D1273"/>
      <c r="F1273">
        <v>0</v>
      </c>
      <c r="G1273">
        <f t="shared" si="338"/>
        <v>0</v>
      </c>
      <c r="H1273" s="2"/>
      <c r="Z1273" s="5"/>
    </row>
    <row r="1274" spans="2:26" x14ac:dyDescent="0.25">
      <c r="B1274" t="str">
        <f t="shared" si="342"/>
        <v>dwight</v>
      </c>
      <c r="D1274"/>
      <c r="F1274">
        <f>F1273</f>
        <v>0</v>
      </c>
      <c r="G1274">
        <f t="shared" si="338"/>
        <v>0</v>
      </c>
      <c r="H1274" s="2"/>
      <c r="Z1274" s="5"/>
    </row>
    <row r="1275" spans="2:26" x14ac:dyDescent="0.25">
      <c r="B1275" t="str">
        <f t="shared" si="342"/>
        <v>dwight</v>
      </c>
      <c r="C1275" t="s">
        <v>728</v>
      </c>
      <c r="D1275"/>
      <c r="F1275">
        <v>3</v>
      </c>
      <c r="G1275">
        <f t="shared" si="338"/>
        <v>0</v>
      </c>
      <c r="H1275" s="2"/>
    </row>
    <row r="1276" spans="2:26" x14ac:dyDescent="0.25">
      <c r="B1276" t="str">
        <f t="shared" si="342"/>
        <v>dwight</v>
      </c>
      <c r="D1276"/>
      <c r="F1276">
        <f t="shared" ref="F1276:F1279" si="351">F1275</f>
        <v>3</v>
      </c>
      <c r="G1276">
        <f t="shared" si="338"/>
        <v>0</v>
      </c>
      <c r="H1276" s="2"/>
    </row>
    <row r="1277" spans="2:26" x14ac:dyDescent="0.25">
      <c r="B1277" s="5" t="str">
        <f t="shared" si="342"/>
        <v>dwight</v>
      </c>
      <c r="D1277" s="5">
        <v>0.85199999999999998</v>
      </c>
      <c r="E1277" t="s">
        <v>19</v>
      </c>
      <c r="F1277">
        <f t="shared" si="351"/>
        <v>3</v>
      </c>
      <c r="G1277">
        <f t="shared" si="338"/>
        <v>2.556</v>
      </c>
      <c r="H1277" s="2"/>
    </row>
    <row r="1278" spans="2:26" x14ac:dyDescent="0.25">
      <c r="B1278" s="5" t="str">
        <f t="shared" si="342"/>
        <v>dwight</v>
      </c>
      <c r="D1278" s="5">
        <v>0.14699999999999999</v>
      </c>
      <c r="E1278" t="s">
        <v>125</v>
      </c>
      <c r="F1278">
        <f t="shared" si="351"/>
        <v>3</v>
      </c>
      <c r="G1278">
        <f t="shared" si="338"/>
        <v>0.44099999999999995</v>
      </c>
      <c r="H1278" s="2"/>
    </row>
    <row r="1279" spans="2:26" x14ac:dyDescent="0.25">
      <c r="B1279" t="str">
        <f t="shared" si="342"/>
        <v>dwight</v>
      </c>
      <c r="D1279"/>
      <c r="F1279">
        <f t="shared" si="351"/>
        <v>3</v>
      </c>
      <c r="G1279">
        <f t="shared" si="338"/>
        <v>0</v>
      </c>
      <c r="H1279" s="2"/>
    </row>
    <row r="1280" spans="2:26" x14ac:dyDescent="0.25">
      <c r="B1280" t="str">
        <f t="shared" si="342"/>
        <v>dwight</v>
      </c>
      <c r="C1280" t="s">
        <v>524</v>
      </c>
      <c r="D1280"/>
      <c r="F1280">
        <v>1</v>
      </c>
      <c r="G1280">
        <f t="shared" si="338"/>
        <v>0</v>
      </c>
      <c r="H1280" s="2"/>
      <c r="Z1280" s="5"/>
    </row>
    <row r="1281" spans="2:26" x14ac:dyDescent="0.25">
      <c r="B1281" t="str">
        <f t="shared" si="342"/>
        <v>dwight</v>
      </c>
      <c r="D1281"/>
      <c r="F1281">
        <f t="shared" ref="F1281:F1283" si="352">F1280</f>
        <v>1</v>
      </c>
      <c r="G1281">
        <f t="shared" si="338"/>
        <v>0</v>
      </c>
      <c r="H1281" s="2"/>
      <c r="Z1281" s="5"/>
    </row>
    <row r="1282" spans="2:26" x14ac:dyDescent="0.25">
      <c r="B1282" s="5" t="str">
        <f t="shared" si="342"/>
        <v>dwight</v>
      </c>
      <c r="D1282" s="5">
        <v>1</v>
      </c>
      <c r="E1282" t="s">
        <v>23</v>
      </c>
      <c r="F1282">
        <f t="shared" si="352"/>
        <v>1</v>
      </c>
      <c r="G1282">
        <f t="shared" si="338"/>
        <v>1</v>
      </c>
      <c r="H1282" s="2"/>
    </row>
    <row r="1283" spans="2:26" x14ac:dyDescent="0.25">
      <c r="B1283" t="str">
        <f t="shared" si="342"/>
        <v>dwight</v>
      </c>
      <c r="D1283"/>
      <c r="F1283">
        <f t="shared" si="352"/>
        <v>1</v>
      </c>
      <c r="G1283">
        <f t="shared" ref="G1283:G1346" si="353">D1283*F1283</f>
        <v>0</v>
      </c>
    </row>
    <row r="1284" spans="2:26" x14ac:dyDescent="0.25">
      <c r="B1284" t="str">
        <f t="shared" si="342"/>
        <v>dwight</v>
      </c>
      <c r="C1284" t="s">
        <v>729</v>
      </c>
      <c r="D1284"/>
      <c r="F1284">
        <v>2</v>
      </c>
      <c r="G1284">
        <f t="shared" si="353"/>
        <v>0</v>
      </c>
    </row>
    <row r="1285" spans="2:26" x14ac:dyDescent="0.25">
      <c r="B1285" t="str">
        <f t="shared" si="342"/>
        <v>dwight</v>
      </c>
      <c r="D1285"/>
      <c r="F1285">
        <f t="shared" ref="F1285:F1316" si="354">F1284</f>
        <v>2</v>
      </c>
      <c r="G1285">
        <f t="shared" si="353"/>
        <v>0</v>
      </c>
      <c r="Z1285" s="5"/>
    </row>
    <row r="1286" spans="2:26" x14ac:dyDescent="0.25">
      <c r="B1286" s="5" t="str">
        <f t="shared" si="342"/>
        <v>dwight</v>
      </c>
      <c r="D1286" s="5">
        <v>1</v>
      </c>
      <c r="E1286" t="s">
        <v>125</v>
      </c>
      <c r="F1286">
        <f t="shared" si="354"/>
        <v>2</v>
      </c>
      <c r="G1286">
        <f t="shared" si="353"/>
        <v>2</v>
      </c>
    </row>
    <row r="1287" spans="2:26" x14ac:dyDescent="0.25">
      <c r="B1287" t="str">
        <f t="shared" si="342"/>
        <v>dwight</v>
      </c>
      <c r="D1287"/>
      <c r="F1287">
        <f t="shared" si="354"/>
        <v>2</v>
      </c>
      <c r="G1287">
        <f t="shared" si="353"/>
        <v>0</v>
      </c>
    </row>
    <row r="1288" spans="2:26" x14ac:dyDescent="0.25">
      <c r="B1288" t="str">
        <f t="shared" si="342"/>
        <v>dwight</v>
      </c>
      <c r="C1288" t="s">
        <v>730</v>
      </c>
      <c r="D1288"/>
      <c r="F1288">
        <f t="shared" si="354"/>
        <v>2</v>
      </c>
      <c r="G1288">
        <f t="shared" si="353"/>
        <v>0</v>
      </c>
    </row>
    <row r="1289" spans="2:26" x14ac:dyDescent="0.25">
      <c r="B1289" t="str">
        <f t="shared" si="342"/>
        <v>dwight</v>
      </c>
      <c r="D1289"/>
      <c r="F1289">
        <f t="shared" si="354"/>
        <v>2</v>
      </c>
      <c r="G1289">
        <f t="shared" si="353"/>
        <v>0</v>
      </c>
      <c r="Z1289" s="5"/>
    </row>
    <row r="1290" spans="2:26" x14ac:dyDescent="0.25">
      <c r="B1290" s="5" t="str">
        <f t="shared" si="342"/>
        <v>dwight</v>
      </c>
      <c r="D1290" s="5">
        <v>0.83799999999999997</v>
      </c>
      <c r="E1290" t="s">
        <v>125</v>
      </c>
      <c r="F1290">
        <f t="shared" si="354"/>
        <v>2</v>
      </c>
      <c r="G1290">
        <f t="shared" si="353"/>
        <v>1.6759999999999999</v>
      </c>
    </row>
    <row r="1291" spans="2:26" x14ac:dyDescent="0.25">
      <c r="B1291" s="5" t="str">
        <f t="shared" si="342"/>
        <v>dwight</v>
      </c>
      <c r="D1291" s="5">
        <v>0.161</v>
      </c>
      <c r="E1291" t="s">
        <v>493</v>
      </c>
      <c r="F1291">
        <f t="shared" si="354"/>
        <v>2</v>
      </c>
      <c r="G1291">
        <f t="shared" si="353"/>
        <v>0.32200000000000001</v>
      </c>
    </row>
    <row r="1292" spans="2:26" x14ac:dyDescent="0.25">
      <c r="B1292" t="str">
        <f t="shared" si="342"/>
        <v>dwight</v>
      </c>
      <c r="D1292"/>
      <c r="F1292">
        <f t="shared" si="354"/>
        <v>2</v>
      </c>
      <c r="G1292">
        <f t="shared" si="353"/>
        <v>0</v>
      </c>
    </row>
    <row r="1293" spans="2:26" x14ac:dyDescent="0.25">
      <c r="B1293" t="str">
        <f t="shared" si="342"/>
        <v>dwight</v>
      </c>
      <c r="C1293" t="s">
        <v>731</v>
      </c>
      <c r="D1293"/>
      <c r="F1293">
        <f t="shared" si="354"/>
        <v>2</v>
      </c>
      <c r="G1293">
        <f t="shared" si="353"/>
        <v>0</v>
      </c>
      <c r="Z1293" s="5"/>
    </row>
    <row r="1294" spans="2:26" x14ac:dyDescent="0.25">
      <c r="B1294" t="str">
        <f t="shared" si="342"/>
        <v>dwight</v>
      </c>
      <c r="D1294"/>
      <c r="F1294">
        <f t="shared" si="354"/>
        <v>2</v>
      </c>
      <c r="G1294">
        <f t="shared" si="353"/>
        <v>0</v>
      </c>
      <c r="Z1294" s="5"/>
    </row>
    <row r="1295" spans="2:26" x14ac:dyDescent="0.25">
      <c r="B1295" s="5" t="str">
        <f t="shared" ref="B1295:B1342" si="355">B1294</f>
        <v>dwight</v>
      </c>
      <c r="D1295" s="5">
        <v>1</v>
      </c>
      <c r="E1295" t="s">
        <v>125</v>
      </c>
      <c r="F1295">
        <f t="shared" si="354"/>
        <v>2</v>
      </c>
      <c r="G1295">
        <f t="shared" si="353"/>
        <v>2</v>
      </c>
    </row>
    <row r="1296" spans="2:26" x14ac:dyDescent="0.25">
      <c r="B1296" t="str">
        <f t="shared" si="355"/>
        <v>dwight</v>
      </c>
      <c r="D1296"/>
      <c r="F1296">
        <f t="shared" si="354"/>
        <v>2</v>
      </c>
      <c r="G1296">
        <f t="shared" si="353"/>
        <v>0</v>
      </c>
    </row>
    <row r="1297" spans="2:26" x14ac:dyDescent="0.25">
      <c r="B1297" t="str">
        <f t="shared" si="355"/>
        <v>dwight</v>
      </c>
      <c r="C1297" t="s">
        <v>732</v>
      </c>
      <c r="D1297"/>
      <c r="F1297">
        <f t="shared" si="354"/>
        <v>2</v>
      </c>
      <c r="G1297">
        <f t="shared" si="353"/>
        <v>0</v>
      </c>
    </row>
    <row r="1298" spans="2:26" x14ac:dyDescent="0.25">
      <c r="B1298" t="str">
        <f t="shared" si="355"/>
        <v>dwight</v>
      </c>
      <c r="D1298"/>
      <c r="F1298">
        <f t="shared" si="354"/>
        <v>2</v>
      </c>
      <c r="G1298">
        <f t="shared" si="353"/>
        <v>0</v>
      </c>
      <c r="Z1298" s="5"/>
    </row>
    <row r="1299" spans="2:26" x14ac:dyDescent="0.25">
      <c r="B1299" s="5" t="str">
        <f t="shared" si="355"/>
        <v>dwight</v>
      </c>
      <c r="D1299" s="5">
        <v>5.8999999999999997E-2</v>
      </c>
      <c r="E1299" t="s">
        <v>19</v>
      </c>
      <c r="F1299">
        <f t="shared" si="354"/>
        <v>2</v>
      </c>
      <c r="G1299">
        <f t="shared" si="353"/>
        <v>0.11799999999999999</v>
      </c>
    </row>
    <row r="1300" spans="2:26" x14ac:dyDescent="0.25">
      <c r="B1300" s="5" t="str">
        <f t="shared" si="355"/>
        <v>dwight</v>
      </c>
      <c r="D1300" s="5">
        <v>0.86499999999999999</v>
      </c>
      <c r="E1300" t="s">
        <v>26</v>
      </c>
      <c r="F1300">
        <f t="shared" si="354"/>
        <v>2</v>
      </c>
      <c r="G1300">
        <f t="shared" si="353"/>
        <v>1.73</v>
      </c>
    </row>
    <row r="1301" spans="2:26" x14ac:dyDescent="0.25">
      <c r="B1301" s="5" t="str">
        <f t="shared" si="355"/>
        <v>dwight</v>
      </c>
      <c r="D1301" s="5">
        <v>0.01</v>
      </c>
      <c r="E1301" t="s">
        <v>125</v>
      </c>
      <c r="F1301">
        <f t="shared" si="354"/>
        <v>2</v>
      </c>
      <c r="G1301">
        <f t="shared" si="353"/>
        <v>0.02</v>
      </c>
    </row>
    <row r="1302" spans="2:26" x14ac:dyDescent="0.25">
      <c r="B1302" s="5" t="str">
        <f t="shared" si="355"/>
        <v>dwight</v>
      </c>
      <c r="D1302" s="5">
        <v>6.4000000000000001E-2</v>
      </c>
      <c r="E1302" t="s">
        <v>493</v>
      </c>
      <c r="F1302">
        <f t="shared" si="354"/>
        <v>2</v>
      </c>
      <c r="G1302">
        <f t="shared" si="353"/>
        <v>0.128</v>
      </c>
      <c r="Z1302" s="5"/>
    </row>
    <row r="1303" spans="2:26" x14ac:dyDescent="0.25">
      <c r="B1303" t="str">
        <f t="shared" si="355"/>
        <v>dwight</v>
      </c>
      <c r="D1303"/>
      <c r="F1303">
        <f t="shared" si="354"/>
        <v>2</v>
      </c>
      <c r="G1303">
        <f t="shared" si="353"/>
        <v>0</v>
      </c>
      <c r="Z1303" s="5"/>
    </row>
    <row r="1304" spans="2:26" x14ac:dyDescent="0.25">
      <c r="B1304" t="str">
        <f t="shared" si="355"/>
        <v>dwight</v>
      </c>
      <c r="C1304" t="s">
        <v>733</v>
      </c>
      <c r="D1304"/>
      <c r="F1304">
        <f t="shared" si="354"/>
        <v>2</v>
      </c>
      <c r="G1304">
        <f t="shared" si="353"/>
        <v>0</v>
      </c>
      <c r="Z1304" s="5"/>
    </row>
    <row r="1305" spans="2:26" x14ac:dyDescent="0.25">
      <c r="B1305" t="str">
        <f t="shared" si="355"/>
        <v>dwight</v>
      </c>
      <c r="D1305"/>
      <c r="F1305">
        <f t="shared" si="354"/>
        <v>2</v>
      </c>
      <c r="G1305">
        <f t="shared" si="353"/>
        <v>0</v>
      </c>
      <c r="Z1305" s="5"/>
    </row>
    <row r="1306" spans="2:26" x14ac:dyDescent="0.25">
      <c r="B1306" s="5" t="str">
        <f t="shared" si="355"/>
        <v>dwight</v>
      </c>
      <c r="D1306" s="5">
        <v>1</v>
      </c>
      <c r="E1306" t="s">
        <v>125</v>
      </c>
      <c r="F1306">
        <f t="shared" si="354"/>
        <v>2</v>
      </c>
      <c r="G1306">
        <f t="shared" si="353"/>
        <v>2</v>
      </c>
    </row>
    <row r="1307" spans="2:26" x14ac:dyDescent="0.25">
      <c r="B1307" t="str">
        <f t="shared" si="355"/>
        <v>dwight</v>
      </c>
      <c r="D1307"/>
      <c r="F1307">
        <f t="shared" si="354"/>
        <v>2</v>
      </c>
      <c r="G1307">
        <f t="shared" si="353"/>
        <v>0</v>
      </c>
    </row>
    <row r="1308" spans="2:26" x14ac:dyDescent="0.25">
      <c r="B1308" t="str">
        <f t="shared" si="355"/>
        <v>dwight</v>
      </c>
      <c r="C1308" t="s">
        <v>734</v>
      </c>
      <c r="D1308"/>
      <c r="F1308">
        <f t="shared" si="354"/>
        <v>2</v>
      </c>
      <c r="G1308">
        <f t="shared" si="353"/>
        <v>0</v>
      </c>
    </row>
    <row r="1309" spans="2:26" x14ac:dyDescent="0.25">
      <c r="B1309" t="str">
        <f t="shared" si="355"/>
        <v>dwight</v>
      </c>
      <c r="D1309"/>
      <c r="F1309">
        <f t="shared" si="354"/>
        <v>2</v>
      </c>
      <c r="G1309">
        <f t="shared" si="353"/>
        <v>0</v>
      </c>
      <c r="Z1309" s="5"/>
    </row>
    <row r="1310" spans="2:26" x14ac:dyDescent="0.25">
      <c r="B1310" s="5" t="str">
        <f t="shared" si="355"/>
        <v>dwight</v>
      </c>
      <c r="D1310" s="5">
        <v>1</v>
      </c>
      <c r="E1310" t="s">
        <v>66</v>
      </c>
      <c r="F1310">
        <f t="shared" si="354"/>
        <v>2</v>
      </c>
      <c r="G1310">
        <f t="shared" si="353"/>
        <v>2</v>
      </c>
    </row>
    <row r="1311" spans="2:26" x14ac:dyDescent="0.25">
      <c r="B1311" t="str">
        <f t="shared" si="355"/>
        <v>dwight</v>
      </c>
      <c r="D1311"/>
      <c r="F1311">
        <f t="shared" si="354"/>
        <v>2</v>
      </c>
      <c r="G1311">
        <f t="shared" si="353"/>
        <v>0</v>
      </c>
    </row>
    <row r="1312" spans="2:26" x14ac:dyDescent="0.25">
      <c r="B1312" t="str">
        <f t="shared" si="355"/>
        <v>dwight</v>
      </c>
      <c r="C1312" t="s">
        <v>735</v>
      </c>
      <c r="D1312"/>
      <c r="F1312">
        <f t="shared" si="354"/>
        <v>2</v>
      </c>
      <c r="G1312">
        <f t="shared" si="353"/>
        <v>0</v>
      </c>
    </row>
    <row r="1313" spans="2:26" x14ac:dyDescent="0.25">
      <c r="B1313" t="str">
        <f t="shared" si="355"/>
        <v>dwight</v>
      </c>
      <c r="D1313"/>
      <c r="F1313">
        <f t="shared" si="354"/>
        <v>2</v>
      </c>
      <c r="G1313">
        <f t="shared" si="353"/>
        <v>0</v>
      </c>
      <c r="Z1313" s="5"/>
    </row>
    <row r="1314" spans="2:26" x14ac:dyDescent="0.25">
      <c r="B1314" s="5" t="str">
        <f t="shared" si="355"/>
        <v>dwight</v>
      </c>
      <c r="D1314" s="5">
        <v>1</v>
      </c>
      <c r="E1314" t="s">
        <v>66</v>
      </c>
      <c r="F1314">
        <f t="shared" si="354"/>
        <v>2</v>
      </c>
      <c r="G1314">
        <f t="shared" si="353"/>
        <v>2</v>
      </c>
    </row>
    <row r="1315" spans="2:26" x14ac:dyDescent="0.25">
      <c r="B1315" t="str">
        <f t="shared" si="355"/>
        <v>dwight</v>
      </c>
      <c r="D1315"/>
      <c r="F1315">
        <f t="shared" si="354"/>
        <v>2</v>
      </c>
      <c r="G1315">
        <f t="shared" si="353"/>
        <v>0</v>
      </c>
    </row>
    <row r="1316" spans="2:26" x14ac:dyDescent="0.25">
      <c r="B1316" t="str">
        <f t="shared" si="355"/>
        <v>dwight</v>
      </c>
      <c r="C1316" s="4" t="s">
        <v>736</v>
      </c>
      <c r="D1316"/>
      <c r="F1316">
        <f t="shared" si="354"/>
        <v>2</v>
      </c>
      <c r="G1316">
        <f t="shared" si="353"/>
        <v>0</v>
      </c>
    </row>
    <row r="1317" spans="2:26" x14ac:dyDescent="0.25">
      <c r="B1317" t="str">
        <f t="shared" si="355"/>
        <v>dwight</v>
      </c>
      <c r="D1317"/>
      <c r="F1317">
        <f t="shared" ref="F1317:F1343" si="356">F1316</f>
        <v>2</v>
      </c>
      <c r="G1317">
        <f t="shared" si="353"/>
        <v>0</v>
      </c>
      <c r="Z1317" s="5"/>
    </row>
    <row r="1318" spans="2:26" x14ac:dyDescent="0.25">
      <c r="B1318" s="5" t="str">
        <f t="shared" si="355"/>
        <v>dwight</v>
      </c>
      <c r="D1318" s="5">
        <v>1.4999999999999999E-2</v>
      </c>
      <c r="E1318" t="s">
        <v>49</v>
      </c>
      <c r="F1318">
        <f t="shared" si="356"/>
        <v>2</v>
      </c>
      <c r="G1318">
        <f t="shared" si="353"/>
        <v>0.03</v>
      </c>
    </row>
    <row r="1319" spans="2:26" x14ac:dyDescent="0.25">
      <c r="B1319" s="5" t="str">
        <f t="shared" si="355"/>
        <v>dwight</v>
      </c>
      <c r="D1319" s="5">
        <v>0.98399999999999999</v>
      </c>
      <c r="E1319" t="s">
        <v>19</v>
      </c>
      <c r="F1319">
        <f t="shared" si="356"/>
        <v>2</v>
      </c>
      <c r="G1319">
        <f t="shared" si="353"/>
        <v>1.968</v>
      </c>
    </row>
    <row r="1320" spans="2:26" x14ac:dyDescent="0.25">
      <c r="B1320" t="str">
        <f t="shared" si="355"/>
        <v>dwight</v>
      </c>
      <c r="D1320"/>
      <c r="F1320">
        <f t="shared" si="356"/>
        <v>2</v>
      </c>
      <c r="G1320">
        <f t="shared" si="353"/>
        <v>0</v>
      </c>
    </row>
    <row r="1321" spans="2:26" x14ac:dyDescent="0.25">
      <c r="B1321" t="str">
        <f t="shared" si="355"/>
        <v>dwight</v>
      </c>
      <c r="C1321" t="s">
        <v>737</v>
      </c>
      <c r="D1321"/>
      <c r="F1321">
        <f t="shared" si="356"/>
        <v>2</v>
      </c>
      <c r="G1321">
        <f t="shared" si="353"/>
        <v>0</v>
      </c>
      <c r="Z1321" s="5"/>
    </row>
    <row r="1322" spans="2:26" x14ac:dyDescent="0.25">
      <c r="B1322" t="str">
        <f t="shared" si="355"/>
        <v>dwight</v>
      </c>
      <c r="D1322"/>
      <c r="F1322">
        <f t="shared" si="356"/>
        <v>2</v>
      </c>
      <c r="G1322">
        <f t="shared" si="353"/>
        <v>0</v>
      </c>
      <c r="Z1322" s="5"/>
    </row>
    <row r="1323" spans="2:26" x14ac:dyDescent="0.25">
      <c r="B1323" s="5" t="str">
        <f t="shared" si="355"/>
        <v>dwight</v>
      </c>
      <c r="D1323" s="5">
        <v>0.19500000000000001</v>
      </c>
      <c r="E1323" t="s">
        <v>28</v>
      </c>
      <c r="F1323">
        <f t="shared" si="356"/>
        <v>2</v>
      </c>
      <c r="G1323">
        <f t="shared" si="353"/>
        <v>0.39</v>
      </c>
    </row>
    <row r="1324" spans="2:26" x14ac:dyDescent="0.25">
      <c r="B1324" s="5" t="str">
        <f t="shared" si="355"/>
        <v>dwight</v>
      </c>
      <c r="D1324" s="5">
        <v>0.41299999999999998</v>
      </c>
      <c r="E1324" t="s">
        <v>49</v>
      </c>
      <c r="F1324">
        <f t="shared" si="356"/>
        <v>2</v>
      </c>
      <c r="G1324">
        <f t="shared" si="353"/>
        <v>0.82599999999999996</v>
      </c>
    </row>
    <row r="1325" spans="2:26" x14ac:dyDescent="0.25">
      <c r="B1325" s="5" t="str">
        <f t="shared" si="355"/>
        <v>dwight</v>
      </c>
      <c r="D1325" s="5">
        <v>0.39100000000000001</v>
      </c>
      <c r="E1325" t="s">
        <v>27</v>
      </c>
      <c r="F1325">
        <f t="shared" si="356"/>
        <v>2</v>
      </c>
      <c r="G1325">
        <f t="shared" si="353"/>
        <v>0.78200000000000003</v>
      </c>
    </row>
    <row r="1326" spans="2:26" x14ac:dyDescent="0.25">
      <c r="B1326" t="str">
        <f t="shared" si="355"/>
        <v>dwight</v>
      </c>
      <c r="D1326"/>
      <c r="F1326">
        <f t="shared" si="356"/>
        <v>2</v>
      </c>
      <c r="G1326">
        <f t="shared" si="353"/>
        <v>0</v>
      </c>
      <c r="Z1326" s="5"/>
    </row>
    <row r="1327" spans="2:26" x14ac:dyDescent="0.25">
      <c r="B1327" t="str">
        <f t="shared" si="355"/>
        <v>dwight</v>
      </c>
      <c r="C1327" t="s">
        <v>738</v>
      </c>
      <c r="D1327"/>
      <c r="F1327">
        <f t="shared" si="356"/>
        <v>2</v>
      </c>
      <c r="G1327">
        <f t="shared" si="353"/>
        <v>0</v>
      </c>
      <c r="Z1327" s="5"/>
    </row>
    <row r="1328" spans="2:26" x14ac:dyDescent="0.25">
      <c r="B1328" t="str">
        <f t="shared" si="355"/>
        <v>dwight</v>
      </c>
      <c r="D1328"/>
      <c r="F1328">
        <f t="shared" si="356"/>
        <v>2</v>
      </c>
      <c r="G1328">
        <f t="shared" si="353"/>
        <v>0</v>
      </c>
      <c r="Z1328" s="5"/>
    </row>
    <row r="1329" spans="2:26" x14ac:dyDescent="0.25">
      <c r="B1329" s="5" t="str">
        <f t="shared" si="355"/>
        <v>dwight</v>
      </c>
      <c r="D1329" s="5">
        <v>0.46500000000000002</v>
      </c>
      <c r="E1329" t="s">
        <v>28</v>
      </c>
      <c r="F1329">
        <f t="shared" si="356"/>
        <v>2</v>
      </c>
      <c r="G1329">
        <f t="shared" si="353"/>
        <v>0.93</v>
      </c>
    </row>
    <row r="1330" spans="2:26" x14ac:dyDescent="0.25">
      <c r="B1330" s="5" t="str">
        <f t="shared" si="355"/>
        <v>dwight</v>
      </c>
      <c r="D1330" s="5">
        <v>0.53400000000000003</v>
      </c>
      <c r="E1330" t="s">
        <v>19</v>
      </c>
      <c r="F1330">
        <f t="shared" si="356"/>
        <v>2</v>
      </c>
      <c r="G1330">
        <f t="shared" si="353"/>
        <v>1.0680000000000001</v>
      </c>
    </row>
    <row r="1331" spans="2:26" x14ac:dyDescent="0.25">
      <c r="B1331" t="str">
        <f t="shared" si="355"/>
        <v>dwight</v>
      </c>
      <c r="D1331"/>
      <c r="F1331">
        <f t="shared" si="356"/>
        <v>2</v>
      </c>
      <c r="G1331">
        <f t="shared" si="353"/>
        <v>0</v>
      </c>
    </row>
    <row r="1332" spans="2:26" x14ac:dyDescent="0.25">
      <c r="B1332" t="str">
        <f t="shared" si="355"/>
        <v>dwight</v>
      </c>
      <c r="C1332" t="s">
        <v>739</v>
      </c>
      <c r="D1332"/>
      <c r="F1332">
        <f t="shared" si="356"/>
        <v>2</v>
      </c>
      <c r="G1332">
        <f t="shared" si="353"/>
        <v>0</v>
      </c>
      <c r="Z1332" s="5"/>
    </row>
    <row r="1333" spans="2:26" x14ac:dyDescent="0.25">
      <c r="B1333" t="str">
        <f t="shared" si="355"/>
        <v>dwight</v>
      </c>
      <c r="D1333"/>
      <c r="F1333">
        <f t="shared" si="356"/>
        <v>2</v>
      </c>
      <c r="G1333">
        <f t="shared" si="353"/>
        <v>0</v>
      </c>
      <c r="Z1333" s="5"/>
    </row>
    <row r="1334" spans="2:26" x14ac:dyDescent="0.25">
      <c r="B1334" s="5" t="str">
        <f t="shared" si="355"/>
        <v>dwight</v>
      </c>
      <c r="D1334" s="5">
        <v>9.1999999999999998E-2</v>
      </c>
      <c r="E1334" t="s">
        <v>28</v>
      </c>
      <c r="F1334">
        <f t="shared" si="356"/>
        <v>2</v>
      </c>
      <c r="G1334">
        <f t="shared" si="353"/>
        <v>0.184</v>
      </c>
    </row>
    <row r="1335" spans="2:26" x14ac:dyDescent="0.25">
      <c r="B1335" s="5" t="str">
        <f t="shared" si="355"/>
        <v>dwight</v>
      </c>
      <c r="D1335" s="5">
        <v>0.90700000000000003</v>
      </c>
      <c r="E1335" t="s">
        <v>24</v>
      </c>
      <c r="F1335">
        <f t="shared" si="356"/>
        <v>2</v>
      </c>
      <c r="G1335">
        <f t="shared" si="353"/>
        <v>1.8140000000000001</v>
      </c>
    </row>
    <row r="1336" spans="2:26" x14ac:dyDescent="0.25">
      <c r="B1336" t="str">
        <f t="shared" si="355"/>
        <v>dwight</v>
      </c>
      <c r="D1336"/>
      <c r="F1336">
        <f t="shared" si="356"/>
        <v>2</v>
      </c>
      <c r="G1336">
        <f t="shared" si="353"/>
        <v>0</v>
      </c>
    </row>
    <row r="1337" spans="2:26" x14ac:dyDescent="0.25">
      <c r="B1337" t="str">
        <f t="shared" si="355"/>
        <v>dwight</v>
      </c>
      <c r="C1337" t="s">
        <v>740</v>
      </c>
      <c r="D1337"/>
      <c r="F1337">
        <f t="shared" si="356"/>
        <v>2</v>
      </c>
      <c r="G1337">
        <f t="shared" si="353"/>
        <v>0</v>
      </c>
      <c r="Z1337" s="5"/>
    </row>
    <row r="1338" spans="2:26" x14ac:dyDescent="0.25">
      <c r="B1338" t="str">
        <f t="shared" si="355"/>
        <v>dwight</v>
      </c>
      <c r="D1338"/>
      <c r="F1338">
        <f t="shared" si="356"/>
        <v>2</v>
      </c>
      <c r="G1338">
        <f t="shared" si="353"/>
        <v>0</v>
      </c>
      <c r="Z1338" s="5"/>
    </row>
    <row r="1339" spans="2:26" x14ac:dyDescent="0.25">
      <c r="B1339" s="5" t="str">
        <f t="shared" si="355"/>
        <v>dwight</v>
      </c>
      <c r="D1339" s="5">
        <v>0.05</v>
      </c>
      <c r="E1339" t="s">
        <v>49</v>
      </c>
      <c r="F1339">
        <f t="shared" si="356"/>
        <v>2</v>
      </c>
      <c r="G1339">
        <f t="shared" si="353"/>
        <v>0.1</v>
      </c>
    </row>
    <row r="1340" spans="2:26" x14ac:dyDescent="0.25">
      <c r="B1340" s="5" t="str">
        <f t="shared" si="355"/>
        <v>dwight</v>
      </c>
      <c r="D1340" s="5">
        <v>0.111</v>
      </c>
      <c r="E1340" t="s">
        <v>321</v>
      </c>
      <c r="F1340">
        <f t="shared" si="356"/>
        <v>2</v>
      </c>
      <c r="G1340">
        <f t="shared" si="353"/>
        <v>0.222</v>
      </c>
    </row>
    <row r="1341" spans="2:26" x14ac:dyDescent="0.25">
      <c r="B1341" s="5" t="str">
        <f t="shared" si="355"/>
        <v>dwight</v>
      </c>
      <c r="D1341" s="5">
        <v>0.78800000000000003</v>
      </c>
      <c r="E1341" t="s">
        <v>19</v>
      </c>
      <c r="F1341">
        <f t="shared" si="356"/>
        <v>2</v>
      </c>
      <c r="G1341">
        <f t="shared" si="353"/>
        <v>1.5760000000000001</v>
      </c>
    </row>
    <row r="1342" spans="2:26" x14ac:dyDescent="0.25">
      <c r="B1342" s="5" t="str">
        <f t="shared" si="355"/>
        <v>dwight</v>
      </c>
      <c r="D1342" s="5">
        <v>0.05</v>
      </c>
      <c r="E1342" t="s">
        <v>27</v>
      </c>
      <c r="F1342">
        <f t="shared" si="356"/>
        <v>2</v>
      </c>
      <c r="G1342">
        <f t="shared" si="353"/>
        <v>0.1</v>
      </c>
      <c r="Z1342" s="5"/>
    </row>
    <row r="1343" spans="2:26" x14ac:dyDescent="0.25">
      <c r="B1343" t="s">
        <v>353</v>
      </c>
      <c r="D1343"/>
      <c r="F1343">
        <f t="shared" si="356"/>
        <v>2</v>
      </c>
      <c r="G1343">
        <f t="shared" si="353"/>
        <v>0</v>
      </c>
      <c r="Z1343" s="5"/>
    </row>
    <row r="1344" spans="2:26" x14ac:dyDescent="0.25">
      <c r="B1344" t="str">
        <f t="shared" ref="B1344:B1407" si="357">B1343</f>
        <v>gregs</v>
      </c>
      <c r="C1344" t="s">
        <v>741</v>
      </c>
      <c r="D1344"/>
      <c r="F1344">
        <v>61</v>
      </c>
      <c r="G1344">
        <f t="shared" si="353"/>
        <v>0</v>
      </c>
      <c r="Z1344" s="5"/>
    </row>
    <row r="1345" spans="2:26" x14ac:dyDescent="0.25">
      <c r="B1345" t="str">
        <f t="shared" si="357"/>
        <v>gregs</v>
      </c>
      <c r="D1345"/>
      <c r="F1345">
        <f t="shared" ref="F1345:F1348" si="358">F1344</f>
        <v>61</v>
      </c>
      <c r="G1345">
        <f t="shared" si="353"/>
        <v>0</v>
      </c>
      <c r="Z1345" s="5"/>
    </row>
    <row r="1346" spans="2:26" x14ac:dyDescent="0.25">
      <c r="B1346" s="5" t="str">
        <f t="shared" si="357"/>
        <v>gregs</v>
      </c>
      <c r="D1346" s="5">
        <v>6.0999999999999999E-2</v>
      </c>
      <c r="E1346" t="s">
        <v>49</v>
      </c>
      <c r="F1346">
        <f t="shared" si="358"/>
        <v>61</v>
      </c>
      <c r="G1346">
        <f t="shared" si="353"/>
        <v>3.7210000000000001</v>
      </c>
    </row>
    <row r="1347" spans="2:26" x14ac:dyDescent="0.25">
      <c r="B1347" s="5" t="str">
        <f t="shared" si="357"/>
        <v>gregs</v>
      </c>
      <c r="D1347" s="5">
        <v>0.93799999999999994</v>
      </c>
      <c r="E1347" t="s">
        <v>27</v>
      </c>
      <c r="F1347">
        <f t="shared" si="358"/>
        <v>61</v>
      </c>
      <c r="G1347">
        <f t="shared" ref="G1347:G1410" si="359">D1347*F1347</f>
        <v>57.217999999999996</v>
      </c>
    </row>
    <row r="1348" spans="2:26" x14ac:dyDescent="0.25">
      <c r="B1348" t="str">
        <f t="shared" si="357"/>
        <v>gregs</v>
      </c>
      <c r="D1348"/>
      <c r="F1348">
        <f t="shared" si="358"/>
        <v>61</v>
      </c>
      <c r="G1348">
        <f t="shared" si="359"/>
        <v>0</v>
      </c>
      <c r="Z1348" s="5"/>
    </row>
    <row r="1349" spans="2:26" x14ac:dyDescent="0.25">
      <c r="B1349" t="str">
        <f t="shared" si="357"/>
        <v>gregs</v>
      </c>
      <c r="C1349" t="s">
        <v>742</v>
      </c>
      <c r="D1349"/>
      <c r="F1349">
        <v>93</v>
      </c>
      <c r="G1349">
        <f t="shared" si="359"/>
        <v>0</v>
      </c>
      <c r="Z1349" s="5"/>
    </row>
    <row r="1350" spans="2:26" x14ac:dyDescent="0.25">
      <c r="B1350" t="str">
        <f t="shared" si="357"/>
        <v>gregs</v>
      </c>
      <c r="D1350"/>
      <c r="F1350">
        <f t="shared" ref="F1350:F1353" si="360">F1349</f>
        <v>93</v>
      </c>
      <c r="G1350">
        <f t="shared" si="359"/>
        <v>0</v>
      </c>
    </row>
    <row r="1351" spans="2:26" x14ac:dyDescent="0.25">
      <c r="B1351" s="5" t="str">
        <f t="shared" si="357"/>
        <v>gregs</v>
      </c>
      <c r="D1351" s="5">
        <v>0.79</v>
      </c>
      <c r="E1351" t="s">
        <v>28</v>
      </c>
      <c r="F1351">
        <f t="shared" si="360"/>
        <v>93</v>
      </c>
      <c r="G1351">
        <f t="shared" si="359"/>
        <v>73.47</v>
      </c>
    </row>
    <row r="1352" spans="2:26" x14ac:dyDescent="0.25">
      <c r="B1352" s="5" t="str">
        <f t="shared" si="357"/>
        <v>gregs</v>
      </c>
      <c r="D1352" s="5">
        <v>0.20899999999999999</v>
      </c>
      <c r="E1352" t="s">
        <v>27</v>
      </c>
      <c r="F1352">
        <f t="shared" si="360"/>
        <v>93</v>
      </c>
      <c r="G1352">
        <f t="shared" si="359"/>
        <v>19.436999999999998</v>
      </c>
    </row>
    <row r="1353" spans="2:26" x14ac:dyDescent="0.25">
      <c r="B1353" t="str">
        <f t="shared" si="357"/>
        <v>gregs</v>
      </c>
      <c r="D1353"/>
      <c r="F1353">
        <f t="shared" si="360"/>
        <v>93</v>
      </c>
      <c r="G1353">
        <f t="shared" si="359"/>
        <v>0</v>
      </c>
      <c r="Z1353" s="5"/>
    </row>
    <row r="1354" spans="2:26" x14ac:dyDescent="0.25">
      <c r="B1354" t="str">
        <f t="shared" si="357"/>
        <v>gregs</v>
      </c>
      <c r="C1354" t="s">
        <v>743</v>
      </c>
      <c r="D1354"/>
      <c r="F1354">
        <v>2</v>
      </c>
      <c r="G1354">
        <f t="shared" si="359"/>
        <v>0</v>
      </c>
      <c r="Z1354" s="5"/>
    </row>
    <row r="1355" spans="2:26" x14ac:dyDescent="0.25">
      <c r="B1355" t="str">
        <f t="shared" si="357"/>
        <v>gregs</v>
      </c>
      <c r="D1355"/>
      <c r="F1355">
        <f t="shared" ref="F1355:F1357" si="361">F1354</f>
        <v>2</v>
      </c>
      <c r="G1355">
        <f t="shared" si="359"/>
        <v>0</v>
      </c>
    </row>
    <row r="1356" spans="2:26" x14ac:dyDescent="0.25">
      <c r="B1356" s="5" t="str">
        <f t="shared" si="357"/>
        <v>gregs</v>
      </c>
      <c r="D1356" s="5">
        <v>1</v>
      </c>
      <c r="E1356" t="s">
        <v>27</v>
      </c>
      <c r="F1356">
        <f t="shared" si="361"/>
        <v>2</v>
      </c>
      <c r="G1356">
        <f t="shared" si="359"/>
        <v>2</v>
      </c>
    </row>
    <row r="1357" spans="2:26" x14ac:dyDescent="0.25">
      <c r="B1357" t="str">
        <f t="shared" si="357"/>
        <v>gregs</v>
      </c>
      <c r="D1357"/>
      <c r="F1357">
        <f t="shared" si="361"/>
        <v>2</v>
      </c>
      <c r="G1357">
        <f t="shared" si="359"/>
        <v>0</v>
      </c>
    </row>
    <row r="1358" spans="2:26" x14ac:dyDescent="0.25">
      <c r="B1358" t="str">
        <f t="shared" si="357"/>
        <v>gregs</v>
      </c>
      <c r="C1358" t="s">
        <v>744</v>
      </c>
      <c r="D1358"/>
      <c r="F1358">
        <v>119</v>
      </c>
      <c r="G1358">
        <f t="shared" si="359"/>
        <v>0</v>
      </c>
      <c r="Z1358" s="5"/>
    </row>
    <row r="1359" spans="2:26" x14ac:dyDescent="0.25">
      <c r="B1359" t="str">
        <f t="shared" si="357"/>
        <v>gregs</v>
      </c>
      <c r="D1359"/>
      <c r="F1359">
        <f t="shared" ref="F1359:F1365" si="362">F1358</f>
        <v>119</v>
      </c>
      <c r="G1359">
        <f t="shared" si="359"/>
        <v>0</v>
      </c>
    </row>
    <row r="1360" spans="2:26" x14ac:dyDescent="0.25">
      <c r="B1360" s="5" t="str">
        <f t="shared" si="357"/>
        <v>gregs</v>
      </c>
      <c r="D1360" s="5">
        <v>0.255</v>
      </c>
      <c r="E1360" t="s">
        <v>28</v>
      </c>
      <c r="F1360">
        <f t="shared" si="362"/>
        <v>119</v>
      </c>
      <c r="G1360">
        <f t="shared" si="359"/>
        <v>30.344999999999999</v>
      </c>
    </row>
    <row r="1361" spans="2:26" x14ac:dyDescent="0.25">
      <c r="B1361" s="5" t="str">
        <f t="shared" si="357"/>
        <v>gregs</v>
      </c>
      <c r="D1361" s="5">
        <v>2.5000000000000001E-2</v>
      </c>
      <c r="E1361" t="s">
        <v>691</v>
      </c>
      <c r="F1361">
        <f t="shared" si="362"/>
        <v>119</v>
      </c>
      <c r="G1361">
        <f t="shared" si="359"/>
        <v>2.9750000000000001</v>
      </c>
    </row>
    <row r="1362" spans="2:26" x14ac:dyDescent="0.25">
      <c r="B1362" s="5" t="str">
        <f t="shared" si="357"/>
        <v>gregs</v>
      </c>
      <c r="D1362" s="5">
        <v>0.23599999999999999</v>
      </c>
      <c r="E1362" t="s">
        <v>19</v>
      </c>
      <c r="F1362">
        <f t="shared" si="362"/>
        <v>119</v>
      </c>
      <c r="G1362">
        <f t="shared" si="359"/>
        <v>28.084</v>
      </c>
      <c r="Z1362" s="5"/>
    </row>
    <row r="1363" spans="2:26" x14ac:dyDescent="0.25">
      <c r="B1363" s="5" t="str">
        <f t="shared" si="357"/>
        <v>gregs</v>
      </c>
      <c r="D1363" s="5">
        <v>0.46500000000000002</v>
      </c>
      <c r="E1363" t="s">
        <v>27</v>
      </c>
      <c r="F1363">
        <f t="shared" si="362"/>
        <v>119</v>
      </c>
      <c r="G1363">
        <f t="shared" si="359"/>
        <v>55.335000000000001</v>
      </c>
      <c r="Z1363" s="5"/>
    </row>
    <row r="1364" spans="2:26" x14ac:dyDescent="0.25">
      <c r="B1364" s="5" t="str">
        <f t="shared" si="357"/>
        <v>gregs</v>
      </c>
      <c r="D1364" s="5">
        <v>1.6E-2</v>
      </c>
      <c r="E1364" t="s">
        <v>23</v>
      </c>
      <c r="F1364">
        <f t="shared" si="362"/>
        <v>119</v>
      </c>
      <c r="G1364">
        <f t="shared" si="359"/>
        <v>1.9040000000000001</v>
      </c>
      <c r="Z1364" s="5"/>
    </row>
    <row r="1365" spans="2:26" x14ac:dyDescent="0.25">
      <c r="B1365" t="str">
        <f t="shared" si="357"/>
        <v>gregs</v>
      </c>
      <c r="D1365"/>
      <c r="F1365">
        <f t="shared" si="362"/>
        <v>119</v>
      </c>
      <c r="G1365">
        <f t="shared" si="359"/>
        <v>0</v>
      </c>
      <c r="Z1365" s="5"/>
    </row>
    <row r="1366" spans="2:26" x14ac:dyDescent="0.25">
      <c r="B1366" t="str">
        <f t="shared" si="357"/>
        <v>gregs</v>
      </c>
      <c r="C1366" t="s">
        <v>745</v>
      </c>
      <c r="D1366"/>
      <c r="F1366">
        <v>12</v>
      </c>
      <c r="G1366">
        <f t="shared" si="359"/>
        <v>0</v>
      </c>
      <c r="Z1366" s="5"/>
    </row>
    <row r="1367" spans="2:26" x14ac:dyDescent="0.25">
      <c r="B1367" t="str">
        <f t="shared" si="357"/>
        <v>gregs</v>
      </c>
      <c r="D1367"/>
      <c r="F1367">
        <f t="shared" ref="F1367:F1369" si="363">F1366</f>
        <v>12</v>
      </c>
      <c r="G1367">
        <f t="shared" si="359"/>
        <v>0</v>
      </c>
    </row>
    <row r="1368" spans="2:26" x14ac:dyDescent="0.25">
      <c r="B1368" s="5" t="str">
        <f t="shared" si="357"/>
        <v>gregs</v>
      </c>
      <c r="D1368" s="5">
        <v>1</v>
      </c>
      <c r="E1368" t="s">
        <v>24</v>
      </c>
      <c r="F1368">
        <f t="shared" si="363"/>
        <v>12</v>
      </c>
      <c r="G1368">
        <f t="shared" si="359"/>
        <v>12</v>
      </c>
    </row>
    <row r="1369" spans="2:26" x14ac:dyDescent="0.25">
      <c r="B1369" t="str">
        <f t="shared" si="357"/>
        <v>gregs</v>
      </c>
      <c r="D1369"/>
      <c r="F1369">
        <f t="shared" si="363"/>
        <v>12</v>
      </c>
      <c r="G1369">
        <f t="shared" si="359"/>
        <v>0</v>
      </c>
    </row>
    <row r="1370" spans="2:26" x14ac:dyDescent="0.25">
      <c r="B1370" t="str">
        <f t="shared" si="357"/>
        <v>gregs</v>
      </c>
      <c r="C1370" t="s">
        <v>746</v>
      </c>
      <c r="D1370"/>
      <c r="F1370">
        <v>2</v>
      </c>
      <c r="G1370">
        <f t="shared" si="359"/>
        <v>0</v>
      </c>
      <c r="Z1370" s="5"/>
    </row>
    <row r="1371" spans="2:26" x14ac:dyDescent="0.25">
      <c r="B1371" t="str">
        <f t="shared" si="357"/>
        <v>gregs</v>
      </c>
      <c r="D1371"/>
      <c r="F1371">
        <f t="shared" ref="F1371:F1373" si="364">F1370</f>
        <v>2</v>
      </c>
      <c r="G1371">
        <f t="shared" si="359"/>
        <v>0</v>
      </c>
    </row>
    <row r="1372" spans="2:26" x14ac:dyDescent="0.25">
      <c r="B1372" s="5" t="str">
        <f t="shared" si="357"/>
        <v>gregs</v>
      </c>
      <c r="D1372" s="5">
        <v>1</v>
      </c>
      <c r="E1372" t="s">
        <v>24</v>
      </c>
      <c r="F1372">
        <f t="shared" si="364"/>
        <v>2</v>
      </c>
      <c r="G1372">
        <f t="shared" si="359"/>
        <v>2</v>
      </c>
    </row>
    <row r="1373" spans="2:26" x14ac:dyDescent="0.25">
      <c r="B1373" t="str">
        <f t="shared" si="357"/>
        <v>gregs</v>
      </c>
      <c r="D1373"/>
      <c r="F1373">
        <f t="shared" si="364"/>
        <v>2</v>
      </c>
      <c r="G1373">
        <f t="shared" si="359"/>
        <v>0</v>
      </c>
    </row>
    <row r="1374" spans="2:26" x14ac:dyDescent="0.25">
      <c r="B1374" t="str">
        <f t="shared" si="357"/>
        <v>gregs</v>
      </c>
      <c r="C1374" t="s">
        <v>747</v>
      </c>
      <c r="D1374"/>
      <c r="F1374">
        <v>30</v>
      </c>
      <c r="G1374">
        <f t="shared" si="359"/>
        <v>0</v>
      </c>
      <c r="Z1374" s="5"/>
    </row>
    <row r="1375" spans="2:26" x14ac:dyDescent="0.25">
      <c r="B1375" t="str">
        <f t="shared" si="357"/>
        <v>gregs</v>
      </c>
      <c r="D1375"/>
      <c r="F1375">
        <f t="shared" ref="F1375:F1378" si="365">F1374</f>
        <v>30</v>
      </c>
      <c r="G1375">
        <f t="shared" si="359"/>
        <v>0</v>
      </c>
    </row>
    <row r="1376" spans="2:26" x14ac:dyDescent="0.25">
      <c r="B1376" s="5" t="str">
        <f t="shared" si="357"/>
        <v>gregs</v>
      </c>
      <c r="D1376" s="5">
        <v>0.307</v>
      </c>
      <c r="E1376" t="s">
        <v>30</v>
      </c>
      <c r="F1376">
        <f t="shared" si="365"/>
        <v>30</v>
      </c>
      <c r="G1376">
        <f t="shared" si="359"/>
        <v>9.2099999999999991</v>
      </c>
    </row>
    <row r="1377" spans="2:26" x14ac:dyDescent="0.25">
      <c r="B1377" s="5" t="str">
        <f t="shared" si="357"/>
        <v>gregs</v>
      </c>
      <c r="D1377" s="5">
        <v>0.69199999999999995</v>
      </c>
      <c r="E1377" t="s">
        <v>24</v>
      </c>
      <c r="F1377">
        <f t="shared" si="365"/>
        <v>30</v>
      </c>
      <c r="G1377">
        <f t="shared" si="359"/>
        <v>20.759999999999998</v>
      </c>
    </row>
    <row r="1378" spans="2:26" x14ac:dyDescent="0.25">
      <c r="B1378" t="str">
        <f t="shared" si="357"/>
        <v>gregs</v>
      </c>
      <c r="D1378"/>
      <c r="F1378">
        <f t="shared" si="365"/>
        <v>30</v>
      </c>
      <c r="G1378">
        <f t="shared" si="359"/>
        <v>0</v>
      </c>
      <c r="Z1378" s="5"/>
    </row>
    <row r="1379" spans="2:26" x14ac:dyDescent="0.25">
      <c r="B1379" t="str">
        <f t="shared" si="357"/>
        <v>gregs</v>
      </c>
      <c r="C1379" t="s">
        <v>748</v>
      </c>
      <c r="D1379"/>
      <c r="F1379">
        <v>18</v>
      </c>
      <c r="G1379">
        <f t="shared" si="359"/>
        <v>0</v>
      </c>
      <c r="Z1379" s="5"/>
    </row>
    <row r="1380" spans="2:26" x14ac:dyDescent="0.25">
      <c r="B1380" t="str">
        <f t="shared" si="357"/>
        <v>gregs</v>
      </c>
      <c r="D1380"/>
      <c r="F1380">
        <f t="shared" ref="F1380:F1382" si="366">F1379</f>
        <v>18</v>
      </c>
      <c r="G1380">
        <f t="shared" si="359"/>
        <v>0</v>
      </c>
    </row>
    <row r="1381" spans="2:26" x14ac:dyDescent="0.25">
      <c r="B1381" s="5" t="str">
        <f t="shared" si="357"/>
        <v>gregs</v>
      </c>
      <c r="D1381" s="5">
        <v>1</v>
      </c>
      <c r="E1381" t="s">
        <v>24</v>
      </c>
      <c r="F1381">
        <f t="shared" si="366"/>
        <v>18</v>
      </c>
      <c r="G1381">
        <f t="shared" si="359"/>
        <v>18</v>
      </c>
    </row>
    <row r="1382" spans="2:26" x14ac:dyDescent="0.25">
      <c r="B1382" t="str">
        <f t="shared" si="357"/>
        <v>gregs</v>
      </c>
      <c r="D1382"/>
      <c r="F1382">
        <f t="shared" si="366"/>
        <v>18</v>
      </c>
      <c r="G1382">
        <f t="shared" si="359"/>
        <v>0</v>
      </c>
    </row>
    <row r="1383" spans="2:26" x14ac:dyDescent="0.25">
      <c r="B1383" t="str">
        <f t="shared" si="357"/>
        <v>gregs</v>
      </c>
      <c r="C1383" t="s">
        <v>749</v>
      </c>
      <c r="D1383"/>
      <c r="F1383">
        <v>27</v>
      </c>
      <c r="G1383">
        <f t="shared" si="359"/>
        <v>0</v>
      </c>
      <c r="Z1383" s="5"/>
    </row>
    <row r="1384" spans="2:26" x14ac:dyDescent="0.25">
      <c r="B1384" t="str">
        <f t="shared" si="357"/>
        <v>gregs</v>
      </c>
      <c r="D1384"/>
      <c r="F1384">
        <f t="shared" ref="F1384:F1386" si="367">F1383</f>
        <v>27</v>
      </c>
      <c r="G1384">
        <f t="shared" si="359"/>
        <v>0</v>
      </c>
    </row>
    <row r="1385" spans="2:26" x14ac:dyDescent="0.25">
      <c r="B1385" s="5" t="str">
        <f t="shared" si="357"/>
        <v>gregs</v>
      </c>
      <c r="D1385" s="5">
        <v>1</v>
      </c>
      <c r="E1385" t="s">
        <v>24</v>
      </c>
      <c r="F1385">
        <f t="shared" si="367"/>
        <v>27</v>
      </c>
      <c r="G1385">
        <f t="shared" si="359"/>
        <v>27</v>
      </c>
    </row>
    <row r="1386" spans="2:26" x14ac:dyDescent="0.25">
      <c r="B1386" t="str">
        <f t="shared" si="357"/>
        <v>gregs</v>
      </c>
      <c r="D1386"/>
      <c r="F1386">
        <f t="shared" si="367"/>
        <v>27</v>
      </c>
      <c r="G1386">
        <f t="shared" si="359"/>
        <v>0</v>
      </c>
    </row>
    <row r="1387" spans="2:26" x14ac:dyDescent="0.25">
      <c r="B1387" t="str">
        <f t="shared" si="357"/>
        <v>gregs</v>
      </c>
      <c r="C1387" t="s">
        <v>750</v>
      </c>
      <c r="D1387"/>
      <c r="F1387">
        <v>2</v>
      </c>
      <c r="G1387">
        <f t="shared" si="359"/>
        <v>0</v>
      </c>
      <c r="Z1387" s="5"/>
    </row>
    <row r="1388" spans="2:26" x14ac:dyDescent="0.25">
      <c r="B1388" t="str">
        <f t="shared" si="357"/>
        <v>gregs</v>
      </c>
      <c r="D1388"/>
      <c r="F1388">
        <f t="shared" ref="F1388:F1390" si="368">F1387</f>
        <v>2</v>
      </c>
      <c r="G1388">
        <f t="shared" si="359"/>
        <v>0</v>
      </c>
    </row>
    <row r="1389" spans="2:26" x14ac:dyDescent="0.25">
      <c r="B1389" s="5" t="str">
        <f t="shared" si="357"/>
        <v>gregs</v>
      </c>
      <c r="D1389" s="5">
        <v>1</v>
      </c>
      <c r="E1389" t="s">
        <v>28</v>
      </c>
      <c r="F1389">
        <f t="shared" si="368"/>
        <v>2</v>
      </c>
      <c r="G1389">
        <f t="shared" si="359"/>
        <v>2</v>
      </c>
    </row>
    <row r="1390" spans="2:26" x14ac:dyDescent="0.25">
      <c r="B1390" t="str">
        <f t="shared" si="357"/>
        <v>gregs</v>
      </c>
      <c r="D1390"/>
      <c r="F1390">
        <f t="shared" si="368"/>
        <v>2</v>
      </c>
      <c r="G1390">
        <f t="shared" si="359"/>
        <v>0</v>
      </c>
    </row>
    <row r="1391" spans="2:26" x14ac:dyDescent="0.25">
      <c r="B1391" t="str">
        <f t="shared" si="357"/>
        <v>gregs</v>
      </c>
      <c r="C1391" t="s">
        <v>751</v>
      </c>
      <c r="D1391"/>
      <c r="F1391">
        <v>2</v>
      </c>
      <c r="G1391">
        <f t="shared" si="359"/>
        <v>0</v>
      </c>
      <c r="Z1391" s="5"/>
    </row>
    <row r="1392" spans="2:26" x14ac:dyDescent="0.25">
      <c r="B1392" t="str">
        <f t="shared" si="357"/>
        <v>gregs</v>
      </c>
      <c r="D1392"/>
      <c r="F1392">
        <f t="shared" ref="F1392:F1394" si="369">F1391</f>
        <v>2</v>
      </c>
      <c r="G1392">
        <f t="shared" si="359"/>
        <v>0</v>
      </c>
    </row>
    <row r="1393" spans="2:26" x14ac:dyDescent="0.25">
      <c r="B1393" s="5" t="str">
        <f t="shared" si="357"/>
        <v>gregs</v>
      </c>
      <c r="D1393" s="5">
        <v>1</v>
      </c>
      <c r="E1393" t="s">
        <v>27</v>
      </c>
      <c r="F1393">
        <f t="shared" si="369"/>
        <v>2</v>
      </c>
      <c r="G1393">
        <f t="shared" si="359"/>
        <v>2</v>
      </c>
    </row>
    <row r="1394" spans="2:26" x14ac:dyDescent="0.25">
      <c r="B1394" t="str">
        <f t="shared" si="357"/>
        <v>gregs</v>
      </c>
      <c r="D1394"/>
      <c r="F1394">
        <f t="shared" si="369"/>
        <v>2</v>
      </c>
      <c r="G1394">
        <f t="shared" si="359"/>
        <v>0</v>
      </c>
    </row>
    <row r="1395" spans="2:26" x14ac:dyDescent="0.25">
      <c r="B1395" t="str">
        <f t="shared" si="357"/>
        <v>gregs</v>
      </c>
      <c r="C1395" t="s">
        <v>752</v>
      </c>
      <c r="D1395"/>
      <c r="F1395">
        <v>132</v>
      </c>
      <c r="G1395">
        <f t="shared" si="359"/>
        <v>0</v>
      </c>
      <c r="Z1395" s="5"/>
    </row>
    <row r="1396" spans="2:26" x14ac:dyDescent="0.25">
      <c r="B1396" t="str">
        <f t="shared" si="357"/>
        <v>gregs</v>
      </c>
      <c r="D1396"/>
      <c r="F1396">
        <f t="shared" ref="F1396:F1398" si="370">F1395</f>
        <v>132</v>
      </c>
      <c r="G1396">
        <f t="shared" si="359"/>
        <v>0</v>
      </c>
    </row>
    <row r="1397" spans="2:26" x14ac:dyDescent="0.25">
      <c r="B1397" s="5" t="str">
        <f t="shared" si="357"/>
        <v>gregs</v>
      </c>
      <c r="D1397" s="5">
        <v>1</v>
      </c>
      <c r="E1397" t="s">
        <v>27</v>
      </c>
      <c r="F1397">
        <f t="shared" si="370"/>
        <v>132</v>
      </c>
      <c r="G1397">
        <f t="shared" si="359"/>
        <v>132</v>
      </c>
    </row>
    <row r="1398" spans="2:26" x14ac:dyDescent="0.25">
      <c r="B1398" t="str">
        <f t="shared" si="357"/>
        <v>gregs</v>
      </c>
      <c r="D1398"/>
      <c r="F1398">
        <f t="shared" si="370"/>
        <v>132</v>
      </c>
      <c r="G1398">
        <f t="shared" si="359"/>
        <v>0</v>
      </c>
    </row>
    <row r="1399" spans="2:26" x14ac:dyDescent="0.25">
      <c r="B1399" t="str">
        <f t="shared" si="357"/>
        <v>gregs</v>
      </c>
      <c r="C1399" s="4" t="s">
        <v>753</v>
      </c>
      <c r="D1399"/>
      <c r="F1399">
        <v>6</v>
      </c>
      <c r="G1399">
        <f t="shared" si="359"/>
        <v>0</v>
      </c>
      <c r="Z1399" s="5"/>
    </row>
    <row r="1400" spans="2:26" x14ac:dyDescent="0.25">
      <c r="B1400" t="str">
        <f t="shared" si="357"/>
        <v>gregs</v>
      </c>
      <c r="D1400"/>
      <c r="F1400">
        <f t="shared" ref="F1400:F1402" si="371">F1399</f>
        <v>6</v>
      </c>
      <c r="G1400">
        <f t="shared" si="359"/>
        <v>0</v>
      </c>
    </row>
    <row r="1401" spans="2:26" x14ac:dyDescent="0.25">
      <c r="B1401" s="5" t="str">
        <f t="shared" si="357"/>
        <v>gregs</v>
      </c>
      <c r="D1401" s="5">
        <v>1</v>
      </c>
      <c r="E1401" t="s">
        <v>356</v>
      </c>
      <c r="F1401">
        <f t="shared" si="371"/>
        <v>6</v>
      </c>
      <c r="G1401">
        <f t="shared" si="359"/>
        <v>6</v>
      </c>
    </row>
    <row r="1402" spans="2:26" x14ac:dyDescent="0.25">
      <c r="B1402" t="str">
        <f t="shared" si="357"/>
        <v>gregs</v>
      </c>
      <c r="D1402"/>
      <c r="F1402">
        <f t="shared" si="371"/>
        <v>6</v>
      </c>
      <c r="G1402">
        <f t="shared" si="359"/>
        <v>0</v>
      </c>
    </row>
    <row r="1403" spans="2:26" x14ac:dyDescent="0.25">
      <c r="B1403" t="str">
        <f t="shared" si="357"/>
        <v>gregs</v>
      </c>
      <c r="C1403" t="s">
        <v>754</v>
      </c>
      <c r="D1403"/>
      <c r="F1403">
        <v>3</v>
      </c>
      <c r="G1403">
        <f t="shared" si="359"/>
        <v>0</v>
      </c>
      <c r="Z1403" s="5"/>
    </row>
    <row r="1404" spans="2:26" x14ac:dyDescent="0.25">
      <c r="B1404" t="str">
        <f t="shared" si="357"/>
        <v>gregs</v>
      </c>
      <c r="D1404"/>
      <c r="F1404">
        <f t="shared" ref="F1404:F1406" si="372">F1403</f>
        <v>3</v>
      </c>
      <c r="G1404">
        <f t="shared" si="359"/>
        <v>0</v>
      </c>
    </row>
    <row r="1405" spans="2:26" x14ac:dyDescent="0.25">
      <c r="B1405" s="5" t="str">
        <f t="shared" si="357"/>
        <v>gregs</v>
      </c>
      <c r="D1405" s="5">
        <v>1</v>
      </c>
      <c r="E1405" t="s">
        <v>34</v>
      </c>
      <c r="F1405">
        <f t="shared" si="372"/>
        <v>3</v>
      </c>
      <c r="G1405">
        <f t="shared" si="359"/>
        <v>3</v>
      </c>
    </row>
    <row r="1406" spans="2:26" x14ac:dyDescent="0.25">
      <c r="B1406" t="str">
        <f t="shared" si="357"/>
        <v>gregs</v>
      </c>
      <c r="D1406"/>
      <c r="F1406">
        <f t="shared" si="372"/>
        <v>3</v>
      </c>
      <c r="G1406">
        <f t="shared" si="359"/>
        <v>0</v>
      </c>
    </row>
    <row r="1407" spans="2:26" x14ac:dyDescent="0.25">
      <c r="B1407" t="str">
        <f t="shared" si="357"/>
        <v>gregs</v>
      </c>
      <c r="C1407" t="s">
        <v>755</v>
      </c>
      <c r="D1407"/>
      <c r="F1407">
        <v>1</v>
      </c>
      <c r="G1407">
        <f t="shared" si="359"/>
        <v>0</v>
      </c>
      <c r="Z1407" s="5"/>
    </row>
    <row r="1408" spans="2:26" x14ac:dyDescent="0.25">
      <c r="B1408" t="str">
        <f t="shared" ref="B1408:B1471" si="373">B1407</f>
        <v>gregs</v>
      </c>
      <c r="D1408"/>
      <c r="F1408">
        <f t="shared" ref="F1408:F1410" si="374">F1407</f>
        <v>1</v>
      </c>
      <c r="G1408">
        <f t="shared" si="359"/>
        <v>0</v>
      </c>
    </row>
    <row r="1409" spans="2:26" x14ac:dyDescent="0.25">
      <c r="B1409" s="5" t="str">
        <f t="shared" si="373"/>
        <v>gregs</v>
      </c>
      <c r="D1409" s="5">
        <v>1</v>
      </c>
      <c r="E1409" t="s">
        <v>34</v>
      </c>
      <c r="F1409">
        <f t="shared" si="374"/>
        <v>1</v>
      </c>
      <c r="G1409">
        <f t="shared" si="359"/>
        <v>1</v>
      </c>
    </row>
    <row r="1410" spans="2:26" x14ac:dyDescent="0.25">
      <c r="B1410" t="str">
        <f t="shared" si="373"/>
        <v>gregs</v>
      </c>
      <c r="D1410"/>
      <c r="F1410">
        <f t="shared" si="374"/>
        <v>1</v>
      </c>
      <c r="G1410">
        <f t="shared" si="359"/>
        <v>0</v>
      </c>
    </row>
    <row r="1411" spans="2:26" x14ac:dyDescent="0.25">
      <c r="B1411" t="str">
        <f t="shared" si="373"/>
        <v>gregs</v>
      </c>
      <c r="C1411" t="s">
        <v>756</v>
      </c>
      <c r="D1411"/>
      <c r="F1411">
        <v>3</v>
      </c>
      <c r="G1411">
        <f t="shared" ref="G1411:G1474" si="375">D1411*F1411</f>
        <v>0</v>
      </c>
      <c r="Z1411" s="5"/>
    </row>
    <row r="1412" spans="2:26" x14ac:dyDescent="0.25">
      <c r="B1412" t="str">
        <f t="shared" si="373"/>
        <v>gregs</v>
      </c>
      <c r="D1412"/>
      <c r="F1412">
        <f t="shared" ref="F1412:F1414" si="376">F1411</f>
        <v>3</v>
      </c>
      <c r="G1412">
        <f t="shared" si="375"/>
        <v>0</v>
      </c>
    </row>
    <row r="1413" spans="2:26" x14ac:dyDescent="0.25">
      <c r="B1413" s="5" t="str">
        <f t="shared" si="373"/>
        <v>gregs</v>
      </c>
      <c r="D1413" s="5">
        <v>1</v>
      </c>
      <c r="E1413" t="s">
        <v>34</v>
      </c>
      <c r="F1413">
        <f t="shared" si="376"/>
        <v>3</v>
      </c>
      <c r="G1413">
        <f t="shared" si="375"/>
        <v>3</v>
      </c>
    </row>
    <row r="1414" spans="2:26" x14ac:dyDescent="0.25">
      <c r="B1414" t="str">
        <f t="shared" si="373"/>
        <v>gregs</v>
      </c>
      <c r="D1414"/>
      <c r="F1414">
        <f t="shared" si="376"/>
        <v>3</v>
      </c>
      <c r="G1414">
        <f t="shared" si="375"/>
        <v>0</v>
      </c>
    </row>
    <row r="1415" spans="2:26" x14ac:dyDescent="0.25">
      <c r="B1415" t="str">
        <f t="shared" si="373"/>
        <v>gregs</v>
      </c>
      <c r="C1415" t="s">
        <v>757</v>
      </c>
      <c r="D1415"/>
      <c r="F1415">
        <v>4</v>
      </c>
      <c r="G1415">
        <f t="shared" si="375"/>
        <v>0</v>
      </c>
      <c r="Z1415" s="5"/>
    </row>
    <row r="1416" spans="2:26" x14ac:dyDescent="0.25">
      <c r="B1416" t="str">
        <f t="shared" si="373"/>
        <v>gregs</v>
      </c>
      <c r="D1416"/>
      <c r="F1416">
        <f t="shared" ref="F1416:F1418" si="377">F1415</f>
        <v>4</v>
      </c>
      <c r="G1416">
        <f t="shared" si="375"/>
        <v>0</v>
      </c>
    </row>
    <row r="1417" spans="2:26" x14ac:dyDescent="0.25">
      <c r="B1417" s="5" t="str">
        <f t="shared" si="373"/>
        <v>gregs</v>
      </c>
      <c r="D1417" s="5">
        <v>1</v>
      </c>
      <c r="E1417" t="s">
        <v>21</v>
      </c>
      <c r="F1417">
        <f t="shared" si="377"/>
        <v>4</v>
      </c>
      <c r="G1417">
        <f t="shared" si="375"/>
        <v>4</v>
      </c>
    </row>
    <row r="1418" spans="2:26" x14ac:dyDescent="0.25">
      <c r="B1418" t="str">
        <f t="shared" si="373"/>
        <v>gregs</v>
      </c>
      <c r="D1418"/>
      <c r="F1418">
        <f t="shared" si="377"/>
        <v>4</v>
      </c>
      <c r="G1418">
        <f t="shared" si="375"/>
        <v>0</v>
      </c>
    </row>
    <row r="1419" spans="2:26" x14ac:dyDescent="0.25">
      <c r="B1419" t="str">
        <f t="shared" si="373"/>
        <v>gregs</v>
      </c>
      <c r="C1419" t="s">
        <v>758</v>
      </c>
      <c r="D1419"/>
      <c r="F1419">
        <v>20</v>
      </c>
      <c r="G1419">
        <f t="shared" si="375"/>
        <v>0</v>
      </c>
      <c r="Z1419" s="5"/>
    </row>
    <row r="1420" spans="2:26" x14ac:dyDescent="0.25">
      <c r="B1420" t="str">
        <f t="shared" si="373"/>
        <v>gregs</v>
      </c>
      <c r="D1420"/>
      <c r="F1420">
        <f t="shared" ref="F1420:F1423" si="378">F1419</f>
        <v>20</v>
      </c>
      <c r="G1420">
        <f t="shared" si="375"/>
        <v>0</v>
      </c>
    </row>
    <row r="1421" spans="2:26" x14ac:dyDescent="0.25">
      <c r="B1421" s="5" t="str">
        <f t="shared" si="373"/>
        <v>gregs</v>
      </c>
      <c r="D1421" s="5">
        <v>0.746</v>
      </c>
      <c r="E1421" t="s">
        <v>28</v>
      </c>
      <c r="F1421">
        <f t="shared" si="378"/>
        <v>20</v>
      </c>
      <c r="G1421">
        <f t="shared" si="375"/>
        <v>14.92</v>
      </c>
    </row>
    <row r="1422" spans="2:26" x14ac:dyDescent="0.25">
      <c r="B1422" s="5" t="str">
        <f t="shared" si="373"/>
        <v>gregs</v>
      </c>
      <c r="D1422" s="5">
        <v>0.253</v>
      </c>
      <c r="E1422" t="s">
        <v>27</v>
      </c>
      <c r="F1422">
        <f t="shared" si="378"/>
        <v>20</v>
      </c>
      <c r="G1422">
        <f t="shared" si="375"/>
        <v>5.0600000000000005</v>
      </c>
    </row>
    <row r="1423" spans="2:26" x14ac:dyDescent="0.25">
      <c r="B1423" t="str">
        <f t="shared" si="373"/>
        <v>gregs</v>
      </c>
      <c r="D1423"/>
      <c r="F1423">
        <f t="shared" si="378"/>
        <v>20</v>
      </c>
      <c r="G1423">
        <f t="shared" si="375"/>
        <v>0</v>
      </c>
      <c r="Z1423" s="5"/>
    </row>
    <row r="1424" spans="2:26" x14ac:dyDescent="0.25">
      <c r="B1424" t="str">
        <f t="shared" si="373"/>
        <v>gregs</v>
      </c>
      <c r="C1424" t="s">
        <v>759</v>
      </c>
      <c r="D1424"/>
      <c r="F1424">
        <v>90</v>
      </c>
      <c r="G1424">
        <f t="shared" si="375"/>
        <v>0</v>
      </c>
      <c r="Z1424" s="5"/>
    </row>
    <row r="1425" spans="2:26" x14ac:dyDescent="0.25">
      <c r="B1425" t="str">
        <f t="shared" si="373"/>
        <v>gregs</v>
      </c>
      <c r="D1425"/>
      <c r="F1425">
        <f t="shared" ref="F1425:F1428" si="379">F1424</f>
        <v>90</v>
      </c>
      <c r="G1425">
        <f t="shared" si="375"/>
        <v>0</v>
      </c>
    </row>
    <row r="1426" spans="2:26" x14ac:dyDescent="0.25">
      <c r="B1426" s="5" t="str">
        <f t="shared" si="373"/>
        <v>gregs</v>
      </c>
      <c r="D1426" s="5">
        <v>0.35899999999999999</v>
      </c>
      <c r="E1426" t="s">
        <v>34</v>
      </c>
      <c r="F1426">
        <f t="shared" si="379"/>
        <v>90</v>
      </c>
      <c r="G1426">
        <f t="shared" si="375"/>
        <v>32.31</v>
      </c>
    </row>
    <row r="1427" spans="2:26" x14ac:dyDescent="0.25">
      <c r="B1427" s="5" t="str">
        <f t="shared" si="373"/>
        <v>gregs</v>
      </c>
      <c r="D1427" s="5">
        <v>0.64</v>
      </c>
      <c r="E1427" t="s">
        <v>27</v>
      </c>
      <c r="F1427">
        <f t="shared" si="379"/>
        <v>90</v>
      </c>
      <c r="G1427">
        <f t="shared" si="375"/>
        <v>57.6</v>
      </c>
    </row>
    <row r="1428" spans="2:26" x14ac:dyDescent="0.25">
      <c r="B1428" t="str">
        <f t="shared" si="373"/>
        <v>gregs</v>
      </c>
      <c r="D1428"/>
      <c r="F1428">
        <f t="shared" si="379"/>
        <v>90</v>
      </c>
      <c r="G1428">
        <f t="shared" si="375"/>
        <v>0</v>
      </c>
      <c r="Z1428" s="5"/>
    </row>
    <row r="1429" spans="2:26" x14ac:dyDescent="0.25">
      <c r="B1429" t="str">
        <f t="shared" si="373"/>
        <v>gregs</v>
      </c>
      <c r="C1429" t="s">
        <v>760</v>
      </c>
      <c r="D1429"/>
      <c r="F1429">
        <v>11</v>
      </c>
      <c r="G1429">
        <f t="shared" si="375"/>
        <v>0</v>
      </c>
      <c r="Z1429" s="5"/>
    </row>
    <row r="1430" spans="2:26" x14ac:dyDescent="0.25">
      <c r="B1430" t="str">
        <f t="shared" si="373"/>
        <v>gregs</v>
      </c>
      <c r="D1430"/>
      <c r="F1430">
        <f t="shared" ref="F1430:F1432" si="380">F1429</f>
        <v>11</v>
      </c>
      <c r="G1430">
        <f t="shared" si="375"/>
        <v>0</v>
      </c>
    </row>
    <row r="1431" spans="2:26" x14ac:dyDescent="0.25">
      <c r="B1431" s="5" t="str">
        <f t="shared" si="373"/>
        <v>gregs</v>
      </c>
      <c r="D1431" s="5">
        <v>1</v>
      </c>
      <c r="E1431" t="s">
        <v>24</v>
      </c>
      <c r="F1431">
        <f t="shared" si="380"/>
        <v>11</v>
      </c>
      <c r="G1431">
        <f t="shared" si="375"/>
        <v>11</v>
      </c>
    </row>
    <row r="1432" spans="2:26" x14ac:dyDescent="0.25">
      <c r="B1432" t="str">
        <f t="shared" si="373"/>
        <v>gregs</v>
      </c>
      <c r="D1432"/>
      <c r="F1432">
        <f t="shared" si="380"/>
        <v>11</v>
      </c>
      <c r="G1432">
        <f t="shared" si="375"/>
        <v>0</v>
      </c>
    </row>
    <row r="1433" spans="2:26" x14ac:dyDescent="0.25">
      <c r="B1433" t="str">
        <f t="shared" si="373"/>
        <v>gregs</v>
      </c>
      <c r="C1433" t="s">
        <v>761</v>
      </c>
      <c r="D1433"/>
      <c r="F1433">
        <v>1</v>
      </c>
      <c r="G1433">
        <f t="shared" si="375"/>
        <v>0</v>
      </c>
      <c r="Z1433" s="5"/>
    </row>
    <row r="1434" spans="2:26" x14ac:dyDescent="0.25">
      <c r="B1434" t="str">
        <f t="shared" si="373"/>
        <v>gregs</v>
      </c>
      <c r="D1434"/>
      <c r="F1434">
        <f t="shared" ref="F1434:F1436" si="381">F1433</f>
        <v>1</v>
      </c>
      <c r="G1434">
        <f t="shared" si="375"/>
        <v>0</v>
      </c>
    </row>
    <row r="1435" spans="2:26" x14ac:dyDescent="0.25">
      <c r="B1435" s="5" t="str">
        <f t="shared" si="373"/>
        <v>gregs</v>
      </c>
      <c r="D1435" s="5">
        <v>1</v>
      </c>
      <c r="E1435" t="s">
        <v>24</v>
      </c>
      <c r="F1435">
        <f t="shared" si="381"/>
        <v>1</v>
      </c>
      <c r="G1435">
        <f t="shared" si="375"/>
        <v>1</v>
      </c>
    </row>
    <row r="1436" spans="2:26" x14ac:dyDescent="0.25">
      <c r="B1436" t="str">
        <f t="shared" si="373"/>
        <v>gregs</v>
      </c>
      <c r="D1436"/>
      <c r="F1436">
        <f t="shared" si="381"/>
        <v>1</v>
      </c>
      <c r="G1436">
        <f t="shared" si="375"/>
        <v>0</v>
      </c>
    </row>
    <row r="1437" spans="2:26" x14ac:dyDescent="0.25">
      <c r="B1437" t="str">
        <f t="shared" si="373"/>
        <v>gregs</v>
      </c>
      <c r="C1437" t="s">
        <v>762</v>
      </c>
      <c r="D1437"/>
      <c r="F1437">
        <v>82</v>
      </c>
      <c r="G1437">
        <f t="shared" si="375"/>
        <v>0</v>
      </c>
      <c r="Z1437" s="5"/>
    </row>
    <row r="1438" spans="2:26" x14ac:dyDescent="0.25">
      <c r="B1438" t="str">
        <f t="shared" si="373"/>
        <v>gregs</v>
      </c>
      <c r="D1438"/>
      <c r="F1438">
        <f t="shared" ref="F1438:F1441" si="382">F1437</f>
        <v>82</v>
      </c>
      <c r="G1438">
        <f t="shared" si="375"/>
        <v>0</v>
      </c>
    </row>
    <row r="1439" spans="2:26" x14ac:dyDescent="0.25">
      <c r="B1439" s="5" t="str">
        <f t="shared" si="373"/>
        <v>gregs</v>
      </c>
      <c r="D1439" s="5">
        <v>0.33300000000000002</v>
      </c>
      <c r="E1439" t="s">
        <v>34</v>
      </c>
      <c r="F1439">
        <f t="shared" si="382"/>
        <v>82</v>
      </c>
      <c r="G1439">
        <f t="shared" si="375"/>
        <v>27.306000000000001</v>
      </c>
    </row>
    <row r="1440" spans="2:26" x14ac:dyDescent="0.25">
      <c r="B1440" s="5" t="str">
        <f t="shared" si="373"/>
        <v>gregs</v>
      </c>
      <c r="D1440" s="5">
        <v>0.66600000000000004</v>
      </c>
      <c r="E1440" t="s">
        <v>24</v>
      </c>
      <c r="F1440">
        <f t="shared" si="382"/>
        <v>82</v>
      </c>
      <c r="G1440">
        <f t="shared" si="375"/>
        <v>54.612000000000002</v>
      </c>
    </row>
    <row r="1441" spans="2:26" x14ac:dyDescent="0.25">
      <c r="B1441" t="str">
        <f t="shared" si="373"/>
        <v>gregs</v>
      </c>
      <c r="D1441"/>
      <c r="F1441">
        <f t="shared" si="382"/>
        <v>82</v>
      </c>
      <c r="G1441">
        <f t="shared" si="375"/>
        <v>0</v>
      </c>
      <c r="Z1441" s="5"/>
    </row>
    <row r="1442" spans="2:26" x14ac:dyDescent="0.25">
      <c r="B1442" t="str">
        <f t="shared" si="373"/>
        <v>gregs</v>
      </c>
      <c r="C1442" t="s">
        <v>763</v>
      </c>
      <c r="D1442"/>
      <c r="F1442">
        <v>21</v>
      </c>
      <c r="G1442">
        <f t="shared" si="375"/>
        <v>0</v>
      </c>
      <c r="Z1442" s="5"/>
    </row>
    <row r="1443" spans="2:26" x14ac:dyDescent="0.25">
      <c r="B1443" t="str">
        <f t="shared" si="373"/>
        <v>gregs</v>
      </c>
      <c r="D1443"/>
      <c r="F1443">
        <f t="shared" ref="F1443:F1445" si="383">F1442</f>
        <v>21</v>
      </c>
      <c r="G1443">
        <f t="shared" si="375"/>
        <v>0</v>
      </c>
    </row>
    <row r="1444" spans="2:26" x14ac:dyDescent="0.25">
      <c r="B1444" s="5" t="str">
        <f t="shared" si="373"/>
        <v>gregs</v>
      </c>
      <c r="D1444" s="5">
        <v>1</v>
      </c>
      <c r="E1444" t="s">
        <v>27</v>
      </c>
      <c r="F1444">
        <f t="shared" si="383"/>
        <v>21</v>
      </c>
      <c r="G1444">
        <f t="shared" si="375"/>
        <v>21</v>
      </c>
    </row>
    <row r="1445" spans="2:26" x14ac:dyDescent="0.25">
      <c r="B1445" t="str">
        <f t="shared" si="373"/>
        <v>gregs</v>
      </c>
      <c r="D1445"/>
      <c r="F1445">
        <f t="shared" si="383"/>
        <v>21</v>
      </c>
      <c r="G1445">
        <f t="shared" si="375"/>
        <v>0</v>
      </c>
    </row>
    <row r="1446" spans="2:26" x14ac:dyDescent="0.25">
      <c r="B1446" t="str">
        <f t="shared" si="373"/>
        <v>gregs</v>
      </c>
      <c r="C1446" t="s">
        <v>764</v>
      </c>
      <c r="D1446"/>
      <c r="F1446">
        <v>4</v>
      </c>
      <c r="G1446">
        <f t="shared" si="375"/>
        <v>0</v>
      </c>
      <c r="Z1446" s="5"/>
    </row>
    <row r="1447" spans="2:26" x14ac:dyDescent="0.25">
      <c r="B1447" t="str">
        <f t="shared" si="373"/>
        <v>gregs</v>
      </c>
      <c r="D1447"/>
      <c r="F1447">
        <f t="shared" ref="F1447:F1449" si="384">F1446</f>
        <v>4</v>
      </c>
      <c r="G1447">
        <f t="shared" si="375"/>
        <v>0</v>
      </c>
    </row>
    <row r="1448" spans="2:26" x14ac:dyDescent="0.25">
      <c r="B1448" s="5" t="str">
        <f t="shared" si="373"/>
        <v>gregs</v>
      </c>
      <c r="D1448" s="5">
        <v>1</v>
      </c>
      <c r="E1448" t="s">
        <v>34</v>
      </c>
      <c r="F1448">
        <f t="shared" si="384"/>
        <v>4</v>
      </c>
      <c r="G1448">
        <f t="shared" si="375"/>
        <v>4</v>
      </c>
    </row>
    <row r="1449" spans="2:26" x14ac:dyDescent="0.25">
      <c r="B1449" t="str">
        <f t="shared" si="373"/>
        <v>gregs</v>
      </c>
      <c r="D1449"/>
      <c r="F1449">
        <f t="shared" si="384"/>
        <v>4</v>
      </c>
      <c r="G1449">
        <f t="shared" si="375"/>
        <v>0</v>
      </c>
    </row>
    <row r="1450" spans="2:26" x14ac:dyDescent="0.25">
      <c r="B1450" t="str">
        <f t="shared" si="373"/>
        <v>gregs</v>
      </c>
      <c r="C1450" t="s">
        <v>765</v>
      </c>
      <c r="D1450"/>
      <c r="F1450">
        <v>21</v>
      </c>
      <c r="G1450">
        <f t="shared" si="375"/>
        <v>0</v>
      </c>
      <c r="Z1450" s="5"/>
    </row>
    <row r="1451" spans="2:26" x14ac:dyDescent="0.25">
      <c r="B1451" t="str">
        <f t="shared" si="373"/>
        <v>gregs</v>
      </c>
      <c r="D1451"/>
      <c r="F1451">
        <f t="shared" ref="F1451:F1453" si="385">F1450</f>
        <v>21</v>
      </c>
      <c r="G1451">
        <f t="shared" si="375"/>
        <v>0</v>
      </c>
    </row>
    <row r="1452" spans="2:26" x14ac:dyDescent="0.25">
      <c r="B1452" s="5" t="str">
        <f t="shared" si="373"/>
        <v>gregs</v>
      </c>
      <c r="D1452" s="5">
        <v>1</v>
      </c>
      <c r="E1452" t="s">
        <v>34</v>
      </c>
      <c r="F1452">
        <f t="shared" si="385"/>
        <v>21</v>
      </c>
      <c r="G1452">
        <f t="shared" si="375"/>
        <v>21</v>
      </c>
    </row>
    <row r="1453" spans="2:26" x14ac:dyDescent="0.25">
      <c r="B1453" t="str">
        <f t="shared" si="373"/>
        <v>gregs</v>
      </c>
      <c r="D1453"/>
      <c r="F1453">
        <f t="shared" si="385"/>
        <v>21</v>
      </c>
      <c r="G1453">
        <f t="shared" si="375"/>
        <v>0</v>
      </c>
    </row>
    <row r="1454" spans="2:26" x14ac:dyDescent="0.25">
      <c r="B1454" t="str">
        <f t="shared" si="373"/>
        <v>gregs</v>
      </c>
      <c r="C1454" t="s">
        <v>766</v>
      </c>
      <c r="D1454"/>
      <c r="F1454">
        <v>4</v>
      </c>
      <c r="G1454">
        <f t="shared" si="375"/>
        <v>0</v>
      </c>
      <c r="Z1454" s="5"/>
    </row>
    <row r="1455" spans="2:26" x14ac:dyDescent="0.25">
      <c r="B1455" t="str">
        <f t="shared" si="373"/>
        <v>gregs</v>
      </c>
      <c r="D1455"/>
      <c r="F1455">
        <f t="shared" ref="F1455:F1457" si="386">F1454</f>
        <v>4</v>
      </c>
      <c r="G1455">
        <f t="shared" si="375"/>
        <v>0</v>
      </c>
    </row>
    <row r="1456" spans="2:26" x14ac:dyDescent="0.25">
      <c r="B1456" s="5" t="str">
        <f t="shared" si="373"/>
        <v>gregs</v>
      </c>
      <c r="D1456" s="5">
        <v>1</v>
      </c>
      <c r="E1456" t="s">
        <v>34</v>
      </c>
      <c r="F1456">
        <f t="shared" si="386"/>
        <v>4</v>
      </c>
      <c r="G1456">
        <f t="shared" si="375"/>
        <v>4</v>
      </c>
    </row>
    <row r="1457" spans="2:26" x14ac:dyDescent="0.25">
      <c r="B1457" t="str">
        <f t="shared" si="373"/>
        <v>gregs</v>
      </c>
      <c r="D1457"/>
      <c r="F1457">
        <f t="shared" si="386"/>
        <v>4</v>
      </c>
      <c r="G1457">
        <f t="shared" si="375"/>
        <v>0</v>
      </c>
    </row>
    <row r="1458" spans="2:26" x14ac:dyDescent="0.25">
      <c r="B1458" t="str">
        <f t="shared" si="373"/>
        <v>gregs</v>
      </c>
      <c r="C1458" t="s">
        <v>767</v>
      </c>
      <c r="D1458"/>
      <c r="F1458">
        <v>103</v>
      </c>
      <c r="G1458">
        <f t="shared" si="375"/>
        <v>0</v>
      </c>
      <c r="Z1458" s="5"/>
    </row>
    <row r="1459" spans="2:26" x14ac:dyDescent="0.25">
      <c r="B1459" t="str">
        <f t="shared" si="373"/>
        <v>gregs</v>
      </c>
      <c r="D1459"/>
      <c r="F1459">
        <f t="shared" ref="F1459:F1462" si="387">F1458</f>
        <v>103</v>
      </c>
      <c r="G1459">
        <f t="shared" si="375"/>
        <v>0</v>
      </c>
    </row>
    <row r="1460" spans="2:26" x14ac:dyDescent="0.25">
      <c r="B1460" s="5" t="str">
        <f t="shared" si="373"/>
        <v>gregs</v>
      </c>
      <c r="D1460" s="5">
        <v>0.33900000000000002</v>
      </c>
      <c r="E1460" t="s">
        <v>34</v>
      </c>
      <c r="F1460">
        <f t="shared" si="387"/>
        <v>103</v>
      </c>
      <c r="G1460">
        <f t="shared" si="375"/>
        <v>34.917000000000002</v>
      </c>
    </row>
    <row r="1461" spans="2:26" x14ac:dyDescent="0.25">
      <c r="B1461" s="5" t="str">
        <f t="shared" si="373"/>
        <v>gregs</v>
      </c>
      <c r="D1461" s="5">
        <v>0.66</v>
      </c>
      <c r="E1461" t="s">
        <v>24</v>
      </c>
      <c r="F1461">
        <f t="shared" si="387"/>
        <v>103</v>
      </c>
      <c r="G1461">
        <f t="shared" si="375"/>
        <v>67.98</v>
      </c>
    </row>
    <row r="1462" spans="2:26" x14ac:dyDescent="0.25">
      <c r="B1462" t="str">
        <f t="shared" si="373"/>
        <v>gregs</v>
      </c>
      <c r="D1462"/>
      <c r="F1462">
        <f t="shared" si="387"/>
        <v>103</v>
      </c>
      <c r="G1462">
        <f t="shared" si="375"/>
        <v>0</v>
      </c>
      <c r="Z1462" s="5"/>
    </row>
    <row r="1463" spans="2:26" x14ac:dyDescent="0.25">
      <c r="B1463" t="str">
        <f t="shared" si="373"/>
        <v>gregs</v>
      </c>
      <c r="C1463" t="s">
        <v>768</v>
      </c>
      <c r="D1463"/>
      <c r="F1463">
        <v>179</v>
      </c>
      <c r="G1463">
        <f t="shared" si="375"/>
        <v>0</v>
      </c>
      <c r="Z1463" s="5"/>
    </row>
    <row r="1464" spans="2:26" x14ac:dyDescent="0.25">
      <c r="B1464" t="str">
        <f t="shared" si="373"/>
        <v>gregs</v>
      </c>
      <c r="D1464"/>
      <c r="F1464">
        <f t="shared" ref="F1464:F1466" si="388">F1463</f>
        <v>179</v>
      </c>
      <c r="G1464">
        <f t="shared" si="375"/>
        <v>0</v>
      </c>
    </row>
    <row r="1465" spans="2:26" x14ac:dyDescent="0.25">
      <c r="B1465" s="5" t="str">
        <f t="shared" si="373"/>
        <v>gregs</v>
      </c>
      <c r="D1465" s="5">
        <v>1</v>
      </c>
      <c r="E1465" t="s">
        <v>24</v>
      </c>
      <c r="F1465">
        <f t="shared" si="388"/>
        <v>179</v>
      </c>
      <c r="G1465">
        <f t="shared" si="375"/>
        <v>179</v>
      </c>
    </row>
    <row r="1466" spans="2:26" x14ac:dyDescent="0.25">
      <c r="B1466" t="str">
        <f t="shared" si="373"/>
        <v>gregs</v>
      </c>
      <c r="D1466"/>
      <c r="F1466">
        <f t="shared" si="388"/>
        <v>179</v>
      </c>
      <c r="G1466">
        <f t="shared" si="375"/>
        <v>0</v>
      </c>
    </row>
    <row r="1467" spans="2:26" x14ac:dyDescent="0.25">
      <c r="B1467" t="str">
        <f t="shared" si="373"/>
        <v>gregs</v>
      </c>
      <c r="C1467" t="s">
        <v>769</v>
      </c>
      <c r="D1467"/>
      <c r="F1467">
        <v>6</v>
      </c>
      <c r="G1467">
        <f t="shared" si="375"/>
        <v>0</v>
      </c>
      <c r="Z1467" s="5"/>
    </row>
    <row r="1468" spans="2:26" x14ac:dyDescent="0.25">
      <c r="B1468" t="str">
        <f t="shared" si="373"/>
        <v>gregs</v>
      </c>
      <c r="D1468"/>
      <c r="F1468">
        <f t="shared" ref="F1468:F1470" si="389">F1467</f>
        <v>6</v>
      </c>
      <c r="G1468">
        <f t="shared" si="375"/>
        <v>0</v>
      </c>
    </row>
    <row r="1469" spans="2:26" x14ac:dyDescent="0.25">
      <c r="B1469" s="5" t="str">
        <f t="shared" si="373"/>
        <v>gregs</v>
      </c>
      <c r="D1469" s="5">
        <v>1</v>
      </c>
      <c r="E1469" t="s">
        <v>27</v>
      </c>
      <c r="F1469">
        <f t="shared" si="389"/>
        <v>6</v>
      </c>
      <c r="G1469">
        <f t="shared" si="375"/>
        <v>6</v>
      </c>
    </row>
    <row r="1470" spans="2:26" x14ac:dyDescent="0.25">
      <c r="B1470" t="str">
        <f t="shared" si="373"/>
        <v>gregs</v>
      </c>
      <c r="D1470"/>
      <c r="F1470">
        <f t="shared" si="389"/>
        <v>6</v>
      </c>
      <c r="G1470">
        <f t="shared" si="375"/>
        <v>0</v>
      </c>
    </row>
    <row r="1471" spans="2:26" x14ac:dyDescent="0.25">
      <c r="B1471" t="str">
        <f t="shared" si="373"/>
        <v>gregs</v>
      </c>
      <c r="C1471" t="s">
        <v>770</v>
      </c>
      <c r="D1471"/>
      <c r="F1471">
        <v>7</v>
      </c>
      <c r="G1471">
        <f t="shared" si="375"/>
        <v>0</v>
      </c>
      <c r="Z1471" s="5"/>
    </row>
    <row r="1472" spans="2:26" x14ac:dyDescent="0.25">
      <c r="B1472" t="str">
        <f t="shared" ref="B1472:B1535" si="390">B1471</f>
        <v>gregs</v>
      </c>
      <c r="D1472"/>
      <c r="F1472">
        <f t="shared" ref="F1472:F1474" si="391">F1471</f>
        <v>7</v>
      </c>
      <c r="G1472">
        <f t="shared" si="375"/>
        <v>0</v>
      </c>
    </row>
    <row r="1473" spans="2:26" x14ac:dyDescent="0.25">
      <c r="B1473" s="5" t="str">
        <f t="shared" si="390"/>
        <v>gregs</v>
      </c>
      <c r="D1473" s="5">
        <v>1</v>
      </c>
      <c r="E1473" t="s">
        <v>27</v>
      </c>
      <c r="F1473">
        <f t="shared" si="391"/>
        <v>7</v>
      </c>
      <c r="G1473">
        <f t="shared" si="375"/>
        <v>7</v>
      </c>
    </row>
    <row r="1474" spans="2:26" x14ac:dyDescent="0.25">
      <c r="B1474" t="str">
        <f t="shared" si="390"/>
        <v>gregs</v>
      </c>
      <c r="D1474"/>
      <c r="F1474">
        <f t="shared" si="391"/>
        <v>7</v>
      </c>
      <c r="G1474">
        <f t="shared" si="375"/>
        <v>0</v>
      </c>
    </row>
    <row r="1475" spans="2:26" x14ac:dyDescent="0.25">
      <c r="B1475" t="str">
        <f t="shared" si="390"/>
        <v>gregs</v>
      </c>
      <c r="C1475" t="s">
        <v>771</v>
      </c>
      <c r="D1475"/>
      <c r="F1475">
        <v>4</v>
      </c>
      <c r="G1475">
        <f t="shared" ref="G1475:G1538" si="392">D1475*F1475</f>
        <v>0</v>
      </c>
      <c r="Z1475" s="5"/>
    </row>
    <row r="1476" spans="2:26" x14ac:dyDescent="0.25">
      <c r="B1476" t="str">
        <f t="shared" si="390"/>
        <v>gregs</v>
      </c>
      <c r="D1476"/>
      <c r="F1476">
        <f t="shared" ref="F1476:F1478" si="393">F1475</f>
        <v>4</v>
      </c>
      <c r="G1476">
        <f t="shared" si="392"/>
        <v>0</v>
      </c>
    </row>
    <row r="1477" spans="2:26" x14ac:dyDescent="0.25">
      <c r="B1477" s="5" t="str">
        <f t="shared" si="390"/>
        <v>gregs</v>
      </c>
      <c r="D1477" s="5">
        <v>1</v>
      </c>
      <c r="E1477" t="s">
        <v>24</v>
      </c>
      <c r="F1477">
        <f t="shared" si="393"/>
        <v>4</v>
      </c>
      <c r="G1477">
        <f t="shared" si="392"/>
        <v>4</v>
      </c>
    </row>
    <row r="1478" spans="2:26" x14ac:dyDescent="0.25">
      <c r="B1478" t="str">
        <f t="shared" si="390"/>
        <v>gregs</v>
      </c>
      <c r="D1478"/>
      <c r="F1478">
        <f t="shared" si="393"/>
        <v>4</v>
      </c>
      <c r="G1478">
        <f t="shared" si="392"/>
        <v>0</v>
      </c>
    </row>
    <row r="1479" spans="2:26" x14ac:dyDescent="0.25">
      <c r="B1479" t="str">
        <f t="shared" si="390"/>
        <v>gregs</v>
      </c>
      <c r="C1479" t="s">
        <v>772</v>
      </c>
      <c r="D1479"/>
      <c r="F1479">
        <v>2</v>
      </c>
      <c r="G1479">
        <f t="shared" si="392"/>
        <v>0</v>
      </c>
      <c r="Z1479" s="5"/>
    </row>
    <row r="1480" spans="2:26" x14ac:dyDescent="0.25">
      <c r="B1480" t="str">
        <f t="shared" si="390"/>
        <v>gregs</v>
      </c>
      <c r="D1480"/>
      <c r="F1480">
        <f t="shared" ref="F1480:F1482" si="394">F1479</f>
        <v>2</v>
      </c>
      <c r="G1480">
        <f t="shared" si="392"/>
        <v>0</v>
      </c>
    </row>
    <row r="1481" spans="2:26" x14ac:dyDescent="0.25">
      <c r="B1481" s="5" t="str">
        <f t="shared" si="390"/>
        <v>gregs</v>
      </c>
      <c r="D1481" s="5">
        <v>1</v>
      </c>
      <c r="E1481" t="s">
        <v>66</v>
      </c>
      <c r="F1481">
        <f t="shared" si="394"/>
        <v>2</v>
      </c>
      <c r="G1481">
        <f t="shared" si="392"/>
        <v>2</v>
      </c>
    </row>
    <row r="1482" spans="2:26" x14ac:dyDescent="0.25">
      <c r="B1482" t="str">
        <f t="shared" si="390"/>
        <v>gregs</v>
      </c>
      <c r="D1482"/>
      <c r="F1482">
        <f t="shared" si="394"/>
        <v>2</v>
      </c>
      <c r="G1482">
        <f t="shared" si="392"/>
        <v>0</v>
      </c>
    </row>
    <row r="1483" spans="2:26" x14ac:dyDescent="0.25">
      <c r="B1483" t="str">
        <f t="shared" si="390"/>
        <v>gregs</v>
      </c>
      <c r="C1483" t="s">
        <v>773</v>
      </c>
      <c r="D1483"/>
      <c r="F1483">
        <v>6</v>
      </c>
      <c r="G1483">
        <f t="shared" si="392"/>
        <v>0</v>
      </c>
      <c r="Z1483" s="5"/>
    </row>
    <row r="1484" spans="2:26" x14ac:dyDescent="0.25">
      <c r="B1484" t="str">
        <f t="shared" si="390"/>
        <v>gregs</v>
      </c>
      <c r="D1484"/>
      <c r="F1484">
        <f t="shared" ref="F1484:F1486" si="395">F1483</f>
        <v>6</v>
      </c>
      <c r="G1484">
        <f t="shared" si="392"/>
        <v>0</v>
      </c>
    </row>
    <row r="1485" spans="2:26" x14ac:dyDescent="0.25">
      <c r="B1485" s="5" t="str">
        <f t="shared" si="390"/>
        <v>gregs</v>
      </c>
      <c r="D1485" s="5">
        <v>1</v>
      </c>
      <c r="E1485" t="s">
        <v>28</v>
      </c>
      <c r="F1485">
        <f t="shared" si="395"/>
        <v>6</v>
      </c>
      <c r="G1485">
        <f t="shared" si="392"/>
        <v>6</v>
      </c>
    </row>
    <row r="1486" spans="2:26" x14ac:dyDescent="0.25">
      <c r="B1486" t="str">
        <f t="shared" si="390"/>
        <v>gregs</v>
      </c>
      <c r="D1486"/>
      <c r="F1486">
        <f t="shared" si="395"/>
        <v>6</v>
      </c>
      <c r="G1486">
        <f t="shared" si="392"/>
        <v>0</v>
      </c>
    </row>
    <row r="1487" spans="2:26" x14ac:dyDescent="0.25">
      <c r="B1487" t="str">
        <f t="shared" si="390"/>
        <v>gregs</v>
      </c>
      <c r="C1487" t="s">
        <v>774</v>
      </c>
      <c r="D1487"/>
      <c r="F1487">
        <v>6</v>
      </c>
      <c r="G1487">
        <f t="shared" si="392"/>
        <v>0</v>
      </c>
      <c r="Z1487" s="5"/>
    </row>
    <row r="1488" spans="2:26" x14ac:dyDescent="0.25">
      <c r="B1488" t="str">
        <f t="shared" si="390"/>
        <v>gregs</v>
      </c>
      <c r="D1488"/>
      <c r="F1488">
        <f t="shared" ref="F1488:F1490" si="396">F1487</f>
        <v>6</v>
      </c>
      <c r="G1488">
        <f t="shared" si="392"/>
        <v>0</v>
      </c>
    </row>
    <row r="1489" spans="2:26" x14ac:dyDescent="0.25">
      <c r="B1489" s="5" t="str">
        <f t="shared" si="390"/>
        <v>gregs</v>
      </c>
      <c r="D1489" s="5">
        <v>1</v>
      </c>
      <c r="E1489" t="s">
        <v>24</v>
      </c>
      <c r="F1489">
        <f t="shared" si="396"/>
        <v>6</v>
      </c>
      <c r="G1489">
        <f t="shared" si="392"/>
        <v>6</v>
      </c>
    </row>
    <row r="1490" spans="2:26" x14ac:dyDescent="0.25">
      <c r="B1490" t="str">
        <f t="shared" si="390"/>
        <v>gregs</v>
      </c>
      <c r="D1490"/>
      <c r="F1490">
        <f t="shared" si="396"/>
        <v>6</v>
      </c>
      <c r="G1490">
        <f t="shared" si="392"/>
        <v>0</v>
      </c>
    </row>
    <row r="1491" spans="2:26" x14ac:dyDescent="0.25">
      <c r="B1491" t="str">
        <f t="shared" si="390"/>
        <v>gregs</v>
      </c>
      <c r="C1491" t="s">
        <v>775</v>
      </c>
      <c r="D1491"/>
      <c r="F1491">
        <v>2</v>
      </c>
      <c r="G1491">
        <f t="shared" si="392"/>
        <v>0</v>
      </c>
      <c r="Z1491" s="5"/>
    </row>
    <row r="1492" spans="2:26" x14ac:dyDescent="0.25">
      <c r="B1492" t="str">
        <f t="shared" si="390"/>
        <v>gregs</v>
      </c>
      <c r="D1492"/>
      <c r="F1492">
        <f t="shared" ref="F1492:F1494" si="397">F1491</f>
        <v>2</v>
      </c>
      <c r="G1492">
        <f t="shared" si="392"/>
        <v>0</v>
      </c>
    </row>
    <row r="1493" spans="2:26" x14ac:dyDescent="0.25">
      <c r="B1493" s="5" t="str">
        <f t="shared" si="390"/>
        <v>gregs</v>
      </c>
      <c r="D1493" s="5">
        <v>1</v>
      </c>
      <c r="E1493" t="s">
        <v>30</v>
      </c>
      <c r="F1493">
        <f t="shared" si="397"/>
        <v>2</v>
      </c>
      <c r="G1493">
        <f t="shared" si="392"/>
        <v>2</v>
      </c>
    </row>
    <row r="1494" spans="2:26" x14ac:dyDescent="0.25">
      <c r="B1494" t="str">
        <f t="shared" si="390"/>
        <v>gregs</v>
      </c>
      <c r="D1494"/>
      <c r="F1494">
        <f t="shared" si="397"/>
        <v>2</v>
      </c>
      <c r="G1494">
        <f t="shared" si="392"/>
        <v>0</v>
      </c>
    </row>
    <row r="1495" spans="2:26" x14ac:dyDescent="0.25">
      <c r="B1495" t="str">
        <f t="shared" si="390"/>
        <v>gregs</v>
      </c>
      <c r="C1495" t="s">
        <v>776</v>
      </c>
      <c r="D1495"/>
      <c r="F1495">
        <v>272</v>
      </c>
      <c r="G1495">
        <f t="shared" si="392"/>
        <v>0</v>
      </c>
      <c r="Z1495" s="5"/>
    </row>
    <row r="1496" spans="2:26" x14ac:dyDescent="0.25">
      <c r="B1496" t="str">
        <f t="shared" si="390"/>
        <v>gregs</v>
      </c>
      <c r="D1496"/>
      <c r="F1496">
        <f t="shared" ref="F1496:F1498" si="398">F1495</f>
        <v>272</v>
      </c>
      <c r="G1496">
        <f t="shared" si="392"/>
        <v>0</v>
      </c>
    </row>
    <row r="1497" spans="2:26" x14ac:dyDescent="0.25">
      <c r="B1497" s="5" t="str">
        <f t="shared" si="390"/>
        <v>gregs</v>
      </c>
      <c r="D1497" s="5">
        <v>1</v>
      </c>
      <c r="E1497" t="s">
        <v>24</v>
      </c>
      <c r="F1497">
        <f t="shared" si="398"/>
        <v>272</v>
      </c>
      <c r="G1497">
        <f t="shared" si="392"/>
        <v>272</v>
      </c>
    </row>
    <row r="1498" spans="2:26" x14ac:dyDescent="0.25">
      <c r="B1498" t="str">
        <f t="shared" si="390"/>
        <v>gregs</v>
      </c>
      <c r="D1498"/>
      <c r="F1498">
        <f t="shared" si="398"/>
        <v>272</v>
      </c>
      <c r="G1498">
        <f t="shared" si="392"/>
        <v>0</v>
      </c>
    </row>
    <row r="1499" spans="2:26" x14ac:dyDescent="0.25">
      <c r="B1499" t="str">
        <f t="shared" si="390"/>
        <v>gregs</v>
      </c>
      <c r="C1499" t="s">
        <v>777</v>
      </c>
      <c r="D1499"/>
      <c r="F1499">
        <v>271</v>
      </c>
      <c r="G1499">
        <f t="shared" si="392"/>
        <v>0</v>
      </c>
      <c r="Z1499" s="5"/>
    </row>
    <row r="1500" spans="2:26" x14ac:dyDescent="0.25">
      <c r="B1500" t="str">
        <f t="shared" si="390"/>
        <v>gregs</v>
      </c>
      <c r="D1500"/>
      <c r="F1500">
        <f t="shared" ref="F1500:F1502" si="399">F1499</f>
        <v>271</v>
      </c>
      <c r="G1500">
        <f t="shared" si="392"/>
        <v>0</v>
      </c>
    </row>
    <row r="1501" spans="2:26" x14ac:dyDescent="0.25">
      <c r="B1501" s="5" t="str">
        <f t="shared" si="390"/>
        <v>gregs</v>
      </c>
      <c r="D1501" s="5">
        <v>1</v>
      </c>
      <c r="E1501" t="s">
        <v>24</v>
      </c>
      <c r="F1501">
        <f t="shared" si="399"/>
        <v>271</v>
      </c>
      <c r="G1501">
        <f t="shared" si="392"/>
        <v>271</v>
      </c>
    </row>
    <row r="1502" spans="2:26" x14ac:dyDescent="0.25">
      <c r="B1502" t="str">
        <f t="shared" si="390"/>
        <v>gregs</v>
      </c>
      <c r="D1502"/>
      <c r="F1502">
        <f t="shared" si="399"/>
        <v>271</v>
      </c>
      <c r="G1502">
        <f t="shared" si="392"/>
        <v>0</v>
      </c>
    </row>
    <row r="1503" spans="2:26" x14ac:dyDescent="0.25">
      <c r="B1503" t="str">
        <f t="shared" si="390"/>
        <v>gregs</v>
      </c>
      <c r="C1503" t="s">
        <v>778</v>
      </c>
      <c r="D1503"/>
      <c r="F1503">
        <v>8</v>
      </c>
      <c r="G1503">
        <f t="shared" si="392"/>
        <v>0</v>
      </c>
      <c r="Z1503" s="5"/>
    </row>
    <row r="1504" spans="2:26" x14ac:dyDescent="0.25">
      <c r="B1504" t="str">
        <f t="shared" si="390"/>
        <v>gregs</v>
      </c>
      <c r="D1504"/>
      <c r="F1504">
        <f t="shared" ref="F1504:F1506" si="400">F1503</f>
        <v>8</v>
      </c>
      <c r="G1504">
        <f t="shared" si="392"/>
        <v>0</v>
      </c>
    </row>
    <row r="1505" spans="2:26" x14ac:dyDescent="0.25">
      <c r="B1505" s="5" t="str">
        <f t="shared" si="390"/>
        <v>gregs</v>
      </c>
      <c r="D1505" s="5">
        <v>1</v>
      </c>
      <c r="E1505" t="s">
        <v>24</v>
      </c>
      <c r="F1505">
        <f t="shared" si="400"/>
        <v>8</v>
      </c>
      <c r="G1505">
        <f t="shared" si="392"/>
        <v>8</v>
      </c>
    </row>
    <row r="1506" spans="2:26" x14ac:dyDescent="0.25">
      <c r="B1506" t="str">
        <f t="shared" si="390"/>
        <v>gregs</v>
      </c>
      <c r="D1506"/>
      <c r="F1506">
        <f t="shared" si="400"/>
        <v>8</v>
      </c>
      <c r="G1506">
        <f t="shared" si="392"/>
        <v>0</v>
      </c>
    </row>
    <row r="1507" spans="2:26" x14ac:dyDescent="0.25">
      <c r="B1507" t="str">
        <f t="shared" si="390"/>
        <v>gregs</v>
      </c>
      <c r="C1507" t="s">
        <v>779</v>
      </c>
      <c r="D1507"/>
      <c r="F1507">
        <v>514</v>
      </c>
      <c r="G1507">
        <f t="shared" si="392"/>
        <v>0</v>
      </c>
      <c r="Z1507" s="5"/>
    </row>
    <row r="1508" spans="2:26" x14ac:dyDescent="0.25">
      <c r="B1508" t="str">
        <f t="shared" si="390"/>
        <v>gregs</v>
      </c>
      <c r="D1508"/>
      <c r="F1508">
        <f t="shared" ref="F1508:F1512" si="401">F1507</f>
        <v>514</v>
      </c>
      <c r="G1508">
        <f t="shared" si="392"/>
        <v>0</v>
      </c>
    </row>
    <row r="1509" spans="2:26" x14ac:dyDescent="0.25">
      <c r="B1509" s="5" t="str">
        <f t="shared" si="390"/>
        <v>gregs</v>
      </c>
      <c r="D1509" s="5">
        <v>2E-3</v>
      </c>
      <c r="E1509" t="s">
        <v>84</v>
      </c>
      <c r="F1509">
        <f t="shared" si="401"/>
        <v>514</v>
      </c>
      <c r="G1509">
        <f t="shared" si="392"/>
        <v>1.028</v>
      </c>
    </row>
    <row r="1510" spans="2:26" x14ac:dyDescent="0.25">
      <c r="B1510" s="5" t="str">
        <f t="shared" si="390"/>
        <v>gregs</v>
      </c>
      <c r="D1510" s="5">
        <v>0.97899999999999998</v>
      </c>
      <c r="E1510" t="s">
        <v>30</v>
      </c>
      <c r="F1510">
        <f t="shared" si="401"/>
        <v>514</v>
      </c>
      <c r="G1510">
        <f t="shared" si="392"/>
        <v>503.20600000000002</v>
      </c>
    </row>
    <row r="1511" spans="2:26" x14ac:dyDescent="0.25">
      <c r="B1511" s="5" t="str">
        <f t="shared" si="390"/>
        <v>gregs</v>
      </c>
      <c r="D1511" s="5">
        <v>3.0000000000000001E-3</v>
      </c>
      <c r="E1511" t="s">
        <v>197</v>
      </c>
      <c r="F1511">
        <f t="shared" si="401"/>
        <v>514</v>
      </c>
      <c r="G1511">
        <f t="shared" si="392"/>
        <v>1.542</v>
      </c>
      <c r="Z1511" s="5"/>
    </row>
    <row r="1512" spans="2:26" x14ac:dyDescent="0.25">
      <c r="B1512" t="str">
        <f t="shared" si="390"/>
        <v>gregs</v>
      </c>
      <c r="D1512"/>
      <c r="F1512">
        <f t="shared" si="401"/>
        <v>514</v>
      </c>
      <c r="G1512">
        <f t="shared" si="392"/>
        <v>0</v>
      </c>
      <c r="Z1512" s="5"/>
    </row>
    <row r="1513" spans="2:26" x14ac:dyDescent="0.25">
      <c r="B1513" t="str">
        <f t="shared" si="390"/>
        <v>gregs</v>
      </c>
      <c r="C1513" t="s">
        <v>780</v>
      </c>
      <c r="D1513"/>
      <c r="F1513">
        <v>2</v>
      </c>
      <c r="G1513">
        <f t="shared" si="392"/>
        <v>0</v>
      </c>
      <c r="Z1513" s="5"/>
    </row>
    <row r="1514" spans="2:26" x14ac:dyDescent="0.25">
      <c r="B1514" t="str">
        <f t="shared" si="390"/>
        <v>gregs</v>
      </c>
      <c r="D1514"/>
      <c r="F1514">
        <f t="shared" ref="F1514:F1516" si="402">F1513</f>
        <v>2</v>
      </c>
      <c r="G1514">
        <f t="shared" si="392"/>
        <v>0</v>
      </c>
    </row>
    <row r="1515" spans="2:26" x14ac:dyDescent="0.25">
      <c r="B1515" s="5" t="str">
        <f t="shared" si="390"/>
        <v>gregs</v>
      </c>
      <c r="D1515" s="5">
        <v>1</v>
      </c>
      <c r="E1515" t="s">
        <v>34</v>
      </c>
      <c r="F1515">
        <f t="shared" si="402"/>
        <v>2</v>
      </c>
      <c r="G1515">
        <f t="shared" si="392"/>
        <v>2</v>
      </c>
    </row>
    <row r="1516" spans="2:26" x14ac:dyDescent="0.25">
      <c r="B1516" t="str">
        <f t="shared" si="390"/>
        <v>gregs</v>
      </c>
      <c r="D1516"/>
      <c r="F1516">
        <f t="shared" si="402"/>
        <v>2</v>
      </c>
      <c r="G1516">
        <f t="shared" si="392"/>
        <v>0</v>
      </c>
    </row>
    <row r="1517" spans="2:26" x14ac:dyDescent="0.25">
      <c r="B1517" t="str">
        <f t="shared" si="390"/>
        <v>gregs</v>
      </c>
      <c r="C1517" t="s">
        <v>781</v>
      </c>
      <c r="D1517"/>
      <c r="F1517">
        <v>3</v>
      </c>
      <c r="G1517">
        <f t="shared" si="392"/>
        <v>0</v>
      </c>
      <c r="Z1517" s="5"/>
    </row>
    <row r="1518" spans="2:26" x14ac:dyDescent="0.25">
      <c r="B1518" t="str">
        <f t="shared" si="390"/>
        <v>gregs</v>
      </c>
      <c r="D1518"/>
      <c r="F1518">
        <f t="shared" ref="F1518:F1520" si="403">F1517</f>
        <v>3</v>
      </c>
      <c r="G1518">
        <f t="shared" si="392"/>
        <v>0</v>
      </c>
    </row>
    <row r="1519" spans="2:26" x14ac:dyDescent="0.25">
      <c r="B1519" s="5" t="str">
        <f t="shared" si="390"/>
        <v>gregs</v>
      </c>
      <c r="D1519" s="5">
        <v>1</v>
      </c>
      <c r="E1519" t="s">
        <v>34</v>
      </c>
      <c r="F1519">
        <f t="shared" si="403"/>
        <v>3</v>
      </c>
      <c r="G1519">
        <f t="shared" si="392"/>
        <v>3</v>
      </c>
    </row>
    <row r="1520" spans="2:26" x14ac:dyDescent="0.25">
      <c r="B1520" t="str">
        <f t="shared" si="390"/>
        <v>gregs</v>
      </c>
      <c r="D1520"/>
      <c r="F1520">
        <f t="shared" si="403"/>
        <v>3</v>
      </c>
      <c r="G1520">
        <f t="shared" si="392"/>
        <v>0</v>
      </c>
    </row>
    <row r="1521" spans="2:26" x14ac:dyDescent="0.25">
      <c r="B1521" t="str">
        <f t="shared" si="390"/>
        <v>gregs</v>
      </c>
      <c r="C1521" t="s">
        <v>782</v>
      </c>
      <c r="D1521"/>
      <c r="F1521">
        <v>9</v>
      </c>
      <c r="G1521">
        <f t="shared" si="392"/>
        <v>0</v>
      </c>
      <c r="Z1521" s="5"/>
    </row>
    <row r="1522" spans="2:26" x14ac:dyDescent="0.25">
      <c r="B1522" t="str">
        <f t="shared" si="390"/>
        <v>gregs</v>
      </c>
      <c r="D1522"/>
      <c r="F1522">
        <f t="shared" ref="F1522:F1524" si="404">F1521</f>
        <v>9</v>
      </c>
      <c r="G1522">
        <f t="shared" si="392"/>
        <v>0</v>
      </c>
    </row>
    <row r="1523" spans="2:26" x14ac:dyDescent="0.25">
      <c r="B1523" s="5" t="str">
        <f t="shared" si="390"/>
        <v>gregs</v>
      </c>
      <c r="D1523" s="5">
        <v>1</v>
      </c>
      <c r="E1523" t="s">
        <v>66</v>
      </c>
      <c r="F1523">
        <f t="shared" si="404"/>
        <v>9</v>
      </c>
      <c r="G1523">
        <f t="shared" si="392"/>
        <v>9</v>
      </c>
    </row>
    <row r="1524" spans="2:26" x14ac:dyDescent="0.25">
      <c r="B1524" t="str">
        <f t="shared" si="390"/>
        <v>gregs</v>
      </c>
      <c r="D1524"/>
      <c r="F1524">
        <f t="shared" si="404"/>
        <v>9</v>
      </c>
      <c r="G1524">
        <f t="shared" si="392"/>
        <v>0</v>
      </c>
    </row>
    <row r="1525" spans="2:26" x14ac:dyDescent="0.25">
      <c r="B1525" t="str">
        <f t="shared" si="390"/>
        <v>gregs</v>
      </c>
      <c r="C1525" t="s">
        <v>783</v>
      </c>
      <c r="D1525"/>
      <c r="F1525">
        <v>4</v>
      </c>
      <c r="G1525">
        <f t="shared" si="392"/>
        <v>0</v>
      </c>
      <c r="Z1525" s="5"/>
    </row>
    <row r="1526" spans="2:26" x14ac:dyDescent="0.25">
      <c r="B1526" t="str">
        <f t="shared" si="390"/>
        <v>gregs</v>
      </c>
      <c r="D1526"/>
      <c r="F1526">
        <f t="shared" ref="F1526:F1527" si="405">F1525</f>
        <v>4</v>
      </c>
      <c r="G1526">
        <f t="shared" si="392"/>
        <v>0</v>
      </c>
    </row>
    <row r="1527" spans="2:26" x14ac:dyDescent="0.25">
      <c r="B1527" t="str">
        <f t="shared" si="390"/>
        <v>gregs</v>
      </c>
      <c r="D1527"/>
      <c r="F1527">
        <f t="shared" si="405"/>
        <v>4</v>
      </c>
      <c r="G1527">
        <f t="shared" si="392"/>
        <v>0</v>
      </c>
    </row>
    <row r="1528" spans="2:26" x14ac:dyDescent="0.25">
      <c r="B1528" t="str">
        <f t="shared" si="390"/>
        <v>gregs</v>
      </c>
      <c r="C1528" t="s">
        <v>784</v>
      </c>
      <c r="D1528"/>
      <c r="F1528">
        <v>21</v>
      </c>
      <c r="G1528">
        <f t="shared" si="392"/>
        <v>0</v>
      </c>
    </row>
    <row r="1529" spans="2:26" x14ac:dyDescent="0.25">
      <c r="B1529" t="str">
        <f t="shared" si="390"/>
        <v>gregs</v>
      </c>
      <c r="D1529"/>
      <c r="F1529">
        <f t="shared" ref="F1529:F1532" si="406">F1528</f>
        <v>21</v>
      </c>
      <c r="G1529">
        <f t="shared" si="392"/>
        <v>0</v>
      </c>
    </row>
    <row r="1530" spans="2:26" x14ac:dyDescent="0.25">
      <c r="B1530" s="5" t="str">
        <f t="shared" si="390"/>
        <v>gregs</v>
      </c>
      <c r="D1530" s="5">
        <v>0.14199999999999999</v>
      </c>
      <c r="E1530" t="s">
        <v>34</v>
      </c>
      <c r="F1530">
        <f t="shared" si="406"/>
        <v>21</v>
      </c>
      <c r="G1530">
        <f t="shared" si="392"/>
        <v>2.9819999999999998</v>
      </c>
    </row>
    <row r="1531" spans="2:26" x14ac:dyDescent="0.25">
      <c r="B1531" s="5" t="str">
        <f t="shared" si="390"/>
        <v>gregs</v>
      </c>
      <c r="D1531" s="5">
        <v>0.85699999999999998</v>
      </c>
      <c r="E1531" t="s">
        <v>24</v>
      </c>
      <c r="F1531">
        <f t="shared" si="406"/>
        <v>21</v>
      </c>
      <c r="G1531">
        <f t="shared" si="392"/>
        <v>17.997</v>
      </c>
    </row>
    <row r="1532" spans="2:26" x14ac:dyDescent="0.25">
      <c r="B1532" t="str">
        <f t="shared" si="390"/>
        <v>gregs</v>
      </c>
      <c r="D1532"/>
      <c r="F1532">
        <f t="shared" si="406"/>
        <v>21</v>
      </c>
      <c r="G1532">
        <f t="shared" si="392"/>
        <v>0</v>
      </c>
      <c r="Z1532" s="5"/>
    </row>
    <row r="1533" spans="2:26" x14ac:dyDescent="0.25">
      <c r="B1533" t="str">
        <f t="shared" si="390"/>
        <v>gregs</v>
      </c>
      <c r="C1533" t="s">
        <v>785</v>
      </c>
      <c r="D1533"/>
      <c r="F1533">
        <v>4</v>
      </c>
      <c r="G1533">
        <f t="shared" si="392"/>
        <v>0</v>
      </c>
      <c r="Z1533" s="5"/>
    </row>
    <row r="1534" spans="2:26" x14ac:dyDescent="0.25">
      <c r="B1534" t="str">
        <f t="shared" si="390"/>
        <v>gregs</v>
      </c>
      <c r="D1534"/>
      <c r="F1534">
        <f t="shared" ref="F1534:F1536" si="407">F1533</f>
        <v>4</v>
      </c>
      <c r="G1534">
        <f t="shared" si="392"/>
        <v>0</v>
      </c>
    </row>
    <row r="1535" spans="2:26" x14ac:dyDescent="0.25">
      <c r="B1535" s="5" t="str">
        <f t="shared" si="390"/>
        <v>gregs</v>
      </c>
      <c r="D1535" s="5">
        <v>1</v>
      </c>
      <c r="E1535" t="s">
        <v>356</v>
      </c>
      <c r="F1535">
        <f t="shared" si="407"/>
        <v>4</v>
      </c>
      <c r="G1535">
        <f t="shared" si="392"/>
        <v>4</v>
      </c>
    </row>
    <row r="1536" spans="2:26" x14ac:dyDescent="0.25">
      <c r="B1536" t="str">
        <f t="shared" ref="B1536:B1599" si="408">B1535</f>
        <v>gregs</v>
      </c>
      <c r="D1536"/>
      <c r="F1536">
        <f t="shared" si="407"/>
        <v>4</v>
      </c>
      <c r="G1536">
        <f t="shared" si="392"/>
        <v>0</v>
      </c>
    </row>
    <row r="1537" spans="2:26" x14ac:dyDescent="0.25">
      <c r="B1537" t="str">
        <f t="shared" si="408"/>
        <v>gregs</v>
      </c>
      <c r="C1537" t="s">
        <v>786</v>
      </c>
      <c r="D1537"/>
      <c r="F1537">
        <v>4</v>
      </c>
      <c r="G1537">
        <f t="shared" si="392"/>
        <v>0</v>
      </c>
      <c r="Z1537" s="5"/>
    </row>
    <row r="1538" spans="2:26" x14ac:dyDescent="0.25">
      <c r="B1538" t="str">
        <f t="shared" si="408"/>
        <v>gregs</v>
      </c>
      <c r="D1538"/>
      <c r="F1538">
        <f t="shared" ref="F1538:F1540" si="409">F1537</f>
        <v>4</v>
      </c>
      <c r="G1538">
        <f t="shared" si="392"/>
        <v>0</v>
      </c>
    </row>
    <row r="1539" spans="2:26" x14ac:dyDescent="0.25">
      <c r="B1539" s="5" t="str">
        <f t="shared" si="408"/>
        <v>gregs</v>
      </c>
      <c r="D1539" s="5">
        <v>1</v>
      </c>
      <c r="E1539" t="s">
        <v>34</v>
      </c>
      <c r="F1539">
        <f t="shared" si="409"/>
        <v>4</v>
      </c>
      <c r="G1539">
        <f t="shared" ref="G1539:G1602" si="410">D1539*F1539</f>
        <v>4</v>
      </c>
    </row>
    <row r="1540" spans="2:26" x14ac:dyDescent="0.25">
      <c r="B1540" t="str">
        <f t="shared" si="408"/>
        <v>gregs</v>
      </c>
      <c r="D1540"/>
      <c r="F1540">
        <f t="shared" si="409"/>
        <v>4</v>
      </c>
      <c r="G1540">
        <f t="shared" si="410"/>
        <v>0</v>
      </c>
    </row>
    <row r="1541" spans="2:26" x14ac:dyDescent="0.25">
      <c r="B1541" t="str">
        <f t="shared" si="408"/>
        <v>gregs</v>
      </c>
      <c r="C1541" t="s">
        <v>787</v>
      </c>
      <c r="D1541"/>
      <c r="F1541">
        <v>43</v>
      </c>
      <c r="G1541">
        <f t="shared" si="410"/>
        <v>0</v>
      </c>
      <c r="Z1541" s="5"/>
    </row>
    <row r="1542" spans="2:26" x14ac:dyDescent="0.25">
      <c r="B1542" t="str">
        <f t="shared" si="408"/>
        <v>gregs</v>
      </c>
      <c r="D1542"/>
      <c r="F1542">
        <f t="shared" ref="F1542:F1544" si="411">F1541</f>
        <v>43</v>
      </c>
      <c r="G1542">
        <f t="shared" si="410"/>
        <v>0</v>
      </c>
    </row>
    <row r="1543" spans="2:26" x14ac:dyDescent="0.25">
      <c r="B1543" s="5" t="str">
        <f t="shared" si="408"/>
        <v>gregs</v>
      </c>
      <c r="D1543" s="5">
        <v>1</v>
      </c>
      <c r="E1543" t="s">
        <v>24</v>
      </c>
      <c r="F1543">
        <f t="shared" si="411"/>
        <v>43</v>
      </c>
      <c r="G1543">
        <f t="shared" si="410"/>
        <v>43</v>
      </c>
    </row>
    <row r="1544" spans="2:26" x14ac:dyDescent="0.25">
      <c r="B1544" t="str">
        <f t="shared" si="408"/>
        <v>gregs</v>
      </c>
      <c r="D1544"/>
      <c r="F1544">
        <f t="shared" si="411"/>
        <v>43</v>
      </c>
      <c r="G1544">
        <f t="shared" si="410"/>
        <v>0</v>
      </c>
    </row>
    <row r="1545" spans="2:26" x14ac:dyDescent="0.25">
      <c r="B1545" t="str">
        <f t="shared" si="408"/>
        <v>gregs</v>
      </c>
      <c r="C1545" t="s">
        <v>788</v>
      </c>
      <c r="D1545"/>
      <c r="F1545">
        <v>7</v>
      </c>
      <c r="G1545">
        <f t="shared" si="410"/>
        <v>0</v>
      </c>
      <c r="Z1545" s="5"/>
    </row>
    <row r="1546" spans="2:26" x14ac:dyDescent="0.25">
      <c r="B1546" t="str">
        <f t="shared" si="408"/>
        <v>gregs</v>
      </c>
      <c r="D1546"/>
      <c r="F1546">
        <f t="shared" ref="F1546:F1548" si="412">F1545</f>
        <v>7</v>
      </c>
      <c r="G1546">
        <f t="shared" si="410"/>
        <v>0</v>
      </c>
    </row>
    <row r="1547" spans="2:26" x14ac:dyDescent="0.25">
      <c r="B1547" s="5" t="str">
        <f t="shared" si="408"/>
        <v>gregs</v>
      </c>
      <c r="D1547" s="5">
        <v>1</v>
      </c>
      <c r="E1547" t="s">
        <v>33</v>
      </c>
      <c r="F1547">
        <f t="shared" si="412"/>
        <v>7</v>
      </c>
      <c r="G1547">
        <f t="shared" si="410"/>
        <v>7</v>
      </c>
    </row>
    <row r="1548" spans="2:26" x14ac:dyDescent="0.25">
      <c r="B1548" t="str">
        <f t="shared" si="408"/>
        <v>gregs</v>
      </c>
      <c r="D1548"/>
      <c r="F1548">
        <f t="shared" si="412"/>
        <v>7</v>
      </c>
      <c r="G1548">
        <f t="shared" si="410"/>
        <v>0</v>
      </c>
    </row>
    <row r="1549" spans="2:26" x14ac:dyDescent="0.25">
      <c r="B1549" t="str">
        <f t="shared" si="408"/>
        <v>gregs</v>
      </c>
      <c r="C1549" t="s">
        <v>789</v>
      </c>
      <c r="D1549"/>
      <c r="F1549">
        <v>1</v>
      </c>
      <c r="G1549">
        <f t="shared" si="410"/>
        <v>0</v>
      </c>
      <c r="Z1549" s="5"/>
    </row>
    <row r="1550" spans="2:26" x14ac:dyDescent="0.25">
      <c r="B1550" t="str">
        <f t="shared" si="408"/>
        <v>gregs</v>
      </c>
      <c r="D1550"/>
      <c r="F1550">
        <f t="shared" ref="F1550:F1552" si="413">F1549</f>
        <v>1</v>
      </c>
      <c r="G1550">
        <f t="shared" si="410"/>
        <v>0</v>
      </c>
    </row>
    <row r="1551" spans="2:26" x14ac:dyDescent="0.25">
      <c r="B1551" s="5" t="str">
        <f t="shared" si="408"/>
        <v>gregs</v>
      </c>
      <c r="D1551" s="5">
        <v>1</v>
      </c>
      <c r="E1551" t="s">
        <v>34</v>
      </c>
      <c r="F1551">
        <f t="shared" si="413"/>
        <v>1</v>
      </c>
      <c r="G1551">
        <f t="shared" si="410"/>
        <v>1</v>
      </c>
    </row>
    <row r="1552" spans="2:26" x14ac:dyDescent="0.25">
      <c r="B1552" t="str">
        <f t="shared" si="408"/>
        <v>gregs</v>
      </c>
      <c r="D1552"/>
      <c r="F1552">
        <f t="shared" si="413"/>
        <v>1</v>
      </c>
      <c r="G1552">
        <f t="shared" si="410"/>
        <v>0</v>
      </c>
    </row>
    <row r="1553" spans="2:26" x14ac:dyDescent="0.25">
      <c r="B1553" t="str">
        <f t="shared" si="408"/>
        <v>gregs</v>
      </c>
      <c r="C1553" t="s">
        <v>790</v>
      </c>
      <c r="D1553"/>
      <c r="F1553">
        <v>4</v>
      </c>
      <c r="G1553">
        <f t="shared" si="410"/>
        <v>0</v>
      </c>
      <c r="Z1553" s="5"/>
    </row>
    <row r="1554" spans="2:26" x14ac:dyDescent="0.25">
      <c r="B1554" t="str">
        <f t="shared" si="408"/>
        <v>gregs</v>
      </c>
      <c r="D1554"/>
      <c r="F1554">
        <f t="shared" ref="F1554:F1556" si="414">F1553</f>
        <v>4</v>
      </c>
      <c r="G1554">
        <f t="shared" si="410"/>
        <v>0</v>
      </c>
    </row>
    <row r="1555" spans="2:26" x14ac:dyDescent="0.25">
      <c r="B1555" s="5" t="str">
        <f t="shared" si="408"/>
        <v>gregs</v>
      </c>
      <c r="D1555" s="5">
        <v>1</v>
      </c>
      <c r="E1555" t="s">
        <v>34</v>
      </c>
      <c r="F1555">
        <f t="shared" si="414"/>
        <v>4</v>
      </c>
      <c r="G1555">
        <f t="shared" si="410"/>
        <v>4</v>
      </c>
    </row>
    <row r="1556" spans="2:26" x14ac:dyDescent="0.25">
      <c r="B1556" t="str">
        <f t="shared" si="408"/>
        <v>gregs</v>
      </c>
      <c r="D1556"/>
      <c r="F1556">
        <f t="shared" si="414"/>
        <v>4</v>
      </c>
      <c r="G1556">
        <f t="shared" si="410"/>
        <v>0</v>
      </c>
    </row>
    <row r="1557" spans="2:26" x14ac:dyDescent="0.25">
      <c r="B1557" t="str">
        <f t="shared" si="408"/>
        <v>gregs</v>
      </c>
      <c r="C1557" s="4" t="s">
        <v>791</v>
      </c>
      <c r="D1557"/>
      <c r="F1557">
        <v>2</v>
      </c>
      <c r="G1557">
        <f t="shared" si="410"/>
        <v>0</v>
      </c>
      <c r="Z1557" s="5"/>
    </row>
    <row r="1558" spans="2:26" x14ac:dyDescent="0.25">
      <c r="B1558" t="str">
        <f t="shared" si="408"/>
        <v>gregs</v>
      </c>
      <c r="D1558"/>
      <c r="F1558">
        <f t="shared" ref="F1558:F1560" si="415">F1557</f>
        <v>2</v>
      </c>
      <c r="G1558">
        <f t="shared" si="410"/>
        <v>0</v>
      </c>
    </row>
    <row r="1559" spans="2:26" x14ac:dyDescent="0.25">
      <c r="B1559" s="5" t="str">
        <f t="shared" si="408"/>
        <v>gregs</v>
      </c>
      <c r="D1559" s="5">
        <v>1</v>
      </c>
      <c r="E1559" t="s">
        <v>66</v>
      </c>
      <c r="F1559">
        <f t="shared" si="415"/>
        <v>2</v>
      </c>
      <c r="G1559">
        <f t="shared" si="410"/>
        <v>2</v>
      </c>
    </row>
    <row r="1560" spans="2:26" x14ac:dyDescent="0.25">
      <c r="B1560" t="str">
        <f t="shared" si="408"/>
        <v>gregs</v>
      </c>
      <c r="D1560"/>
      <c r="F1560">
        <f t="shared" si="415"/>
        <v>2</v>
      </c>
      <c r="G1560">
        <f t="shared" si="410"/>
        <v>0</v>
      </c>
    </row>
    <row r="1561" spans="2:26" x14ac:dyDescent="0.25">
      <c r="B1561" t="str">
        <f t="shared" si="408"/>
        <v>gregs</v>
      </c>
      <c r="C1561" t="s">
        <v>792</v>
      </c>
      <c r="D1561"/>
      <c r="F1561">
        <v>8</v>
      </c>
      <c r="G1561">
        <f t="shared" si="410"/>
        <v>0</v>
      </c>
      <c r="Z1561" s="5"/>
    </row>
    <row r="1562" spans="2:26" x14ac:dyDescent="0.25">
      <c r="B1562" t="str">
        <f t="shared" si="408"/>
        <v>gregs</v>
      </c>
      <c r="D1562"/>
      <c r="F1562">
        <f t="shared" ref="F1562:F1564" si="416">F1561</f>
        <v>8</v>
      </c>
      <c r="G1562">
        <f t="shared" si="410"/>
        <v>0</v>
      </c>
    </row>
    <row r="1563" spans="2:26" x14ac:dyDescent="0.25">
      <c r="B1563" s="5" t="str">
        <f t="shared" si="408"/>
        <v>gregs</v>
      </c>
      <c r="D1563" s="5">
        <v>1</v>
      </c>
      <c r="E1563" t="s">
        <v>28</v>
      </c>
      <c r="F1563">
        <f t="shared" si="416"/>
        <v>8</v>
      </c>
      <c r="G1563">
        <f t="shared" si="410"/>
        <v>8</v>
      </c>
    </row>
    <row r="1564" spans="2:26" x14ac:dyDescent="0.25">
      <c r="B1564" t="str">
        <f t="shared" si="408"/>
        <v>gregs</v>
      </c>
      <c r="D1564"/>
      <c r="F1564">
        <f t="shared" si="416"/>
        <v>8</v>
      </c>
      <c r="G1564">
        <f t="shared" si="410"/>
        <v>0</v>
      </c>
    </row>
    <row r="1565" spans="2:26" x14ac:dyDescent="0.25">
      <c r="B1565" t="str">
        <f t="shared" si="408"/>
        <v>gregs</v>
      </c>
      <c r="C1565" t="s">
        <v>793</v>
      </c>
      <c r="D1565"/>
      <c r="F1565">
        <v>11</v>
      </c>
      <c r="G1565">
        <f t="shared" si="410"/>
        <v>0</v>
      </c>
      <c r="Z1565" s="5"/>
    </row>
    <row r="1566" spans="2:26" x14ac:dyDescent="0.25">
      <c r="B1566" t="str">
        <f t="shared" si="408"/>
        <v>gregs</v>
      </c>
      <c r="D1566"/>
      <c r="F1566">
        <f t="shared" ref="F1566:F1568" si="417">F1565</f>
        <v>11</v>
      </c>
      <c r="G1566">
        <f t="shared" si="410"/>
        <v>0</v>
      </c>
    </row>
    <row r="1567" spans="2:26" x14ac:dyDescent="0.25">
      <c r="B1567" s="5" t="str">
        <f t="shared" si="408"/>
        <v>gregs</v>
      </c>
      <c r="D1567" s="5">
        <v>1</v>
      </c>
      <c r="E1567" t="s">
        <v>28</v>
      </c>
      <c r="F1567">
        <f t="shared" si="417"/>
        <v>11</v>
      </c>
      <c r="G1567">
        <f t="shared" si="410"/>
        <v>11</v>
      </c>
    </row>
    <row r="1568" spans="2:26" x14ac:dyDescent="0.25">
      <c r="B1568" t="str">
        <f t="shared" si="408"/>
        <v>gregs</v>
      </c>
      <c r="D1568"/>
      <c r="F1568">
        <f t="shared" si="417"/>
        <v>11</v>
      </c>
      <c r="G1568">
        <f t="shared" si="410"/>
        <v>0</v>
      </c>
    </row>
    <row r="1569" spans="2:26" x14ac:dyDescent="0.25">
      <c r="B1569" t="str">
        <f t="shared" si="408"/>
        <v>gregs</v>
      </c>
      <c r="C1569" t="s">
        <v>794</v>
      </c>
      <c r="D1569"/>
      <c r="F1569">
        <v>49</v>
      </c>
      <c r="G1569">
        <f t="shared" si="410"/>
        <v>0</v>
      </c>
      <c r="Z1569" s="5"/>
    </row>
    <row r="1570" spans="2:26" x14ac:dyDescent="0.25">
      <c r="B1570" t="str">
        <f t="shared" si="408"/>
        <v>gregs</v>
      </c>
      <c r="D1570"/>
      <c r="F1570">
        <f t="shared" ref="F1570:F1573" si="418">F1569</f>
        <v>49</v>
      </c>
      <c r="G1570">
        <f t="shared" si="410"/>
        <v>0</v>
      </c>
    </row>
    <row r="1571" spans="2:26" x14ac:dyDescent="0.25">
      <c r="B1571" s="5" t="str">
        <f t="shared" si="408"/>
        <v>gregs</v>
      </c>
      <c r="D1571" s="5">
        <v>0.97899999999999998</v>
      </c>
      <c r="E1571" t="s">
        <v>321</v>
      </c>
      <c r="F1571">
        <f t="shared" si="418"/>
        <v>49</v>
      </c>
      <c r="G1571">
        <f t="shared" si="410"/>
        <v>47.970999999999997</v>
      </c>
    </row>
    <row r="1572" spans="2:26" x14ac:dyDescent="0.25">
      <c r="B1572" s="5" t="str">
        <f t="shared" si="408"/>
        <v>gregs</v>
      </c>
      <c r="D1572" s="5">
        <v>0.02</v>
      </c>
      <c r="E1572" t="s">
        <v>41</v>
      </c>
      <c r="F1572">
        <f t="shared" si="418"/>
        <v>49</v>
      </c>
      <c r="G1572">
        <f t="shared" si="410"/>
        <v>0.98</v>
      </c>
    </row>
    <row r="1573" spans="2:26" x14ac:dyDescent="0.25">
      <c r="B1573" t="str">
        <f t="shared" si="408"/>
        <v>gregs</v>
      </c>
      <c r="D1573"/>
      <c r="F1573">
        <f t="shared" si="418"/>
        <v>49</v>
      </c>
      <c r="G1573">
        <f t="shared" si="410"/>
        <v>0</v>
      </c>
      <c r="Z1573" s="5"/>
    </row>
    <row r="1574" spans="2:26" x14ac:dyDescent="0.25">
      <c r="B1574" t="str">
        <f t="shared" si="408"/>
        <v>gregs</v>
      </c>
      <c r="C1574" t="s">
        <v>795</v>
      </c>
      <c r="D1574"/>
      <c r="F1574">
        <v>30</v>
      </c>
      <c r="G1574">
        <f t="shared" si="410"/>
        <v>0</v>
      </c>
      <c r="Z1574" s="5"/>
    </row>
    <row r="1575" spans="2:26" x14ac:dyDescent="0.25">
      <c r="B1575" t="str">
        <f t="shared" si="408"/>
        <v>gregs</v>
      </c>
      <c r="D1575"/>
      <c r="F1575">
        <f t="shared" ref="F1575:F1579" si="419">F1574</f>
        <v>30</v>
      </c>
      <c r="G1575">
        <f t="shared" si="410"/>
        <v>0</v>
      </c>
    </row>
    <row r="1576" spans="2:26" x14ac:dyDescent="0.25">
      <c r="B1576" s="5" t="str">
        <f t="shared" si="408"/>
        <v>gregs</v>
      </c>
      <c r="D1576" s="5">
        <v>9.0999999999999998E-2</v>
      </c>
      <c r="E1576" t="s">
        <v>321</v>
      </c>
      <c r="F1576">
        <f t="shared" si="419"/>
        <v>30</v>
      </c>
      <c r="G1576">
        <f t="shared" si="410"/>
        <v>2.73</v>
      </c>
    </row>
    <row r="1577" spans="2:26" x14ac:dyDescent="0.25">
      <c r="B1577" s="5" t="str">
        <f t="shared" si="408"/>
        <v>gregs</v>
      </c>
      <c r="D1577" s="5">
        <v>0.88</v>
      </c>
      <c r="E1577" t="s">
        <v>41</v>
      </c>
      <c r="F1577">
        <f t="shared" si="419"/>
        <v>30</v>
      </c>
      <c r="G1577">
        <f t="shared" si="410"/>
        <v>26.4</v>
      </c>
    </row>
    <row r="1578" spans="2:26" x14ac:dyDescent="0.25">
      <c r="B1578" s="5" t="str">
        <f t="shared" si="408"/>
        <v>gregs</v>
      </c>
      <c r="D1578" s="5">
        <v>2.7E-2</v>
      </c>
      <c r="E1578" t="s">
        <v>22</v>
      </c>
      <c r="F1578">
        <f t="shared" si="419"/>
        <v>30</v>
      </c>
      <c r="G1578">
        <f t="shared" si="410"/>
        <v>0.80999999999999994</v>
      </c>
      <c r="Z1578" s="5"/>
    </row>
    <row r="1579" spans="2:26" x14ac:dyDescent="0.25">
      <c r="B1579" t="str">
        <f t="shared" si="408"/>
        <v>gregs</v>
      </c>
      <c r="D1579"/>
      <c r="F1579">
        <f t="shared" si="419"/>
        <v>30</v>
      </c>
      <c r="G1579">
        <f t="shared" si="410"/>
        <v>0</v>
      </c>
      <c r="Z1579" s="5"/>
    </row>
    <row r="1580" spans="2:26" x14ac:dyDescent="0.25">
      <c r="B1580" t="str">
        <f t="shared" si="408"/>
        <v>gregs</v>
      </c>
      <c r="C1580" t="s">
        <v>796</v>
      </c>
      <c r="D1580"/>
      <c r="F1580">
        <v>95</v>
      </c>
      <c r="G1580">
        <f t="shared" si="410"/>
        <v>0</v>
      </c>
      <c r="Z1580" s="5"/>
    </row>
    <row r="1581" spans="2:26" x14ac:dyDescent="0.25">
      <c r="B1581" t="str">
        <f t="shared" si="408"/>
        <v>gregs</v>
      </c>
      <c r="D1581"/>
      <c r="F1581">
        <f t="shared" ref="F1581:F1584" si="420">F1580</f>
        <v>95</v>
      </c>
      <c r="G1581">
        <f t="shared" si="410"/>
        <v>0</v>
      </c>
    </row>
    <row r="1582" spans="2:26" x14ac:dyDescent="0.25">
      <c r="B1582" s="5" t="str">
        <f t="shared" si="408"/>
        <v>gregs</v>
      </c>
      <c r="D1582" s="5">
        <v>0.30499999999999999</v>
      </c>
      <c r="E1582" t="s">
        <v>41</v>
      </c>
      <c r="F1582">
        <f t="shared" si="420"/>
        <v>95</v>
      </c>
      <c r="G1582">
        <f t="shared" si="410"/>
        <v>28.974999999999998</v>
      </c>
    </row>
    <row r="1583" spans="2:26" x14ac:dyDescent="0.25">
      <c r="B1583" s="5" t="str">
        <f t="shared" si="408"/>
        <v>gregs</v>
      </c>
      <c r="D1583" s="5">
        <v>0.69399999999999995</v>
      </c>
      <c r="E1583" t="s">
        <v>22</v>
      </c>
      <c r="F1583">
        <f t="shared" si="420"/>
        <v>95</v>
      </c>
      <c r="G1583">
        <f t="shared" si="410"/>
        <v>65.929999999999993</v>
      </c>
    </row>
    <row r="1584" spans="2:26" x14ac:dyDescent="0.25">
      <c r="B1584" t="str">
        <f t="shared" si="408"/>
        <v>gregs</v>
      </c>
      <c r="D1584"/>
      <c r="F1584">
        <f t="shared" si="420"/>
        <v>95</v>
      </c>
      <c r="G1584">
        <f t="shared" si="410"/>
        <v>0</v>
      </c>
      <c r="Z1584" s="5"/>
    </row>
    <row r="1585" spans="2:26" x14ac:dyDescent="0.25">
      <c r="B1585" t="str">
        <f t="shared" si="408"/>
        <v>gregs</v>
      </c>
      <c r="C1585" t="s">
        <v>797</v>
      </c>
      <c r="D1585"/>
      <c r="F1585">
        <v>63</v>
      </c>
      <c r="G1585">
        <f t="shared" si="410"/>
        <v>0</v>
      </c>
      <c r="Z1585" s="5"/>
    </row>
    <row r="1586" spans="2:26" x14ac:dyDescent="0.25">
      <c r="B1586" t="str">
        <f t="shared" si="408"/>
        <v>gregs</v>
      </c>
      <c r="D1586"/>
      <c r="F1586">
        <f t="shared" ref="F1586:F1588" si="421">F1585</f>
        <v>63</v>
      </c>
      <c r="G1586">
        <f t="shared" si="410"/>
        <v>0</v>
      </c>
    </row>
    <row r="1587" spans="2:26" x14ac:dyDescent="0.25">
      <c r="B1587" s="5" t="str">
        <f t="shared" si="408"/>
        <v>gregs</v>
      </c>
      <c r="D1587" s="5">
        <v>1</v>
      </c>
      <c r="E1587" t="s">
        <v>321</v>
      </c>
      <c r="F1587">
        <f t="shared" si="421"/>
        <v>63</v>
      </c>
      <c r="G1587">
        <f t="shared" si="410"/>
        <v>63</v>
      </c>
    </row>
    <row r="1588" spans="2:26" x14ac:dyDescent="0.25">
      <c r="B1588" t="str">
        <f t="shared" si="408"/>
        <v>gregs</v>
      </c>
      <c r="D1588"/>
      <c r="F1588">
        <f t="shared" si="421"/>
        <v>63</v>
      </c>
      <c r="G1588">
        <f t="shared" si="410"/>
        <v>0</v>
      </c>
    </row>
    <row r="1589" spans="2:26" x14ac:dyDescent="0.25">
      <c r="B1589" t="str">
        <f t="shared" si="408"/>
        <v>gregs</v>
      </c>
      <c r="C1589" t="s">
        <v>798</v>
      </c>
      <c r="D1589"/>
      <c r="F1589">
        <v>463</v>
      </c>
      <c r="G1589">
        <f t="shared" si="410"/>
        <v>0</v>
      </c>
      <c r="Z1589" s="5"/>
    </row>
    <row r="1590" spans="2:26" x14ac:dyDescent="0.25">
      <c r="B1590" t="str">
        <f t="shared" si="408"/>
        <v>gregs</v>
      </c>
      <c r="D1590"/>
      <c r="F1590">
        <f t="shared" ref="F1590:F1593" si="422">F1589</f>
        <v>463</v>
      </c>
      <c r="G1590">
        <f t="shared" si="410"/>
        <v>0</v>
      </c>
    </row>
    <row r="1591" spans="2:26" x14ac:dyDescent="0.25">
      <c r="B1591" s="5" t="str">
        <f t="shared" si="408"/>
        <v>gregs</v>
      </c>
      <c r="D1591" s="5">
        <v>0.97</v>
      </c>
      <c r="E1591" t="s">
        <v>321</v>
      </c>
      <c r="F1591">
        <f t="shared" si="422"/>
        <v>463</v>
      </c>
      <c r="G1591">
        <f t="shared" si="410"/>
        <v>449.11</v>
      </c>
    </row>
    <row r="1592" spans="2:26" x14ac:dyDescent="0.25">
      <c r="B1592" s="5" t="str">
        <f t="shared" si="408"/>
        <v>gregs</v>
      </c>
      <c r="D1592" s="5">
        <v>2.9000000000000001E-2</v>
      </c>
      <c r="E1592" t="s">
        <v>19</v>
      </c>
      <c r="F1592">
        <f t="shared" si="422"/>
        <v>463</v>
      </c>
      <c r="G1592">
        <f t="shared" si="410"/>
        <v>13.427000000000001</v>
      </c>
    </row>
    <row r="1593" spans="2:26" x14ac:dyDescent="0.25">
      <c r="B1593" t="str">
        <f t="shared" si="408"/>
        <v>gregs</v>
      </c>
      <c r="D1593"/>
      <c r="F1593">
        <f t="shared" si="422"/>
        <v>463</v>
      </c>
      <c r="G1593">
        <f t="shared" si="410"/>
        <v>0</v>
      </c>
      <c r="Z1593" s="5"/>
    </row>
    <row r="1594" spans="2:26" x14ac:dyDescent="0.25">
      <c r="B1594" t="str">
        <f t="shared" si="408"/>
        <v>gregs</v>
      </c>
      <c r="C1594" t="s">
        <v>799</v>
      </c>
      <c r="D1594"/>
      <c r="F1594">
        <v>12</v>
      </c>
      <c r="G1594">
        <f t="shared" si="410"/>
        <v>0</v>
      </c>
      <c r="Z1594" s="5"/>
    </row>
    <row r="1595" spans="2:26" x14ac:dyDescent="0.25">
      <c r="B1595" t="str">
        <f t="shared" si="408"/>
        <v>gregs</v>
      </c>
      <c r="D1595"/>
      <c r="F1595">
        <f t="shared" ref="F1595:F1598" si="423">F1594</f>
        <v>12</v>
      </c>
      <c r="G1595">
        <f t="shared" si="410"/>
        <v>0</v>
      </c>
    </row>
    <row r="1596" spans="2:26" x14ac:dyDescent="0.25">
      <c r="B1596" s="5" t="str">
        <f t="shared" si="408"/>
        <v>gregs</v>
      </c>
      <c r="D1596" s="5">
        <v>0.80600000000000005</v>
      </c>
      <c r="E1596" t="s">
        <v>691</v>
      </c>
      <c r="F1596">
        <f t="shared" si="423"/>
        <v>12</v>
      </c>
      <c r="G1596">
        <f t="shared" si="410"/>
        <v>9.6720000000000006</v>
      </c>
    </row>
    <row r="1597" spans="2:26" x14ac:dyDescent="0.25">
      <c r="B1597" s="5" t="str">
        <f t="shared" si="408"/>
        <v>gregs</v>
      </c>
      <c r="D1597" s="5">
        <v>0.193</v>
      </c>
      <c r="E1597" t="s">
        <v>19</v>
      </c>
      <c r="F1597">
        <f t="shared" si="423"/>
        <v>12</v>
      </c>
      <c r="G1597">
        <f t="shared" si="410"/>
        <v>2.3159999999999998</v>
      </c>
    </row>
    <row r="1598" spans="2:26" x14ac:dyDescent="0.25">
      <c r="B1598" t="str">
        <f t="shared" si="408"/>
        <v>gregs</v>
      </c>
      <c r="D1598"/>
      <c r="F1598">
        <f t="shared" si="423"/>
        <v>12</v>
      </c>
      <c r="G1598">
        <f t="shared" si="410"/>
        <v>0</v>
      </c>
      <c r="Z1598" s="5"/>
    </row>
    <row r="1599" spans="2:26" x14ac:dyDescent="0.25">
      <c r="B1599" t="str">
        <f t="shared" si="408"/>
        <v>gregs</v>
      </c>
      <c r="C1599" t="s">
        <v>800</v>
      </c>
      <c r="D1599"/>
      <c r="F1599">
        <v>37</v>
      </c>
      <c r="G1599">
        <f t="shared" si="410"/>
        <v>0</v>
      </c>
      <c r="Z1599" s="5"/>
    </row>
    <row r="1600" spans="2:26" x14ac:dyDescent="0.25">
      <c r="B1600" t="str">
        <f t="shared" ref="B1600:B1605" si="424">B1599</f>
        <v>gregs</v>
      </c>
      <c r="D1600"/>
      <c r="F1600">
        <f t="shared" ref="F1600:F1602" si="425">F1599</f>
        <v>37</v>
      </c>
      <c r="G1600">
        <f t="shared" si="410"/>
        <v>0</v>
      </c>
    </row>
    <row r="1601" spans="2:26" x14ac:dyDescent="0.25">
      <c r="B1601" s="5" t="str">
        <f t="shared" si="424"/>
        <v>gregs</v>
      </c>
      <c r="D1601" s="5">
        <v>1</v>
      </c>
      <c r="E1601" t="s">
        <v>19</v>
      </c>
      <c r="F1601">
        <f t="shared" si="425"/>
        <v>37</v>
      </c>
      <c r="G1601">
        <f t="shared" si="410"/>
        <v>37</v>
      </c>
    </row>
    <row r="1602" spans="2:26" x14ac:dyDescent="0.25">
      <c r="B1602" t="str">
        <f t="shared" si="424"/>
        <v>gregs</v>
      </c>
      <c r="D1602"/>
      <c r="F1602">
        <f t="shared" si="425"/>
        <v>37</v>
      </c>
      <c r="G1602">
        <f t="shared" si="410"/>
        <v>0</v>
      </c>
    </row>
    <row r="1603" spans="2:26" x14ac:dyDescent="0.25">
      <c r="B1603" t="str">
        <f t="shared" si="424"/>
        <v>gregs</v>
      </c>
      <c r="C1603" t="s">
        <v>801</v>
      </c>
      <c r="D1603"/>
      <c r="F1603">
        <v>4</v>
      </c>
      <c r="G1603">
        <f t="shared" ref="G1603:G1666" si="426">D1603*F1603</f>
        <v>0</v>
      </c>
      <c r="Z1603" s="5"/>
    </row>
    <row r="1604" spans="2:26" x14ac:dyDescent="0.25">
      <c r="B1604" t="str">
        <f t="shared" si="424"/>
        <v>gregs</v>
      </c>
      <c r="D1604"/>
      <c r="F1604">
        <f t="shared" ref="F1604:F1606" si="427">F1603</f>
        <v>4</v>
      </c>
      <c r="G1604">
        <f t="shared" si="426"/>
        <v>0</v>
      </c>
    </row>
    <row r="1605" spans="2:26" x14ac:dyDescent="0.25">
      <c r="B1605" s="5" t="str">
        <f t="shared" si="424"/>
        <v>gregs</v>
      </c>
      <c r="D1605" s="5">
        <v>1</v>
      </c>
      <c r="E1605" t="s">
        <v>84</v>
      </c>
      <c r="F1605">
        <f t="shared" si="427"/>
        <v>4</v>
      </c>
      <c r="G1605">
        <f t="shared" si="426"/>
        <v>4</v>
      </c>
    </row>
    <row r="1606" spans="2:26" x14ac:dyDescent="0.25">
      <c r="B1606" t="s">
        <v>802</v>
      </c>
      <c r="D1606"/>
      <c r="F1606">
        <f t="shared" si="427"/>
        <v>4</v>
      </c>
      <c r="G1606">
        <f t="shared" si="426"/>
        <v>0</v>
      </c>
    </row>
    <row r="1607" spans="2:26" x14ac:dyDescent="0.25">
      <c r="B1607" t="str">
        <f t="shared" ref="B1607:B1609" si="428">B1606</f>
        <v>nosh</v>
      </c>
      <c r="C1607" t="s">
        <v>803</v>
      </c>
      <c r="D1607"/>
      <c r="F1607">
        <v>14</v>
      </c>
      <c r="G1607">
        <f t="shared" si="426"/>
        <v>0</v>
      </c>
      <c r="Z1607" s="5"/>
    </row>
    <row r="1608" spans="2:26" x14ac:dyDescent="0.25">
      <c r="B1608" t="str">
        <f t="shared" si="428"/>
        <v>nosh</v>
      </c>
      <c r="D1608"/>
      <c r="F1608">
        <f t="shared" ref="F1608:F1610" si="429">F1607</f>
        <v>14</v>
      </c>
      <c r="G1608">
        <f t="shared" si="426"/>
        <v>0</v>
      </c>
    </row>
    <row r="1609" spans="2:26" x14ac:dyDescent="0.25">
      <c r="B1609" s="5" t="str">
        <f t="shared" si="428"/>
        <v>nosh</v>
      </c>
      <c r="D1609" s="5">
        <v>1</v>
      </c>
      <c r="E1609" t="s">
        <v>24</v>
      </c>
      <c r="F1609">
        <f t="shared" si="429"/>
        <v>14</v>
      </c>
      <c r="G1609">
        <f t="shared" si="426"/>
        <v>14</v>
      </c>
    </row>
    <row r="1610" spans="2:26" x14ac:dyDescent="0.25">
      <c r="B1610" t="s">
        <v>804</v>
      </c>
      <c r="D1610"/>
      <c r="F1610">
        <f t="shared" si="429"/>
        <v>14</v>
      </c>
      <c r="G1610">
        <f t="shared" si="426"/>
        <v>0</v>
      </c>
      <c r="Z1610" s="5"/>
    </row>
    <row r="1611" spans="2:26" x14ac:dyDescent="0.25">
      <c r="B1611" t="str">
        <f t="shared" ref="B1611:B1642" si="430">B1610</f>
        <v>presbrey</v>
      </c>
      <c r="C1611" t="s">
        <v>805</v>
      </c>
      <c r="D1611"/>
      <c r="F1611">
        <v>2</v>
      </c>
      <c r="G1611">
        <f t="shared" si="426"/>
        <v>0</v>
      </c>
    </row>
    <row r="1612" spans="2:26" x14ac:dyDescent="0.25">
      <c r="B1612" t="str">
        <f t="shared" si="430"/>
        <v>presbrey</v>
      </c>
      <c r="D1612"/>
      <c r="F1612">
        <f t="shared" ref="F1612:F1614" si="431">F1611</f>
        <v>2</v>
      </c>
      <c r="G1612">
        <f t="shared" si="426"/>
        <v>0</v>
      </c>
    </row>
    <row r="1613" spans="2:26" x14ac:dyDescent="0.25">
      <c r="B1613" s="5" t="str">
        <f t="shared" si="430"/>
        <v>presbrey</v>
      </c>
      <c r="D1613" s="5">
        <v>1</v>
      </c>
      <c r="E1613" t="s">
        <v>32</v>
      </c>
      <c r="F1613">
        <f t="shared" si="431"/>
        <v>2</v>
      </c>
      <c r="G1613">
        <f t="shared" si="426"/>
        <v>2</v>
      </c>
      <c r="Z1613" s="5"/>
    </row>
    <row r="1614" spans="2:26" x14ac:dyDescent="0.25">
      <c r="B1614" t="str">
        <f t="shared" si="430"/>
        <v>presbrey</v>
      </c>
      <c r="D1614"/>
      <c r="F1614">
        <f t="shared" si="431"/>
        <v>2</v>
      </c>
      <c r="G1614">
        <f t="shared" si="426"/>
        <v>0</v>
      </c>
    </row>
    <row r="1615" spans="2:26" x14ac:dyDescent="0.25">
      <c r="B1615" t="str">
        <f t="shared" si="430"/>
        <v>presbrey</v>
      </c>
      <c r="D1615"/>
      <c r="F1615">
        <v>7</v>
      </c>
      <c r="G1615">
        <f t="shared" si="426"/>
        <v>0</v>
      </c>
    </row>
    <row r="1616" spans="2:26" x14ac:dyDescent="0.25">
      <c r="B1616" t="str">
        <f t="shared" si="430"/>
        <v>presbrey</v>
      </c>
      <c r="D1616"/>
      <c r="F1616">
        <f t="shared" ref="F1616:F1618" si="432">F1615</f>
        <v>7</v>
      </c>
      <c r="G1616">
        <f t="shared" si="426"/>
        <v>0</v>
      </c>
    </row>
    <row r="1617" spans="2:7" x14ac:dyDescent="0.25">
      <c r="B1617" t="str">
        <f t="shared" si="430"/>
        <v>presbrey</v>
      </c>
      <c r="D1617"/>
      <c r="F1617">
        <f t="shared" si="432"/>
        <v>7</v>
      </c>
      <c r="G1617">
        <f t="shared" si="426"/>
        <v>0</v>
      </c>
    </row>
    <row r="1618" spans="2:7" x14ac:dyDescent="0.25">
      <c r="B1618" t="str">
        <f t="shared" si="430"/>
        <v>presbrey</v>
      </c>
      <c r="D1618"/>
      <c r="F1618">
        <f t="shared" si="432"/>
        <v>7</v>
      </c>
      <c r="G1618">
        <f t="shared" si="426"/>
        <v>0</v>
      </c>
    </row>
    <row r="1619" spans="2:7" x14ac:dyDescent="0.25">
      <c r="B1619" t="str">
        <f t="shared" si="430"/>
        <v>presbrey</v>
      </c>
      <c r="D1619"/>
      <c r="F1619">
        <v>4</v>
      </c>
      <c r="G1619">
        <f t="shared" si="426"/>
        <v>0</v>
      </c>
    </row>
    <row r="1620" spans="2:7" x14ac:dyDescent="0.25">
      <c r="B1620" t="str">
        <f t="shared" si="430"/>
        <v>presbrey</v>
      </c>
      <c r="D1620"/>
      <c r="F1620">
        <f t="shared" ref="F1620:F1622" si="433">F1619</f>
        <v>4</v>
      </c>
      <c r="G1620">
        <f t="shared" si="426"/>
        <v>0</v>
      </c>
    </row>
    <row r="1621" spans="2:7" x14ac:dyDescent="0.25">
      <c r="B1621" t="str">
        <f t="shared" si="430"/>
        <v>presbrey</v>
      </c>
      <c r="D1621"/>
      <c r="F1621">
        <f t="shared" si="433"/>
        <v>4</v>
      </c>
      <c r="G1621">
        <f t="shared" si="426"/>
        <v>0</v>
      </c>
    </row>
    <row r="1622" spans="2:7" x14ac:dyDescent="0.25">
      <c r="B1622" t="str">
        <f t="shared" si="430"/>
        <v>presbrey</v>
      </c>
      <c r="D1622"/>
      <c r="F1622">
        <f t="shared" si="433"/>
        <v>4</v>
      </c>
      <c r="G1622">
        <f t="shared" si="426"/>
        <v>0</v>
      </c>
    </row>
    <row r="1623" spans="2:7" x14ac:dyDescent="0.25">
      <c r="B1623" t="str">
        <f t="shared" si="430"/>
        <v>presbrey</v>
      </c>
      <c r="D1623"/>
      <c r="F1623">
        <v>4</v>
      </c>
      <c r="G1623">
        <f t="shared" si="426"/>
        <v>0</v>
      </c>
    </row>
    <row r="1624" spans="2:7" x14ac:dyDescent="0.25">
      <c r="B1624" t="str">
        <f t="shared" si="430"/>
        <v>presbrey</v>
      </c>
      <c r="D1624"/>
      <c r="F1624">
        <f t="shared" ref="F1624:F1626" si="434">F1623</f>
        <v>4</v>
      </c>
      <c r="G1624">
        <f t="shared" si="426"/>
        <v>0</v>
      </c>
    </row>
    <row r="1625" spans="2:7" x14ac:dyDescent="0.25">
      <c r="B1625" t="str">
        <f t="shared" si="430"/>
        <v>presbrey</v>
      </c>
      <c r="D1625"/>
      <c r="F1625">
        <f t="shared" si="434"/>
        <v>4</v>
      </c>
      <c r="G1625">
        <f t="shared" si="426"/>
        <v>0</v>
      </c>
    </row>
    <row r="1626" spans="2:7" x14ac:dyDescent="0.25">
      <c r="B1626" t="str">
        <f t="shared" si="430"/>
        <v>presbrey</v>
      </c>
      <c r="D1626"/>
      <c r="F1626">
        <f t="shared" si="434"/>
        <v>4</v>
      </c>
      <c r="G1626">
        <f t="shared" si="426"/>
        <v>0</v>
      </c>
    </row>
    <row r="1627" spans="2:7" x14ac:dyDescent="0.25">
      <c r="B1627" t="str">
        <f t="shared" si="430"/>
        <v>presbrey</v>
      </c>
      <c r="D1627"/>
      <c r="F1627">
        <v>2</v>
      </c>
      <c r="G1627">
        <f t="shared" si="426"/>
        <v>0</v>
      </c>
    </row>
    <row r="1628" spans="2:7" x14ac:dyDescent="0.25">
      <c r="B1628" t="str">
        <f t="shared" si="430"/>
        <v>presbrey</v>
      </c>
      <c r="D1628"/>
      <c r="F1628">
        <f t="shared" ref="F1628:F1630" si="435">F1627</f>
        <v>2</v>
      </c>
      <c r="G1628">
        <f t="shared" si="426"/>
        <v>0</v>
      </c>
    </row>
    <row r="1629" spans="2:7" x14ac:dyDescent="0.25">
      <c r="B1629" t="str">
        <f t="shared" si="430"/>
        <v>presbrey</v>
      </c>
      <c r="D1629"/>
      <c r="F1629">
        <f t="shared" si="435"/>
        <v>2</v>
      </c>
      <c r="G1629">
        <f t="shared" si="426"/>
        <v>0</v>
      </c>
    </row>
    <row r="1630" spans="2:7" x14ac:dyDescent="0.25">
      <c r="B1630" t="str">
        <f t="shared" si="430"/>
        <v>presbrey</v>
      </c>
      <c r="D1630"/>
      <c r="F1630">
        <f t="shared" si="435"/>
        <v>2</v>
      </c>
      <c r="G1630">
        <f t="shared" si="426"/>
        <v>0</v>
      </c>
    </row>
    <row r="1631" spans="2:7" x14ac:dyDescent="0.25">
      <c r="B1631" t="str">
        <f t="shared" si="430"/>
        <v>presbrey</v>
      </c>
      <c r="D1631"/>
      <c r="F1631">
        <v>2</v>
      </c>
      <c r="G1631">
        <f t="shared" si="426"/>
        <v>0</v>
      </c>
    </row>
    <row r="1632" spans="2:7" x14ac:dyDescent="0.25">
      <c r="B1632" t="str">
        <f t="shared" si="430"/>
        <v>presbrey</v>
      </c>
      <c r="D1632"/>
      <c r="F1632">
        <f t="shared" ref="F1632:F1634" si="436">F1631</f>
        <v>2</v>
      </c>
      <c r="G1632">
        <f t="shared" si="426"/>
        <v>0</v>
      </c>
    </row>
    <row r="1633" spans="2:7" x14ac:dyDescent="0.25">
      <c r="B1633" t="str">
        <f t="shared" si="430"/>
        <v>presbrey</v>
      </c>
      <c r="D1633"/>
      <c r="F1633">
        <f t="shared" si="436"/>
        <v>2</v>
      </c>
      <c r="G1633">
        <f t="shared" si="426"/>
        <v>0</v>
      </c>
    </row>
    <row r="1634" spans="2:7" x14ac:dyDescent="0.25">
      <c r="B1634" t="str">
        <f t="shared" si="430"/>
        <v>presbrey</v>
      </c>
      <c r="D1634"/>
      <c r="F1634">
        <f t="shared" si="436"/>
        <v>2</v>
      </c>
      <c r="G1634">
        <f t="shared" si="426"/>
        <v>0</v>
      </c>
    </row>
    <row r="1635" spans="2:7" x14ac:dyDescent="0.25">
      <c r="B1635" t="str">
        <f t="shared" si="430"/>
        <v>presbrey</v>
      </c>
      <c r="D1635"/>
      <c r="F1635">
        <v>22</v>
      </c>
      <c r="G1635">
        <f t="shared" si="426"/>
        <v>0</v>
      </c>
    </row>
    <row r="1636" spans="2:7" x14ac:dyDescent="0.25">
      <c r="B1636" t="str">
        <f t="shared" si="430"/>
        <v>presbrey</v>
      </c>
      <c r="D1636"/>
      <c r="F1636">
        <f t="shared" ref="F1636:F1638" si="437">F1635</f>
        <v>22</v>
      </c>
      <c r="G1636">
        <f t="shared" si="426"/>
        <v>0</v>
      </c>
    </row>
    <row r="1637" spans="2:7" x14ac:dyDescent="0.25">
      <c r="B1637" t="str">
        <f t="shared" si="430"/>
        <v>presbrey</v>
      </c>
      <c r="D1637"/>
      <c r="F1637">
        <f t="shared" si="437"/>
        <v>22</v>
      </c>
      <c r="G1637">
        <f t="shared" si="426"/>
        <v>0</v>
      </c>
    </row>
    <row r="1638" spans="2:7" x14ac:dyDescent="0.25">
      <c r="B1638" t="str">
        <f t="shared" si="430"/>
        <v>presbrey</v>
      </c>
      <c r="D1638"/>
      <c r="F1638">
        <f t="shared" si="437"/>
        <v>22</v>
      </c>
      <c r="G1638">
        <f t="shared" si="426"/>
        <v>0</v>
      </c>
    </row>
    <row r="1639" spans="2:7" x14ac:dyDescent="0.25">
      <c r="B1639" t="str">
        <f t="shared" si="430"/>
        <v>presbrey</v>
      </c>
      <c r="D1639"/>
      <c r="F1639">
        <v>152</v>
      </c>
      <c r="G1639">
        <f t="shared" si="426"/>
        <v>0</v>
      </c>
    </row>
    <row r="1640" spans="2:7" x14ac:dyDescent="0.25">
      <c r="B1640" t="str">
        <f t="shared" si="430"/>
        <v>presbrey</v>
      </c>
      <c r="D1640"/>
      <c r="F1640">
        <f t="shared" ref="F1640:F1642" si="438">F1639</f>
        <v>152</v>
      </c>
      <c r="G1640">
        <f t="shared" si="426"/>
        <v>0</v>
      </c>
    </row>
    <row r="1641" spans="2:7" x14ac:dyDescent="0.25">
      <c r="B1641" t="str">
        <f t="shared" si="430"/>
        <v>presbrey</v>
      </c>
      <c r="D1641"/>
      <c r="F1641">
        <f t="shared" si="438"/>
        <v>152</v>
      </c>
      <c r="G1641">
        <f t="shared" si="426"/>
        <v>0</v>
      </c>
    </row>
    <row r="1642" spans="2:7" x14ac:dyDescent="0.25">
      <c r="B1642" t="str">
        <f t="shared" si="430"/>
        <v>presbrey</v>
      </c>
      <c r="D1642"/>
      <c r="F1642">
        <f t="shared" si="438"/>
        <v>152</v>
      </c>
      <c r="G1642">
        <f t="shared" si="426"/>
        <v>0</v>
      </c>
    </row>
    <row r="1643" spans="2:7" x14ac:dyDescent="0.25">
      <c r="B1643" t="str">
        <f t="shared" ref="B1643:B1674" si="439">B1642</f>
        <v>presbrey</v>
      </c>
      <c r="D1643"/>
      <c r="F1643">
        <v>12</v>
      </c>
      <c r="G1643">
        <f t="shared" si="426"/>
        <v>0</v>
      </c>
    </row>
    <row r="1644" spans="2:7" x14ac:dyDescent="0.25">
      <c r="B1644" t="str">
        <f t="shared" si="439"/>
        <v>presbrey</v>
      </c>
      <c r="D1644"/>
      <c r="F1644">
        <f t="shared" ref="F1644:F1646" si="440">F1643</f>
        <v>12</v>
      </c>
      <c r="G1644">
        <f t="shared" si="426"/>
        <v>0</v>
      </c>
    </row>
    <row r="1645" spans="2:7" x14ac:dyDescent="0.25">
      <c r="B1645" t="str">
        <f t="shared" si="439"/>
        <v>presbrey</v>
      </c>
      <c r="D1645"/>
      <c r="F1645">
        <f t="shared" si="440"/>
        <v>12</v>
      </c>
      <c r="G1645">
        <f t="shared" si="426"/>
        <v>0</v>
      </c>
    </row>
    <row r="1646" spans="2:7" x14ac:dyDescent="0.25">
      <c r="B1646" t="str">
        <f t="shared" si="439"/>
        <v>presbrey</v>
      </c>
      <c r="D1646"/>
      <c r="F1646">
        <f t="shared" si="440"/>
        <v>12</v>
      </c>
      <c r="G1646">
        <f t="shared" si="426"/>
        <v>0</v>
      </c>
    </row>
    <row r="1647" spans="2:7" x14ac:dyDescent="0.25">
      <c r="B1647" t="str">
        <f t="shared" si="439"/>
        <v>presbrey</v>
      </c>
      <c r="D1647"/>
      <c r="F1647">
        <v>6</v>
      </c>
      <c r="G1647">
        <f t="shared" si="426"/>
        <v>0</v>
      </c>
    </row>
    <row r="1648" spans="2:7" x14ac:dyDescent="0.25">
      <c r="B1648" t="str">
        <f t="shared" si="439"/>
        <v>presbrey</v>
      </c>
      <c r="D1648"/>
      <c r="F1648">
        <f t="shared" ref="F1648:F1650" si="441">F1647</f>
        <v>6</v>
      </c>
      <c r="G1648">
        <f t="shared" si="426"/>
        <v>0</v>
      </c>
    </row>
    <row r="1649" spans="2:7" x14ac:dyDescent="0.25">
      <c r="B1649" t="str">
        <f t="shared" si="439"/>
        <v>presbrey</v>
      </c>
      <c r="D1649"/>
      <c r="F1649">
        <f t="shared" si="441"/>
        <v>6</v>
      </c>
      <c r="G1649">
        <f t="shared" si="426"/>
        <v>0</v>
      </c>
    </row>
    <row r="1650" spans="2:7" x14ac:dyDescent="0.25">
      <c r="B1650" t="str">
        <f t="shared" si="439"/>
        <v>presbrey</v>
      </c>
      <c r="D1650"/>
      <c r="F1650">
        <f t="shared" si="441"/>
        <v>6</v>
      </c>
      <c r="G1650">
        <f t="shared" si="426"/>
        <v>0</v>
      </c>
    </row>
    <row r="1651" spans="2:7" x14ac:dyDescent="0.25">
      <c r="B1651" t="str">
        <f t="shared" si="439"/>
        <v>presbrey</v>
      </c>
      <c r="D1651"/>
      <c r="F1651">
        <v>6</v>
      </c>
      <c r="G1651">
        <f t="shared" si="426"/>
        <v>0</v>
      </c>
    </row>
    <row r="1652" spans="2:7" x14ac:dyDescent="0.25">
      <c r="B1652" t="str">
        <f t="shared" si="439"/>
        <v>presbrey</v>
      </c>
      <c r="D1652"/>
      <c r="F1652">
        <f t="shared" ref="F1652:F1654" si="442">F1651</f>
        <v>6</v>
      </c>
      <c r="G1652">
        <f t="shared" si="426"/>
        <v>0</v>
      </c>
    </row>
    <row r="1653" spans="2:7" x14ac:dyDescent="0.25">
      <c r="B1653" t="str">
        <f t="shared" si="439"/>
        <v>presbrey</v>
      </c>
      <c r="D1653"/>
      <c r="F1653">
        <f t="shared" si="442"/>
        <v>6</v>
      </c>
      <c r="G1653">
        <f t="shared" si="426"/>
        <v>0</v>
      </c>
    </row>
    <row r="1654" spans="2:7" x14ac:dyDescent="0.25">
      <c r="B1654" t="str">
        <f t="shared" si="439"/>
        <v>presbrey</v>
      </c>
      <c r="D1654"/>
      <c r="F1654">
        <f t="shared" si="442"/>
        <v>6</v>
      </c>
      <c r="G1654">
        <f t="shared" si="426"/>
        <v>0</v>
      </c>
    </row>
    <row r="1655" spans="2:7" x14ac:dyDescent="0.25">
      <c r="B1655" t="str">
        <f t="shared" si="439"/>
        <v>presbrey</v>
      </c>
      <c r="D1655"/>
      <c r="F1655">
        <v>4</v>
      </c>
      <c r="G1655">
        <f t="shared" si="426"/>
        <v>0</v>
      </c>
    </row>
    <row r="1656" spans="2:7" x14ac:dyDescent="0.25">
      <c r="B1656" t="str">
        <f t="shared" si="439"/>
        <v>presbrey</v>
      </c>
      <c r="D1656"/>
      <c r="F1656">
        <f t="shared" ref="F1656:F1657" si="443">F1655</f>
        <v>4</v>
      </c>
      <c r="G1656">
        <f t="shared" si="426"/>
        <v>0</v>
      </c>
    </row>
    <row r="1657" spans="2:7" x14ac:dyDescent="0.25">
      <c r="B1657" t="str">
        <f t="shared" si="439"/>
        <v>presbrey</v>
      </c>
      <c r="D1657"/>
      <c r="F1657">
        <f t="shared" si="443"/>
        <v>4</v>
      </c>
      <c r="G1657">
        <f t="shared" si="426"/>
        <v>0</v>
      </c>
    </row>
    <row r="1658" spans="2:7" x14ac:dyDescent="0.25">
      <c r="B1658" t="str">
        <f t="shared" si="439"/>
        <v>presbrey</v>
      </c>
      <c r="D1658"/>
      <c r="F1658">
        <v>4</v>
      </c>
      <c r="G1658">
        <f t="shared" si="426"/>
        <v>0</v>
      </c>
    </row>
    <row r="1659" spans="2:7" x14ac:dyDescent="0.25">
      <c r="B1659" t="str">
        <f t="shared" si="439"/>
        <v>presbrey</v>
      </c>
      <c r="D1659"/>
      <c r="F1659">
        <f t="shared" ref="F1659:F1661" si="444">F1658</f>
        <v>4</v>
      </c>
      <c r="G1659">
        <f t="shared" si="426"/>
        <v>0</v>
      </c>
    </row>
    <row r="1660" spans="2:7" x14ac:dyDescent="0.25">
      <c r="B1660" t="str">
        <f t="shared" si="439"/>
        <v>presbrey</v>
      </c>
      <c r="D1660"/>
      <c r="F1660">
        <f t="shared" si="444"/>
        <v>4</v>
      </c>
      <c r="G1660">
        <f t="shared" si="426"/>
        <v>0</v>
      </c>
    </row>
    <row r="1661" spans="2:7" x14ac:dyDescent="0.25">
      <c r="B1661" t="str">
        <f t="shared" si="439"/>
        <v>presbrey</v>
      </c>
      <c r="D1661"/>
      <c r="F1661">
        <f t="shared" si="444"/>
        <v>4</v>
      </c>
      <c r="G1661">
        <f t="shared" si="426"/>
        <v>0</v>
      </c>
    </row>
    <row r="1662" spans="2:7" x14ac:dyDescent="0.25">
      <c r="B1662" t="str">
        <f t="shared" si="439"/>
        <v>presbrey</v>
      </c>
      <c r="D1662"/>
      <c r="F1662">
        <v>2</v>
      </c>
      <c r="G1662">
        <f t="shared" si="426"/>
        <v>0</v>
      </c>
    </row>
    <row r="1663" spans="2:7" x14ac:dyDescent="0.25">
      <c r="B1663" t="str">
        <f t="shared" si="439"/>
        <v>presbrey</v>
      </c>
      <c r="D1663"/>
      <c r="F1663">
        <f t="shared" ref="F1663:F1665" si="445">F1662</f>
        <v>2</v>
      </c>
      <c r="G1663">
        <f t="shared" si="426"/>
        <v>0</v>
      </c>
    </row>
    <row r="1664" spans="2:7" x14ac:dyDescent="0.25">
      <c r="B1664" t="str">
        <f t="shared" si="439"/>
        <v>presbrey</v>
      </c>
      <c r="D1664"/>
      <c r="F1664">
        <f t="shared" si="445"/>
        <v>2</v>
      </c>
      <c r="G1664">
        <f t="shared" si="426"/>
        <v>0</v>
      </c>
    </row>
    <row r="1665" spans="2:7" x14ac:dyDescent="0.25">
      <c r="B1665" t="str">
        <f t="shared" si="439"/>
        <v>presbrey</v>
      </c>
      <c r="D1665"/>
      <c r="F1665">
        <f t="shared" si="445"/>
        <v>2</v>
      </c>
      <c r="G1665">
        <f t="shared" si="426"/>
        <v>0</v>
      </c>
    </row>
    <row r="1666" spans="2:7" x14ac:dyDescent="0.25">
      <c r="B1666" t="str">
        <f t="shared" si="439"/>
        <v>presbrey</v>
      </c>
      <c r="D1666"/>
      <c r="F1666">
        <v>7</v>
      </c>
      <c r="G1666">
        <f t="shared" si="426"/>
        <v>0</v>
      </c>
    </row>
    <row r="1667" spans="2:7" x14ac:dyDescent="0.25">
      <c r="B1667" t="str">
        <f t="shared" si="439"/>
        <v>presbrey</v>
      </c>
      <c r="D1667"/>
      <c r="F1667">
        <f t="shared" ref="F1667:F1669" si="446">F1666</f>
        <v>7</v>
      </c>
      <c r="G1667">
        <f t="shared" ref="G1667:G1730" si="447">D1667*F1667</f>
        <v>0</v>
      </c>
    </row>
    <row r="1668" spans="2:7" x14ac:dyDescent="0.25">
      <c r="B1668" t="str">
        <f t="shared" si="439"/>
        <v>presbrey</v>
      </c>
      <c r="D1668"/>
      <c r="F1668">
        <f t="shared" si="446"/>
        <v>7</v>
      </c>
      <c r="G1668">
        <f t="shared" si="447"/>
        <v>0</v>
      </c>
    </row>
    <row r="1669" spans="2:7" x14ac:dyDescent="0.25">
      <c r="B1669" t="str">
        <f t="shared" si="439"/>
        <v>presbrey</v>
      </c>
      <c r="D1669"/>
      <c r="F1669">
        <f t="shared" si="446"/>
        <v>7</v>
      </c>
      <c r="G1669">
        <f t="shared" si="447"/>
        <v>0</v>
      </c>
    </row>
    <row r="1670" spans="2:7" x14ac:dyDescent="0.25">
      <c r="B1670" t="str">
        <f t="shared" si="439"/>
        <v>presbrey</v>
      </c>
      <c r="D1670"/>
      <c r="F1670">
        <v>1</v>
      </c>
      <c r="G1670">
        <f t="shared" si="447"/>
        <v>0</v>
      </c>
    </row>
    <row r="1671" spans="2:7" x14ac:dyDescent="0.25">
      <c r="B1671" t="str">
        <f t="shared" si="439"/>
        <v>presbrey</v>
      </c>
      <c r="D1671"/>
      <c r="F1671">
        <f t="shared" ref="F1671:F1673" si="448">F1670</f>
        <v>1</v>
      </c>
      <c r="G1671">
        <f t="shared" si="447"/>
        <v>0</v>
      </c>
    </row>
    <row r="1672" spans="2:7" x14ac:dyDescent="0.25">
      <c r="B1672" t="str">
        <f t="shared" si="439"/>
        <v>presbrey</v>
      </c>
      <c r="D1672"/>
      <c r="F1672">
        <f t="shared" si="448"/>
        <v>1</v>
      </c>
      <c r="G1672">
        <f t="shared" si="447"/>
        <v>0</v>
      </c>
    </row>
    <row r="1673" spans="2:7" x14ac:dyDescent="0.25">
      <c r="B1673" t="str">
        <f t="shared" si="439"/>
        <v>presbrey</v>
      </c>
      <c r="D1673"/>
      <c r="F1673">
        <f t="shared" si="448"/>
        <v>1</v>
      </c>
      <c r="G1673">
        <f t="shared" si="447"/>
        <v>0</v>
      </c>
    </row>
    <row r="1674" spans="2:7" x14ac:dyDescent="0.25">
      <c r="B1674" t="str">
        <f t="shared" si="439"/>
        <v>presbrey</v>
      </c>
      <c r="D1674"/>
      <c r="F1674">
        <v>1</v>
      </c>
      <c r="G1674">
        <f t="shared" si="447"/>
        <v>0</v>
      </c>
    </row>
    <row r="1675" spans="2:7" x14ac:dyDescent="0.25">
      <c r="B1675" t="str">
        <f t="shared" ref="B1675:B1706" si="449">B1674</f>
        <v>presbrey</v>
      </c>
      <c r="D1675"/>
      <c r="F1675">
        <f t="shared" ref="F1675:F1677" si="450">F1674</f>
        <v>1</v>
      </c>
      <c r="G1675">
        <f t="shared" si="447"/>
        <v>0</v>
      </c>
    </row>
    <row r="1676" spans="2:7" x14ac:dyDescent="0.25">
      <c r="B1676" t="str">
        <f t="shared" si="449"/>
        <v>presbrey</v>
      </c>
      <c r="D1676"/>
      <c r="F1676">
        <f t="shared" si="450"/>
        <v>1</v>
      </c>
      <c r="G1676">
        <f t="shared" si="447"/>
        <v>0</v>
      </c>
    </row>
    <row r="1677" spans="2:7" x14ac:dyDescent="0.25">
      <c r="B1677" t="str">
        <f t="shared" si="449"/>
        <v>presbrey</v>
      </c>
      <c r="D1677"/>
      <c r="F1677">
        <f t="shared" si="450"/>
        <v>1</v>
      </c>
      <c r="G1677">
        <f t="shared" si="447"/>
        <v>0</v>
      </c>
    </row>
    <row r="1678" spans="2:7" x14ac:dyDescent="0.25">
      <c r="B1678" t="str">
        <f t="shared" si="449"/>
        <v>presbrey</v>
      </c>
      <c r="D1678"/>
      <c r="F1678">
        <v>9</v>
      </c>
      <c r="G1678">
        <f t="shared" si="447"/>
        <v>0</v>
      </c>
    </row>
    <row r="1679" spans="2:7" x14ac:dyDescent="0.25">
      <c r="B1679" t="str">
        <f t="shared" si="449"/>
        <v>presbrey</v>
      </c>
      <c r="D1679"/>
      <c r="F1679">
        <f t="shared" ref="F1679:F1681" si="451">F1678</f>
        <v>9</v>
      </c>
      <c r="G1679">
        <f t="shared" si="447"/>
        <v>0</v>
      </c>
    </row>
    <row r="1680" spans="2:7" x14ac:dyDescent="0.25">
      <c r="B1680" t="str">
        <f t="shared" si="449"/>
        <v>presbrey</v>
      </c>
      <c r="F1680">
        <f t="shared" si="451"/>
        <v>9</v>
      </c>
      <c r="G1680">
        <f t="shared" si="447"/>
        <v>0</v>
      </c>
    </row>
    <row r="1681" spans="2:7" x14ac:dyDescent="0.25">
      <c r="B1681" t="str">
        <f t="shared" si="449"/>
        <v>presbrey</v>
      </c>
      <c r="F1681">
        <f t="shared" si="451"/>
        <v>9</v>
      </c>
      <c r="G1681">
        <f t="shared" si="447"/>
        <v>0</v>
      </c>
    </row>
    <row r="1682" spans="2:7" x14ac:dyDescent="0.25">
      <c r="B1682" t="str">
        <f t="shared" si="449"/>
        <v>presbrey</v>
      </c>
      <c r="F1682">
        <v>1</v>
      </c>
      <c r="G1682">
        <f t="shared" si="447"/>
        <v>0</v>
      </c>
    </row>
    <row r="1683" spans="2:7" x14ac:dyDescent="0.25">
      <c r="B1683" t="str">
        <f t="shared" si="449"/>
        <v>presbrey</v>
      </c>
      <c r="F1683">
        <f t="shared" ref="F1683:F1684" si="452">F1682</f>
        <v>1</v>
      </c>
      <c r="G1683">
        <f t="shared" si="447"/>
        <v>0</v>
      </c>
    </row>
    <row r="1684" spans="2:7" x14ac:dyDescent="0.25">
      <c r="B1684" t="str">
        <f t="shared" si="449"/>
        <v>presbrey</v>
      </c>
      <c r="F1684">
        <f t="shared" si="452"/>
        <v>1</v>
      </c>
      <c r="G1684">
        <f t="shared" si="447"/>
        <v>0</v>
      </c>
    </row>
    <row r="1685" spans="2:7" x14ac:dyDescent="0.25">
      <c r="B1685" t="str">
        <f t="shared" si="449"/>
        <v>presbrey</v>
      </c>
      <c r="F1685">
        <v>71</v>
      </c>
      <c r="G1685">
        <f t="shared" si="447"/>
        <v>0</v>
      </c>
    </row>
    <row r="1686" spans="2:7" x14ac:dyDescent="0.25">
      <c r="B1686" t="str">
        <f t="shared" si="449"/>
        <v>presbrey</v>
      </c>
      <c r="F1686">
        <f t="shared" ref="F1686:F1689" si="453">F1685</f>
        <v>71</v>
      </c>
      <c r="G1686">
        <f t="shared" si="447"/>
        <v>0</v>
      </c>
    </row>
    <row r="1687" spans="2:7" x14ac:dyDescent="0.25">
      <c r="B1687" t="str">
        <f t="shared" si="449"/>
        <v>presbrey</v>
      </c>
      <c r="F1687">
        <f t="shared" si="453"/>
        <v>71</v>
      </c>
      <c r="G1687">
        <f t="shared" si="447"/>
        <v>0</v>
      </c>
    </row>
    <row r="1688" spans="2:7" x14ac:dyDescent="0.25">
      <c r="B1688" t="str">
        <f t="shared" si="449"/>
        <v>presbrey</v>
      </c>
      <c r="F1688">
        <f t="shared" si="453"/>
        <v>71</v>
      </c>
      <c r="G1688">
        <f t="shared" si="447"/>
        <v>0</v>
      </c>
    </row>
    <row r="1689" spans="2:7" x14ac:dyDescent="0.25">
      <c r="B1689" t="str">
        <f t="shared" si="449"/>
        <v>presbrey</v>
      </c>
      <c r="F1689">
        <f t="shared" si="453"/>
        <v>71</v>
      </c>
      <c r="G1689">
        <f t="shared" si="447"/>
        <v>0</v>
      </c>
    </row>
    <row r="1690" spans="2:7" x14ac:dyDescent="0.25">
      <c r="B1690" t="str">
        <f t="shared" si="449"/>
        <v>presbrey</v>
      </c>
      <c r="F1690">
        <v>9</v>
      </c>
      <c r="G1690">
        <f t="shared" si="447"/>
        <v>0</v>
      </c>
    </row>
    <row r="1691" spans="2:7" x14ac:dyDescent="0.25">
      <c r="B1691" t="str">
        <f t="shared" si="449"/>
        <v>presbrey</v>
      </c>
      <c r="F1691">
        <f t="shared" ref="F1691:F1693" si="454">F1690</f>
        <v>9</v>
      </c>
      <c r="G1691">
        <f t="shared" si="447"/>
        <v>0</v>
      </c>
    </row>
    <row r="1692" spans="2:7" x14ac:dyDescent="0.25">
      <c r="B1692" t="str">
        <f t="shared" si="449"/>
        <v>presbrey</v>
      </c>
      <c r="F1692">
        <f t="shared" si="454"/>
        <v>9</v>
      </c>
      <c r="G1692">
        <f t="shared" si="447"/>
        <v>0</v>
      </c>
    </row>
    <row r="1693" spans="2:7" x14ac:dyDescent="0.25">
      <c r="B1693" t="str">
        <f t="shared" si="449"/>
        <v>presbrey</v>
      </c>
      <c r="F1693">
        <f t="shared" si="454"/>
        <v>9</v>
      </c>
      <c r="G1693">
        <f t="shared" si="447"/>
        <v>0</v>
      </c>
    </row>
    <row r="1694" spans="2:7" x14ac:dyDescent="0.25">
      <c r="B1694" t="str">
        <f t="shared" si="449"/>
        <v>presbrey</v>
      </c>
      <c r="F1694">
        <v>41</v>
      </c>
      <c r="G1694">
        <f t="shared" si="447"/>
        <v>0</v>
      </c>
    </row>
    <row r="1695" spans="2:7" x14ac:dyDescent="0.25">
      <c r="B1695" t="str">
        <f t="shared" si="449"/>
        <v>presbrey</v>
      </c>
      <c r="F1695">
        <f t="shared" ref="F1695:F1699" si="455">F1694</f>
        <v>41</v>
      </c>
      <c r="G1695">
        <f t="shared" si="447"/>
        <v>0</v>
      </c>
    </row>
    <row r="1696" spans="2:7" x14ac:dyDescent="0.25">
      <c r="B1696" t="str">
        <f t="shared" si="449"/>
        <v>presbrey</v>
      </c>
      <c r="F1696">
        <f t="shared" si="455"/>
        <v>41</v>
      </c>
      <c r="G1696">
        <f t="shared" si="447"/>
        <v>0</v>
      </c>
    </row>
    <row r="1697" spans="2:7" x14ac:dyDescent="0.25">
      <c r="B1697" t="str">
        <f t="shared" si="449"/>
        <v>presbrey</v>
      </c>
      <c r="F1697">
        <f t="shared" si="455"/>
        <v>41</v>
      </c>
      <c r="G1697">
        <f t="shared" si="447"/>
        <v>0</v>
      </c>
    </row>
    <row r="1698" spans="2:7" x14ac:dyDescent="0.25">
      <c r="B1698" t="str">
        <f t="shared" si="449"/>
        <v>presbrey</v>
      </c>
      <c r="F1698">
        <f t="shared" si="455"/>
        <v>41</v>
      </c>
      <c r="G1698">
        <f t="shared" si="447"/>
        <v>0</v>
      </c>
    </row>
    <row r="1699" spans="2:7" x14ac:dyDescent="0.25">
      <c r="B1699" t="str">
        <f t="shared" si="449"/>
        <v>presbrey</v>
      </c>
      <c r="F1699">
        <f t="shared" si="455"/>
        <v>41</v>
      </c>
      <c r="G1699">
        <f t="shared" si="447"/>
        <v>0</v>
      </c>
    </row>
    <row r="1700" spans="2:7" x14ac:dyDescent="0.25">
      <c r="B1700" t="str">
        <f t="shared" si="449"/>
        <v>presbrey</v>
      </c>
      <c r="F1700">
        <v>12</v>
      </c>
      <c r="G1700">
        <f t="shared" si="447"/>
        <v>0</v>
      </c>
    </row>
    <row r="1701" spans="2:7" x14ac:dyDescent="0.25">
      <c r="B1701" t="str">
        <f t="shared" si="449"/>
        <v>presbrey</v>
      </c>
      <c r="F1701">
        <f t="shared" ref="F1701:F1703" si="456">F1700</f>
        <v>12</v>
      </c>
      <c r="G1701">
        <f t="shared" si="447"/>
        <v>0</v>
      </c>
    </row>
    <row r="1702" spans="2:7" x14ac:dyDescent="0.25">
      <c r="B1702" t="str">
        <f t="shared" si="449"/>
        <v>presbrey</v>
      </c>
      <c r="F1702">
        <f t="shared" si="456"/>
        <v>12</v>
      </c>
      <c r="G1702">
        <f t="shared" si="447"/>
        <v>0</v>
      </c>
    </row>
    <row r="1703" spans="2:7" x14ac:dyDescent="0.25">
      <c r="B1703" t="str">
        <f t="shared" si="449"/>
        <v>presbrey</v>
      </c>
      <c r="F1703">
        <f t="shared" si="456"/>
        <v>12</v>
      </c>
      <c r="G1703">
        <f t="shared" si="447"/>
        <v>0</v>
      </c>
    </row>
    <row r="1704" spans="2:7" x14ac:dyDescent="0.25">
      <c r="B1704" t="str">
        <f t="shared" si="449"/>
        <v>presbrey</v>
      </c>
      <c r="F1704">
        <v>14</v>
      </c>
      <c r="G1704">
        <f t="shared" si="447"/>
        <v>0</v>
      </c>
    </row>
    <row r="1705" spans="2:7" x14ac:dyDescent="0.25">
      <c r="B1705" t="str">
        <f t="shared" si="449"/>
        <v>presbrey</v>
      </c>
      <c r="F1705">
        <f t="shared" ref="F1705:F1706" si="457">F1704</f>
        <v>14</v>
      </c>
      <c r="G1705">
        <f t="shared" si="447"/>
        <v>0</v>
      </c>
    </row>
    <row r="1706" spans="2:7" x14ac:dyDescent="0.25">
      <c r="B1706" t="str">
        <f t="shared" si="449"/>
        <v>presbrey</v>
      </c>
      <c r="F1706">
        <f t="shared" si="457"/>
        <v>14</v>
      </c>
      <c r="G1706">
        <f t="shared" si="447"/>
        <v>0</v>
      </c>
    </row>
    <row r="1707" spans="2:7" x14ac:dyDescent="0.25">
      <c r="B1707" t="str">
        <f t="shared" ref="B1707:B1738" si="458">B1706</f>
        <v>presbrey</v>
      </c>
      <c r="F1707">
        <v>36</v>
      </c>
      <c r="G1707">
        <f t="shared" si="447"/>
        <v>0</v>
      </c>
    </row>
    <row r="1708" spans="2:7" x14ac:dyDescent="0.25">
      <c r="B1708" t="str">
        <f t="shared" si="458"/>
        <v>presbrey</v>
      </c>
      <c r="F1708">
        <f t="shared" ref="F1708:F1715" si="459">F1707</f>
        <v>36</v>
      </c>
      <c r="G1708">
        <f t="shared" si="447"/>
        <v>0</v>
      </c>
    </row>
    <row r="1709" spans="2:7" x14ac:dyDescent="0.25">
      <c r="B1709" t="str">
        <f t="shared" si="458"/>
        <v>presbrey</v>
      </c>
      <c r="F1709">
        <f t="shared" si="459"/>
        <v>36</v>
      </c>
      <c r="G1709">
        <f t="shared" si="447"/>
        <v>0</v>
      </c>
    </row>
    <row r="1710" spans="2:7" x14ac:dyDescent="0.25">
      <c r="B1710" t="str">
        <f t="shared" si="458"/>
        <v>presbrey</v>
      </c>
      <c r="F1710">
        <f t="shared" si="459"/>
        <v>36</v>
      </c>
      <c r="G1710">
        <f t="shared" si="447"/>
        <v>0</v>
      </c>
    </row>
    <row r="1711" spans="2:7" x14ac:dyDescent="0.25">
      <c r="B1711" t="str">
        <f t="shared" si="458"/>
        <v>presbrey</v>
      </c>
      <c r="F1711">
        <f t="shared" si="459"/>
        <v>36</v>
      </c>
      <c r="G1711">
        <f t="shared" si="447"/>
        <v>0</v>
      </c>
    </row>
    <row r="1712" spans="2:7" x14ac:dyDescent="0.25">
      <c r="B1712" t="str">
        <f t="shared" si="458"/>
        <v>presbrey</v>
      </c>
      <c r="F1712">
        <f t="shared" si="459"/>
        <v>36</v>
      </c>
      <c r="G1712">
        <f t="shared" si="447"/>
        <v>0</v>
      </c>
    </row>
    <row r="1713" spans="2:7" x14ac:dyDescent="0.25">
      <c r="B1713" t="str">
        <f t="shared" si="458"/>
        <v>presbrey</v>
      </c>
      <c r="F1713">
        <f t="shared" si="459"/>
        <v>36</v>
      </c>
      <c r="G1713">
        <f t="shared" si="447"/>
        <v>0</v>
      </c>
    </row>
    <row r="1714" spans="2:7" x14ac:dyDescent="0.25">
      <c r="B1714" t="str">
        <f t="shared" si="458"/>
        <v>presbrey</v>
      </c>
      <c r="F1714">
        <f t="shared" si="459"/>
        <v>36</v>
      </c>
      <c r="G1714">
        <f t="shared" si="447"/>
        <v>0</v>
      </c>
    </row>
    <row r="1715" spans="2:7" x14ac:dyDescent="0.25">
      <c r="B1715" t="str">
        <f t="shared" si="458"/>
        <v>presbrey</v>
      </c>
      <c r="F1715">
        <f t="shared" si="459"/>
        <v>36</v>
      </c>
      <c r="G1715">
        <f t="shared" si="447"/>
        <v>0</v>
      </c>
    </row>
    <row r="1716" spans="2:7" x14ac:dyDescent="0.25">
      <c r="B1716" t="str">
        <f t="shared" si="458"/>
        <v>presbrey</v>
      </c>
      <c r="F1716">
        <v>2</v>
      </c>
      <c r="G1716">
        <f t="shared" si="447"/>
        <v>0</v>
      </c>
    </row>
    <row r="1717" spans="2:7" x14ac:dyDescent="0.25">
      <c r="B1717" t="str">
        <f t="shared" si="458"/>
        <v>presbrey</v>
      </c>
      <c r="F1717">
        <f t="shared" ref="F1717:F1719" si="460">F1716</f>
        <v>2</v>
      </c>
      <c r="G1717">
        <f t="shared" si="447"/>
        <v>0</v>
      </c>
    </row>
    <row r="1718" spans="2:7" x14ac:dyDescent="0.25">
      <c r="B1718" t="str">
        <f t="shared" si="458"/>
        <v>presbrey</v>
      </c>
      <c r="F1718">
        <f t="shared" si="460"/>
        <v>2</v>
      </c>
      <c r="G1718">
        <f t="shared" si="447"/>
        <v>0</v>
      </c>
    </row>
    <row r="1719" spans="2:7" x14ac:dyDescent="0.25">
      <c r="B1719" t="str">
        <f t="shared" si="458"/>
        <v>presbrey</v>
      </c>
      <c r="F1719">
        <f t="shared" si="460"/>
        <v>2</v>
      </c>
      <c r="G1719">
        <f t="shared" si="447"/>
        <v>0</v>
      </c>
    </row>
    <row r="1720" spans="2:7" x14ac:dyDescent="0.25">
      <c r="B1720" t="str">
        <f t="shared" si="458"/>
        <v>presbrey</v>
      </c>
      <c r="F1720">
        <v>3</v>
      </c>
      <c r="G1720">
        <f t="shared" si="447"/>
        <v>0</v>
      </c>
    </row>
    <row r="1721" spans="2:7" x14ac:dyDescent="0.25">
      <c r="B1721" t="str">
        <f t="shared" si="458"/>
        <v>presbrey</v>
      </c>
      <c r="F1721">
        <f t="shared" ref="F1721:F1723" si="461">F1720</f>
        <v>3</v>
      </c>
      <c r="G1721">
        <f t="shared" si="447"/>
        <v>0</v>
      </c>
    </row>
    <row r="1722" spans="2:7" x14ac:dyDescent="0.25">
      <c r="B1722" t="str">
        <f t="shared" si="458"/>
        <v>presbrey</v>
      </c>
      <c r="F1722">
        <f t="shared" si="461"/>
        <v>3</v>
      </c>
      <c r="G1722">
        <f t="shared" si="447"/>
        <v>0</v>
      </c>
    </row>
    <row r="1723" spans="2:7" x14ac:dyDescent="0.25">
      <c r="B1723" t="str">
        <f t="shared" si="458"/>
        <v>presbrey</v>
      </c>
      <c r="F1723">
        <f t="shared" si="461"/>
        <v>3</v>
      </c>
      <c r="G1723">
        <f t="shared" si="447"/>
        <v>0</v>
      </c>
    </row>
    <row r="1724" spans="2:7" x14ac:dyDescent="0.25">
      <c r="B1724" t="str">
        <f t="shared" si="458"/>
        <v>presbrey</v>
      </c>
      <c r="F1724">
        <v>2</v>
      </c>
      <c r="G1724">
        <f t="shared" si="447"/>
        <v>0</v>
      </c>
    </row>
    <row r="1725" spans="2:7" x14ac:dyDescent="0.25">
      <c r="B1725" t="str">
        <f t="shared" si="458"/>
        <v>presbrey</v>
      </c>
      <c r="F1725">
        <f t="shared" ref="F1725:F1727" si="462">F1724</f>
        <v>2</v>
      </c>
      <c r="G1725">
        <f t="shared" si="447"/>
        <v>0</v>
      </c>
    </row>
    <row r="1726" spans="2:7" x14ac:dyDescent="0.25">
      <c r="B1726" t="str">
        <f t="shared" si="458"/>
        <v>presbrey</v>
      </c>
      <c r="F1726">
        <f t="shared" si="462"/>
        <v>2</v>
      </c>
      <c r="G1726">
        <f t="shared" si="447"/>
        <v>0</v>
      </c>
    </row>
    <row r="1727" spans="2:7" x14ac:dyDescent="0.25">
      <c r="B1727" t="str">
        <f t="shared" si="458"/>
        <v>presbrey</v>
      </c>
      <c r="F1727">
        <f t="shared" si="462"/>
        <v>2</v>
      </c>
      <c r="G1727">
        <f t="shared" si="447"/>
        <v>0</v>
      </c>
    </row>
    <row r="1728" spans="2:7" x14ac:dyDescent="0.25">
      <c r="B1728" t="str">
        <f t="shared" si="458"/>
        <v>presbrey</v>
      </c>
      <c r="F1728">
        <v>30</v>
      </c>
      <c r="G1728">
        <f t="shared" si="447"/>
        <v>0</v>
      </c>
    </row>
    <row r="1729" spans="2:7" x14ac:dyDescent="0.25">
      <c r="B1729" t="str">
        <f t="shared" si="458"/>
        <v>presbrey</v>
      </c>
      <c r="F1729">
        <f t="shared" ref="F1729:F1732" si="463">F1728</f>
        <v>30</v>
      </c>
      <c r="G1729">
        <f t="shared" si="447"/>
        <v>0</v>
      </c>
    </row>
    <row r="1730" spans="2:7" x14ac:dyDescent="0.25">
      <c r="B1730" t="str">
        <f t="shared" si="458"/>
        <v>presbrey</v>
      </c>
      <c r="F1730">
        <f t="shared" si="463"/>
        <v>30</v>
      </c>
      <c r="G1730">
        <f t="shared" si="447"/>
        <v>0</v>
      </c>
    </row>
    <row r="1731" spans="2:7" x14ac:dyDescent="0.25">
      <c r="B1731" t="str">
        <f t="shared" si="458"/>
        <v>presbrey</v>
      </c>
      <c r="F1731">
        <f t="shared" si="463"/>
        <v>30</v>
      </c>
      <c r="G1731">
        <f t="shared" ref="G1731:G1794" si="464">D1731*F1731</f>
        <v>0</v>
      </c>
    </row>
    <row r="1732" spans="2:7" x14ac:dyDescent="0.25">
      <c r="B1732" t="str">
        <f t="shared" si="458"/>
        <v>presbrey</v>
      </c>
      <c r="F1732">
        <f t="shared" si="463"/>
        <v>30</v>
      </c>
      <c r="G1732">
        <f t="shared" si="464"/>
        <v>0</v>
      </c>
    </row>
    <row r="1733" spans="2:7" x14ac:dyDescent="0.25">
      <c r="B1733" t="str">
        <f t="shared" si="458"/>
        <v>presbrey</v>
      </c>
      <c r="F1733">
        <v>8</v>
      </c>
      <c r="G1733">
        <f t="shared" si="464"/>
        <v>0</v>
      </c>
    </row>
    <row r="1734" spans="2:7" x14ac:dyDescent="0.25">
      <c r="B1734" t="str">
        <f t="shared" si="458"/>
        <v>presbrey</v>
      </c>
      <c r="F1734">
        <f t="shared" ref="F1734:F1736" si="465">F1733</f>
        <v>8</v>
      </c>
      <c r="G1734">
        <f t="shared" si="464"/>
        <v>0</v>
      </c>
    </row>
    <row r="1735" spans="2:7" x14ac:dyDescent="0.25">
      <c r="B1735" t="str">
        <f t="shared" si="458"/>
        <v>presbrey</v>
      </c>
      <c r="F1735">
        <f t="shared" si="465"/>
        <v>8</v>
      </c>
      <c r="G1735">
        <f t="shared" si="464"/>
        <v>0</v>
      </c>
    </row>
    <row r="1736" spans="2:7" x14ac:dyDescent="0.25">
      <c r="B1736" t="str">
        <f t="shared" si="458"/>
        <v>presbrey</v>
      </c>
      <c r="F1736">
        <f t="shared" si="465"/>
        <v>8</v>
      </c>
      <c r="G1736">
        <f t="shared" si="464"/>
        <v>0</v>
      </c>
    </row>
    <row r="1737" spans="2:7" x14ac:dyDescent="0.25">
      <c r="B1737" t="str">
        <f t="shared" si="458"/>
        <v>presbrey</v>
      </c>
      <c r="F1737">
        <v>3</v>
      </c>
      <c r="G1737">
        <f t="shared" si="464"/>
        <v>0</v>
      </c>
    </row>
    <row r="1738" spans="2:7" x14ac:dyDescent="0.25">
      <c r="B1738" t="str">
        <f t="shared" si="458"/>
        <v>presbrey</v>
      </c>
      <c r="F1738">
        <f t="shared" ref="F1738:F1740" si="466">F1737</f>
        <v>3</v>
      </c>
      <c r="G1738">
        <f t="shared" si="464"/>
        <v>0</v>
      </c>
    </row>
    <row r="1739" spans="2:7" x14ac:dyDescent="0.25">
      <c r="B1739" t="str">
        <f t="shared" ref="B1739:B1770" si="467">B1738</f>
        <v>presbrey</v>
      </c>
      <c r="F1739">
        <f t="shared" si="466"/>
        <v>3</v>
      </c>
      <c r="G1739">
        <f t="shared" si="464"/>
        <v>0</v>
      </c>
    </row>
    <row r="1740" spans="2:7" x14ac:dyDescent="0.25">
      <c r="B1740" t="str">
        <f t="shared" si="467"/>
        <v>presbrey</v>
      </c>
      <c r="F1740">
        <f t="shared" si="466"/>
        <v>3</v>
      </c>
      <c r="G1740">
        <f t="shared" si="464"/>
        <v>0</v>
      </c>
    </row>
    <row r="1741" spans="2:7" x14ac:dyDescent="0.25">
      <c r="B1741" t="str">
        <f t="shared" si="467"/>
        <v>presbrey</v>
      </c>
      <c r="F1741">
        <v>2</v>
      </c>
      <c r="G1741">
        <f t="shared" si="464"/>
        <v>0</v>
      </c>
    </row>
    <row r="1742" spans="2:7" x14ac:dyDescent="0.25">
      <c r="B1742" t="str">
        <f t="shared" si="467"/>
        <v>presbrey</v>
      </c>
      <c r="F1742">
        <f t="shared" ref="F1742:F1744" si="468">F1741</f>
        <v>2</v>
      </c>
      <c r="G1742">
        <f t="shared" si="464"/>
        <v>0</v>
      </c>
    </row>
    <row r="1743" spans="2:7" x14ac:dyDescent="0.25">
      <c r="B1743" t="str">
        <f t="shared" si="467"/>
        <v>presbrey</v>
      </c>
      <c r="F1743">
        <f t="shared" si="468"/>
        <v>2</v>
      </c>
      <c r="G1743">
        <f t="shared" si="464"/>
        <v>0</v>
      </c>
    </row>
    <row r="1744" spans="2:7" x14ac:dyDescent="0.25">
      <c r="B1744" t="str">
        <f t="shared" si="467"/>
        <v>presbrey</v>
      </c>
      <c r="F1744">
        <f t="shared" si="468"/>
        <v>2</v>
      </c>
      <c r="G1744">
        <f t="shared" si="464"/>
        <v>0</v>
      </c>
    </row>
    <row r="1745" spans="2:7" x14ac:dyDescent="0.25">
      <c r="B1745" t="str">
        <f t="shared" si="467"/>
        <v>presbrey</v>
      </c>
      <c r="F1745">
        <v>8</v>
      </c>
      <c r="G1745">
        <f t="shared" si="464"/>
        <v>0</v>
      </c>
    </row>
    <row r="1746" spans="2:7" x14ac:dyDescent="0.25">
      <c r="B1746" t="str">
        <f t="shared" si="467"/>
        <v>presbrey</v>
      </c>
      <c r="F1746">
        <f t="shared" ref="F1746:F1748" si="469">F1745</f>
        <v>8</v>
      </c>
      <c r="G1746">
        <f t="shared" si="464"/>
        <v>0</v>
      </c>
    </row>
    <row r="1747" spans="2:7" x14ac:dyDescent="0.25">
      <c r="B1747" t="str">
        <f t="shared" si="467"/>
        <v>presbrey</v>
      </c>
      <c r="F1747">
        <f t="shared" si="469"/>
        <v>8</v>
      </c>
      <c r="G1747">
        <f t="shared" si="464"/>
        <v>0</v>
      </c>
    </row>
    <row r="1748" spans="2:7" x14ac:dyDescent="0.25">
      <c r="B1748" t="str">
        <f t="shared" si="467"/>
        <v>presbrey</v>
      </c>
      <c r="F1748">
        <f t="shared" si="469"/>
        <v>8</v>
      </c>
      <c r="G1748">
        <f t="shared" si="464"/>
        <v>0</v>
      </c>
    </row>
    <row r="1749" spans="2:7" x14ac:dyDescent="0.25">
      <c r="B1749" t="str">
        <f t="shared" si="467"/>
        <v>presbrey</v>
      </c>
      <c r="F1749">
        <v>9</v>
      </c>
      <c r="G1749">
        <f t="shared" si="464"/>
        <v>0</v>
      </c>
    </row>
    <row r="1750" spans="2:7" x14ac:dyDescent="0.25">
      <c r="B1750" t="str">
        <f t="shared" si="467"/>
        <v>presbrey</v>
      </c>
      <c r="F1750">
        <f t="shared" ref="F1750:F1752" si="470">F1749</f>
        <v>9</v>
      </c>
      <c r="G1750">
        <f t="shared" si="464"/>
        <v>0</v>
      </c>
    </row>
    <row r="1751" spans="2:7" x14ac:dyDescent="0.25">
      <c r="B1751" t="str">
        <f t="shared" si="467"/>
        <v>presbrey</v>
      </c>
      <c r="F1751">
        <f t="shared" si="470"/>
        <v>9</v>
      </c>
      <c r="G1751">
        <f t="shared" si="464"/>
        <v>0</v>
      </c>
    </row>
    <row r="1752" spans="2:7" x14ac:dyDescent="0.25">
      <c r="B1752" t="str">
        <f t="shared" si="467"/>
        <v>presbrey</v>
      </c>
      <c r="F1752">
        <f t="shared" si="470"/>
        <v>9</v>
      </c>
      <c r="G1752">
        <f t="shared" si="464"/>
        <v>0</v>
      </c>
    </row>
    <row r="1753" spans="2:7" x14ac:dyDescent="0.25">
      <c r="B1753" t="str">
        <f t="shared" si="467"/>
        <v>presbrey</v>
      </c>
      <c r="F1753">
        <v>81</v>
      </c>
      <c r="G1753">
        <f t="shared" si="464"/>
        <v>0</v>
      </c>
    </row>
    <row r="1754" spans="2:7" x14ac:dyDescent="0.25">
      <c r="B1754" t="str">
        <f t="shared" si="467"/>
        <v>presbrey</v>
      </c>
      <c r="F1754">
        <f t="shared" ref="F1754:F1757" si="471">F1753</f>
        <v>81</v>
      </c>
      <c r="G1754">
        <f t="shared" si="464"/>
        <v>0</v>
      </c>
    </row>
    <row r="1755" spans="2:7" x14ac:dyDescent="0.25">
      <c r="B1755" t="str">
        <f t="shared" si="467"/>
        <v>presbrey</v>
      </c>
      <c r="F1755">
        <f t="shared" si="471"/>
        <v>81</v>
      </c>
      <c r="G1755">
        <f t="shared" si="464"/>
        <v>0</v>
      </c>
    </row>
    <row r="1756" spans="2:7" x14ac:dyDescent="0.25">
      <c r="B1756" t="str">
        <f t="shared" si="467"/>
        <v>presbrey</v>
      </c>
      <c r="F1756">
        <f t="shared" si="471"/>
        <v>81</v>
      </c>
      <c r="G1756">
        <f t="shared" si="464"/>
        <v>0</v>
      </c>
    </row>
    <row r="1757" spans="2:7" x14ac:dyDescent="0.25">
      <c r="B1757" t="str">
        <f t="shared" si="467"/>
        <v>presbrey</v>
      </c>
      <c r="F1757">
        <f t="shared" si="471"/>
        <v>81</v>
      </c>
      <c r="G1757">
        <f t="shared" si="464"/>
        <v>0</v>
      </c>
    </row>
    <row r="1758" spans="2:7" x14ac:dyDescent="0.25">
      <c r="B1758" t="str">
        <f t="shared" si="467"/>
        <v>presbrey</v>
      </c>
      <c r="F1758">
        <v>2</v>
      </c>
      <c r="G1758">
        <f t="shared" si="464"/>
        <v>0</v>
      </c>
    </row>
    <row r="1759" spans="2:7" x14ac:dyDescent="0.25">
      <c r="B1759" t="str">
        <f t="shared" si="467"/>
        <v>presbrey</v>
      </c>
      <c r="F1759">
        <f t="shared" ref="F1759:F1761" si="472">F1758</f>
        <v>2</v>
      </c>
      <c r="G1759">
        <f t="shared" si="464"/>
        <v>0</v>
      </c>
    </row>
    <row r="1760" spans="2:7" x14ac:dyDescent="0.25">
      <c r="B1760" t="str">
        <f t="shared" si="467"/>
        <v>presbrey</v>
      </c>
      <c r="F1760">
        <f t="shared" si="472"/>
        <v>2</v>
      </c>
      <c r="G1760">
        <f t="shared" si="464"/>
        <v>0</v>
      </c>
    </row>
    <row r="1761" spans="2:7" x14ac:dyDescent="0.25">
      <c r="B1761" t="str">
        <f t="shared" si="467"/>
        <v>presbrey</v>
      </c>
      <c r="F1761">
        <f t="shared" si="472"/>
        <v>2</v>
      </c>
      <c r="G1761">
        <f t="shared" si="464"/>
        <v>0</v>
      </c>
    </row>
    <row r="1762" spans="2:7" x14ac:dyDescent="0.25">
      <c r="B1762" t="str">
        <f t="shared" si="467"/>
        <v>presbrey</v>
      </c>
      <c r="F1762">
        <v>1</v>
      </c>
      <c r="G1762">
        <f t="shared" si="464"/>
        <v>0</v>
      </c>
    </row>
    <row r="1763" spans="2:7" x14ac:dyDescent="0.25">
      <c r="B1763" t="str">
        <f t="shared" si="467"/>
        <v>presbrey</v>
      </c>
      <c r="F1763">
        <f t="shared" ref="F1763:F1765" si="473">F1762</f>
        <v>1</v>
      </c>
      <c r="G1763">
        <f t="shared" si="464"/>
        <v>0</v>
      </c>
    </row>
    <row r="1764" spans="2:7" x14ac:dyDescent="0.25">
      <c r="B1764" t="str">
        <f t="shared" si="467"/>
        <v>presbrey</v>
      </c>
      <c r="F1764">
        <f t="shared" si="473"/>
        <v>1</v>
      </c>
      <c r="G1764">
        <f t="shared" si="464"/>
        <v>0</v>
      </c>
    </row>
    <row r="1765" spans="2:7" x14ac:dyDescent="0.25">
      <c r="B1765" t="str">
        <f t="shared" si="467"/>
        <v>presbrey</v>
      </c>
      <c r="F1765">
        <f t="shared" si="473"/>
        <v>1</v>
      </c>
      <c r="G1765">
        <f t="shared" si="464"/>
        <v>0</v>
      </c>
    </row>
    <row r="1766" spans="2:7" x14ac:dyDescent="0.25">
      <c r="B1766" t="str">
        <f t="shared" si="467"/>
        <v>presbrey</v>
      </c>
      <c r="F1766">
        <v>2</v>
      </c>
      <c r="G1766">
        <f t="shared" si="464"/>
        <v>0</v>
      </c>
    </row>
    <row r="1767" spans="2:7" x14ac:dyDescent="0.25">
      <c r="B1767" t="str">
        <f t="shared" si="467"/>
        <v>presbrey</v>
      </c>
      <c r="F1767">
        <f t="shared" ref="F1767:F1769" si="474">F1766</f>
        <v>2</v>
      </c>
      <c r="G1767">
        <f t="shared" si="464"/>
        <v>0</v>
      </c>
    </row>
    <row r="1768" spans="2:7" x14ac:dyDescent="0.25">
      <c r="B1768" t="str">
        <f t="shared" si="467"/>
        <v>presbrey</v>
      </c>
      <c r="F1768">
        <f t="shared" si="474"/>
        <v>2</v>
      </c>
      <c r="G1768">
        <f t="shared" si="464"/>
        <v>0</v>
      </c>
    </row>
    <row r="1769" spans="2:7" x14ac:dyDescent="0.25">
      <c r="B1769" t="str">
        <f t="shared" si="467"/>
        <v>presbrey</v>
      </c>
      <c r="F1769">
        <f t="shared" si="474"/>
        <v>2</v>
      </c>
      <c r="G1769">
        <f t="shared" si="464"/>
        <v>0</v>
      </c>
    </row>
    <row r="1770" spans="2:7" x14ac:dyDescent="0.25">
      <c r="B1770" t="str">
        <f t="shared" si="467"/>
        <v>presbrey</v>
      </c>
      <c r="F1770">
        <v>9</v>
      </c>
      <c r="G1770">
        <f t="shared" si="464"/>
        <v>0</v>
      </c>
    </row>
    <row r="1771" spans="2:7" x14ac:dyDescent="0.25">
      <c r="B1771" t="str">
        <f t="shared" ref="B1771:B1802" si="475">B1770</f>
        <v>presbrey</v>
      </c>
      <c r="F1771">
        <f t="shared" ref="F1771:F1773" si="476">F1770</f>
        <v>9</v>
      </c>
      <c r="G1771">
        <f t="shared" si="464"/>
        <v>0</v>
      </c>
    </row>
    <row r="1772" spans="2:7" x14ac:dyDescent="0.25">
      <c r="B1772" t="str">
        <f t="shared" si="475"/>
        <v>presbrey</v>
      </c>
      <c r="F1772">
        <f t="shared" si="476"/>
        <v>9</v>
      </c>
      <c r="G1772">
        <f t="shared" si="464"/>
        <v>0</v>
      </c>
    </row>
    <row r="1773" spans="2:7" x14ac:dyDescent="0.25">
      <c r="B1773" t="str">
        <f t="shared" si="475"/>
        <v>presbrey</v>
      </c>
      <c r="F1773">
        <f t="shared" si="476"/>
        <v>9</v>
      </c>
      <c r="G1773">
        <f t="shared" si="464"/>
        <v>0</v>
      </c>
    </row>
    <row r="1774" spans="2:7" x14ac:dyDescent="0.25">
      <c r="B1774" t="str">
        <f t="shared" si="475"/>
        <v>presbrey</v>
      </c>
      <c r="F1774">
        <v>21</v>
      </c>
      <c r="G1774">
        <f t="shared" si="464"/>
        <v>0</v>
      </c>
    </row>
    <row r="1775" spans="2:7" x14ac:dyDescent="0.25">
      <c r="B1775" t="str">
        <f t="shared" si="475"/>
        <v>presbrey</v>
      </c>
      <c r="F1775">
        <f>F1774</f>
        <v>21</v>
      </c>
      <c r="G1775">
        <f t="shared" si="464"/>
        <v>0</v>
      </c>
    </row>
    <row r="1776" spans="2:7" x14ac:dyDescent="0.25">
      <c r="B1776" t="str">
        <f t="shared" si="475"/>
        <v>presbrey</v>
      </c>
      <c r="F1776">
        <v>21</v>
      </c>
      <c r="G1776">
        <f t="shared" si="464"/>
        <v>0</v>
      </c>
    </row>
    <row r="1777" spans="2:7" x14ac:dyDescent="0.25">
      <c r="B1777" t="str">
        <f t="shared" si="475"/>
        <v>presbrey</v>
      </c>
      <c r="F1777">
        <f>F1776</f>
        <v>21</v>
      </c>
      <c r="G1777">
        <f t="shared" si="464"/>
        <v>0</v>
      </c>
    </row>
    <row r="1778" spans="2:7" x14ac:dyDescent="0.25">
      <c r="B1778" t="str">
        <f t="shared" si="475"/>
        <v>presbrey</v>
      </c>
      <c r="F1778">
        <v>15</v>
      </c>
      <c r="G1778">
        <f t="shared" si="464"/>
        <v>0</v>
      </c>
    </row>
    <row r="1779" spans="2:7" x14ac:dyDescent="0.25">
      <c r="B1779" t="str">
        <f t="shared" si="475"/>
        <v>presbrey</v>
      </c>
      <c r="F1779">
        <f t="shared" ref="F1779:F1781" si="477">F1778</f>
        <v>15</v>
      </c>
      <c r="G1779">
        <f t="shared" si="464"/>
        <v>0</v>
      </c>
    </row>
    <row r="1780" spans="2:7" x14ac:dyDescent="0.25">
      <c r="B1780" t="str">
        <f t="shared" si="475"/>
        <v>presbrey</v>
      </c>
      <c r="F1780">
        <f t="shared" si="477"/>
        <v>15</v>
      </c>
      <c r="G1780">
        <f t="shared" si="464"/>
        <v>0</v>
      </c>
    </row>
    <row r="1781" spans="2:7" x14ac:dyDescent="0.25">
      <c r="B1781" t="str">
        <f t="shared" si="475"/>
        <v>presbrey</v>
      </c>
      <c r="F1781">
        <f t="shared" si="477"/>
        <v>15</v>
      </c>
      <c r="G1781">
        <f t="shared" si="464"/>
        <v>0</v>
      </c>
    </row>
    <row r="1782" spans="2:7" x14ac:dyDescent="0.25">
      <c r="B1782" t="str">
        <f t="shared" si="475"/>
        <v>presbrey</v>
      </c>
      <c r="F1782">
        <v>475</v>
      </c>
      <c r="G1782">
        <f t="shared" si="464"/>
        <v>0</v>
      </c>
    </row>
    <row r="1783" spans="2:7" x14ac:dyDescent="0.25">
      <c r="B1783" t="str">
        <f t="shared" si="475"/>
        <v>presbrey</v>
      </c>
      <c r="F1783">
        <f t="shared" ref="F1783:F1786" si="478">F1782</f>
        <v>475</v>
      </c>
      <c r="G1783">
        <f t="shared" si="464"/>
        <v>0</v>
      </c>
    </row>
    <row r="1784" spans="2:7" x14ac:dyDescent="0.25">
      <c r="B1784" t="str">
        <f t="shared" si="475"/>
        <v>presbrey</v>
      </c>
      <c r="F1784">
        <f t="shared" si="478"/>
        <v>475</v>
      </c>
      <c r="G1784">
        <f t="shared" si="464"/>
        <v>0</v>
      </c>
    </row>
    <row r="1785" spans="2:7" x14ac:dyDescent="0.25">
      <c r="B1785" t="str">
        <f t="shared" si="475"/>
        <v>presbrey</v>
      </c>
      <c r="F1785">
        <f t="shared" si="478"/>
        <v>475</v>
      </c>
      <c r="G1785">
        <f t="shared" si="464"/>
        <v>0</v>
      </c>
    </row>
    <row r="1786" spans="2:7" x14ac:dyDescent="0.25">
      <c r="B1786" t="str">
        <f t="shared" si="475"/>
        <v>presbrey</v>
      </c>
      <c r="F1786">
        <f t="shared" si="478"/>
        <v>475</v>
      </c>
      <c r="G1786">
        <f t="shared" si="464"/>
        <v>0</v>
      </c>
    </row>
    <row r="1787" spans="2:7" x14ac:dyDescent="0.25">
      <c r="B1787" t="str">
        <f t="shared" si="475"/>
        <v>presbrey</v>
      </c>
      <c r="F1787">
        <v>3</v>
      </c>
      <c r="G1787">
        <f t="shared" si="464"/>
        <v>0</v>
      </c>
    </row>
    <row r="1788" spans="2:7" x14ac:dyDescent="0.25">
      <c r="B1788" t="str">
        <f t="shared" si="475"/>
        <v>presbrey</v>
      </c>
      <c r="F1788">
        <f t="shared" ref="F1788:F1790" si="479">F1787</f>
        <v>3</v>
      </c>
      <c r="G1788">
        <f t="shared" si="464"/>
        <v>0</v>
      </c>
    </row>
    <row r="1789" spans="2:7" x14ac:dyDescent="0.25">
      <c r="B1789" t="str">
        <f t="shared" si="475"/>
        <v>presbrey</v>
      </c>
      <c r="F1789">
        <f t="shared" si="479"/>
        <v>3</v>
      </c>
      <c r="G1789">
        <f t="shared" si="464"/>
        <v>0</v>
      </c>
    </row>
    <row r="1790" spans="2:7" x14ac:dyDescent="0.25">
      <c r="B1790" t="str">
        <f t="shared" si="475"/>
        <v>presbrey</v>
      </c>
      <c r="F1790">
        <f t="shared" si="479"/>
        <v>3</v>
      </c>
      <c r="G1790">
        <f t="shared" si="464"/>
        <v>0</v>
      </c>
    </row>
    <row r="1791" spans="2:7" x14ac:dyDescent="0.25">
      <c r="B1791" t="str">
        <f t="shared" si="475"/>
        <v>presbrey</v>
      </c>
      <c r="F1791">
        <v>12</v>
      </c>
      <c r="G1791">
        <f t="shared" si="464"/>
        <v>0</v>
      </c>
    </row>
    <row r="1792" spans="2:7" x14ac:dyDescent="0.25">
      <c r="B1792" t="str">
        <f t="shared" si="475"/>
        <v>presbrey</v>
      </c>
      <c r="F1792">
        <f t="shared" ref="F1792:F1795" si="480">F1791</f>
        <v>12</v>
      </c>
      <c r="G1792">
        <f t="shared" si="464"/>
        <v>0</v>
      </c>
    </row>
    <row r="1793" spans="2:7" x14ac:dyDescent="0.25">
      <c r="B1793" t="str">
        <f t="shared" si="475"/>
        <v>presbrey</v>
      </c>
      <c r="F1793">
        <f t="shared" si="480"/>
        <v>12</v>
      </c>
      <c r="G1793">
        <f t="shared" si="464"/>
        <v>0</v>
      </c>
    </row>
    <row r="1794" spans="2:7" x14ac:dyDescent="0.25">
      <c r="B1794" t="str">
        <f t="shared" si="475"/>
        <v>presbrey</v>
      </c>
      <c r="F1794">
        <f t="shared" si="480"/>
        <v>12</v>
      </c>
      <c r="G1794">
        <f t="shared" si="464"/>
        <v>0</v>
      </c>
    </row>
    <row r="1795" spans="2:7" x14ac:dyDescent="0.25">
      <c r="B1795" t="str">
        <f t="shared" si="475"/>
        <v>presbrey</v>
      </c>
      <c r="F1795">
        <f t="shared" si="480"/>
        <v>12</v>
      </c>
      <c r="G1795">
        <f t="shared" ref="G1795:G1802" si="481">D1795*F1795</f>
        <v>0</v>
      </c>
    </row>
    <row r="1796" spans="2:7" x14ac:dyDescent="0.25">
      <c r="B1796" t="str">
        <f t="shared" si="475"/>
        <v>presbrey</v>
      </c>
      <c r="F1796">
        <v>43</v>
      </c>
      <c r="G1796">
        <f t="shared" si="481"/>
        <v>0</v>
      </c>
    </row>
    <row r="1797" spans="2:7" x14ac:dyDescent="0.25">
      <c r="B1797" t="str">
        <f t="shared" si="475"/>
        <v>presbrey</v>
      </c>
      <c r="F1797">
        <f t="shared" ref="F1797:F1799" si="482">F1796</f>
        <v>43</v>
      </c>
      <c r="G1797">
        <f t="shared" si="481"/>
        <v>0</v>
      </c>
    </row>
    <row r="1798" spans="2:7" x14ac:dyDescent="0.25">
      <c r="B1798" t="str">
        <f t="shared" si="475"/>
        <v>presbrey</v>
      </c>
      <c r="F1798">
        <f t="shared" si="482"/>
        <v>43</v>
      </c>
      <c r="G1798">
        <f t="shared" si="481"/>
        <v>0</v>
      </c>
    </row>
    <row r="1799" spans="2:7" x14ac:dyDescent="0.25">
      <c r="B1799" t="str">
        <f t="shared" si="475"/>
        <v>presbrey</v>
      </c>
      <c r="F1799">
        <f t="shared" si="482"/>
        <v>43</v>
      </c>
      <c r="G1799">
        <f t="shared" si="481"/>
        <v>0</v>
      </c>
    </row>
    <row r="1800" spans="2:7" x14ac:dyDescent="0.25">
      <c r="B1800" t="str">
        <f t="shared" si="475"/>
        <v>presbrey</v>
      </c>
      <c r="F1800">
        <v>15</v>
      </c>
      <c r="G1800">
        <f t="shared" si="481"/>
        <v>0</v>
      </c>
    </row>
    <row r="1801" spans="2:7" x14ac:dyDescent="0.25">
      <c r="B1801" t="str">
        <f t="shared" si="475"/>
        <v>presbrey</v>
      </c>
      <c r="F1801">
        <f t="shared" ref="F1801:F1802" si="483">F1800</f>
        <v>15</v>
      </c>
      <c r="G1801">
        <f t="shared" si="481"/>
        <v>0</v>
      </c>
    </row>
    <row r="1802" spans="2:7" x14ac:dyDescent="0.25">
      <c r="B1802" t="str">
        <f t="shared" si="475"/>
        <v>presbrey</v>
      </c>
      <c r="F1802">
        <f t="shared" si="483"/>
        <v>15</v>
      </c>
      <c r="G1802">
        <f t="shared" si="481"/>
        <v>0</v>
      </c>
    </row>
  </sheetData>
  <autoFilter ref="A1:G1802"/>
  <sortState ref="Z2:Z1722">
    <sortCondition ref="Z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B1" sqref="B1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36</v>
      </c>
      <c r="B1" t="s">
        <v>8</v>
      </c>
    </row>
    <row r="2" spans="1:397" x14ac:dyDescent="0.25">
      <c r="A2" t="s">
        <v>37</v>
      </c>
      <c r="D2">
        <f>IFERROR(HLOOKUP($A2,$E$2:$OG$3,2,FALSE),"")</f>
        <v>71</v>
      </c>
      <c r="E2" t="s">
        <v>37</v>
      </c>
      <c r="F2" t="s">
        <v>374</v>
      </c>
      <c r="G2" t="s">
        <v>355</v>
      </c>
      <c r="H2" t="s">
        <v>435</v>
      </c>
      <c r="I2" t="s">
        <v>166</v>
      </c>
      <c r="J2" t="s">
        <v>167</v>
      </c>
      <c r="K2" t="s">
        <v>168</v>
      </c>
      <c r="L2" t="s">
        <v>169</v>
      </c>
      <c r="M2" t="s">
        <v>170</v>
      </c>
      <c r="N2" t="s">
        <v>171</v>
      </c>
      <c r="O2" t="s">
        <v>172</v>
      </c>
      <c r="P2" t="s">
        <v>173</v>
      </c>
      <c r="Q2" t="s">
        <v>174</v>
      </c>
      <c r="R2" t="s">
        <v>175</v>
      </c>
      <c r="S2" t="s">
        <v>176</v>
      </c>
      <c r="T2" t="s">
        <v>177</v>
      </c>
      <c r="U2" t="s">
        <v>81</v>
      </c>
      <c r="V2" t="s">
        <v>178</v>
      </c>
      <c r="W2" t="s">
        <v>179</v>
      </c>
      <c r="X2" t="s">
        <v>180</v>
      </c>
      <c r="Y2" t="s">
        <v>318</v>
      </c>
      <c r="Z2" t="s">
        <v>319</v>
      </c>
      <c r="AA2" t="s">
        <v>436</v>
      </c>
      <c r="AB2" t="s">
        <v>437</v>
      </c>
      <c r="AC2" t="s">
        <v>375</v>
      </c>
      <c r="AD2" t="s">
        <v>438</v>
      </c>
      <c r="AE2" t="s">
        <v>439</v>
      </c>
      <c r="AF2" t="s">
        <v>181</v>
      </c>
      <c r="AG2" t="s">
        <v>376</v>
      </c>
      <c r="AH2" t="s">
        <v>377</v>
      </c>
      <c r="AI2" t="s">
        <v>378</v>
      </c>
      <c r="AJ2" t="s">
        <v>82</v>
      </c>
      <c r="AK2" t="s">
        <v>440</v>
      </c>
      <c r="AL2" t="s">
        <v>182</v>
      </c>
      <c r="AM2" t="s">
        <v>183</v>
      </c>
      <c r="AN2" t="s">
        <v>184</v>
      </c>
      <c r="AO2" t="s">
        <v>185</v>
      </c>
      <c r="AP2" t="s">
        <v>186</v>
      </c>
      <c r="AQ2" t="s">
        <v>187</v>
      </c>
      <c r="AR2" t="s">
        <v>188</v>
      </c>
      <c r="AS2" t="s">
        <v>189</v>
      </c>
      <c r="AT2" t="s">
        <v>190</v>
      </c>
      <c r="AU2" t="s">
        <v>191</v>
      </c>
      <c r="AV2" t="s">
        <v>192</v>
      </c>
      <c r="AW2" t="s">
        <v>38</v>
      </c>
      <c r="AX2" t="s">
        <v>39</v>
      </c>
      <c r="AY2" t="s">
        <v>40</v>
      </c>
      <c r="AZ2" t="s">
        <v>42</v>
      </c>
      <c r="BA2" t="s">
        <v>43</v>
      </c>
      <c r="BB2" t="s">
        <v>44</v>
      </c>
      <c r="BC2" t="s">
        <v>46</v>
      </c>
      <c r="BD2" t="s">
        <v>47</v>
      </c>
      <c r="BE2" t="s">
        <v>379</v>
      </c>
      <c r="BF2" t="s">
        <v>380</v>
      </c>
      <c r="BG2" t="s">
        <v>381</v>
      </c>
      <c r="BH2" t="s">
        <v>48</v>
      </c>
      <c r="BI2" t="s">
        <v>382</v>
      </c>
      <c r="BJ2" t="s">
        <v>383</v>
      </c>
      <c r="BK2" t="s">
        <v>320</v>
      </c>
      <c r="BL2" t="s">
        <v>193</v>
      </c>
      <c r="BM2" t="s">
        <v>83</v>
      </c>
      <c r="BN2" t="s">
        <v>85</v>
      </c>
      <c r="BO2" t="s">
        <v>86</v>
      </c>
      <c r="BP2" t="s">
        <v>87</v>
      </c>
      <c r="BQ2" t="s">
        <v>88</v>
      </c>
      <c r="BR2" t="s">
        <v>441</v>
      </c>
      <c r="BS2" t="s">
        <v>384</v>
      </c>
      <c r="BT2" t="s">
        <v>385</v>
      </c>
      <c r="BU2" t="s">
        <v>442</v>
      </c>
      <c r="BV2" t="s">
        <v>386</v>
      </c>
      <c r="BW2" t="s">
        <v>387</v>
      </c>
      <c r="BX2" t="s">
        <v>388</v>
      </c>
      <c r="BY2" t="s">
        <v>389</v>
      </c>
      <c r="BZ2" t="s">
        <v>89</v>
      </c>
      <c r="CA2" t="s">
        <v>91</v>
      </c>
      <c r="CB2" t="s">
        <v>322</v>
      </c>
      <c r="CC2" t="s">
        <v>92</v>
      </c>
      <c r="CD2" t="s">
        <v>50</v>
      </c>
      <c r="CE2" t="s">
        <v>323</v>
      </c>
      <c r="CF2" t="s">
        <v>93</v>
      </c>
      <c r="CG2" t="s">
        <v>94</v>
      </c>
      <c r="CH2" t="s">
        <v>194</v>
      </c>
      <c r="CI2" t="s">
        <v>195</v>
      </c>
      <c r="CJ2" t="s">
        <v>324</v>
      </c>
      <c r="CK2" t="s">
        <v>95</v>
      </c>
      <c r="CL2" t="s">
        <v>96</v>
      </c>
      <c r="CM2" t="s">
        <v>97</v>
      </c>
      <c r="CN2" t="s">
        <v>51</v>
      </c>
      <c r="CO2" t="s">
        <v>52</v>
      </c>
      <c r="CP2" t="s">
        <v>53</v>
      </c>
      <c r="CQ2" t="s">
        <v>54</v>
      </c>
      <c r="CR2" t="s">
        <v>55</v>
      </c>
      <c r="CS2" t="s">
        <v>56</v>
      </c>
      <c r="CT2" t="s">
        <v>196</v>
      </c>
      <c r="CU2" t="s">
        <v>198</v>
      </c>
      <c r="CV2" t="s">
        <v>443</v>
      </c>
      <c r="CW2" t="s">
        <v>199</v>
      </c>
      <c r="CX2" t="s">
        <v>200</v>
      </c>
      <c r="CY2" t="s">
        <v>57</v>
      </c>
      <c r="CZ2" t="s">
        <v>58</v>
      </c>
      <c r="DA2" t="s">
        <v>59</v>
      </c>
      <c r="DB2" t="s">
        <v>201</v>
      </c>
      <c r="DC2" t="s">
        <v>60</v>
      </c>
      <c r="DD2" t="s">
        <v>357</v>
      </c>
      <c r="DE2" t="s">
        <v>358</v>
      </c>
      <c r="DF2" t="s">
        <v>61</v>
      </c>
      <c r="DG2" t="s">
        <v>444</v>
      </c>
      <c r="DH2" t="s">
        <v>202</v>
      </c>
      <c r="DI2" t="s">
        <v>203</v>
      </c>
      <c r="DJ2" t="s">
        <v>204</v>
      </c>
      <c r="DK2" t="s">
        <v>98</v>
      </c>
      <c r="DL2" t="s">
        <v>325</v>
      </c>
      <c r="DM2" t="s">
        <v>326</v>
      </c>
      <c r="DN2" t="s">
        <v>327</v>
      </c>
      <c r="DO2" t="s">
        <v>328</v>
      </c>
      <c r="DP2" t="s">
        <v>205</v>
      </c>
      <c r="DQ2" t="s">
        <v>206</v>
      </c>
      <c r="DR2" t="s">
        <v>207</v>
      </c>
      <c r="DS2" t="s">
        <v>62</v>
      </c>
      <c r="DT2" t="s">
        <v>329</v>
      </c>
      <c r="DU2" t="s">
        <v>445</v>
      </c>
      <c r="DV2" t="s">
        <v>63</v>
      </c>
      <c r="DW2" t="s">
        <v>99</v>
      </c>
      <c r="DX2" t="s">
        <v>100</v>
      </c>
      <c r="DY2" t="s">
        <v>64</v>
      </c>
      <c r="DZ2" t="s">
        <v>65</v>
      </c>
      <c r="EA2" t="s">
        <v>67</v>
      </c>
      <c r="EB2" t="s">
        <v>101</v>
      </c>
      <c r="EC2" t="s">
        <v>102</v>
      </c>
      <c r="ED2" t="s">
        <v>359</v>
      </c>
      <c r="EE2" t="s">
        <v>103</v>
      </c>
      <c r="EF2" s="4" t="s">
        <v>104</v>
      </c>
      <c r="EG2" t="s">
        <v>105</v>
      </c>
      <c r="EH2" t="s">
        <v>330</v>
      </c>
      <c r="EI2" t="s">
        <v>106</v>
      </c>
      <c r="EJ2" t="s">
        <v>107</v>
      </c>
      <c r="EK2" t="s">
        <v>108</v>
      </c>
      <c r="EL2" t="s">
        <v>109</v>
      </c>
      <c r="EM2" t="s">
        <v>110</v>
      </c>
      <c r="EN2" t="s">
        <v>390</v>
      </c>
      <c r="EO2" s="4" t="s">
        <v>391</v>
      </c>
      <c r="EP2" t="s">
        <v>392</v>
      </c>
      <c r="EQ2" t="s">
        <v>208</v>
      </c>
      <c r="ER2" t="s">
        <v>393</v>
      </c>
      <c r="ES2" t="s">
        <v>360</v>
      </c>
      <c r="ET2" t="s">
        <v>209</v>
      </c>
      <c r="EU2" t="s">
        <v>425</v>
      </c>
      <c r="EV2" t="s">
        <v>394</v>
      </c>
      <c r="EW2" t="s">
        <v>395</v>
      </c>
      <c r="EX2" t="s">
        <v>361</v>
      </c>
      <c r="EY2" t="s">
        <v>396</v>
      </c>
      <c r="EZ2" t="s">
        <v>210</v>
      </c>
      <c r="FA2" t="s">
        <v>211</v>
      </c>
      <c r="FB2" t="s">
        <v>212</v>
      </c>
      <c r="FC2" t="s">
        <v>213</v>
      </c>
      <c r="FD2" t="s">
        <v>215</v>
      </c>
      <c r="FE2" t="s">
        <v>397</v>
      </c>
      <c r="FF2" t="s">
        <v>398</v>
      </c>
      <c r="FG2" t="s">
        <v>399</v>
      </c>
      <c r="FH2" t="s">
        <v>111</v>
      </c>
      <c r="FI2" t="s">
        <v>112</v>
      </c>
      <c r="FJ2" t="s">
        <v>113</v>
      </c>
      <c r="FK2" t="s">
        <v>426</v>
      </c>
      <c r="FL2" t="s">
        <v>68</v>
      </c>
      <c r="FM2" t="s">
        <v>400</v>
      </c>
      <c r="FN2" t="s">
        <v>401</v>
      </c>
      <c r="FO2" t="s">
        <v>216</v>
      </c>
      <c r="FP2" t="s">
        <v>402</v>
      </c>
      <c r="FQ2" t="s">
        <v>403</v>
      </c>
      <c r="FR2" t="s">
        <v>404</v>
      </c>
      <c r="FS2" t="s">
        <v>217</v>
      </c>
      <c r="FT2" t="s">
        <v>114</v>
      </c>
      <c r="FU2" t="s">
        <v>115</v>
      </c>
      <c r="FV2" t="s">
        <v>116</v>
      </c>
      <c r="FW2" t="s">
        <v>218</v>
      </c>
      <c r="FX2" t="s">
        <v>219</v>
      </c>
      <c r="FY2" t="s">
        <v>220</v>
      </c>
      <c r="FZ2" t="s">
        <v>117</v>
      </c>
      <c r="GA2" t="s">
        <v>118</v>
      </c>
      <c r="GB2" t="s">
        <v>405</v>
      </c>
      <c r="GC2" t="s">
        <v>406</v>
      </c>
      <c r="GD2" t="s">
        <v>407</v>
      </c>
      <c r="GE2" t="s">
        <v>408</v>
      </c>
      <c r="GF2" t="s">
        <v>70</v>
      </c>
      <c r="GG2" t="s">
        <v>71</v>
      </c>
      <c r="GH2" t="s">
        <v>119</v>
      </c>
      <c r="GI2" t="s">
        <v>120</v>
      </c>
      <c r="GJ2" t="s">
        <v>427</v>
      </c>
      <c r="GK2" s="4" t="s">
        <v>221</v>
      </c>
      <c r="GL2" t="s">
        <v>223</v>
      </c>
      <c r="GM2" t="s">
        <v>428</v>
      </c>
      <c r="GN2" t="s">
        <v>72</v>
      </c>
      <c r="GO2" t="s">
        <v>224</v>
      </c>
      <c r="GP2" t="s">
        <v>225</v>
      </c>
      <c r="GQ2" t="s">
        <v>226</v>
      </c>
      <c r="GR2" t="s">
        <v>227</v>
      </c>
      <c r="GS2" t="s">
        <v>228</v>
      </c>
      <c r="GT2" t="s">
        <v>73</v>
      </c>
      <c r="GU2" t="s">
        <v>121</v>
      </c>
      <c r="GV2" t="s">
        <v>122</v>
      </c>
      <c r="GW2" t="s">
        <v>124</v>
      </c>
      <c r="GX2" t="s">
        <v>229</v>
      </c>
      <c r="GY2" t="s">
        <v>126</v>
      </c>
      <c r="GZ2" t="s">
        <v>429</v>
      </c>
      <c r="HA2" t="s">
        <v>127</v>
      </c>
      <c r="HB2" t="s">
        <v>128</v>
      </c>
      <c r="HC2" t="s">
        <v>129</v>
      </c>
      <c r="HD2" t="s">
        <v>362</v>
      </c>
      <c r="HE2" t="s">
        <v>430</v>
      </c>
      <c r="HF2" s="4" t="s">
        <v>230</v>
      </c>
      <c r="HG2" t="s">
        <v>363</v>
      </c>
      <c r="HH2" t="s">
        <v>364</v>
      </c>
      <c r="HI2" t="s">
        <v>331</v>
      </c>
      <c r="HJ2" t="s">
        <v>231</v>
      </c>
      <c r="HK2" t="s">
        <v>232</v>
      </c>
      <c r="HL2" t="s">
        <v>234</v>
      </c>
      <c r="HM2" t="s">
        <v>235</v>
      </c>
      <c r="HN2" t="s">
        <v>236</v>
      </c>
      <c r="HO2" t="s">
        <v>237</v>
      </c>
      <c r="HP2" t="s">
        <v>130</v>
      </c>
      <c r="HQ2" t="s">
        <v>74</v>
      </c>
      <c r="HR2" t="s">
        <v>75</v>
      </c>
      <c r="HS2" t="s">
        <v>76</v>
      </c>
      <c r="HT2" t="s">
        <v>77</v>
      </c>
      <c r="HU2" t="s">
        <v>446</v>
      </c>
      <c r="HV2" t="s">
        <v>447</v>
      </c>
      <c r="HW2" t="s">
        <v>448</v>
      </c>
      <c r="HX2" t="s">
        <v>409</v>
      </c>
      <c r="HY2" t="s">
        <v>410</v>
      </c>
      <c r="HZ2" t="s">
        <v>238</v>
      </c>
      <c r="IA2" t="s">
        <v>411</v>
      </c>
      <c r="IB2" t="s">
        <v>412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413</v>
      </c>
      <c r="II2" t="s">
        <v>332</v>
      </c>
      <c r="IJ2" t="s">
        <v>449</v>
      </c>
      <c r="IK2" t="s">
        <v>414</v>
      </c>
      <c r="IL2" t="s">
        <v>334</v>
      </c>
      <c r="IM2" t="s">
        <v>131</v>
      </c>
      <c r="IN2" t="s">
        <v>132</v>
      </c>
      <c r="IO2" t="s">
        <v>133</v>
      </c>
      <c r="IP2" t="s">
        <v>78</v>
      </c>
      <c r="IQ2" t="s">
        <v>433</v>
      </c>
      <c r="IR2" t="s">
        <v>450</v>
      </c>
      <c r="IS2" t="s">
        <v>415</v>
      </c>
      <c r="IT2" t="s">
        <v>134</v>
      </c>
      <c r="IU2" t="s">
        <v>335</v>
      </c>
      <c r="IV2" t="s">
        <v>336</v>
      </c>
      <c r="IW2" t="s">
        <v>337</v>
      </c>
      <c r="IX2" t="s">
        <v>135</v>
      </c>
      <c r="IY2" t="s">
        <v>136</v>
      </c>
      <c r="IZ2" t="s">
        <v>137</v>
      </c>
      <c r="JA2" t="s">
        <v>138</v>
      </c>
      <c r="JB2" t="s">
        <v>139</v>
      </c>
      <c r="JC2" t="s">
        <v>140</v>
      </c>
      <c r="JD2" t="s">
        <v>338</v>
      </c>
      <c r="JE2" t="s">
        <v>339</v>
      </c>
      <c r="JF2" t="s">
        <v>141</v>
      </c>
      <c r="JG2" t="s">
        <v>244</v>
      </c>
      <c r="JH2" t="s">
        <v>245</v>
      </c>
      <c r="JI2" t="s">
        <v>246</v>
      </c>
      <c r="JJ2" t="s">
        <v>365</v>
      </c>
      <c r="JK2" t="s">
        <v>247</v>
      </c>
      <c r="JL2" t="s">
        <v>142</v>
      </c>
      <c r="JM2" t="s">
        <v>451</v>
      </c>
      <c r="JN2" t="s">
        <v>366</v>
      </c>
      <c r="JO2" t="s">
        <v>340</v>
      </c>
      <c r="JP2" t="s">
        <v>248</v>
      </c>
      <c r="JQ2" t="s">
        <v>249</v>
      </c>
      <c r="JR2" t="s">
        <v>250</v>
      </c>
      <c r="JS2" t="s">
        <v>143</v>
      </c>
      <c r="JT2" t="s">
        <v>144</v>
      </c>
      <c r="JU2" t="s">
        <v>79</v>
      </c>
      <c r="JV2" t="s">
        <v>452</v>
      </c>
      <c r="JW2" t="s">
        <v>251</v>
      </c>
      <c r="JX2" t="s">
        <v>145</v>
      </c>
      <c r="JY2" t="s">
        <v>146</v>
      </c>
      <c r="JZ2" t="s">
        <v>147</v>
      </c>
      <c r="KA2" t="s">
        <v>252</v>
      </c>
      <c r="KB2" t="s">
        <v>253</v>
      </c>
      <c r="KC2" t="s">
        <v>254</v>
      </c>
      <c r="KD2" t="s">
        <v>255</v>
      </c>
      <c r="KE2" t="s">
        <v>256</v>
      </c>
      <c r="KF2" t="s">
        <v>257</v>
      </c>
      <c r="KG2" t="s">
        <v>258</v>
      </c>
      <c r="KH2" t="s">
        <v>416</v>
      </c>
      <c r="KI2" t="s">
        <v>417</v>
      </c>
      <c r="KJ2" t="s">
        <v>259</v>
      </c>
      <c r="KK2" t="s">
        <v>260</v>
      </c>
      <c r="KL2" t="s">
        <v>261</v>
      </c>
      <c r="KM2" t="s">
        <v>262</v>
      </c>
      <c r="KN2" t="s">
        <v>263</v>
      </c>
      <c r="KO2" t="s">
        <v>148</v>
      </c>
      <c r="KP2" t="s">
        <v>149</v>
      </c>
      <c r="KQ2" t="s">
        <v>264</v>
      </c>
      <c r="KR2" t="s">
        <v>265</v>
      </c>
      <c r="KS2" t="s">
        <v>266</v>
      </c>
      <c r="KT2" t="s">
        <v>267</v>
      </c>
      <c r="KU2" t="s">
        <v>268</v>
      </c>
      <c r="KV2" t="s">
        <v>269</v>
      </c>
      <c r="KW2" t="s">
        <v>270</v>
      </c>
      <c r="KX2" t="s">
        <v>150</v>
      </c>
      <c r="KY2" t="s">
        <v>418</v>
      </c>
      <c r="KZ2" t="s">
        <v>419</v>
      </c>
      <c r="LA2" t="s">
        <v>271</v>
      </c>
      <c r="LB2" t="s">
        <v>272</v>
      </c>
      <c r="LC2" t="s">
        <v>341</v>
      </c>
      <c r="LD2" t="s">
        <v>342</v>
      </c>
      <c r="LE2" t="s">
        <v>151</v>
      </c>
      <c r="LF2" t="s">
        <v>273</v>
      </c>
      <c r="LG2" t="s">
        <v>274</v>
      </c>
      <c r="LH2" t="s">
        <v>152</v>
      </c>
      <c r="LI2" t="s">
        <v>153</v>
      </c>
      <c r="LJ2" t="s">
        <v>154</v>
      </c>
      <c r="LK2" t="s">
        <v>155</v>
      </c>
      <c r="LL2" t="s">
        <v>156</v>
      </c>
      <c r="LM2" t="s">
        <v>80</v>
      </c>
      <c r="LN2" t="s">
        <v>157</v>
      </c>
      <c r="LO2" t="s">
        <v>275</v>
      </c>
      <c r="LP2" t="s">
        <v>276</v>
      </c>
      <c r="LQ2" t="s">
        <v>277</v>
      </c>
      <c r="LR2" t="s">
        <v>278</v>
      </c>
      <c r="LS2" t="s">
        <v>343</v>
      </c>
      <c r="LT2" t="s">
        <v>279</v>
      </c>
      <c r="LU2" t="s">
        <v>280</v>
      </c>
      <c r="LV2" t="s">
        <v>281</v>
      </c>
      <c r="LW2" t="s">
        <v>282</v>
      </c>
      <c r="LX2" t="s">
        <v>283</v>
      </c>
      <c r="LY2" t="s">
        <v>284</v>
      </c>
      <c r="LZ2" t="s">
        <v>285</v>
      </c>
      <c r="MA2" t="s">
        <v>453</v>
      </c>
      <c r="MB2" t="s">
        <v>286</v>
      </c>
      <c r="MC2" t="s">
        <v>287</v>
      </c>
      <c r="MD2" t="s">
        <v>288</v>
      </c>
      <c r="ME2" t="s">
        <v>289</v>
      </c>
      <c r="MF2" t="s">
        <v>290</v>
      </c>
      <c r="MG2" t="s">
        <v>454</v>
      </c>
      <c r="MH2" t="s">
        <v>291</v>
      </c>
      <c r="MI2" t="s">
        <v>292</v>
      </c>
      <c r="MJ2" t="s">
        <v>293</v>
      </c>
      <c r="MK2" t="s">
        <v>294</v>
      </c>
      <c r="ML2" t="s">
        <v>455</v>
      </c>
      <c r="MM2" t="s">
        <v>456</v>
      </c>
      <c r="MN2" t="s">
        <v>295</v>
      </c>
      <c r="MO2" t="s">
        <v>420</v>
      </c>
      <c r="MP2" t="s">
        <v>296</v>
      </c>
      <c r="MQ2" t="s">
        <v>297</v>
      </c>
      <c r="MR2" t="s">
        <v>298</v>
      </c>
      <c r="MS2" t="s">
        <v>299</v>
      </c>
      <c r="MT2" t="s">
        <v>300</v>
      </c>
      <c r="MU2" t="s">
        <v>344</v>
      </c>
      <c r="MV2" t="s">
        <v>367</v>
      </c>
      <c r="MW2" t="s">
        <v>421</v>
      </c>
      <c r="MX2" t="s">
        <v>368</v>
      </c>
      <c r="MY2" t="s">
        <v>369</v>
      </c>
      <c r="MZ2" t="s">
        <v>370</v>
      </c>
      <c r="NA2" t="s">
        <v>371</v>
      </c>
      <c r="NB2" t="s">
        <v>158</v>
      </c>
      <c r="NC2" t="s">
        <v>301</v>
      </c>
      <c r="ND2" t="s">
        <v>302</v>
      </c>
      <c r="NE2" t="s">
        <v>303</v>
      </c>
      <c r="NF2" t="s">
        <v>304</v>
      </c>
      <c r="NG2" t="s">
        <v>305</v>
      </c>
      <c r="NH2" s="4" t="s">
        <v>159</v>
      </c>
      <c r="NI2" t="s">
        <v>422</v>
      </c>
      <c r="NJ2" t="s">
        <v>345</v>
      </c>
      <c r="NK2" t="s">
        <v>457</v>
      </c>
      <c r="NL2" t="s">
        <v>346</v>
      </c>
      <c r="NM2" t="s">
        <v>423</v>
      </c>
      <c r="NN2" t="s">
        <v>431</v>
      </c>
      <c r="NO2" t="s">
        <v>160</v>
      </c>
      <c r="NP2" t="s">
        <v>161</v>
      </c>
      <c r="NQ2" t="s">
        <v>347</v>
      </c>
      <c r="NR2" t="s">
        <v>348</v>
      </c>
      <c r="NS2" t="s">
        <v>349</v>
      </c>
      <c r="NT2" t="s">
        <v>350</v>
      </c>
      <c r="NU2" t="s">
        <v>162</v>
      </c>
      <c r="NV2" t="s">
        <v>306</v>
      </c>
      <c r="NW2" t="s">
        <v>307</v>
      </c>
      <c r="NX2" t="s">
        <v>163</v>
      </c>
      <c r="NY2" t="s">
        <v>308</v>
      </c>
      <c r="NZ2" t="s">
        <v>309</v>
      </c>
      <c r="OA2" t="s">
        <v>310</v>
      </c>
      <c r="OB2" t="s">
        <v>311</v>
      </c>
      <c r="OC2" t="s">
        <v>312</v>
      </c>
      <c r="OD2" t="s">
        <v>313</v>
      </c>
      <c r="OE2" t="s">
        <v>314</v>
      </c>
      <c r="OF2" t="s">
        <v>315</v>
      </c>
      <c r="OG2" t="s">
        <v>316</v>
      </c>
    </row>
    <row r="3" spans="1:397" x14ac:dyDescent="0.25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0.56699999999999995</v>
      </c>
      <c r="C4" t="s">
        <v>19</v>
      </c>
      <c r="D4" t="str">
        <f t="shared" si="0"/>
        <v/>
      </c>
    </row>
    <row r="5" spans="1:397" x14ac:dyDescent="0.25">
      <c r="B5" s="5">
        <v>0.432</v>
      </c>
      <c r="C5" t="s">
        <v>22</v>
      </c>
      <c r="D5" t="str">
        <f t="shared" si="0"/>
        <v/>
      </c>
    </row>
    <row r="6" spans="1:397" x14ac:dyDescent="0.25">
      <c r="D6" t="str">
        <f t="shared" si="0"/>
        <v/>
      </c>
    </row>
    <row r="7" spans="1:397" x14ac:dyDescent="0.25">
      <c r="A7" t="s">
        <v>38</v>
      </c>
      <c r="D7">
        <f t="shared" si="0"/>
        <v>2</v>
      </c>
    </row>
    <row r="8" spans="1:397" x14ac:dyDescent="0.25">
      <c r="D8" t="str">
        <f t="shared" si="0"/>
        <v/>
      </c>
    </row>
    <row r="9" spans="1:397" x14ac:dyDescent="0.25">
      <c r="B9" s="5">
        <v>1</v>
      </c>
      <c r="C9" t="s">
        <v>19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39</v>
      </c>
      <c r="D11">
        <f t="shared" si="0"/>
        <v>2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26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40</v>
      </c>
      <c r="D15">
        <f t="shared" si="0"/>
        <v>29</v>
      </c>
    </row>
    <row r="16" spans="1:397" x14ac:dyDescent="0.25">
      <c r="D16" t="str">
        <f t="shared" si="0"/>
        <v/>
      </c>
    </row>
    <row r="17" spans="1:4" x14ac:dyDescent="0.25">
      <c r="B17" s="5">
        <v>1</v>
      </c>
      <c r="C17" t="s">
        <v>41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42</v>
      </c>
      <c r="D19">
        <f t="shared" si="0"/>
        <v>2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22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43</v>
      </c>
      <c r="D23">
        <f t="shared" si="0"/>
        <v>57</v>
      </c>
    </row>
    <row r="24" spans="1:4" x14ac:dyDescent="0.25">
      <c r="D24" t="str">
        <f t="shared" si="0"/>
        <v/>
      </c>
    </row>
    <row r="25" spans="1:4" x14ac:dyDescent="0.25">
      <c r="B25" s="5">
        <v>0.83699999999999997</v>
      </c>
      <c r="C25" t="s">
        <v>19</v>
      </c>
      <c r="D25" t="str">
        <f t="shared" si="0"/>
        <v/>
      </c>
    </row>
    <row r="26" spans="1:4" x14ac:dyDescent="0.25">
      <c r="B26" s="5">
        <v>0.16200000000000001</v>
      </c>
      <c r="C26" t="s">
        <v>22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44</v>
      </c>
      <c r="D28">
        <f t="shared" si="0"/>
        <v>113</v>
      </c>
    </row>
    <row r="29" spans="1:4" x14ac:dyDescent="0.25">
      <c r="D29" t="str">
        <f t="shared" si="0"/>
        <v/>
      </c>
    </row>
    <row r="30" spans="1:4" x14ac:dyDescent="0.25">
      <c r="B30" s="5">
        <v>0.122</v>
      </c>
      <c r="C30" t="s">
        <v>45</v>
      </c>
      <c r="D30" t="str">
        <f t="shared" si="0"/>
        <v/>
      </c>
    </row>
    <row r="31" spans="1:4" x14ac:dyDescent="0.25">
      <c r="B31" s="5">
        <v>0.877</v>
      </c>
      <c r="C31" t="s">
        <v>19</v>
      </c>
      <c r="D31" t="str">
        <f t="shared" si="0"/>
        <v/>
      </c>
    </row>
    <row r="32" spans="1:4" x14ac:dyDescent="0.25">
      <c r="D32" t="str">
        <f t="shared" si="0"/>
        <v/>
      </c>
    </row>
    <row r="33" spans="1:4" x14ac:dyDescent="0.25">
      <c r="A33" t="s">
        <v>46</v>
      </c>
      <c r="D33">
        <f t="shared" si="0"/>
        <v>4</v>
      </c>
    </row>
    <row r="34" spans="1:4" x14ac:dyDescent="0.25">
      <c r="D34" t="str">
        <f t="shared" si="0"/>
        <v/>
      </c>
    </row>
    <row r="35" spans="1:4" x14ac:dyDescent="0.25">
      <c r="B35" s="5">
        <v>1</v>
      </c>
      <c r="C35" t="s">
        <v>22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47</v>
      </c>
      <c r="D37">
        <f t="shared" si="0"/>
        <v>11</v>
      </c>
    </row>
    <row r="38" spans="1:4" x14ac:dyDescent="0.25">
      <c r="D38" t="str">
        <f t="shared" si="0"/>
        <v/>
      </c>
    </row>
    <row r="39" spans="1:4" x14ac:dyDescent="0.25">
      <c r="B39" s="5">
        <v>1</v>
      </c>
      <c r="C39" t="s">
        <v>19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48</v>
      </c>
      <c r="D41">
        <f t="shared" si="0"/>
        <v>3062</v>
      </c>
    </row>
    <row r="42" spans="1:4" x14ac:dyDescent="0.25">
      <c r="D42" t="str">
        <f t="shared" si="0"/>
        <v/>
      </c>
    </row>
    <row r="43" spans="1:4" x14ac:dyDescent="0.25">
      <c r="B43" s="5">
        <v>0</v>
      </c>
      <c r="C43" t="s">
        <v>49</v>
      </c>
      <c r="D43" t="str">
        <f t="shared" si="0"/>
        <v/>
      </c>
    </row>
    <row r="44" spans="1:4" x14ac:dyDescent="0.25">
      <c r="B44" s="5">
        <v>0.41599999999999998</v>
      </c>
      <c r="C44" t="s">
        <v>19</v>
      </c>
      <c r="D44" t="str">
        <f t="shared" si="0"/>
        <v/>
      </c>
    </row>
    <row r="45" spans="1:4" x14ac:dyDescent="0.25">
      <c r="B45" s="5">
        <v>0.183</v>
      </c>
      <c r="C45" t="s">
        <v>26</v>
      </c>
      <c r="D45" t="str">
        <f t="shared" si="0"/>
        <v/>
      </c>
    </row>
    <row r="46" spans="1:4" x14ac:dyDescent="0.25">
      <c r="B46" s="5">
        <v>0.35099999999999998</v>
      </c>
      <c r="C46" t="s">
        <v>21</v>
      </c>
      <c r="D46" t="str">
        <f t="shared" si="0"/>
        <v/>
      </c>
    </row>
    <row r="47" spans="1:4" x14ac:dyDescent="0.25">
      <c r="B47" s="5">
        <v>4.7E-2</v>
      </c>
      <c r="C47" t="s">
        <v>24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50</v>
      </c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5">
        <v>1</v>
      </c>
      <c r="C51" t="s">
        <v>22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51</v>
      </c>
      <c r="D53">
        <f t="shared" si="0"/>
        <v>13</v>
      </c>
    </row>
    <row r="54" spans="1:4" x14ac:dyDescent="0.25">
      <c r="D54" t="str">
        <f t="shared" si="0"/>
        <v/>
      </c>
    </row>
    <row r="55" spans="1:4" x14ac:dyDescent="0.25">
      <c r="B55" s="5">
        <v>0.83399999999999996</v>
      </c>
      <c r="C55" t="s">
        <v>19</v>
      </c>
      <c r="D55" t="str">
        <f t="shared" si="0"/>
        <v/>
      </c>
    </row>
    <row r="56" spans="1:4" x14ac:dyDescent="0.25">
      <c r="B56" s="5">
        <v>0.16500000000000001</v>
      </c>
      <c r="C56" t="s">
        <v>22</v>
      </c>
      <c r="D56" t="str">
        <f t="shared" si="0"/>
        <v/>
      </c>
    </row>
    <row r="57" spans="1:4" x14ac:dyDescent="0.25">
      <c r="D57" t="str">
        <f t="shared" si="0"/>
        <v/>
      </c>
    </row>
    <row r="58" spans="1:4" x14ac:dyDescent="0.25">
      <c r="A58" t="s">
        <v>52</v>
      </c>
      <c r="D58">
        <f t="shared" si="0"/>
        <v>28</v>
      </c>
    </row>
    <row r="59" spans="1:4" x14ac:dyDescent="0.25">
      <c r="D59" t="str">
        <f t="shared" si="0"/>
        <v/>
      </c>
    </row>
    <row r="60" spans="1:4" x14ac:dyDescent="0.25">
      <c r="B60" s="5">
        <v>1</v>
      </c>
      <c r="C60" t="s">
        <v>22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53</v>
      </c>
      <c r="D62">
        <f t="shared" si="0"/>
        <v>18</v>
      </c>
    </row>
    <row r="63" spans="1:4" x14ac:dyDescent="0.25">
      <c r="D63" t="str">
        <f t="shared" si="0"/>
        <v/>
      </c>
    </row>
    <row r="64" spans="1:4" x14ac:dyDescent="0.25">
      <c r="B64" s="5">
        <v>1</v>
      </c>
      <c r="C64" t="s">
        <v>22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54</v>
      </c>
      <c r="D66">
        <f t="shared" si="0"/>
        <v>35</v>
      </c>
    </row>
    <row r="67" spans="1:4" x14ac:dyDescent="0.25">
      <c r="D67" t="str">
        <f t="shared" ref="D67:D130" si="1">IFERROR(HLOOKUP($A67,$E$2:$OG$3,2,FALSE),"")</f>
        <v/>
      </c>
    </row>
    <row r="68" spans="1:4" x14ac:dyDescent="0.25">
      <c r="B68" s="5">
        <v>1</v>
      </c>
      <c r="C68" t="s">
        <v>22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55</v>
      </c>
      <c r="D70">
        <f t="shared" si="1"/>
        <v>3</v>
      </c>
    </row>
    <row r="71" spans="1:4" x14ac:dyDescent="0.25">
      <c r="D71" t="str">
        <f t="shared" si="1"/>
        <v/>
      </c>
    </row>
    <row r="72" spans="1:4" x14ac:dyDescent="0.25">
      <c r="B72" s="5">
        <v>1</v>
      </c>
      <c r="C72" t="s">
        <v>22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56</v>
      </c>
      <c r="D74">
        <f t="shared" si="1"/>
        <v>70</v>
      </c>
    </row>
    <row r="75" spans="1:4" x14ac:dyDescent="0.25">
      <c r="D75" t="str">
        <f t="shared" si="1"/>
        <v/>
      </c>
    </row>
    <row r="76" spans="1:4" x14ac:dyDescent="0.25">
      <c r="B76" s="5">
        <v>0.63100000000000001</v>
      </c>
      <c r="C76" t="s">
        <v>19</v>
      </c>
      <c r="D76" t="str">
        <f t="shared" si="1"/>
        <v/>
      </c>
    </row>
    <row r="77" spans="1:4" x14ac:dyDescent="0.25">
      <c r="B77" s="5">
        <v>0.36799999999999999</v>
      </c>
      <c r="C77" t="s">
        <v>22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57</v>
      </c>
      <c r="D79">
        <f t="shared" si="1"/>
        <v>17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22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58</v>
      </c>
      <c r="D83">
        <f t="shared" si="1"/>
        <v>19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22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59</v>
      </c>
      <c r="D87">
        <f t="shared" si="1"/>
        <v>24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22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60</v>
      </c>
      <c r="D91">
        <f t="shared" si="1"/>
        <v>3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19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61</v>
      </c>
      <c r="D95">
        <f t="shared" si="1"/>
        <v>26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19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62</v>
      </c>
      <c r="D99">
        <f t="shared" si="1"/>
        <v>51</v>
      </c>
    </row>
    <row r="100" spans="1:4" x14ac:dyDescent="0.25">
      <c r="D100" t="str">
        <f t="shared" si="1"/>
        <v/>
      </c>
    </row>
    <row r="101" spans="1:4" x14ac:dyDescent="0.25">
      <c r="B101" s="5">
        <v>2.5000000000000001E-2</v>
      </c>
      <c r="C101" t="s">
        <v>19</v>
      </c>
      <c r="D101" t="str">
        <f t="shared" si="1"/>
        <v/>
      </c>
    </row>
    <row r="102" spans="1:4" x14ac:dyDescent="0.25">
      <c r="B102" s="5">
        <v>0.97399999999999998</v>
      </c>
      <c r="C102" t="s">
        <v>41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63</v>
      </c>
      <c r="D104">
        <f t="shared" si="1"/>
        <v>2</v>
      </c>
    </row>
    <row r="105" spans="1:4" x14ac:dyDescent="0.25">
      <c r="D105" t="str">
        <f t="shared" si="1"/>
        <v/>
      </c>
    </row>
    <row r="106" spans="1:4" x14ac:dyDescent="0.25">
      <c r="B106" s="5">
        <v>1</v>
      </c>
      <c r="C106" t="s">
        <v>19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64</v>
      </c>
      <c r="D108">
        <f t="shared" si="1"/>
        <v>54</v>
      </c>
    </row>
    <row r="109" spans="1:4" x14ac:dyDescent="0.25">
      <c r="D109" t="str">
        <f t="shared" si="1"/>
        <v/>
      </c>
    </row>
    <row r="110" spans="1:4" x14ac:dyDescent="0.25">
      <c r="B110" s="5">
        <v>0.84299999999999997</v>
      </c>
      <c r="C110" t="s">
        <v>19</v>
      </c>
      <c r="D110" t="str">
        <f t="shared" si="1"/>
        <v/>
      </c>
    </row>
    <row r="111" spans="1:4" x14ac:dyDescent="0.25">
      <c r="B111" s="5">
        <v>0.156</v>
      </c>
      <c r="C111" t="s">
        <v>26</v>
      </c>
      <c r="D111" t="str">
        <f t="shared" si="1"/>
        <v/>
      </c>
    </row>
    <row r="112" spans="1:4" x14ac:dyDescent="0.25">
      <c r="D112" t="str">
        <f t="shared" si="1"/>
        <v/>
      </c>
    </row>
    <row r="113" spans="1:4" x14ac:dyDescent="0.25">
      <c r="A113" t="s">
        <v>65</v>
      </c>
      <c r="D113">
        <f t="shared" si="1"/>
        <v>19</v>
      </c>
    </row>
    <row r="114" spans="1:4" x14ac:dyDescent="0.25">
      <c r="D114" t="str">
        <f t="shared" si="1"/>
        <v/>
      </c>
    </row>
    <row r="115" spans="1:4" x14ac:dyDescent="0.25">
      <c r="B115" s="5">
        <v>0.20399999999999999</v>
      </c>
      <c r="C115" t="s">
        <v>19</v>
      </c>
      <c r="D115" t="str">
        <f t="shared" si="1"/>
        <v/>
      </c>
    </row>
    <row r="116" spans="1:4" x14ac:dyDescent="0.25">
      <c r="B116" s="5">
        <v>0.79500000000000004</v>
      </c>
      <c r="C116" t="s">
        <v>66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67</v>
      </c>
      <c r="D118">
        <f t="shared" si="1"/>
        <v>34</v>
      </c>
    </row>
    <row r="119" spans="1:4" x14ac:dyDescent="0.25">
      <c r="D119" t="str">
        <f t="shared" si="1"/>
        <v/>
      </c>
    </row>
    <row r="120" spans="1:4" x14ac:dyDescent="0.25">
      <c r="B120" s="5">
        <v>0.58899999999999997</v>
      </c>
      <c r="C120" t="s">
        <v>19</v>
      </c>
      <c r="D120" t="str">
        <f t="shared" si="1"/>
        <v/>
      </c>
    </row>
    <row r="121" spans="1:4" x14ac:dyDescent="0.25">
      <c r="B121" s="5">
        <v>0.41</v>
      </c>
      <c r="C121" t="s">
        <v>66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68</v>
      </c>
      <c r="D123">
        <f t="shared" si="1"/>
        <v>26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69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70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19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71</v>
      </c>
      <c r="D131">
        <f t="shared" ref="D131:D194" si="2">IFERROR(HLOOKUP($A131,$E$2:$OG$3,2,FALSE),"")</f>
        <v>4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19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72</v>
      </c>
      <c r="D135">
        <f t="shared" si="2"/>
        <v>25</v>
      </c>
    </row>
    <row r="136" spans="1:4" x14ac:dyDescent="0.25">
      <c r="D136" t="str">
        <f t="shared" si="2"/>
        <v/>
      </c>
    </row>
    <row r="137" spans="1:4" x14ac:dyDescent="0.25">
      <c r="B137" s="5">
        <v>0.94099999999999995</v>
      </c>
      <c r="C137" t="s">
        <v>19</v>
      </c>
      <c r="D137" t="str">
        <f t="shared" si="2"/>
        <v/>
      </c>
    </row>
    <row r="138" spans="1:4" x14ac:dyDescent="0.25">
      <c r="B138" s="5">
        <v>5.8000000000000003E-2</v>
      </c>
      <c r="C138" t="s">
        <v>66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t="s">
        <v>73</v>
      </c>
      <c r="D140">
        <f t="shared" si="2"/>
        <v>6</v>
      </c>
    </row>
    <row r="141" spans="1:4" x14ac:dyDescent="0.25">
      <c r="D141" t="str">
        <f t="shared" si="2"/>
        <v/>
      </c>
    </row>
    <row r="142" spans="1:4" x14ac:dyDescent="0.25">
      <c r="B142" s="5">
        <v>1</v>
      </c>
      <c r="C142" t="s">
        <v>22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74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5">
        <v>1</v>
      </c>
      <c r="C146" t="s">
        <v>19</v>
      </c>
      <c r="D146" t="str">
        <f t="shared" si="2"/>
        <v/>
      </c>
    </row>
    <row r="147" spans="1:4" x14ac:dyDescent="0.25">
      <c r="D147" t="str">
        <f t="shared" si="2"/>
        <v/>
      </c>
    </row>
    <row r="148" spans="1:4" x14ac:dyDescent="0.25">
      <c r="A148" t="s">
        <v>75</v>
      </c>
      <c r="D148">
        <f t="shared" si="2"/>
        <v>38</v>
      </c>
    </row>
    <row r="149" spans="1:4" x14ac:dyDescent="0.25">
      <c r="D149" t="str">
        <f t="shared" si="2"/>
        <v/>
      </c>
    </row>
    <row r="150" spans="1:4" x14ac:dyDescent="0.25">
      <c r="B150" s="5">
        <v>1</v>
      </c>
      <c r="C150" t="s">
        <v>66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76</v>
      </c>
      <c r="D152">
        <f t="shared" si="2"/>
        <v>121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66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77</v>
      </c>
      <c r="D156">
        <f t="shared" si="2"/>
        <v>2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66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78</v>
      </c>
      <c r="D160">
        <f t="shared" si="2"/>
        <v>66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19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79</v>
      </c>
      <c r="D164">
        <f t="shared" si="2"/>
        <v>589</v>
      </c>
    </row>
    <row r="165" spans="1:4" x14ac:dyDescent="0.25">
      <c r="D165" t="str">
        <f t="shared" si="2"/>
        <v/>
      </c>
    </row>
    <row r="166" spans="1:4" x14ac:dyDescent="0.25">
      <c r="B166" s="5">
        <v>1</v>
      </c>
      <c r="C166" t="s">
        <v>19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80</v>
      </c>
      <c r="D168">
        <f t="shared" si="2"/>
        <v>22</v>
      </c>
    </row>
    <row r="169" spans="1:4" x14ac:dyDescent="0.25">
      <c r="D169" t="str">
        <f t="shared" si="2"/>
        <v/>
      </c>
    </row>
    <row r="170" spans="1:4" x14ac:dyDescent="0.25">
      <c r="B170" s="5">
        <v>1</v>
      </c>
      <c r="C170" t="s">
        <v>66</v>
      </c>
      <c r="D170" t="str">
        <f t="shared" si="2"/>
        <v/>
      </c>
    </row>
    <row r="171" spans="1:4" x14ac:dyDescent="0.25">
      <c r="A171" t="s">
        <v>36</v>
      </c>
      <c r="B171" t="s">
        <v>9</v>
      </c>
      <c r="D171" t="str">
        <f t="shared" si="2"/>
        <v/>
      </c>
    </row>
    <row r="172" spans="1:4" x14ac:dyDescent="0.25">
      <c r="A172" t="s">
        <v>81</v>
      </c>
      <c r="D172">
        <f t="shared" si="2"/>
        <v>4</v>
      </c>
    </row>
    <row r="173" spans="1:4" x14ac:dyDescent="0.25">
      <c r="D173" t="str">
        <f t="shared" si="2"/>
        <v/>
      </c>
    </row>
    <row r="174" spans="1:4" x14ac:dyDescent="0.25">
      <c r="B174" s="5">
        <v>1</v>
      </c>
      <c r="C174" t="s">
        <v>19</v>
      </c>
      <c r="D174" t="str">
        <f t="shared" si="2"/>
        <v/>
      </c>
    </row>
    <row r="175" spans="1:4" x14ac:dyDescent="0.25">
      <c r="D175" t="str">
        <f t="shared" si="2"/>
        <v/>
      </c>
    </row>
    <row r="176" spans="1:4" x14ac:dyDescent="0.25">
      <c r="A176" t="s">
        <v>82</v>
      </c>
      <c r="D176">
        <f t="shared" si="2"/>
        <v>4</v>
      </c>
    </row>
    <row r="177" spans="1:4" x14ac:dyDescent="0.25">
      <c r="D177" t="str">
        <f t="shared" si="2"/>
        <v/>
      </c>
    </row>
    <row r="178" spans="1:4" x14ac:dyDescent="0.25">
      <c r="B178" s="5">
        <v>1</v>
      </c>
      <c r="C178" t="s">
        <v>26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83</v>
      </c>
      <c r="D180">
        <f t="shared" si="2"/>
        <v>3</v>
      </c>
    </row>
    <row r="181" spans="1:4" x14ac:dyDescent="0.25">
      <c r="D181" t="str">
        <f t="shared" si="2"/>
        <v/>
      </c>
    </row>
    <row r="182" spans="1:4" x14ac:dyDescent="0.25">
      <c r="B182" s="5">
        <v>0.77600000000000002</v>
      </c>
      <c r="C182" t="s">
        <v>84</v>
      </c>
      <c r="D182" t="str">
        <f t="shared" si="2"/>
        <v/>
      </c>
    </row>
    <row r="183" spans="1:4" x14ac:dyDescent="0.25">
      <c r="B183" s="5">
        <v>0.223</v>
      </c>
      <c r="C183" t="s">
        <v>23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85</v>
      </c>
      <c r="D185">
        <f t="shared" si="2"/>
        <v>15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84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86</v>
      </c>
      <c r="D189">
        <f t="shared" si="2"/>
        <v>15</v>
      </c>
    </row>
    <row r="190" spans="1:4" x14ac:dyDescent="0.25">
      <c r="D190" t="str">
        <f t="shared" si="2"/>
        <v/>
      </c>
    </row>
    <row r="191" spans="1:4" x14ac:dyDescent="0.25">
      <c r="B191" s="5">
        <v>0.58599999999999997</v>
      </c>
      <c r="C191" t="s">
        <v>19</v>
      </c>
      <c r="D191" t="str">
        <f t="shared" si="2"/>
        <v/>
      </c>
    </row>
    <row r="192" spans="1:4" x14ac:dyDescent="0.25">
      <c r="B192" s="5">
        <v>0.41299999999999998</v>
      </c>
      <c r="C192" t="s">
        <v>23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87</v>
      </c>
      <c r="D194">
        <f t="shared" si="2"/>
        <v>78</v>
      </c>
    </row>
    <row r="195" spans="1:4" x14ac:dyDescent="0.25">
      <c r="D195" t="str">
        <f t="shared" ref="D195:D258" si="3">IFERROR(HLOOKUP($A195,$E$2:$OG$3,2,FALSE),"")</f>
        <v/>
      </c>
    </row>
    <row r="196" spans="1:4" x14ac:dyDescent="0.25">
      <c r="B196" s="5">
        <v>1</v>
      </c>
      <c r="C196" t="s">
        <v>84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88</v>
      </c>
      <c r="D198">
        <f t="shared" si="3"/>
        <v>22</v>
      </c>
    </row>
    <row r="199" spans="1:4" x14ac:dyDescent="0.25">
      <c r="D199" t="str">
        <f t="shared" si="3"/>
        <v/>
      </c>
    </row>
    <row r="200" spans="1:4" x14ac:dyDescent="0.25">
      <c r="B200" s="5">
        <v>1</v>
      </c>
      <c r="C200" t="s">
        <v>26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89</v>
      </c>
      <c r="D202">
        <f t="shared" si="3"/>
        <v>8</v>
      </c>
    </row>
    <row r="203" spans="1:4" x14ac:dyDescent="0.25">
      <c r="D203" t="str">
        <f t="shared" si="3"/>
        <v/>
      </c>
    </row>
    <row r="204" spans="1:4" x14ac:dyDescent="0.25">
      <c r="B204" s="5">
        <v>0.877</v>
      </c>
      <c r="C204" t="s">
        <v>90</v>
      </c>
      <c r="D204" t="str">
        <f t="shared" si="3"/>
        <v/>
      </c>
    </row>
    <row r="205" spans="1:4" x14ac:dyDescent="0.25">
      <c r="B205" s="5">
        <v>0.122</v>
      </c>
      <c r="C205" t="s">
        <v>28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91</v>
      </c>
      <c r="D207">
        <f t="shared" si="3"/>
        <v>11</v>
      </c>
    </row>
    <row r="208" spans="1:4" x14ac:dyDescent="0.25">
      <c r="D208" t="str">
        <f t="shared" si="3"/>
        <v/>
      </c>
    </row>
    <row r="209" spans="1:4" x14ac:dyDescent="0.25">
      <c r="B209" s="5">
        <v>1</v>
      </c>
      <c r="C209" t="s">
        <v>26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92</v>
      </c>
      <c r="D211">
        <f t="shared" si="3"/>
        <v>39</v>
      </c>
    </row>
    <row r="212" spans="1:4" x14ac:dyDescent="0.25">
      <c r="D212" t="str">
        <f t="shared" si="3"/>
        <v/>
      </c>
    </row>
    <row r="213" spans="1:4" x14ac:dyDescent="0.25">
      <c r="B213" s="5">
        <v>1</v>
      </c>
      <c r="C213" t="s">
        <v>26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93</v>
      </c>
      <c r="D215">
        <f t="shared" si="3"/>
        <v>0</v>
      </c>
    </row>
    <row r="216" spans="1:4" x14ac:dyDescent="0.25">
      <c r="D216" t="str">
        <f t="shared" si="3"/>
        <v/>
      </c>
    </row>
    <row r="217" spans="1:4" x14ac:dyDescent="0.25">
      <c r="A217" t="s">
        <v>94</v>
      </c>
      <c r="D217">
        <f t="shared" si="3"/>
        <v>10</v>
      </c>
    </row>
    <row r="218" spans="1:4" x14ac:dyDescent="0.25">
      <c r="D218" t="str">
        <f t="shared" si="3"/>
        <v/>
      </c>
    </row>
    <row r="219" spans="1:4" x14ac:dyDescent="0.25">
      <c r="B219" s="5">
        <v>1</v>
      </c>
      <c r="C219" t="s">
        <v>28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95</v>
      </c>
      <c r="D221">
        <f t="shared" si="3"/>
        <v>69</v>
      </c>
    </row>
    <row r="222" spans="1:4" x14ac:dyDescent="0.25">
      <c r="D222" t="str">
        <f t="shared" si="3"/>
        <v/>
      </c>
    </row>
    <row r="223" spans="1:4" x14ac:dyDescent="0.25">
      <c r="B223" s="5">
        <v>0.97799999999999998</v>
      </c>
      <c r="C223" t="s">
        <v>26</v>
      </c>
      <c r="D223" t="str">
        <f t="shared" si="3"/>
        <v/>
      </c>
    </row>
    <row r="224" spans="1:4" x14ac:dyDescent="0.25">
      <c r="B224" s="5">
        <v>2.1000000000000001E-2</v>
      </c>
      <c r="C224" t="s">
        <v>23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96</v>
      </c>
      <c r="D226">
        <f t="shared" si="3"/>
        <v>181</v>
      </c>
    </row>
    <row r="227" spans="1:4" x14ac:dyDescent="0.25">
      <c r="D227" t="str">
        <f t="shared" si="3"/>
        <v/>
      </c>
    </row>
    <row r="228" spans="1:4" x14ac:dyDescent="0.25">
      <c r="B228" s="5">
        <v>7.0999999999999994E-2</v>
      </c>
      <c r="C228" t="s">
        <v>19</v>
      </c>
      <c r="D228" t="str">
        <f t="shared" si="3"/>
        <v/>
      </c>
    </row>
    <row r="229" spans="1:4" x14ac:dyDescent="0.25">
      <c r="B229" s="5">
        <v>0.92800000000000005</v>
      </c>
      <c r="C229" t="s">
        <v>26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97</v>
      </c>
      <c r="D231">
        <f t="shared" si="3"/>
        <v>15</v>
      </c>
    </row>
    <row r="232" spans="1:4" x14ac:dyDescent="0.25">
      <c r="D232" t="str">
        <f t="shared" si="3"/>
        <v/>
      </c>
    </row>
    <row r="233" spans="1:4" x14ac:dyDescent="0.25">
      <c r="B233" s="5">
        <v>0.35499999999999998</v>
      </c>
      <c r="C233" t="s">
        <v>19</v>
      </c>
      <c r="D233" t="str">
        <f t="shared" si="3"/>
        <v/>
      </c>
    </row>
    <row r="234" spans="1:4" x14ac:dyDescent="0.25">
      <c r="B234" s="5">
        <v>0.64400000000000002</v>
      </c>
      <c r="C234" t="s">
        <v>27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98</v>
      </c>
      <c r="D236">
        <f t="shared" si="3"/>
        <v>2</v>
      </c>
    </row>
    <row r="237" spans="1:4" x14ac:dyDescent="0.25">
      <c r="D237" t="str">
        <f t="shared" si="3"/>
        <v/>
      </c>
    </row>
    <row r="238" spans="1:4" x14ac:dyDescent="0.25">
      <c r="B238" s="5">
        <v>1</v>
      </c>
      <c r="C238" t="s">
        <v>28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99</v>
      </c>
      <c r="D240">
        <f t="shared" si="3"/>
        <v>0</v>
      </c>
    </row>
    <row r="241" spans="1:4" x14ac:dyDescent="0.25">
      <c r="D241" t="str">
        <f t="shared" si="3"/>
        <v/>
      </c>
    </row>
    <row r="242" spans="1:4" x14ac:dyDescent="0.25">
      <c r="A242" t="s">
        <v>100</v>
      </c>
      <c r="D242">
        <f t="shared" si="3"/>
        <v>5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23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101</v>
      </c>
      <c r="D246">
        <f t="shared" si="3"/>
        <v>0</v>
      </c>
    </row>
    <row r="247" spans="1:4" x14ac:dyDescent="0.25">
      <c r="D247" t="str">
        <f t="shared" si="3"/>
        <v/>
      </c>
    </row>
    <row r="248" spans="1:4" x14ac:dyDescent="0.25">
      <c r="A248" t="s">
        <v>102</v>
      </c>
      <c r="D248">
        <f t="shared" si="3"/>
        <v>2</v>
      </c>
    </row>
    <row r="249" spans="1:4" x14ac:dyDescent="0.25">
      <c r="D249" t="str">
        <f t="shared" si="3"/>
        <v/>
      </c>
    </row>
    <row r="250" spans="1:4" x14ac:dyDescent="0.25">
      <c r="B250" s="5">
        <v>1</v>
      </c>
      <c r="C250" t="s">
        <v>45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103</v>
      </c>
      <c r="D252">
        <f t="shared" si="3"/>
        <v>16</v>
      </c>
    </row>
    <row r="253" spans="1:4" x14ac:dyDescent="0.25">
      <c r="D253" t="str">
        <f t="shared" si="3"/>
        <v/>
      </c>
    </row>
    <row r="254" spans="1:4" x14ac:dyDescent="0.25">
      <c r="B254" s="5">
        <v>1</v>
      </c>
      <c r="C254" t="s">
        <v>22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s="4" t="s">
        <v>104</v>
      </c>
      <c r="D256">
        <f t="shared" si="3"/>
        <v>4</v>
      </c>
    </row>
    <row r="257" spans="1:4" x14ac:dyDescent="0.25">
      <c r="D257" t="str">
        <f t="shared" si="3"/>
        <v/>
      </c>
    </row>
    <row r="258" spans="1:4" x14ac:dyDescent="0.25">
      <c r="B258" s="5">
        <v>1</v>
      </c>
      <c r="C258" t="s">
        <v>19</v>
      </c>
      <c r="D258" t="str">
        <f t="shared" si="3"/>
        <v/>
      </c>
    </row>
    <row r="259" spans="1:4" x14ac:dyDescent="0.25">
      <c r="D259" t="str">
        <f t="shared" ref="D259:D322" si="4">IFERROR(HLOOKUP($A259,$E$2:$OG$3,2,FALSE),"")</f>
        <v/>
      </c>
    </row>
    <row r="260" spans="1:4" x14ac:dyDescent="0.25">
      <c r="A260" t="s">
        <v>105</v>
      </c>
      <c r="D260">
        <f t="shared" si="4"/>
        <v>2</v>
      </c>
    </row>
    <row r="261" spans="1:4" x14ac:dyDescent="0.25">
      <c r="D261" t="str">
        <f t="shared" si="4"/>
        <v/>
      </c>
    </row>
    <row r="262" spans="1:4" x14ac:dyDescent="0.25">
      <c r="B262" s="5">
        <v>1</v>
      </c>
      <c r="C262" t="s">
        <v>23</v>
      </c>
      <c r="D262" t="str">
        <f t="shared" si="4"/>
        <v/>
      </c>
    </row>
    <row r="263" spans="1:4" x14ac:dyDescent="0.25">
      <c r="D263" t="str">
        <f t="shared" si="4"/>
        <v/>
      </c>
    </row>
    <row r="264" spans="1:4" x14ac:dyDescent="0.25">
      <c r="A264" t="s">
        <v>106</v>
      </c>
      <c r="D264">
        <f t="shared" si="4"/>
        <v>12</v>
      </c>
    </row>
    <row r="265" spans="1:4" x14ac:dyDescent="0.25">
      <c r="D265" t="str">
        <f t="shared" si="4"/>
        <v/>
      </c>
    </row>
    <row r="266" spans="1:4" x14ac:dyDescent="0.25">
      <c r="B266" s="5">
        <v>1</v>
      </c>
      <c r="C266" t="s">
        <v>19</v>
      </c>
      <c r="D266" t="str">
        <f t="shared" si="4"/>
        <v/>
      </c>
    </row>
    <row r="267" spans="1:4" x14ac:dyDescent="0.25">
      <c r="D267" t="str">
        <f t="shared" si="4"/>
        <v/>
      </c>
    </row>
    <row r="268" spans="1:4" x14ac:dyDescent="0.25">
      <c r="A268" t="s">
        <v>107</v>
      </c>
      <c r="D268">
        <f t="shared" si="4"/>
        <v>7</v>
      </c>
    </row>
    <row r="269" spans="1:4" x14ac:dyDescent="0.25">
      <c r="D269" t="str">
        <f t="shared" si="4"/>
        <v/>
      </c>
    </row>
    <row r="270" spans="1:4" x14ac:dyDescent="0.25">
      <c r="B270" s="5">
        <v>0.54500000000000004</v>
      </c>
      <c r="C270" t="s">
        <v>19</v>
      </c>
      <c r="D270" t="str">
        <f t="shared" si="4"/>
        <v/>
      </c>
    </row>
    <row r="271" spans="1:4" x14ac:dyDescent="0.25">
      <c r="B271" s="5">
        <v>0.45400000000000001</v>
      </c>
      <c r="C271" t="s">
        <v>26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108</v>
      </c>
      <c r="D273">
        <f t="shared" si="4"/>
        <v>18</v>
      </c>
    </row>
    <row r="274" spans="1:4" x14ac:dyDescent="0.25">
      <c r="D274" t="str">
        <f t="shared" si="4"/>
        <v/>
      </c>
    </row>
    <row r="275" spans="1:4" x14ac:dyDescent="0.25">
      <c r="B275" s="5">
        <v>1</v>
      </c>
      <c r="C275" t="s">
        <v>19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109</v>
      </c>
      <c r="D277">
        <f t="shared" si="4"/>
        <v>4</v>
      </c>
    </row>
    <row r="278" spans="1:4" x14ac:dyDescent="0.25">
      <c r="D278" t="str">
        <f t="shared" si="4"/>
        <v/>
      </c>
    </row>
    <row r="279" spans="1:4" x14ac:dyDescent="0.25">
      <c r="B279" s="5">
        <v>1</v>
      </c>
      <c r="C279" t="s">
        <v>19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110</v>
      </c>
      <c r="D281">
        <f t="shared" si="4"/>
        <v>3</v>
      </c>
    </row>
    <row r="282" spans="1:4" x14ac:dyDescent="0.25">
      <c r="D282" t="str">
        <f t="shared" si="4"/>
        <v/>
      </c>
    </row>
    <row r="283" spans="1:4" x14ac:dyDescent="0.25">
      <c r="B283" s="5">
        <v>1</v>
      </c>
      <c r="C283" t="s">
        <v>45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111</v>
      </c>
      <c r="D285">
        <f t="shared" si="4"/>
        <v>17</v>
      </c>
    </row>
    <row r="286" spans="1:4" x14ac:dyDescent="0.25">
      <c r="D286" t="str">
        <f t="shared" si="4"/>
        <v/>
      </c>
    </row>
    <row r="287" spans="1:4" x14ac:dyDescent="0.25">
      <c r="B287" s="5">
        <v>1</v>
      </c>
      <c r="C287" t="s">
        <v>19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112</v>
      </c>
      <c r="D289">
        <f t="shared" si="4"/>
        <v>5</v>
      </c>
    </row>
    <row r="290" spans="1:4" x14ac:dyDescent="0.25">
      <c r="D290" t="str">
        <f t="shared" si="4"/>
        <v/>
      </c>
    </row>
    <row r="291" spans="1:4" x14ac:dyDescent="0.25">
      <c r="B291" s="5">
        <v>1</v>
      </c>
      <c r="C291" t="s">
        <v>19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113</v>
      </c>
      <c r="D293">
        <f t="shared" si="4"/>
        <v>22</v>
      </c>
    </row>
    <row r="294" spans="1:4" x14ac:dyDescent="0.25">
      <c r="D294" t="str">
        <f t="shared" si="4"/>
        <v/>
      </c>
    </row>
    <row r="295" spans="1:4" x14ac:dyDescent="0.25">
      <c r="B295" s="5">
        <v>1</v>
      </c>
      <c r="C295" t="s">
        <v>19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114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19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115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116</v>
      </c>
      <c r="D303">
        <f t="shared" si="4"/>
        <v>4</v>
      </c>
    </row>
    <row r="304" spans="1:4" x14ac:dyDescent="0.25">
      <c r="D304" t="str">
        <f t="shared" si="4"/>
        <v/>
      </c>
    </row>
    <row r="305" spans="1:4" x14ac:dyDescent="0.25">
      <c r="B305" s="5">
        <v>1</v>
      </c>
      <c r="C305" t="s">
        <v>26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117</v>
      </c>
      <c r="D307">
        <f t="shared" si="4"/>
        <v>0</v>
      </c>
    </row>
    <row r="308" spans="1:4" x14ac:dyDescent="0.25">
      <c r="D308" t="str">
        <f t="shared" si="4"/>
        <v/>
      </c>
    </row>
    <row r="309" spans="1:4" x14ac:dyDescent="0.25">
      <c r="A309" t="s">
        <v>118</v>
      </c>
      <c r="D309">
        <f t="shared" si="4"/>
        <v>6</v>
      </c>
    </row>
    <row r="310" spans="1:4" x14ac:dyDescent="0.25">
      <c r="D310" t="str">
        <f t="shared" si="4"/>
        <v/>
      </c>
    </row>
    <row r="311" spans="1:4" x14ac:dyDescent="0.25">
      <c r="B311" s="5">
        <v>1</v>
      </c>
      <c r="C311" t="s">
        <v>19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119</v>
      </c>
      <c r="D313">
        <f t="shared" si="4"/>
        <v>6</v>
      </c>
    </row>
    <row r="314" spans="1:4" x14ac:dyDescent="0.25">
      <c r="D314" t="str">
        <f t="shared" si="4"/>
        <v/>
      </c>
    </row>
    <row r="315" spans="1:4" x14ac:dyDescent="0.25">
      <c r="B315" s="5">
        <v>1</v>
      </c>
      <c r="C315" t="s">
        <v>19</v>
      </c>
      <c r="D315" t="str">
        <f t="shared" si="4"/>
        <v/>
      </c>
    </row>
    <row r="316" spans="1:4" x14ac:dyDescent="0.25">
      <c r="D316" t="str">
        <f t="shared" si="4"/>
        <v/>
      </c>
    </row>
    <row r="317" spans="1:4" x14ac:dyDescent="0.25">
      <c r="A317" t="s">
        <v>120</v>
      </c>
      <c r="D317">
        <f t="shared" si="4"/>
        <v>146</v>
      </c>
    </row>
    <row r="318" spans="1:4" x14ac:dyDescent="0.25">
      <c r="D318" t="str">
        <f t="shared" si="4"/>
        <v/>
      </c>
    </row>
    <row r="319" spans="1:4" x14ac:dyDescent="0.25">
      <c r="B319" s="5">
        <v>1</v>
      </c>
      <c r="C319" t="s">
        <v>19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121</v>
      </c>
      <c r="D321">
        <f t="shared" si="4"/>
        <v>2</v>
      </c>
    </row>
    <row r="322" spans="1:4" x14ac:dyDescent="0.25">
      <c r="D322" t="str">
        <f t="shared" si="4"/>
        <v/>
      </c>
    </row>
    <row r="323" spans="1:4" x14ac:dyDescent="0.25">
      <c r="B323" s="5">
        <v>1</v>
      </c>
      <c r="C323" t="s">
        <v>28</v>
      </c>
      <c r="D323" t="str">
        <f t="shared" ref="D323:D386" si="5">IFERROR(HLOOKUP($A323,$E$2:$OG$3,2,FALSE),"")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122</v>
      </c>
      <c r="D325">
        <f t="shared" si="5"/>
        <v>2</v>
      </c>
    </row>
    <row r="326" spans="1:4" x14ac:dyDescent="0.25">
      <c r="D326" t="str">
        <f t="shared" si="5"/>
        <v/>
      </c>
    </row>
    <row r="327" spans="1:4" x14ac:dyDescent="0.25">
      <c r="B327" s="5">
        <v>1</v>
      </c>
      <c r="C327" t="s">
        <v>123</v>
      </c>
      <c r="D327" t="str">
        <f t="shared" si="5"/>
        <v/>
      </c>
    </row>
    <row r="328" spans="1:4" x14ac:dyDescent="0.25">
      <c r="D328" t="str">
        <f t="shared" si="5"/>
        <v/>
      </c>
    </row>
    <row r="329" spans="1:4" x14ac:dyDescent="0.25">
      <c r="A329" t="s">
        <v>124</v>
      </c>
      <c r="D329">
        <f t="shared" si="5"/>
        <v>29</v>
      </c>
    </row>
    <row r="330" spans="1:4" x14ac:dyDescent="0.25">
      <c r="D330" t="str">
        <f t="shared" si="5"/>
        <v/>
      </c>
    </row>
    <row r="331" spans="1:4" x14ac:dyDescent="0.25">
      <c r="B331" s="5">
        <v>1</v>
      </c>
      <c r="C331" t="s">
        <v>125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126</v>
      </c>
      <c r="D333">
        <f t="shared" si="5"/>
        <v>1</v>
      </c>
    </row>
    <row r="334" spans="1:4" x14ac:dyDescent="0.25">
      <c r="D334" t="str">
        <f t="shared" si="5"/>
        <v/>
      </c>
    </row>
    <row r="335" spans="1:4" x14ac:dyDescent="0.25">
      <c r="B335" s="5">
        <v>1</v>
      </c>
      <c r="C335" t="s">
        <v>23</v>
      </c>
      <c r="D335" t="str">
        <f t="shared" si="5"/>
        <v/>
      </c>
    </row>
    <row r="336" spans="1:4" x14ac:dyDescent="0.25">
      <c r="D336" t="str">
        <f t="shared" si="5"/>
        <v/>
      </c>
    </row>
    <row r="337" spans="1:4" x14ac:dyDescent="0.25">
      <c r="A337" t="s">
        <v>127</v>
      </c>
      <c r="D337">
        <f t="shared" si="5"/>
        <v>6</v>
      </c>
    </row>
    <row r="338" spans="1:4" x14ac:dyDescent="0.25">
      <c r="D338" t="str">
        <f t="shared" si="5"/>
        <v/>
      </c>
    </row>
    <row r="339" spans="1:4" x14ac:dyDescent="0.25">
      <c r="B339" s="5">
        <v>1</v>
      </c>
      <c r="C339" t="s">
        <v>45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128</v>
      </c>
      <c r="D341">
        <f t="shared" si="5"/>
        <v>21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69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129</v>
      </c>
      <c r="D345">
        <f t="shared" si="5"/>
        <v>2</v>
      </c>
    </row>
    <row r="346" spans="1:4" x14ac:dyDescent="0.25">
      <c r="D346" t="str">
        <f t="shared" si="5"/>
        <v/>
      </c>
    </row>
    <row r="347" spans="1:4" x14ac:dyDescent="0.25">
      <c r="B347" s="5">
        <v>1</v>
      </c>
      <c r="C347" t="s">
        <v>19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130</v>
      </c>
      <c r="D349">
        <f t="shared" si="5"/>
        <v>38</v>
      </c>
    </row>
    <row r="350" spans="1:4" x14ac:dyDescent="0.25">
      <c r="D350" t="str">
        <f t="shared" si="5"/>
        <v/>
      </c>
    </row>
    <row r="351" spans="1:4" x14ac:dyDescent="0.25">
      <c r="B351" s="5">
        <v>1</v>
      </c>
      <c r="C351" t="s">
        <v>23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131</v>
      </c>
      <c r="D353">
        <f t="shared" si="5"/>
        <v>19</v>
      </c>
    </row>
    <row r="354" spans="1:4" x14ac:dyDescent="0.25">
      <c r="D354" t="str">
        <f t="shared" si="5"/>
        <v/>
      </c>
    </row>
    <row r="355" spans="1:4" x14ac:dyDescent="0.25">
      <c r="B355" s="5">
        <v>1</v>
      </c>
      <c r="C355" t="s">
        <v>19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132</v>
      </c>
      <c r="D357">
        <f t="shared" si="5"/>
        <v>0</v>
      </c>
    </row>
    <row r="358" spans="1:4" x14ac:dyDescent="0.25">
      <c r="D358" t="str">
        <f t="shared" si="5"/>
        <v/>
      </c>
    </row>
    <row r="359" spans="1:4" x14ac:dyDescent="0.25">
      <c r="A359" t="s">
        <v>133</v>
      </c>
      <c r="D359">
        <f t="shared" si="5"/>
        <v>75</v>
      </c>
    </row>
    <row r="360" spans="1:4" x14ac:dyDescent="0.25">
      <c r="D360" t="str">
        <f t="shared" si="5"/>
        <v/>
      </c>
    </row>
    <row r="361" spans="1:4" x14ac:dyDescent="0.25">
      <c r="B361" s="5">
        <v>0.48799999999999999</v>
      </c>
      <c r="C361" t="s">
        <v>19</v>
      </c>
      <c r="D361" t="str">
        <f t="shared" si="5"/>
        <v/>
      </c>
    </row>
    <row r="362" spans="1:4" x14ac:dyDescent="0.25">
      <c r="B362" s="5">
        <v>0.51100000000000001</v>
      </c>
      <c r="C362" t="s">
        <v>125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134</v>
      </c>
      <c r="D364">
        <f t="shared" si="5"/>
        <v>2</v>
      </c>
    </row>
    <row r="365" spans="1:4" x14ac:dyDescent="0.25">
      <c r="D365" t="str">
        <f t="shared" si="5"/>
        <v/>
      </c>
    </row>
    <row r="366" spans="1:4" x14ac:dyDescent="0.25">
      <c r="B366" s="5">
        <v>1</v>
      </c>
      <c r="C366" t="s">
        <v>19</v>
      </c>
      <c r="D366" t="str">
        <f t="shared" si="5"/>
        <v/>
      </c>
    </row>
    <row r="367" spans="1:4" x14ac:dyDescent="0.25">
      <c r="D367" t="str">
        <f t="shared" si="5"/>
        <v/>
      </c>
    </row>
    <row r="368" spans="1:4" x14ac:dyDescent="0.25">
      <c r="A368" t="s">
        <v>135</v>
      </c>
      <c r="D368">
        <f t="shared" si="5"/>
        <v>0</v>
      </c>
    </row>
    <row r="369" spans="1:4" x14ac:dyDescent="0.25">
      <c r="D369" t="str">
        <f t="shared" si="5"/>
        <v/>
      </c>
    </row>
    <row r="370" spans="1:4" x14ac:dyDescent="0.25">
      <c r="A370" t="s">
        <v>136</v>
      </c>
      <c r="D370">
        <f t="shared" si="5"/>
        <v>33</v>
      </c>
    </row>
    <row r="371" spans="1:4" x14ac:dyDescent="0.25">
      <c r="D371" t="str">
        <f t="shared" si="5"/>
        <v/>
      </c>
    </row>
    <row r="372" spans="1:4" x14ac:dyDescent="0.25">
      <c r="B372" s="5">
        <v>1E-3</v>
      </c>
      <c r="C372" t="s">
        <v>28</v>
      </c>
      <c r="D372" t="str">
        <f t="shared" si="5"/>
        <v/>
      </c>
    </row>
    <row r="373" spans="1:4" x14ac:dyDescent="0.25">
      <c r="B373" s="5">
        <v>0.998</v>
      </c>
      <c r="C373" t="s">
        <v>23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137</v>
      </c>
      <c r="D375">
        <f t="shared" si="5"/>
        <v>47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90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138</v>
      </c>
      <c r="D379">
        <f t="shared" si="5"/>
        <v>87</v>
      </c>
    </row>
    <row r="380" spans="1:4" x14ac:dyDescent="0.25">
      <c r="D380" t="str">
        <f t="shared" si="5"/>
        <v/>
      </c>
    </row>
    <row r="381" spans="1:4" x14ac:dyDescent="0.25">
      <c r="B381" s="5">
        <v>0.28699999999999998</v>
      </c>
      <c r="C381" t="s">
        <v>45</v>
      </c>
      <c r="D381" t="str">
        <f t="shared" si="5"/>
        <v/>
      </c>
    </row>
    <row r="382" spans="1:4" x14ac:dyDescent="0.25">
      <c r="B382" s="5">
        <v>0.71199999999999997</v>
      </c>
      <c r="C382" t="s">
        <v>125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139</v>
      </c>
      <c r="D384">
        <f t="shared" si="5"/>
        <v>10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26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140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19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141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19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142</v>
      </c>
      <c r="D396">
        <f t="shared" si="6"/>
        <v>2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45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143</v>
      </c>
      <c r="D400">
        <f t="shared" si="6"/>
        <v>0</v>
      </c>
    </row>
    <row r="401" spans="1:4" x14ac:dyDescent="0.25">
      <c r="D401" t="str">
        <f t="shared" si="6"/>
        <v/>
      </c>
    </row>
    <row r="402" spans="1:4" x14ac:dyDescent="0.25">
      <c r="A402" t="s">
        <v>144</v>
      </c>
      <c r="D402">
        <f t="shared" si="6"/>
        <v>157</v>
      </c>
    </row>
    <row r="403" spans="1:4" x14ac:dyDescent="0.25">
      <c r="D403" t="str">
        <f t="shared" si="6"/>
        <v/>
      </c>
    </row>
    <row r="404" spans="1:4" x14ac:dyDescent="0.25">
      <c r="B404" s="5">
        <v>0.61299999999999999</v>
      </c>
      <c r="C404" t="s">
        <v>19</v>
      </c>
      <c r="D404" t="str">
        <f t="shared" si="6"/>
        <v/>
      </c>
    </row>
    <row r="405" spans="1:4" x14ac:dyDescent="0.25">
      <c r="B405" s="5">
        <v>0.159</v>
      </c>
      <c r="C405" t="s">
        <v>125</v>
      </c>
      <c r="D405" t="str">
        <f t="shared" si="6"/>
        <v/>
      </c>
    </row>
    <row r="406" spans="1:4" x14ac:dyDescent="0.25">
      <c r="B406" s="5">
        <v>0.22600000000000001</v>
      </c>
      <c r="C406" t="s">
        <v>23</v>
      </c>
      <c r="D406" t="str">
        <f t="shared" si="6"/>
        <v/>
      </c>
    </row>
    <row r="407" spans="1:4" x14ac:dyDescent="0.25">
      <c r="D407" t="str">
        <f t="shared" si="6"/>
        <v/>
      </c>
    </row>
    <row r="408" spans="1:4" x14ac:dyDescent="0.25">
      <c r="A408" t="s">
        <v>145</v>
      </c>
      <c r="D408">
        <f t="shared" si="6"/>
        <v>8</v>
      </c>
    </row>
    <row r="409" spans="1:4" x14ac:dyDescent="0.25">
      <c r="D409" t="str">
        <f t="shared" si="6"/>
        <v/>
      </c>
    </row>
    <row r="410" spans="1:4" x14ac:dyDescent="0.25">
      <c r="B410" s="5">
        <v>1</v>
      </c>
      <c r="C410" t="s">
        <v>125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146</v>
      </c>
      <c r="D412">
        <f t="shared" si="6"/>
        <v>2</v>
      </c>
    </row>
    <row r="413" spans="1:4" x14ac:dyDescent="0.25">
      <c r="D413" t="str">
        <f t="shared" si="6"/>
        <v/>
      </c>
    </row>
    <row r="414" spans="1:4" x14ac:dyDescent="0.25">
      <c r="B414" s="5">
        <v>1</v>
      </c>
      <c r="C414" t="s">
        <v>19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147</v>
      </c>
      <c r="D416">
        <f t="shared" si="6"/>
        <v>6</v>
      </c>
    </row>
    <row r="417" spans="1:4" x14ac:dyDescent="0.25">
      <c r="D417" t="str">
        <f t="shared" si="6"/>
        <v/>
      </c>
    </row>
    <row r="418" spans="1:4" x14ac:dyDescent="0.25">
      <c r="B418" s="5">
        <v>1</v>
      </c>
      <c r="C418" t="s">
        <v>125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148</v>
      </c>
      <c r="D420">
        <f t="shared" si="6"/>
        <v>37</v>
      </c>
    </row>
    <row r="421" spans="1:4" x14ac:dyDescent="0.25">
      <c r="D421" t="str">
        <f t="shared" si="6"/>
        <v/>
      </c>
    </row>
    <row r="422" spans="1:4" x14ac:dyDescent="0.25">
      <c r="B422" s="5">
        <v>1</v>
      </c>
      <c r="C422" t="s">
        <v>19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149</v>
      </c>
      <c r="D424">
        <f t="shared" si="6"/>
        <v>4</v>
      </c>
    </row>
    <row r="425" spans="1:4" x14ac:dyDescent="0.25">
      <c r="D425" t="str">
        <f t="shared" si="6"/>
        <v/>
      </c>
    </row>
    <row r="426" spans="1:4" x14ac:dyDescent="0.25">
      <c r="B426" s="5">
        <v>1</v>
      </c>
      <c r="C426" t="s">
        <v>23</v>
      </c>
      <c r="D426" t="str">
        <f t="shared" si="6"/>
        <v/>
      </c>
    </row>
    <row r="427" spans="1:4" x14ac:dyDescent="0.25">
      <c r="D427" t="str">
        <f t="shared" si="6"/>
        <v/>
      </c>
    </row>
    <row r="428" spans="1:4" x14ac:dyDescent="0.25">
      <c r="A428" t="s">
        <v>150</v>
      </c>
      <c r="D428">
        <f t="shared" si="6"/>
        <v>48</v>
      </c>
    </row>
    <row r="429" spans="1:4" x14ac:dyDescent="0.25">
      <c r="D429" t="str">
        <f t="shared" si="6"/>
        <v/>
      </c>
    </row>
    <row r="430" spans="1:4" x14ac:dyDescent="0.25">
      <c r="B430" s="5">
        <v>1</v>
      </c>
      <c r="C430" t="s">
        <v>19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151</v>
      </c>
      <c r="D432">
        <f t="shared" si="6"/>
        <v>7</v>
      </c>
    </row>
    <row r="433" spans="1:4" x14ac:dyDescent="0.25">
      <c r="D433" t="str">
        <f t="shared" si="6"/>
        <v/>
      </c>
    </row>
    <row r="434" spans="1:4" x14ac:dyDescent="0.25">
      <c r="B434" s="5">
        <v>1</v>
      </c>
      <c r="C434" t="s">
        <v>19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152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153</v>
      </c>
      <c r="D438">
        <f t="shared" si="6"/>
        <v>9</v>
      </c>
    </row>
    <row r="439" spans="1:4" x14ac:dyDescent="0.25">
      <c r="D439" t="str">
        <f t="shared" si="6"/>
        <v/>
      </c>
    </row>
    <row r="440" spans="1:4" x14ac:dyDescent="0.25">
      <c r="B440" s="5">
        <v>0.66700000000000004</v>
      </c>
      <c r="C440" t="s">
        <v>19</v>
      </c>
      <c r="D440" t="str">
        <f t="shared" si="6"/>
        <v/>
      </c>
    </row>
    <row r="441" spans="1:4" x14ac:dyDescent="0.25">
      <c r="B441" s="5">
        <v>0.33200000000000002</v>
      </c>
      <c r="C441" t="s">
        <v>23</v>
      </c>
      <c r="D441" t="str">
        <f t="shared" si="6"/>
        <v/>
      </c>
    </row>
    <row r="442" spans="1:4" x14ac:dyDescent="0.25">
      <c r="D442" t="str">
        <f t="shared" si="6"/>
        <v/>
      </c>
    </row>
    <row r="443" spans="1:4" x14ac:dyDescent="0.25">
      <c r="A443" t="s">
        <v>154</v>
      </c>
      <c r="D443">
        <f t="shared" si="6"/>
        <v>8</v>
      </c>
    </row>
    <row r="444" spans="1:4" x14ac:dyDescent="0.25">
      <c r="D444" t="str">
        <f t="shared" si="6"/>
        <v/>
      </c>
    </row>
    <row r="445" spans="1:4" x14ac:dyDescent="0.25">
      <c r="B445" s="5">
        <v>1</v>
      </c>
      <c r="C445" t="s">
        <v>19</v>
      </c>
      <c r="D445" t="str">
        <f t="shared" si="6"/>
        <v/>
      </c>
    </row>
    <row r="446" spans="1:4" x14ac:dyDescent="0.25">
      <c r="D446" t="str">
        <f t="shared" si="6"/>
        <v/>
      </c>
    </row>
    <row r="447" spans="1:4" x14ac:dyDescent="0.25">
      <c r="A447" t="s">
        <v>155</v>
      </c>
      <c r="D447">
        <f t="shared" si="6"/>
        <v>3</v>
      </c>
    </row>
    <row r="448" spans="1:4" x14ac:dyDescent="0.25">
      <c r="D448" t="str">
        <f t="shared" si="6"/>
        <v/>
      </c>
    </row>
    <row r="449" spans="1:4" x14ac:dyDescent="0.25">
      <c r="B449" s="5">
        <v>1</v>
      </c>
      <c r="C449" t="s">
        <v>19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156</v>
      </c>
      <c r="D451">
        <f t="shared" ref="D451:D514" si="7">IFERROR(HLOOKUP($A451,$E$2:$OG$3,2,FALSE),"")</f>
        <v>8</v>
      </c>
    </row>
    <row r="452" spans="1:4" x14ac:dyDescent="0.25">
      <c r="D452" t="str">
        <f t="shared" si="7"/>
        <v/>
      </c>
    </row>
    <row r="453" spans="1:4" x14ac:dyDescent="0.25">
      <c r="B453" s="5">
        <v>0.10199999999999999</v>
      </c>
      <c r="C453" t="s">
        <v>22</v>
      </c>
      <c r="D453" t="str">
        <f t="shared" si="7"/>
        <v/>
      </c>
    </row>
    <row r="454" spans="1:4" x14ac:dyDescent="0.25">
      <c r="B454" s="5">
        <v>0.89700000000000002</v>
      </c>
      <c r="C454" t="s">
        <v>23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157</v>
      </c>
      <c r="D456">
        <f t="shared" si="7"/>
        <v>2</v>
      </c>
    </row>
    <row r="457" spans="1:4" x14ac:dyDescent="0.25">
      <c r="D457" t="str">
        <f t="shared" si="7"/>
        <v/>
      </c>
    </row>
    <row r="458" spans="1:4" x14ac:dyDescent="0.25">
      <c r="B458" s="5">
        <v>1</v>
      </c>
      <c r="C458" t="s">
        <v>19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158</v>
      </c>
      <c r="D460">
        <f t="shared" si="7"/>
        <v>20</v>
      </c>
    </row>
    <row r="461" spans="1:4" x14ac:dyDescent="0.25">
      <c r="D461" t="str">
        <f t="shared" si="7"/>
        <v/>
      </c>
    </row>
    <row r="462" spans="1:4" x14ac:dyDescent="0.25">
      <c r="B462" s="5">
        <v>8.5999999999999993E-2</v>
      </c>
      <c r="C462" t="s">
        <v>19</v>
      </c>
      <c r="D462" t="str">
        <f t="shared" si="7"/>
        <v/>
      </c>
    </row>
    <row r="463" spans="1:4" x14ac:dyDescent="0.25">
      <c r="B463" s="5">
        <v>0.91300000000000003</v>
      </c>
      <c r="C463" t="s">
        <v>23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s="4" t="s">
        <v>159</v>
      </c>
      <c r="D465">
        <f t="shared" si="7"/>
        <v>21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69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160</v>
      </c>
      <c r="D469">
        <f t="shared" si="7"/>
        <v>5</v>
      </c>
    </row>
    <row r="470" spans="1:4" x14ac:dyDescent="0.25">
      <c r="D470" t="str">
        <f t="shared" si="7"/>
        <v/>
      </c>
    </row>
    <row r="471" spans="1:4" x14ac:dyDescent="0.25">
      <c r="B471" s="5">
        <v>1</v>
      </c>
      <c r="C471" t="s">
        <v>19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161</v>
      </c>
      <c r="D473">
        <f t="shared" si="7"/>
        <v>13</v>
      </c>
    </row>
    <row r="474" spans="1:4" x14ac:dyDescent="0.25">
      <c r="D474" t="str">
        <f t="shared" si="7"/>
        <v/>
      </c>
    </row>
    <row r="475" spans="1:4" x14ac:dyDescent="0.25">
      <c r="B475" s="5">
        <v>0.307</v>
      </c>
      <c r="C475" t="s">
        <v>19</v>
      </c>
      <c r="D475" t="str">
        <f t="shared" si="7"/>
        <v/>
      </c>
    </row>
    <row r="476" spans="1:4" x14ac:dyDescent="0.25">
      <c r="B476" s="5">
        <v>0.69199999999999995</v>
      </c>
      <c r="C476" t="s">
        <v>125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162</v>
      </c>
      <c r="D478">
        <f t="shared" si="7"/>
        <v>5</v>
      </c>
    </row>
    <row r="479" spans="1:4" x14ac:dyDescent="0.25">
      <c r="D479" t="str">
        <f t="shared" si="7"/>
        <v/>
      </c>
    </row>
    <row r="480" spans="1:4" x14ac:dyDescent="0.25">
      <c r="B480" s="5">
        <v>1</v>
      </c>
      <c r="C480" t="s">
        <v>22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163</v>
      </c>
      <c r="D482">
        <f t="shared" si="7"/>
        <v>76</v>
      </c>
    </row>
    <row r="483" spans="1:4" x14ac:dyDescent="0.25">
      <c r="D483" t="str">
        <f t="shared" si="7"/>
        <v/>
      </c>
    </row>
    <row r="484" spans="1:4" x14ac:dyDescent="0.25">
      <c r="B484" s="5">
        <v>1</v>
      </c>
      <c r="C484" t="s">
        <v>22</v>
      </c>
      <c r="D484" t="str">
        <f t="shared" si="7"/>
        <v/>
      </c>
    </row>
    <row r="485" spans="1:4" x14ac:dyDescent="0.25">
      <c r="A485" t="s">
        <v>36</v>
      </c>
      <c r="B485" t="s">
        <v>10</v>
      </c>
      <c r="D485" t="str">
        <f t="shared" si="7"/>
        <v/>
      </c>
    </row>
    <row r="486" spans="1:4" x14ac:dyDescent="0.25">
      <c r="A486" t="s">
        <v>89</v>
      </c>
      <c r="D486">
        <f t="shared" si="7"/>
        <v>8</v>
      </c>
    </row>
    <row r="487" spans="1:4" x14ac:dyDescent="0.25">
      <c r="D487" t="str">
        <f t="shared" si="7"/>
        <v/>
      </c>
    </row>
    <row r="488" spans="1:4" x14ac:dyDescent="0.25">
      <c r="B488" s="5">
        <v>0.877</v>
      </c>
      <c r="C488" t="s">
        <v>90</v>
      </c>
      <c r="D488" t="str">
        <f t="shared" si="7"/>
        <v/>
      </c>
    </row>
    <row r="489" spans="1:4" x14ac:dyDescent="0.25">
      <c r="B489" s="5">
        <v>0.122</v>
      </c>
      <c r="C489" t="s">
        <v>28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91</v>
      </c>
      <c r="D491">
        <f t="shared" si="7"/>
        <v>11</v>
      </c>
    </row>
    <row r="492" spans="1:4" x14ac:dyDescent="0.25">
      <c r="D492" t="str">
        <f t="shared" si="7"/>
        <v/>
      </c>
    </row>
    <row r="493" spans="1:4" x14ac:dyDescent="0.25">
      <c r="B493" s="5">
        <v>1</v>
      </c>
      <c r="C493" t="s">
        <v>26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92</v>
      </c>
      <c r="D495">
        <f t="shared" si="7"/>
        <v>39</v>
      </c>
    </row>
    <row r="496" spans="1:4" x14ac:dyDescent="0.25">
      <c r="D496" t="str">
        <f t="shared" si="7"/>
        <v/>
      </c>
    </row>
    <row r="497" spans="1:4" x14ac:dyDescent="0.25">
      <c r="B497" s="5">
        <v>1</v>
      </c>
      <c r="C497" t="s">
        <v>26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95</v>
      </c>
      <c r="D499">
        <f t="shared" si="7"/>
        <v>69</v>
      </c>
    </row>
    <row r="500" spans="1:4" x14ac:dyDescent="0.25">
      <c r="D500" t="str">
        <f t="shared" si="7"/>
        <v/>
      </c>
    </row>
    <row r="501" spans="1:4" x14ac:dyDescent="0.25">
      <c r="B501" s="5">
        <v>0.97799999999999998</v>
      </c>
      <c r="C501" t="s">
        <v>26</v>
      </c>
      <c r="D501" t="str">
        <f t="shared" si="7"/>
        <v/>
      </c>
    </row>
    <row r="502" spans="1:4" x14ac:dyDescent="0.25">
      <c r="B502" s="5">
        <v>2.1000000000000001E-2</v>
      </c>
      <c r="C502" t="s">
        <v>23</v>
      </c>
      <c r="D502" t="str">
        <f t="shared" si="7"/>
        <v/>
      </c>
    </row>
    <row r="503" spans="1:4" x14ac:dyDescent="0.25">
      <c r="D503" t="str">
        <f t="shared" si="7"/>
        <v/>
      </c>
    </row>
    <row r="504" spans="1:4" x14ac:dyDescent="0.25">
      <c r="A504" t="s">
        <v>96</v>
      </c>
      <c r="D504">
        <f t="shared" si="7"/>
        <v>181</v>
      </c>
    </row>
    <row r="505" spans="1:4" x14ac:dyDescent="0.25">
      <c r="D505" t="str">
        <f t="shared" si="7"/>
        <v/>
      </c>
    </row>
    <row r="506" spans="1:4" x14ac:dyDescent="0.25">
      <c r="B506" s="5">
        <v>7.0999999999999994E-2</v>
      </c>
      <c r="C506" t="s">
        <v>19</v>
      </c>
      <c r="D506" t="str">
        <f t="shared" si="7"/>
        <v/>
      </c>
    </row>
    <row r="507" spans="1:4" x14ac:dyDescent="0.25">
      <c r="B507" s="5">
        <v>0.92800000000000005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97</v>
      </c>
      <c r="D509">
        <f t="shared" si="7"/>
        <v>15</v>
      </c>
    </row>
    <row r="510" spans="1:4" x14ac:dyDescent="0.25">
      <c r="D510" t="str">
        <f t="shared" si="7"/>
        <v/>
      </c>
    </row>
    <row r="511" spans="1:4" x14ac:dyDescent="0.25">
      <c r="B511" s="5">
        <v>0.35499999999999998</v>
      </c>
      <c r="C511" t="s">
        <v>19</v>
      </c>
      <c r="D511" t="str">
        <f t="shared" si="7"/>
        <v/>
      </c>
    </row>
    <row r="512" spans="1:4" x14ac:dyDescent="0.25">
      <c r="B512" s="5">
        <v>0.64400000000000002</v>
      </c>
      <c r="C512" t="s">
        <v>27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103</v>
      </c>
      <c r="D514">
        <f t="shared" si="7"/>
        <v>16</v>
      </c>
    </row>
    <row r="515" spans="1:4" x14ac:dyDescent="0.25">
      <c r="D515" t="str">
        <f t="shared" ref="D515:D578" si="8">IFERROR(HLOOKUP($A515,$E$2:$OG$3,2,FALSE),"")</f>
        <v/>
      </c>
    </row>
    <row r="516" spans="1:4" x14ac:dyDescent="0.25">
      <c r="B516" s="5">
        <v>1</v>
      </c>
      <c r="C516" t="s">
        <v>22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s="4" t="s">
        <v>104</v>
      </c>
      <c r="D518">
        <f t="shared" si="8"/>
        <v>4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19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105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23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111</v>
      </c>
      <c r="D526">
        <f t="shared" si="8"/>
        <v>17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19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112</v>
      </c>
      <c r="D530">
        <f t="shared" si="8"/>
        <v>5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19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113</v>
      </c>
      <c r="D534">
        <f t="shared" si="8"/>
        <v>22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19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119</v>
      </c>
      <c r="D538">
        <f t="shared" si="8"/>
        <v>6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19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120</v>
      </c>
      <c r="D542">
        <f t="shared" si="8"/>
        <v>146</v>
      </c>
    </row>
    <row r="543" spans="1:4" x14ac:dyDescent="0.25">
      <c r="D543" t="str">
        <f t="shared" si="8"/>
        <v/>
      </c>
    </row>
    <row r="544" spans="1:4" x14ac:dyDescent="0.25">
      <c r="B544" s="5">
        <v>1</v>
      </c>
      <c r="C544" t="s">
        <v>19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121</v>
      </c>
      <c r="D546">
        <f t="shared" si="8"/>
        <v>2</v>
      </c>
    </row>
    <row r="547" spans="1:4" x14ac:dyDescent="0.25">
      <c r="D547" t="str">
        <f t="shared" si="8"/>
        <v/>
      </c>
    </row>
    <row r="548" spans="1:4" x14ac:dyDescent="0.25">
      <c r="B548" s="5">
        <v>1</v>
      </c>
      <c r="C548" t="s">
        <v>28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122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5">
        <v>1</v>
      </c>
      <c r="C552" t="s">
        <v>123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124</v>
      </c>
      <c r="D554">
        <f t="shared" si="8"/>
        <v>29</v>
      </c>
    </row>
    <row r="555" spans="1:4" x14ac:dyDescent="0.25">
      <c r="D555" t="str">
        <f t="shared" si="8"/>
        <v/>
      </c>
    </row>
    <row r="556" spans="1:4" x14ac:dyDescent="0.25">
      <c r="B556" s="5">
        <v>1</v>
      </c>
      <c r="C556" t="s">
        <v>125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126</v>
      </c>
      <c r="D558">
        <f t="shared" si="8"/>
        <v>1</v>
      </c>
    </row>
    <row r="559" spans="1:4" x14ac:dyDescent="0.25">
      <c r="D559" t="str">
        <f t="shared" si="8"/>
        <v/>
      </c>
    </row>
    <row r="560" spans="1:4" x14ac:dyDescent="0.25">
      <c r="B560" s="5">
        <v>1</v>
      </c>
      <c r="C560" t="s">
        <v>23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127</v>
      </c>
      <c r="D562">
        <f t="shared" si="8"/>
        <v>6</v>
      </c>
    </row>
    <row r="563" spans="1:4" x14ac:dyDescent="0.25">
      <c r="D563" t="str">
        <f t="shared" si="8"/>
        <v/>
      </c>
    </row>
    <row r="564" spans="1:4" x14ac:dyDescent="0.25">
      <c r="B564" s="5">
        <v>1</v>
      </c>
      <c r="C564" t="s">
        <v>45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128</v>
      </c>
      <c r="D566">
        <f t="shared" si="8"/>
        <v>21</v>
      </c>
    </row>
    <row r="567" spans="1:4" x14ac:dyDescent="0.25">
      <c r="D567" t="str">
        <f t="shared" si="8"/>
        <v/>
      </c>
    </row>
    <row r="568" spans="1:4" x14ac:dyDescent="0.25">
      <c r="B568" s="5">
        <v>1</v>
      </c>
      <c r="C568" t="s">
        <v>69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129</v>
      </c>
      <c r="D570">
        <f t="shared" si="8"/>
        <v>2</v>
      </c>
    </row>
    <row r="571" spans="1:4" x14ac:dyDescent="0.25">
      <c r="D571" t="str">
        <f t="shared" si="8"/>
        <v/>
      </c>
    </row>
    <row r="572" spans="1:4" x14ac:dyDescent="0.25">
      <c r="B572" s="5">
        <v>1</v>
      </c>
      <c r="C572" t="s">
        <v>19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131</v>
      </c>
      <c r="D574">
        <f t="shared" si="8"/>
        <v>19</v>
      </c>
    </row>
    <row r="575" spans="1:4" x14ac:dyDescent="0.25">
      <c r="D575" t="str">
        <f t="shared" si="8"/>
        <v/>
      </c>
    </row>
    <row r="576" spans="1:4" x14ac:dyDescent="0.25">
      <c r="B576" s="5">
        <v>1</v>
      </c>
      <c r="C576" t="s">
        <v>19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134</v>
      </c>
      <c r="D578">
        <f t="shared" si="8"/>
        <v>2</v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B580" s="5">
        <v>1</v>
      </c>
      <c r="C580" t="s">
        <v>19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141</v>
      </c>
      <c r="D582">
        <f t="shared" si="9"/>
        <v>2</v>
      </c>
    </row>
    <row r="583" spans="1:4" x14ac:dyDescent="0.25">
      <c r="D583" t="str">
        <f t="shared" si="9"/>
        <v/>
      </c>
    </row>
    <row r="584" spans="1:4" x14ac:dyDescent="0.25">
      <c r="B584" s="5">
        <v>1</v>
      </c>
      <c r="C584" t="s">
        <v>19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142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5">
        <v>1</v>
      </c>
      <c r="C588" t="s">
        <v>45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145</v>
      </c>
      <c r="D590">
        <f t="shared" si="9"/>
        <v>8</v>
      </c>
    </row>
    <row r="591" spans="1:4" x14ac:dyDescent="0.25">
      <c r="D591" t="str">
        <f t="shared" si="9"/>
        <v/>
      </c>
    </row>
    <row r="592" spans="1:4" x14ac:dyDescent="0.25">
      <c r="B592" s="5">
        <v>1</v>
      </c>
      <c r="C592" t="s">
        <v>125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146</v>
      </c>
      <c r="D594">
        <f t="shared" si="9"/>
        <v>2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19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147</v>
      </c>
      <c r="D598">
        <f t="shared" si="9"/>
        <v>6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125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150</v>
      </c>
      <c r="D602">
        <f t="shared" si="9"/>
        <v>48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19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154</v>
      </c>
      <c r="D606">
        <f t="shared" si="9"/>
        <v>8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19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155</v>
      </c>
      <c r="D610">
        <f t="shared" si="9"/>
        <v>3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19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157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19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158</v>
      </c>
      <c r="D618">
        <f t="shared" si="9"/>
        <v>20</v>
      </c>
    </row>
    <row r="619" spans="1:4" x14ac:dyDescent="0.25">
      <c r="D619" t="str">
        <f t="shared" si="9"/>
        <v/>
      </c>
    </row>
    <row r="620" spans="1:4" x14ac:dyDescent="0.25">
      <c r="B620" s="5">
        <v>8.5999999999999993E-2</v>
      </c>
      <c r="C620" t="s">
        <v>19</v>
      </c>
      <c r="D620" t="str">
        <f t="shared" si="9"/>
        <v/>
      </c>
    </row>
    <row r="621" spans="1:4" x14ac:dyDescent="0.25">
      <c r="B621" s="5">
        <v>0.91300000000000003</v>
      </c>
      <c r="C621" t="s">
        <v>23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160</v>
      </c>
      <c r="D623">
        <f t="shared" si="9"/>
        <v>5</v>
      </c>
    </row>
    <row r="624" spans="1:4" x14ac:dyDescent="0.25">
      <c r="D624" t="str">
        <f t="shared" si="9"/>
        <v/>
      </c>
    </row>
    <row r="625" spans="1:4" x14ac:dyDescent="0.25">
      <c r="B625" s="5">
        <v>1</v>
      </c>
      <c r="C625" t="s">
        <v>19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161</v>
      </c>
      <c r="D627">
        <f t="shared" si="9"/>
        <v>13</v>
      </c>
    </row>
    <row r="628" spans="1:4" x14ac:dyDescent="0.25">
      <c r="D628" t="str">
        <f t="shared" si="9"/>
        <v/>
      </c>
    </row>
    <row r="629" spans="1:4" x14ac:dyDescent="0.25">
      <c r="B629" s="5">
        <v>0.307</v>
      </c>
      <c r="C629" t="s">
        <v>19</v>
      </c>
      <c r="D629" t="str">
        <f t="shared" si="9"/>
        <v/>
      </c>
    </row>
    <row r="630" spans="1:4" x14ac:dyDescent="0.25">
      <c r="B630" s="5">
        <v>0.69199999999999995</v>
      </c>
      <c r="C630" t="s">
        <v>125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162</v>
      </c>
      <c r="D632">
        <f t="shared" si="9"/>
        <v>5</v>
      </c>
    </row>
    <row r="633" spans="1:4" x14ac:dyDescent="0.25">
      <c r="D633" t="str">
        <f t="shared" si="9"/>
        <v/>
      </c>
    </row>
    <row r="634" spans="1:4" x14ac:dyDescent="0.25">
      <c r="B634" s="5">
        <v>1</v>
      </c>
      <c r="C634" t="s">
        <v>22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163</v>
      </c>
      <c r="D636">
        <f t="shared" si="9"/>
        <v>76</v>
      </c>
    </row>
    <row r="637" spans="1:4" x14ac:dyDescent="0.25">
      <c r="D637" t="str">
        <f t="shared" si="9"/>
        <v/>
      </c>
    </row>
    <row r="638" spans="1:4" x14ac:dyDescent="0.25">
      <c r="B638" s="5">
        <v>1</v>
      </c>
      <c r="C638" t="s">
        <v>22</v>
      </c>
      <c r="D638" t="str">
        <f t="shared" si="9"/>
        <v/>
      </c>
    </row>
    <row r="639" spans="1:4" x14ac:dyDescent="0.25">
      <c r="A639" t="s">
        <v>36</v>
      </c>
      <c r="B639" t="s">
        <v>164</v>
      </c>
      <c r="C639" t="s">
        <v>165</v>
      </c>
      <c r="D639" t="str">
        <f t="shared" si="9"/>
        <v/>
      </c>
    </row>
    <row r="640" spans="1:4" x14ac:dyDescent="0.25">
      <c r="A640" t="s">
        <v>166</v>
      </c>
      <c r="D640">
        <f t="shared" si="9"/>
        <v>2</v>
      </c>
    </row>
    <row r="641" spans="1:4" x14ac:dyDescent="0.25">
      <c r="D641" t="str">
        <f t="shared" si="9"/>
        <v/>
      </c>
    </row>
    <row r="642" spans="1:4" x14ac:dyDescent="0.25">
      <c r="B642" s="5">
        <v>1</v>
      </c>
      <c r="C642" t="s">
        <v>19</v>
      </c>
      <c r="D642" t="str">
        <f t="shared" si="9"/>
        <v/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A644" t="s">
        <v>167</v>
      </c>
      <c r="D644">
        <f t="shared" si="10"/>
        <v>12</v>
      </c>
    </row>
    <row r="645" spans="1:4" x14ac:dyDescent="0.25">
      <c r="D645" t="str">
        <f t="shared" si="10"/>
        <v/>
      </c>
    </row>
    <row r="646" spans="1:4" x14ac:dyDescent="0.25">
      <c r="B646" s="5">
        <v>0.28299999999999997</v>
      </c>
      <c r="C646" t="s">
        <v>34</v>
      </c>
      <c r="D646" t="str">
        <f t="shared" si="10"/>
        <v/>
      </c>
    </row>
    <row r="647" spans="1:4" x14ac:dyDescent="0.25">
      <c r="B647" s="5">
        <v>0.71599999999999997</v>
      </c>
      <c r="C647" t="s">
        <v>27</v>
      </c>
      <c r="D647" t="str">
        <f t="shared" si="10"/>
        <v/>
      </c>
    </row>
    <row r="648" spans="1:4" x14ac:dyDescent="0.25">
      <c r="D648" t="str">
        <f t="shared" si="10"/>
        <v/>
      </c>
    </row>
    <row r="649" spans="1:4" x14ac:dyDescent="0.25">
      <c r="A649" t="s">
        <v>168</v>
      </c>
      <c r="D649">
        <f t="shared" si="10"/>
        <v>33</v>
      </c>
    </row>
    <row r="650" spans="1:4" x14ac:dyDescent="0.25">
      <c r="D650" t="str">
        <f t="shared" si="10"/>
        <v/>
      </c>
    </row>
    <row r="651" spans="1:4" x14ac:dyDescent="0.25">
      <c r="B651" s="5">
        <v>1</v>
      </c>
      <c r="C651" t="s">
        <v>19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169</v>
      </c>
      <c r="D653">
        <f t="shared" si="10"/>
        <v>12</v>
      </c>
    </row>
    <row r="654" spans="1:4" x14ac:dyDescent="0.25">
      <c r="D654" t="str">
        <f t="shared" si="10"/>
        <v/>
      </c>
    </row>
    <row r="655" spans="1:4" x14ac:dyDescent="0.25">
      <c r="B655" s="5">
        <v>1</v>
      </c>
      <c r="C655" t="s">
        <v>19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170</v>
      </c>
      <c r="D657">
        <f t="shared" si="10"/>
        <v>41</v>
      </c>
    </row>
    <row r="658" spans="1:4" x14ac:dyDescent="0.25">
      <c r="D658" t="str">
        <f t="shared" si="10"/>
        <v/>
      </c>
    </row>
    <row r="659" spans="1:4" x14ac:dyDescent="0.25">
      <c r="B659" s="5">
        <v>1</v>
      </c>
      <c r="C659" t="s">
        <v>19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171</v>
      </c>
      <c r="D661">
        <f t="shared" si="10"/>
        <v>43</v>
      </c>
    </row>
    <row r="662" spans="1:4" x14ac:dyDescent="0.25">
      <c r="D662" t="str">
        <f t="shared" si="10"/>
        <v/>
      </c>
    </row>
    <row r="663" spans="1:4" x14ac:dyDescent="0.25">
      <c r="B663" s="5">
        <v>0.10100000000000001</v>
      </c>
      <c r="C663" t="s">
        <v>19</v>
      </c>
      <c r="D663" t="str">
        <f t="shared" si="10"/>
        <v/>
      </c>
    </row>
    <row r="664" spans="1:4" x14ac:dyDescent="0.25">
      <c r="B664" s="5">
        <v>0.89800000000000002</v>
      </c>
      <c r="C664" t="s">
        <v>22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172</v>
      </c>
      <c r="D666">
        <f t="shared" si="10"/>
        <v>12</v>
      </c>
    </row>
    <row r="667" spans="1:4" x14ac:dyDescent="0.25">
      <c r="D667" t="str">
        <f t="shared" si="10"/>
        <v/>
      </c>
    </row>
    <row r="668" spans="1:4" x14ac:dyDescent="0.25">
      <c r="B668" s="5">
        <v>0.26100000000000001</v>
      </c>
      <c r="C668" t="s">
        <v>19</v>
      </c>
      <c r="D668" t="str">
        <f t="shared" si="10"/>
        <v/>
      </c>
    </row>
    <row r="669" spans="1:4" x14ac:dyDescent="0.25">
      <c r="B669" s="5">
        <v>0.73799999999999999</v>
      </c>
      <c r="C669" t="s">
        <v>23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173</v>
      </c>
      <c r="D671">
        <f t="shared" si="10"/>
        <v>103</v>
      </c>
    </row>
    <row r="672" spans="1:4" x14ac:dyDescent="0.25">
      <c r="D672" t="str">
        <f t="shared" si="10"/>
        <v/>
      </c>
    </row>
    <row r="673" spans="1:4" x14ac:dyDescent="0.25">
      <c r="B673" s="5">
        <v>1.0999999999999999E-2</v>
      </c>
      <c r="C673" t="s">
        <v>34</v>
      </c>
      <c r="D673" t="str">
        <f t="shared" si="10"/>
        <v/>
      </c>
    </row>
    <row r="674" spans="1:4" x14ac:dyDescent="0.25">
      <c r="B674" s="5">
        <v>0.98799999999999999</v>
      </c>
      <c r="C674" t="s">
        <v>27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174</v>
      </c>
      <c r="D676">
        <f t="shared" si="10"/>
        <v>2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49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175</v>
      </c>
      <c r="D680">
        <f t="shared" si="10"/>
        <v>33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34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176</v>
      </c>
      <c r="D684">
        <f t="shared" si="10"/>
        <v>20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34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177</v>
      </c>
      <c r="D688">
        <f t="shared" si="10"/>
        <v>2</v>
      </c>
    </row>
    <row r="689" spans="1:4" x14ac:dyDescent="0.25">
      <c r="D689" t="str">
        <f t="shared" si="10"/>
        <v/>
      </c>
    </row>
    <row r="690" spans="1:4" x14ac:dyDescent="0.25">
      <c r="B690" s="5">
        <v>1</v>
      </c>
      <c r="C690" t="s">
        <v>19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178</v>
      </c>
      <c r="D692">
        <f t="shared" si="10"/>
        <v>2</v>
      </c>
    </row>
    <row r="693" spans="1:4" x14ac:dyDescent="0.25">
      <c r="D693" t="str">
        <f t="shared" si="10"/>
        <v/>
      </c>
    </row>
    <row r="694" spans="1:4" x14ac:dyDescent="0.25">
      <c r="B694" s="5">
        <v>1</v>
      </c>
      <c r="C694" t="s">
        <v>19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179</v>
      </c>
      <c r="D696">
        <f t="shared" si="10"/>
        <v>5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19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180</v>
      </c>
      <c r="D700">
        <f t="shared" si="10"/>
        <v>38</v>
      </c>
    </row>
    <row r="701" spans="1:4" x14ac:dyDescent="0.25">
      <c r="D701" t="str">
        <f t="shared" si="10"/>
        <v/>
      </c>
    </row>
    <row r="702" spans="1:4" x14ac:dyDescent="0.25">
      <c r="B702" s="5">
        <v>0.88600000000000001</v>
      </c>
      <c r="C702" t="s">
        <v>26</v>
      </c>
      <c r="D702" t="str">
        <f t="shared" si="10"/>
        <v/>
      </c>
    </row>
    <row r="703" spans="1:4" x14ac:dyDescent="0.25">
      <c r="B703" s="5">
        <v>0.113</v>
      </c>
      <c r="C703" t="s">
        <v>34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181</v>
      </c>
      <c r="D705">
        <f t="shared" si="10"/>
        <v>354</v>
      </c>
    </row>
    <row r="706" spans="1:4" x14ac:dyDescent="0.25">
      <c r="D706" t="str">
        <f t="shared" si="10"/>
        <v/>
      </c>
    </row>
    <row r="707" spans="1:4" x14ac:dyDescent="0.25">
      <c r="B707" s="5">
        <v>0.40300000000000002</v>
      </c>
      <c r="C707" t="s">
        <v>19</v>
      </c>
      <c r="D707" t="str">
        <f t="shared" ref="D707:D770" si="11">IFERROR(HLOOKUP($A707,$E$2:$OG$3,2,FALSE),"")</f>
        <v/>
      </c>
    </row>
    <row r="708" spans="1:4" x14ac:dyDescent="0.25">
      <c r="B708" s="5">
        <v>0.45100000000000001</v>
      </c>
      <c r="C708" t="s">
        <v>27</v>
      </c>
      <c r="D708" t="str">
        <f t="shared" si="11"/>
        <v/>
      </c>
    </row>
    <row r="709" spans="1:4" x14ac:dyDescent="0.25">
      <c r="B709" s="5">
        <v>0.14399999999999999</v>
      </c>
      <c r="C709" t="s">
        <v>23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182</v>
      </c>
      <c r="D711">
        <f t="shared" si="11"/>
        <v>24</v>
      </c>
    </row>
    <row r="712" spans="1:4" x14ac:dyDescent="0.25">
      <c r="D712" t="str">
        <f t="shared" si="11"/>
        <v/>
      </c>
    </row>
    <row r="713" spans="1:4" x14ac:dyDescent="0.25">
      <c r="B713" s="5">
        <v>1</v>
      </c>
      <c r="C713" t="s">
        <v>28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183</v>
      </c>
      <c r="D715">
        <f t="shared" si="11"/>
        <v>9</v>
      </c>
    </row>
    <row r="716" spans="1:4" x14ac:dyDescent="0.25">
      <c r="D716" t="str">
        <f t="shared" si="11"/>
        <v/>
      </c>
    </row>
    <row r="717" spans="1:4" x14ac:dyDescent="0.25">
      <c r="B717" s="5">
        <v>1</v>
      </c>
      <c r="C717" t="s">
        <v>28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184</v>
      </c>
      <c r="D719">
        <f t="shared" si="11"/>
        <v>28</v>
      </c>
    </row>
    <row r="720" spans="1:4" x14ac:dyDescent="0.25">
      <c r="D720" t="str">
        <f t="shared" si="11"/>
        <v/>
      </c>
    </row>
    <row r="721" spans="1:4" x14ac:dyDescent="0.25">
      <c r="B721" s="5">
        <v>1</v>
      </c>
      <c r="C721" t="s">
        <v>28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185</v>
      </c>
      <c r="D723">
        <f t="shared" si="11"/>
        <v>15</v>
      </c>
    </row>
    <row r="724" spans="1:4" x14ac:dyDescent="0.25">
      <c r="D724" t="str">
        <f t="shared" si="11"/>
        <v/>
      </c>
    </row>
    <row r="725" spans="1:4" x14ac:dyDescent="0.25">
      <c r="B725" s="5">
        <v>1</v>
      </c>
      <c r="C725" t="s">
        <v>23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186</v>
      </c>
      <c r="D727">
        <f t="shared" si="11"/>
        <v>6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27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187</v>
      </c>
      <c r="D731">
        <f t="shared" si="11"/>
        <v>66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90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188</v>
      </c>
      <c r="D735">
        <f t="shared" si="11"/>
        <v>35</v>
      </c>
    </row>
    <row r="736" spans="1:4" x14ac:dyDescent="0.25">
      <c r="D736" t="str">
        <f t="shared" si="11"/>
        <v/>
      </c>
    </row>
    <row r="737" spans="1:4" x14ac:dyDescent="0.25">
      <c r="B737" s="5">
        <v>0.46300000000000002</v>
      </c>
      <c r="C737" t="s">
        <v>49</v>
      </c>
      <c r="D737" t="str">
        <f t="shared" si="11"/>
        <v/>
      </c>
    </row>
    <row r="738" spans="1:4" x14ac:dyDescent="0.25">
      <c r="B738" s="5">
        <v>0.53600000000000003</v>
      </c>
      <c r="C738" t="s">
        <v>22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189</v>
      </c>
      <c r="D740">
        <f t="shared" si="11"/>
        <v>2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27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190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19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191</v>
      </c>
      <c r="D748">
        <f t="shared" si="11"/>
        <v>4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66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192</v>
      </c>
      <c r="D752">
        <f t="shared" si="11"/>
        <v>7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27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193</v>
      </c>
      <c r="D756">
        <f t="shared" si="11"/>
        <v>2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84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194</v>
      </c>
      <c r="D760">
        <f t="shared" si="11"/>
        <v>8</v>
      </c>
    </row>
    <row r="761" spans="1:4" x14ac:dyDescent="0.25">
      <c r="D761" t="str">
        <f t="shared" si="11"/>
        <v/>
      </c>
    </row>
    <row r="762" spans="1:4" x14ac:dyDescent="0.25">
      <c r="B762" s="5">
        <v>1</v>
      </c>
      <c r="C762" t="s">
        <v>19</v>
      </c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A764" t="s">
        <v>195</v>
      </c>
      <c r="D764">
        <f t="shared" si="11"/>
        <v>37</v>
      </c>
    </row>
    <row r="765" spans="1:4" x14ac:dyDescent="0.25">
      <c r="D765" t="str">
        <f t="shared" si="11"/>
        <v/>
      </c>
    </row>
    <row r="766" spans="1:4" x14ac:dyDescent="0.25">
      <c r="B766" s="5">
        <v>1</v>
      </c>
      <c r="C766" t="s">
        <v>22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196</v>
      </c>
      <c r="D768">
        <f t="shared" si="11"/>
        <v>7</v>
      </c>
    </row>
    <row r="769" spans="1:4" x14ac:dyDescent="0.25">
      <c r="D769" t="str">
        <f t="shared" si="11"/>
        <v/>
      </c>
    </row>
    <row r="770" spans="1:4" x14ac:dyDescent="0.25">
      <c r="B770" s="5">
        <v>1</v>
      </c>
      <c r="C770" t="s">
        <v>197</v>
      </c>
      <c r="D770" t="str">
        <f t="shared" si="11"/>
        <v/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A772" t="s">
        <v>198</v>
      </c>
      <c r="D772">
        <f t="shared" si="12"/>
        <v>2</v>
      </c>
    </row>
    <row r="773" spans="1:4" x14ac:dyDescent="0.25">
      <c r="D773" t="str">
        <f t="shared" si="12"/>
        <v/>
      </c>
    </row>
    <row r="774" spans="1:4" x14ac:dyDescent="0.25">
      <c r="B774" s="5">
        <v>1</v>
      </c>
      <c r="C774" t="s">
        <v>197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199</v>
      </c>
      <c r="D776">
        <f t="shared" si="12"/>
        <v>0</v>
      </c>
    </row>
    <row r="777" spans="1:4" x14ac:dyDescent="0.25">
      <c r="D777" t="str">
        <f t="shared" si="12"/>
        <v/>
      </c>
    </row>
    <row r="778" spans="1:4" x14ac:dyDescent="0.25">
      <c r="A778" t="s">
        <v>200</v>
      </c>
      <c r="D778">
        <f t="shared" si="12"/>
        <v>8</v>
      </c>
    </row>
    <row r="779" spans="1:4" x14ac:dyDescent="0.25">
      <c r="D779" t="str">
        <f t="shared" si="12"/>
        <v/>
      </c>
    </row>
    <row r="780" spans="1:4" x14ac:dyDescent="0.25">
      <c r="B780" s="5">
        <v>0.24</v>
      </c>
      <c r="C780" t="s">
        <v>19</v>
      </c>
      <c r="D780" t="str">
        <f t="shared" si="12"/>
        <v/>
      </c>
    </row>
    <row r="781" spans="1:4" x14ac:dyDescent="0.25">
      <c r="B781" s="5">
        <v>0.75900000000000001</v>
      </c>
      <c r="C781" t="s">
        <v>27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t="s">
        <v>201</v>
      </c>
      <c r="D783">
        <f t="shared" si="12"/>
        <v>32</v>
      </c>
    </row>
    <row r="784" spans="1:4" x14ac:dyDescent="0.25"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202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45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203</v>
      </c>
      <c r="D790">
        <f t="shared" si="12"/>
        <v>7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19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204</v>
      </c>
      <c r="D794">
        <f t="shared" si="12"/>
        <v>4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23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205</v>
      </c>
      <c r="D798">
        <f t="shared" si="12"/>
        <v>247</v>
      </c>
    </row>
    <row r="799" spans="1:4" x14ac:dyDescent="0.25">
      <c r="D799" t="str">
        <f t="shared" si="12"/>
        <v/>
      </c>
    </row>
    <row r="800" spans="1:4" x14ac:dyDescent="0.25">
      <c r="B800" s="5">
        <v>0.54100000000000004</v>
      </c>
      <c r="C800" t="s">
        <v>49</v>
      </c>
      <c r="D800" t="str">
        <f t="shared" si="12"/>
        <v/>
      </c>
    </row>
    <row r="801" spans="1:4" x14ac:dyDescent="0.25">
      <c r="B801" s="5">
        <v>0.45800000000000002</v>
      </c>
      <c r="C801" t="s">
        <v>19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206</v>
      </c>
      <c r="D803">
        <f t="shared" si="12"/>
        <v>8</v>
      </c>
    </row>
    <row r="804" spans="1:4" x14ac:dyDescent="0.25">
      <c r="D804" t="str">
        <f t="shared" si="12"/>
        <v/>
      </c>
    </row>
    <row r="805" spans="1:4" x14ac:dyDescent="0.25">
      <c r="B805" s="5">
        <v>0.69599999999999995</v>
      </c>
      <c r="C805" t="s">
        <v>49</v>
      </c>
      <c r="D805" t="str">
        <f t="shared" si="12"/>
        <v/>
      </c>
    </row>
    <row r="806" spans="1:4" x14ac:dyDescent="0.25">
      <c r="B806" s="5">
        <v>0.30299999999999999</v>
      </c>
      <c r="C806" t="s">
        <v>22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207</v>
      </c>
      <c r="D808">
        <f t="shared" si="12"/>
        <v>20</v>
      </c>
    </row>
    <row r="809" spans="1:4" x14ac:dyDescent="0.25">
      <c r="D809" t="str">
        <f t="shared" si="12"/>
        <v/>
      </c>
    </row>
    <row r="810" spans="1:4" x14ac:dyDescent="0.25">
      <c r="B810" s="5">
        <v>1</v>
      </c>
      <c r="C810" t="s">
        <v>24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208</v>
      </c>
      <c r="D812">
        <f t="shared" si="12"/>
        <v>16</v>
      </c>
    </row>
    <row r="813" spans="1:4" x14ac:dyDescent="0.25">
      <c r="D813" t="str">
        <f t="shared" si="12"/>
        <v/>
      </c>
    </row>
    <row r="814" spans="1:4" x14ac:dyDescent="0.25">
      <c r="B814" s="5">
        <v>1</v>
      </c>
      <c r="C814" t="s">
        <v>27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209</v>
      </c>
      <c r="D816">
        <f t="shared" si="12"/>
        <v>2</v>
      </c>
    </row>
    <row r="817" spans="1:4" x14ac:dyDescent="0.25">
      <c r="D817" t="str">
        <f t="shared" si="12"/>
        <v/>
      </c>
    </row>
    <row r="818" spans="1:4" x14ac:dyDescent="0.25">
      <c r="B818" s="5">
        <v>1</v>
      </c>
      <c r="C818" t="s">
        <v>21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210</v>
      </c>
      <c r="D820">
        <f t="shared" si="12"/>
        <v>9</v>
      </c>
    </row>
    <row r="821" spans="1:4" x14ac:dyDescent="0.25">
      <c r="D821" t="str">
        <f t="shared" si="12"/>
        <v/>
      </c>
    </row>
    <row r="822" spans="1:4" x14ac:dyDescent="0.25">
      <c r="B822" s="5">
        <v>1</v>
      </c>
      <c r="C822" t="s">
        <v>24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211</v>
      </c>
      <c r="D824">
        <f t="shared" si="12"/>
        <v>12</v>
      </c>
    </row>
    <row r="825" spans="1:4" x14ac:dyDescent="0.25">
      <c r="D825" t="str">
        <f t="shared" si="12"/>
        <v/>
      </c>
    </row>
    <row r="826" spans="1:4" x14ac:dyDescent="0.25">
      <c r="B826" s="5">
        <v>1</v>
      </c>
      <c r="C826" t="s">
        <v>24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212</v>
      </c>
      <c r="D828">
        <f t="shared" si="12"/>
        <v>12</v>
      </c>
    </row>
    <row r="829" spans="1:4" x14ac:dyDescent="0.25">
      <c r="D829" t="str">
        <f t="shared" si="12"/>
        <v/>
      </c>
    </row>
    <row r="830" spans="1:4" x14ac:dyDescent="0.25">
      <c r="B830" s="5">
        <v>1</v>
      </c>
      <c r="C830" t="s">
        <v>24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213</v>
      </c>
      <c r="D832">
        <f t="shared" si="12"/>
        <v>456</v>
      </c>
    </row>
    <row r="833" spans="1:4" x14ac:dyDescent="0.25">
      <c r="D833" t="str">
        <f t="shared" si="12"/>
        <v/>
      </c>
    </row>
    <row r="834" spans="1:4" x14ac:dyDescent="0.25">
      <c r="B834" s="5">
        <v>2E-3</v>
      </c>
      <c r="C834" t="s">
        <v>24</v>
      </c>
      <c r="D834" t="str">
        <f t="shared" si="12"/>
        <v/>
      </c>
    </row>
    <row r="835" spans="1:4" x14ac:dyDescent="0.25">
      <c r="B835" s="5">
        <v>0.99099999999999999</v>
      </c>
      <c r="C835" t="s">
        <v>214</v>
      </c>
      <c r="D835" t="str">
        <f t="shared" ref="D835:D898" si="13">IFERROR(HLOOKUP($A835,$E$2:$OG$3,2,FALSE),"")</f>
        <v/>
      </c>
    </row>
    <row r="836" spans="1:4" x14ac:dyDescent="0.25">
      <c r="D836" t="str">
        <f t="shared" si="13"/>
        <v/>
      </c>
    </row>
    <row r="837" spans="1:4" x14ac:dyDescent="0.25">
      <c r="A837" t="s">
        <v>215</v>
      </c>
      <c r="D837">
        <f t="shared" si="13"/>
        <v>1223</v>
      </c>
    </row>
    <row r="838" spans="1:4" x14ac:dyDescent="0.25">
      <c r="D838" t="str">
        <f t="shared" si="13"/>
        <v/>
      </c>
    </row>
    <row r="839" spans="1:4" x14ac:dyDescent="0.25">
      <c r="B839" s="5">
        <v>0</v>
      </c>
      <c r="C839" t="s">
        <v>24</v>
      </c>
      <c r="D839" t="str">
        <f t="shared" si="13"/>
        <v/>
      </c>
    </row>
    <row r="840" spans="1:4" x14ac:dyDescent="0.25">
      <c r="B840" s="5">
        <v>0.999</v>
      </c>
      <c r="C840" t="s">
        <v>214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216</v>
      </c>
      <c r="D842">
        <f t="shared" si="13"/>
        <v>18</v>
      </c>
    </row>
    <row r="843" spans="1:4" x14ac:dyDescent="0.25">
      <c r="D843" t="str">
        <f t="shared" si="13"/>
        <v/>
      </c>
    </row>
    <row r="844" spans="1:4" x14ac:dyDescent="0.25">
      <c r="B844" s="5">
        <v>1</v>
      </c>
      <c r="C844" t="s">
        <v>214</v>
      </c>
      <c r="D844" t="str">
        <f t="shared" si="13"/>
        <v/>
      </c>
    </row>
    <row r="845" spans="1:4" x14ac:dyDescent="0.25">
      <c r="D845" t="str">
        <f t="shared" si="13"/>
        <v/>
      </c>
    </row>
    <row r="846" spans="1:4" x14ac:dyDescent="0.25">
      <c r="A846" t="s">
        <v>217</v>
      </c>
      <c r="D846">
        <f t="shared" si="13"/>
        <v>23</v>
      </c>
    </row>
    <row r="847" spans="1:4" x14ac:dyDescent="0.25">
      <c r="D847" t="str">
        <f t="shared" si="13"/>
        <v/>
      </c>
    </row>
    <row r="848" spans="1:4" x14ac:dyDescent="0.25">
      <c r="B848" s="5">
        <v>0.95799999999999996</v>
      </c>
      <c r="C848" t="s">
        <v>21</v>
      </c>
      <c r="D848" t="str">
        <f t="shared" si="13"/>
        <v/>
      </c>
    </row>
    <row r="849" spans="1:4" x14ac:dyDescent="0.25">
      <c r="B849" s="5">
        <v>4.1000000000000002E-2</v>
      </c>
      <c r="C849" t="s">
        <v>24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218</v>
      </c>
      <c r="D851">
        <f t="shared" si="13"/>
        <v>4</v>
      </c>
    </row>
    <row r="852" spans="1:4" x14ac:dyDescent="0.25">
      <c r="D852" t="str">
        <f t="shared" si="13"/>
        <v/>
      </c>
    </row>
    <row r="853" spans="1:4" x14ac:dyDescent="0.25">
      <c r="B853" s="5">
        <v>1</v>
      </c>
      <c r="C853" t="s">
        <v>28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219</v>
      </c>
      <c r="D855">
        <f t="shared" si="13"/>
        <v>852</v>
      </c>
    </row>
    <row r="856" spans="1:4" x14ac:dyDescent="0.25">
      <c r="D856" t="str">
        <f t="shared" si="13"/>
        <v/>
      </c>
    </row>
    <row r="857" spans="1:4" x14ac:dyDescent="0.25">
      <c r="B857" s="5">
        <v>7.8E-2</v>
      </c>
      <c r="C857" t="s">
        <v>24</v>
      </c>
      <c r="D857" t="str">
        <f t="shared" si="13"/>
        <v/>
      </c>
    </row>
    <row r="858" spans="1:4" x14ac:dyDescent="0.25">
      <c r="B858" s="5">
        <v>0.88100000000000001</v>
      </c>
      <c r="C858" t="s">
        <v>214</v>
      </c>
      <c r="D858" t="str">
        <f t="shared" si="13"/>
        <v/>
      </c>
    </row>
    <row r="859" spans="1:4" x14ac:dyDescent="0.25">
      <c r="B859" s="5">
        <v>1E-3</v>
      </c>
      <c r="C859" t="s">
        <v>197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220</v>
      </c>
      <c r="D861">
        <f t="shared" si="13"/>
        <v>2</v>
      </c>
    </row>
    <row r="862" spans="1:4" x14ac:dyDescent="0.25">
      <c r="D862" t="str">
        <f t="shared" si="13"/>
        <v/>
      </c>
    </row>
    <row r="863" spans="1:4" x14ac:dyDescent="0.25">
      <c r="B863" s="5">
        <v>1</v>
      </c>
      <c r="C863" t="s">
        <v>24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s="4" t="s">
        <v>221</v>
      </c>
      <c r="D865">
        <f t="shared" si="13"/>
        <v>2</v>
      </c>
    </row>
    <row r="866" spans="1:4" x14ac:dyDescent="0.25">
      <c r="D866" t="str">
        <f t="shared" si="13"/>
        <v/>
      </c>
    </row>
    <row r="867" spans="1:4" x14ac:dyDescent="0.25">
      <c r="B867" s="5">
        <v>1</v>
      </c>
      <c r="C867" t="s">
        <v>222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223</v>
      </c>
      <c r="D869">
        <f t="shared" si="13"/>
        <v>2</v>
      </c>
    </row>
    <row r="870" spans="1:4" x14ac:dyDescent="0.25">
      <c r="D870" t="str">
        <f t="shared" si="13"/>
        <v/>
      </c>
    </row>
    <row r="871" spans="1:4" x14ac:dyDescent="0.25">
      <c r="B871" s="5">
        <v>1</v>
      </c>
      <c r="C871" t="s">
        <v>222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224</v>
      </c>
      <c r="D873">
        <f t="shared" si="13"/>
        <v>9</v>
      </c>
    </row>
    <row r="874" spans="1:4" x14ac:dyDescent="0.25">
      <c r="D874" t="str">
        <f t="shared" si="13"/>
        <v/>
      </c>
    </row>
    <row r="875" spans="1:4" x14ac:dyDescent="0.25">
      <c r="B875" s="5">
        <v>1</v>
      </c>
      <c r="C875" t="s">
        <v>27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225</v>
      </c>
      <c r="D877">
        <f t="shared" si="13"/>
        <v>60</v>
      </c>
    </row>
    <row r="878" spans="1:4" x14ac:dyDescent="0.25">
      <c r="D878" t="str">
        <f t="shared" si="13"/>
        <v/>
      </c>
    </row>
    <row r="879" spans="1:4" x14ac:dyDescent="0.25">
      <c r="B879" s="5">
        <v>1</v>
      </c>
      <c r="C879" t="s">
        <v>28</v>
      </c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226</v>
      </c>
      <c r="D881">
        <f t="shared" si="13"/>
        <v>4</v>
      </c>
    </row>
    <row r="882" spans="1:4" x14ac:dyDescent="0.25">
      <c r="D882" t="str">
        <f t="shared" si="13"/>
        <v/>
      </c>
    </row>
    <row r="883" spans="1:4" x14ac:dyDescent="0.25">
      <c r="B883" s="5">
        <v>1</v>
      </c>
      <c r="C883" t="s">
        <v>28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227</v>
      </c>
      <c r="D885">
        <f t="shared" si="13"/>
        <v>7</v>
      </c>
    </row>
    <row r="886" spans="1:4" x14ac:dyDescent="0.25">
      <c r="D886" t="str">
        <f t="shared" si="13"/>
        <v/>
      </c>
    </row>
    <row r="887" spans="1:4" x14ac:dyDescent="0.25">
      <c r="B887" s="5">
        <v>1</v>
      </c>
      <c r="C887" t="s">
        <v>27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228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229</v>
      </c>
      <c r="D892">
        <f t="shared" si="13"/>
        <v>1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19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s="4" t="s">
        <v>230</v>
      </c>
      <c r="D896">
        <f t="shared" si="13"/>
        <v>2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23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231</v>
      </c>
      <c r="D900">
        <f t="shared" si="14"/>
        <v>11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24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232</v>
      </c>
      <c r="D904">
        <f t="shared" si="14"/>
        <v>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233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234</v>
      </c>
      <c r="D908">
        <f t="shared" si="14"/>
        <v>22</v>
      </c>
    </row>
    <row r="909" spans="1:4" x14ac:dyDescent="0.25">
      <c r="D909" t="str">
        <f t="shared" si="14"/>
        <v/>
      </c>
    </row>
    <row r="910" spans="1:4" x14ac:dyDescent="0.25">
      <c r="B910" s="5">
        <v>1</v>
      </c>
      <c r="C910" t="s">
        <v>23</v>
      </c>
      <c r="D910" t="str">
        <f t="shared" si="14"/>
        <v/>
      </c>
    </row>
    <row r="911" spans="1:4" x14ac:dyDescent="0.25">
      <c r="D911" t="str">
        <f t="shared" si="14"/>
        <v/>
      </c>
    </row>
    <row r="912" spans="1:4" x14ac:dyDescent="0.25">
      <c r="A912" t="s">
        <v>235</v>
      </c>
      <c r="D912">
        <f t="shared" si="14"/>
        <v>1</v>
      </c>
    </row>
    <row r="913" spans="1:4" x14ac:dyDescent="0.25">
      <c r="D913" t="str">
        <f t="shared" si="14"/>
        <v/>
      </c>
    </row>
    <row r="914" spans="1:4" x14ac:dyDescent="0.25">
      <c r="B914" s="5">
        <v>1</v>
      </c>
      <c r="C914" t="s">
        <v>24</v>
      </c>
      <c r="D914" t="str">
        <f t="shared" si="14"/>
        <v/>
      </c>
    </row>
    <row r="915" spans="1:4" x14ac:dyDescent="0.25">
      <c r="D915" t="str">
        <f t="shared" si="14"/>
        <v/>
      </c>
    </row>
    <row r="916" spans="1:4" x14ac:dyDescent="0.25">
      <c r="A916" t="s">
        <v>236</v>
      </c>
      <c r="D916">
        <f t="shared" si="14"/>
        <v>1</v>
      </c>
    </row>
    <row r="917" spans="1:4" x14ac:dyDescent="0.25">
      <c r="D917" t="str">
        <f t="shared" si="14"/>
        <v/>
      </c>
    </row>
    <row r="918" spans="1:4" x14ac:dyDescent="0.25">
      <c r="B918" s="5">
        <v>1</v>
      </c>
      <c r="C918" t="s">
        <v>24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237</v>
      </c>
      <c r="D920">
        <f t="shared" si="14"/>
        <v>2</v>
      </c>
    </row>
    <row r="921" spans="1:4" x14ac:dyDescent="0.25">
      <c r="D921" t="str">
        <f t="shared" si="14"/>
        <v/>
      </c>
    </row>
    <row r="922" spans="1:4" x14ac:dyDescent="0.25">
      <c r="B922" s="5">
        <v>1</v>
      </c>
      <c r="C922" t="s">
        <v>22</v>
      </c>
      <c r="D922" t="str">
        <f t="shared" si="14"/>
        <v/>
      </c>
    </row>
    <row r="923" spans="1:4" x14ac:dyDescent="0.25">
      <c r="D923" t="str">
        <f t="shared" si="14"/>
        <v/>
      </c>
    </row>
    <row r="924" spans="1:4" x14ac:dyDescent="0.25">
      <c r="A924" t="s">
        <v>238</v>
      </c>
      <c r="D924">
        <f t="shared" si="14"/>
        <v>3</v>
      </c>
    </row>
    <row r="925" spans="1:4" x14ac:dyDescent="0.25">
      <c r="D925" t="str">
        <f t="shared" si="14"/>
        <v/>
      </c>
    </row>
    <row r="926" spans="1:4" x14ac:dyDescent="0.25">
      <c r="B926" s="5">
        <v>1</v>
      </c>
      <c r="C926" t="s">
        <v>19</v>
      </c>
      <c r="D926" t="str">
        <f t="shared" si="14"/>
        <v/>
      </c>
    </row>
    <row r="927" spans="1:4" x14ac:dyDescent="0.25">
      <c r="D927" t="str">
        <f t="shared" si="14"/>
        <v/>
      </c>
    </row>
    <row r="928" spans="1:4" x14ac:dyDescent="0.25">
      <c r="A928" t="s">
        <v>239</v>
      </c>
      <c r="D928">
        <f t="shared" si="14"/>
        <v>12</v>
      </c>
    </row>
    <row r="929" spans="1:4" x14ac:dyDescent="0.25">
      <c r="D929" t="str">
        <f t="shared" si="14"/>
        <v/>
      </c>
    </row>
    <row r="930" spans="1:4" x14ac:dyDescent="0.25">
      <c r="B930" s="5">
        <v>1</v>
      </c>
      <c r="C930" t="s">
        <v>23</v>
      </c>
      <c r="D930" t="str">
        <f t="shared" si="14"/>
        <v/>
      </c>
    </row>
    <row r="931" spans="1:4" x14ac:dyDescent="0.25">
      <c r="D931" t="str">
        <f t="shared" si="14"/>
        <v/>
      </c>
    </row>
    <row r="932" spans="1:4" x14ac:dyDescent="0.25">
      <c r="A932" t="s">
        <v>240</v>
      </c>
      <c r="D932">
        <f t="shared" si="14"/>
        <v>20</v>
      </c>
    </row>
    <row r="933" spans="1:4" x14ac:dyDescent="0.25">
      <c r="D933" t="str">
        <f t="shared" si="14"/>
        <v/>
      </c>
    </row>
    <row r="934" spans="1:4" x14ac:dyDescent="0.25">
      <c r="B934" s="5">
        <v>1</v>
      </c>
      <c r="C934" t="s">
        <v>23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241</v>
      </c>
      <c r="D936">
        <f t="shared" si="14"/>
        <v>4</v>
      </c>
    </row>
    <row r="937" spans="1:4" x14ac:dyDescent="0.25">
      <c r="D937" t="str">
        <f t="shared" si="14"/>
        <v/>
      </c>
    </row>
    <row r="938" spans="1:4" x14ac:dyDescent="0.25">
      <c r="B938" s="5">
        <v>1</v>
      </c>
      <c r="C938" t="s">
        <v>27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242</v>
      </c>
      <c r="D940">
        <f t="shared" si="14"/>
        <v>4</v>
      </c>
    </row>
    <row r="941" spans="1:4" x14ac:dyDescent="0.25">
      <c r="D941" t="str">
        <f t="shared" si="14"/>
        <v/>
      </c>
    </row>
    <row r="942" spans="1:4" x14ac:dyDescent="0.25">
      <c r="B942" s="5">
        <v>1</v>
      </c>
      <c r="C942" t="s">
        <v>69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243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19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244</v>
      </c>
      <c r="D948">
        <f t="shared" si="14"/>
        <v>58</v>
      </c>
    </row>
    <row r="949" spans="1:4" x14ac:dyDescent="0.25">
      <c r="D949" t="str">
        <f t="shared" si="14"/>
        <v/>
      </c>
    </row>
    <row r="950" spans="1:4" x14ac:dyDescent="0.25">
      <c r="B950" s="5">
        <v>1</v>
      </c>
      <c r="C950" t="s">
        <v>66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245</v>
      </c>
      <c r="D952">
        <f t="shared" si="14"/>
        <v>1</v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27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246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19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247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248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19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249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19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250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19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251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29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252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27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253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23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254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33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255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256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19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257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23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258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33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259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22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260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261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19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262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26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263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19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264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265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125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266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267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34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268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19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269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23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270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26</v>
      </c>
      <c r="D1052" t="str">
        <f t="shared" si="16"/>
        <v/>
      </c>
    </row>
    <row r="1053" spans="1:4" x14ac:dyDescent="0.25">
      <c r="B1053" s="5">
        <v>0.58199999999999996</v>
      </c>
      <c r="C1053" t="s">
        <v>125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271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19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272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66</v>
      </c>
      <c r="D1061" t="str">
        <f t="shared" si="16"/>
        <v/>
      </c>
    </row>
    <row r="1062" spans="1:4" x14ac:dyDescent="0.25">
      <c r="B1062" s="5">
        <v>0.47899999999999998</v>
      </c>
      <c r="C1062" t="s">
        <v>27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273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27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274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25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275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27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276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19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277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19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278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27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279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27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280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19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281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19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282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25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283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41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284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25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285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25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286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27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287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27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288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29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289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29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290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19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291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34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292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27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293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27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294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28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295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27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296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24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297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25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298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24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299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19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300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27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301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25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302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28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303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19</v>
      </c>
      <c r="D1186" t="str">
        <f t="shared" si="18"/>
        <v/>
      </c>
    </row>
    <row r="1187" spans="1:4" x14ac:dyDescent="0.25">
      <c r="B1187" s="5">
        <v>0.69799999999999995</v>
      </c>
      <c r="C1187" t="s">
        <v>25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304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19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305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19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306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22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307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22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308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24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309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22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310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19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311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21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312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24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313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21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314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23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315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45</v>
      </c>
      <c r="D1235" t="str">
        <f t="shared" si="19"/>
        <v/>
      </c>
    </row>
    <row r="1236" spans="1:4" x14ac:dyDescent="0.25">
      <c r="B1236" s="5">
        <v>0.52</v>
      </c>
      <c r="C1236" t="s">
        <v>19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316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45</v>
      </c>
      <c r="D1240" t="str">
        <f t="shared" si="19"/>
        <v/>
      </c>
    </row>
    <row r="1241" spans="1:4" x14ac:dyDescent="0.25">
      <c r="B1241" s="5">
        <v>0.57299999999999995</v>
      </c>
      <c r="C1241" t="s">
        <v>19</v>
      </c>
      <c r="D1241" t="str">
        <f t="shared" si="19"/>
        <v/>
      </c>
    </row>
    <row r="1242" spans="1:4" x14ac:dyDescent="0.25">
      <c r="A1242" t="s">
        <v>36</v>
      </c>
      <c r="B1242" t="s">
        <v>317</v>
      </c>
      <c r="D1242" t="str">
        <f t="shared" si="19"/>
        <v/>
      </c>
    </row>
    <row r="1243" spans="1:4" x14ac:dyDescent="0.25">
      <c r="A1243" t="s">
        <v>318</v>
      </c>
      <c r="D1243">
        <f t="shared" si="19"/>
        <v>2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27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319</v>
      </c>
      <c r="D1247">
        <f t="shared" si="19"/>
        <v>147</v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34</v>
      </c>
      <c r="D1249" t="str">
        <f t="shared" si="19"/>
        <v/>
      </c>
    </row>
    <row r="1250" spans="1:4" x14ac:dyDescent="0.25">
      <c r="B1250" s="5">
        <v>0.253</v>
      </c>
      <c r="C1250" t="s">
        <v>27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320</v>
      </c>
      <c r="D1252">
        <f t="shared" si="19"/>
        <v>37</v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321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322</v>
      </c>
      <c r="D1256">
        <f t="shared" si="19"/>
        <v>256</v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84</v>
      </c>
      <c r="D1258" t="str">
        <f t="shared" si="19"/>
        <v/>
      </c>
    </row>
    <row r="1259" spans="1:4" x14ac:dyDescent="0.25">
      <c r="B1259" s="5">
        <v>0.59599999999999997</v>
      </c>
      <c r="C1259" t="s">
        <v>321</v>
      </c>
      <c r="D1259" t="str">
        <f t="shared" si="19"/>
        <v/>
      </c>
    </row>
    <row r="1260" spans="1:4" x14ac:dyDescent="0.25">
      <c r="B1260" s="5">
        <v>2.8000000000000001E-2</v>
      </c>
      <c r="C1260" t="s">
        <v>19</v>
      </c>
      <c r="D1260" t="str">
        <f t="shared" si="19"/>
        <v/>
      </c>
    </row>
    <row r="1261" spans="1:4" x14ac:dyDescent="0.25">
      <c r="B1261" s="5">
        <v>0.34799999999999998</v>
      </c>
      <c r="C1261" t="s">
        <v>22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323</v>
      </c>
      <c r="D1263">
        <f t="shared" si="19"/>
        <v>362</v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321</v>
      </c>
      <c r="D1265" t="str">
        <f t="shared" si="19"/>
        <v/>
      </c>
    </row>
    <row r="1266" spans="1:4" x14ac:dyDescent="0.25">
      <c r="B1266" s="5">
        <v>0.46100000000000002</v>
      </c>
      <c r="C1266" t="s">
        <v>22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324</v>
      </c>
      <c r="D1268">
        <f t="shared" si="19"/>
        <v>75</v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321</v>
      </c>
      <c r="D1270" t="str">
        <f t="shared" si="19"/>
        <v/>
      </c>
    </row>
    <row r="1271" spans="1:4" x14ac:dyDescent="0.25">
      <c r="B1271" s="5">
        <v>0.504</v>
      </c>
      <c r="C1271" t="s">
        <v>22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325</v>
      </c>
      <c r="D1273">
        <f t="shared" si="19"/>
        <v>2</v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66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326</v>
      </c>
      <c r="D1277">
        <f t="shared" si="19"/>
        <v>3</v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28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327</v>
      </c>
      <c r="D1281">
        <f t="shared" si="19"/>
        <v>28</v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27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328</v>
      </c>
      <c r="D1285">
        <f t="shared" si="20"/>
        <v>8</v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27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329</v>
      </c>
      <c r="D1289">
        <f t="shared" si="20"/>
        <v>148</v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28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330</v>
      </c>
      <c r="D1293">
        <f t="shared" si="20"/>
        <v>2</v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28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331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28</v>
      </c>
      <c r="D1299" t="str">
        <f t="shared" si="20"/>
        <v/>
      </c>
    </row>
    <row r="1300" spans="1:4" x14ac:dyDescent="0.25">
      <c r="B1300" s="5">
        <v>5.1999999999999998E-2</v>
      </c>
      <c r="C1300" t="s">
        <v>23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332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321</v>
      </c>
      <c r="D1304" t="str">
        <f t="shared" si="20"/>
        <v/>
      </c>
    </row>
    <row r="1305" spans="1:4" x14ac:dyDescent="0.25">
      <c r="B1305" s="5">
        <v>0.188</v>
      </c>
      <c r="C1305" t="s">
        <v>333</v>
      </c>
      <c r="D1305" t="str">
        <f t="shared" si="20"/>
        <v/>
      </c>
    </row>
    <row r="1306" spans="1:4" x14ac:dyDescent="0.25">
      <c r="B1306" s="5">
        <v>0.54</v>
      </c>
      <c r="C1306" t="s">
        <v>22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334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321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335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22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336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321</v>
      </c>
      <c r="D1318" t="str">
        <f t="shared" si="20"/>
        <v/>
      </c>
    </row>
    <row r="1319" spans="1:4" x14ac:dyDescent="0.25">
      <c r="B1319" s="5">
        <v>8.7999999999999995E-2</v>
      </c>
      <c r="C1319" t="s">
        <v>19</v>
      </c>
      <c r="D1319" t="str">
        <f t="shared" si="20"/>
        <v/>
      </c>
    </row>
    <row r="1320" spans="1:4" x14ac:dyDescent="0.25">
      <c r="B1320" s="5">
        <v>0.66900000000000004</v>
      </c>
      <c r="C1320" t="s">
        <v>22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337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22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338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34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339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28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340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28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341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34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342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34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343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34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344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30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345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28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346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34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347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333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348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28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349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34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350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27</v>
      </c>
      <c r="D1376" t="str">
        <f t="shared" si="21"/>
        <v/>
      </c>
    </row>
    <row r="1377" spans="1:4" x14ac:dyDescent="0.25">
      <c r="A1377" t="s">
        <v>36</v>
      </c>
      <c r="B1377" t="s">
        <v>351</v>
      </c>
      <c r="C1377" t="s">
        <v>352</v>
      </c>
      <c r="D1377" t="str">
        <f t="shared" si="21"/>
        <v/>
      </c>
    </row>
    <row r="1378" spans="1:4" x14ac:dyDescent="0.25">
      <c r="A1378" t="s">
        <v>330</v>
      </c>
      <c r="D1378">
        <f t="shared" si="21"/>
        <v>2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28</v>
      </c>
      <c r="D1380" t="str">
        <f t="shared" si="21"/>
        <v/>
      </c>
    </row>
    <row r="1381" spans="1:4" x14ac:dyDescent="0.25">
      <c r="A1381" t="s">
        <v>36</v>
      </c>
      <c r="B1381" t="s">
        <v>353</v>
      </c>
      <c r="D1381" t="str">
        <f t="shared" si="21"/>
        <v/>
      </c>
    </row>
    <row r="1382" spans="1:4" x14ac:dyDescent="0.25">
      <c r="A1382" t="s">
        <v>318</v>
      </c>
      <c r="D1382">
        <f t="shared" si="21"/>
        <v>2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27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319</v>
      </c>
      <c r="D1386">
        <f t="shared" si="21"/>
        <v>147</v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34</v>
      </c>
      <c r="D1388" t="str">
        <f t="shared" si="21"/>
        <v/>
      </c>
    </row>
    <row r="1389" spans="1:4" x14ac:dyDescent="0.25">
      <c r="B1389" s="5">
        <v>0.253</v>
      </c>
      <c r="C1389" t="s">
        <v>27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320</v>
      </c>
      <c r="D1391">
        <f t="shared" si="21"/>
        <v>37</v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321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322</v>
      </c>
      <c r="D1395">
        <f t="shared" si="21"/>
        <v>256</v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84</v>
      </c>
      <c r="D1397" t="str">
        <f t="shared" si="21"/>
        <v/>
      </c>
    </row>
    <row r="1398" spans="1:4" x14ac:dyDescent="0.25">
      <c r="B1398" s="5">
        <v>0.59599999999999997</v>
      </c>
      <c r="C1398" t="s">
        <v>321</v>
      </c>
      <c r="D1398" t="str">
        <f t="shared" si="21"/>
        <v/>
      </c>
    </row>
    <row r="1399" spans="1:4" x14ac:dyDescent="0.25">
      <c r="B1399" s="5">
        <v>2.8000000000000001E-2</v>
      </c>
      <c r="C1399" t="s">
        <v>19</v>
      </c>
      <c r="D1399" t="str">
        <f t="shared" si="21"/>
        <v/>
      </c>
    </row>
    <row r="1400" spans="1:4" x14ac:dyDescent="0.25">
      <c r="B1400" s="5">
        <v>0.34799999999999998</v>
      </c>
      <c r="C1400" t="s">
        <v>22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323</v>
      </c>
      <c r="D1402">
        <f t="shared" si="21"/>
        <v>362</v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321</v>
      </c>
      <c r="D1404" t="str">
        <f t="shared" si="21"/>
        <v/>
      </c>
    </row>
    <row r="1405" spans="1:4" x14ac:dyDescent="0.25">
      <c r="B1405" s="5">
        <v>0.46100000000000002</v>
      </c>
      <c r="C1405" t="s">
        <v>22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324</v>
      </c>
      <c r="D1407">
        <f t="shared" si="21"/>
        <v>75</v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321</v>
      </c>
      <c r="D1409" t="str">
        <f t="shared" si="21"/>
        <v/>
      </c>
    </row>
    <row r="1410" spans="1:4" x14ac:dyDescent="0.25">
      <c r="B1410" s="5">
        <v>0.504</v>
      </c>
      <c r="C1410" t="s">
        <v>22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325</v>
      </c>
      <c r="D1412">
        <f t="shared" si="22"/>
        <v>2</v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66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326</v>
      </c>
      <c r="D1416">
        <f t="shared" si="22"/>
        <v>3</v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28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327</v>
      </c>
      <c r="D1420">
        <f t="shared" si="22"/>
        <v>28</v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27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328</v>
      </c>
      <c r="D1424">
        <f t="shared" si="22"/>
        <v>8</v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27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329</v>
      </c>
      <c r="D1428">
        <f t="shared" si="22"/>
        <v>148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28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331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28</v>
      </c>
      <c r="D1434" t="str">
        <f t="shared" si="22"/>
        <v/>
      </c>
    </row>
    <row r="1435" spans="1:4" x14ac:dyDescent="0.25">
      <c r="B1435" s="5">
        <v>5.1999999999999998E-2</v>
      </c>
      <c r="C1435" t="s">
        <v>23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332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321</v>
      </c>
      <c r="D1439" t="str">
        <f t="shared" si="22"/>
        <v/>
      </c>
    </row>
    <row r="1440" spans="1:4" x14ac:dyDescent="0.25">
      <c r="B1440" s="5">
        <v>0.188</v>
      </c>
      <c r="C1440" t="s">
        <v>333</v>
      </c>
      <c r="D1440" t="str">
        <f t="shared" si="22"/>
        <v/>
      </c>
    </row>
    <row r="1441" spans="1:4" x14ac:dyDescent="0.25">
      <c r="B1441" s="5">
        <v>0.54</v>
      </c>
      <c r="C1441" t="s">
        <v>22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334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321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335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22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336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321</v>
      </c>
      <c r="D1453" t="str">
        <f t="shared" si="22"/>
        <v/>
      </c>
    </row>
    <row r="1454" spans="1:4" x14ac:dyDescent="0.25">
      <c r="B1454" s="5">
        <v>8.7999999999999995E-2</v>
      </c>
      <c r="C1454" t="s">
        <v>19</v>
      </c>
      <c r="D1454" t="str">
        <f t="shared" si="22"/>
        <v/>
      </c>
    </row>
    <row r="1455" spans="1:4" x14ac:dyDescent="0.25">
      <c r="B1455" s="5">
        <v>0.66900000000000004</v>
      </c>
      <c r="C1455" t="s">
        <v>22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337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22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338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34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339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28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340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28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341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34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342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34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343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34</v>
      </c>
      <c r="D1483" t="str">
        <f t="shared" si="23"/>
        <v/>
      </c>
    </row>
    <row r="1484" spans="1:4" x14ac:dyDescent="0.25">
      <c r="A1484" t="s">
        <v>36</v>
      </c>
      <c r="B1484" t="s">
        <v>354</v>
      </c>
      <c r="D1484" t="str">
        <f t="shared" si="23"/>
        <v/>
      </c>
    </row>
    <row r="1485" spans="1:4" x14ac:dyDescent="0.25">
      <c r="A1485" t="s">
        <v>355</v>
      </c>
      <c r="D1485">
        <f t="shared" si="23"/>
        <v>11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45</v>
      </c>
      <c r="D1487" t="str">
        <f t="shared" si="23"/>
        <v/>
      </c>
    </row>
    <row r="1488" spans="1:4" x14ac:dyDescent="0.25">
      <c r="B1488" s="5">
        <v>0.13500000000000001</v>
      </c>
      <c r="C1488" t="s">
        <v>356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357</v>
      </c>
      <c r="D1490">
        <f t="shared" si="23"/>
        <v>10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45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358</v>
      </c>
      <c r="D1494">
        <f t="shared" si="23"/>
        <v>5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19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359</v>
      </c>
      <c r="D1498">
        <f t="shared" si="23"/>
        <v>17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45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360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361</v>
      </c>
      <c r="D1506">
        <f t="shared" si="23"/>
        <v>5</v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49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362</v>
      </c>
      <c r="D1510">
        <f t="shared" si="23"/>
        <v>23</v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45</v>
      </c>
      <c r="D1512" t="str">
        <f t="shared" si="23"/>
        <v/>
      </c>
    </row>
    <row r="1513" spans="1:4" x14ac:dyDescent="0.25">
      <c r="B1513" s="5">
        <v>0.54800000000000004</v>
      </c>
      <c r="C1513" t="s">
        <v>356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363</v>
      </c>
      <c r="D1515">
        <f t="shared" si="23"/>
        <v>89</v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356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364</v>
      </c>
      <c r="D1519">
        <f t="shared" si="23"/>
        <v>166</v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45</v>
      </c>
      <c r="D1521" t="str">
        <f t="shared" si="23"/>
        <v/>
      </c>
    </row>
    <row r="1522" spans="1:4" x14ac:dyDescent="0.25">
      <c r="B1522" s="5">
        <v>0.85399999999999998</v>
      </c>
      <c r="C1522" t="s">
        <v>356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365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45</v>
      </c>
      <c r="D1526" t="str">
        <f t="shared" si="23"/>
        <v/>
      </c>
    </row>
    <row r="1527" spans="1:4" x14ac:dyDescent="0.25">
      <c r="B1527" s="5">
        <v>0.621</v>
      </c>
      <c r="C1527" t="s">
        <v>356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366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45</v>
      </c>
      <c r="D1531" t="str">
        <f t="shared" si="23"/>
        <v/>
      </c>
    </row>
    <row r="1532" spans="1:4" x14ac:dyDescent="0.25">
      <c r="B1532" s="5">
        <v>0.22900000000000001</v>
      </c>
      <c r="C1532" t="s">
        <v>19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367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356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368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45</v>
      </c>
      <c r="D1540" t="str">
        <f t="shared" si="24"/>
        <v/>
      </c>
    </row>
    <row r="1541" spans="1:4" x14ac:dyDescent="0.25">
      <c r="B1541" s="5">
        <v>0.74199999999999999</v>
      </c>
      <c r="C1541" t="s">
        <v>356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369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24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370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45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371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45</v>
      </c>
      <c r="D1553" t="str">
        <f t="shared" si="24"/>
        <v/>
      </c>
    </row>
    <row r="1554" spans="1:4" x14ac:dyDescent="0.25">
      <c r="A1554" t="s">
        <v>36</v>
      </c>
      <c r="B1554" t="s">
        <v>354</v>
      </c>
      <c r="C1554" t="s">
        <v>372</v>
      </c>
      <c r="D1554" t="str">
        <f t="shared" si="24"/>
        <v/>
      </c>
    </row>
    <row r="1555" spans="1:4" x14ac:dyDescent="0.25">
      <c r="A1555" t="s">
        <v>360</v>
      </c>
      <c r="D1555">
        <f t="shared" si="24"/>
        <v>2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24</v>
      </c>
      <c r="D1557" t="str">
        <f t="shared" si="24"/>
        <v/>
      </c>
    </row>
    <row r="1558" spans="1:4" x14ac:dyDescent="0.25">
      <c r="A1558" t="s">
        <v>36</v>
      </c>
      <c r="B1558" t="s">
        <v>20</v>
      </c>
      <c r="C1558" t="s">
        <v>373</v>
      </c>
      <c r="D1558" t="str">
        <f t="shared" si="24"/>
        <v/>
      </c>
    </row>
    <row r="1559" spans="1:4" x14ac:dyDescent="0.25">
      <c r="A1559" t="s">
        <v>374</v>
      </c>
      <c r="D1559">
        <f t="shared" si="24"/>
        <v>24</v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84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375</v>
      </c>
      <c r="D1563">
        <f t="shared" si="24"/>
        <v>23</v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34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376</v>
      </c>
      <c r="D1567">
        <f t="shared" si="24"/>
        <v>4</v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90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377</v>
      </c>
      <c r="D1571">
        <f t="shared" si="24"/>
        <v>32</v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24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378</v>
      </c>
      <c r="D1575">
        <f t="shared" si="24"/>
        <v>4</v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24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379</v>
      </c>
      <c r="D1579">
        <f t="shared" si="24"/>
        <v>102</v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19</v>
      </c>
      <c r="D1581" t="str">
        <f t="shared" si="24"/>
        <v/>
      </c>
    </row>
    <row r="1582" spans="1:4" x14ac:dyDescent="0.25">
      <c r="B1582" s="5">
        <v>0.185</v>
      </c>
      <c r="C1582" t="s">
        <v>24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380</v>
      </c>
      <c r="D1584">
        <f t="shared" si="24"/>
        <v>36</v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19</v>
      </c>
      <c r="D1586" t="str">
        <f t="shared" si="24"/>
        <v/>
      </c>
    </row>
    <row r="1587" spans="1:4" x14ac:dyDescent="0.25">
      <c r="B1587" s="5">
        <v>0.60799999999999998</v>
      </c>
      <c r="C1587" t="s">
        <v>26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381</v>
      </c>
      <c r="D1589">
        <f t="shared" si="24"/>
        <v>68</v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19</v>
      </c>
      <c r="D1591" t="str">
        <f t="shared" si="24"/>
        <v/>
      </c>
    </row>
    <row r="1592" spans="1:4" x14ac:dyDescent="0.25">
      <c r="B1592" s="5">
        <v>0.30299999999999999</v>
      </c>
      <c r="C1592" t="s">
        <v>24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382</v>
      </c>
      <c r="D1594">
        <f t="shared" si="24"/>
        <v>11</v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22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383</v>
      </c>
      <c r="D1598">
        <f t="shared" si="24"/>
        <v>28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19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384</v>
      </c>
      <c r="D1602">
        <f t="shared" si="24"/>
        <v>2</v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19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385</v>
      </c>
      <c r="D1606">
        <f t="shared" si="25"/>
        <v>11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19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386</v>
      </c>
      <c r="D1610">
        <f t="shared" si="25"/>
        <v>10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19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387</v>
      </c>
      <c r="D1614">
        <f t="shared" si="25"/>
        <v>7</v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19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388</v>
      </c>
      <c r="D1618">
        <f t="shared" si="25"/>
        <v>4</v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19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389</v>
      </c>
      <c r="D1622">
        <f t="shared" si="25"/>
        <v>4</v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19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390</v>
      </c>
      <c r="D1626">
        <f t="shared" si="25"/>
        <v>2</v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19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391</v>
      </c>
      <c r="D1630">
        <f t="shared" si="25"/>
        <v>2</v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19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392</v>
      </c>
      <c r="D1634">
        <f t="shared" si="25"/>
        <v>22</v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19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393</v>
      </c>
      <c r="D1638">
        <f t="shared" si="25"/>
        <v>152</v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19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394</v>
      </c>
      <c r="D1642">
        <f t="shared" si="25"/>
        <v>12</v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214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395</v>
      </c>
      <c r="D1646">
        <f t="shared" si="25"/>
        <v>6</v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24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396</v>
      </c>
      <c r="D1650">
        <f t="shared" si="25"/>
        <v>6</v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24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397</v>
      </c>
      <c r="D1654">
        <f t="shared" si="25"/>
        <v>4</v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398</v>
      </c>
      <c r="D1657">
        <f t="shared" si="25"/>
        <v>4</v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19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399</v>
      </c>
      <c r="D1661">
        <f t="shared" si="25"/>
        <v>2</v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19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400</v>
      </c>
      <c r="D1665">
        <f t="shared" si="25"/>
        <v>7</v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19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401</v>
      </c>
      <c r="D1669">
        <f t="shared" si="26"/>
        <v>1</v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19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402</v>
      </c>
      <c r="D1673">
        <f t="shared" si="26"/>
        <v>1</v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19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403</v>
      </c>
      <c r="D1677">
        <f t="shared" si="26"/>
        <v>9</v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19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404</v>
      </c>
      <c r="D1681">
        <f t="shared" si="26"/>
        <v>1</v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405</v>
      </c>
      <c r="D1684">
        <f t="shared" si="26"/>
        <v>71</v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19</v>
      </c>
      <c r="D1686" t="str">
        <f t="shared" si="26"/>
        <v/>
      </c>
    </row>
    <row r="1687" spans="1:4" x14ac:dyDescent="0.25">
      <c r="B1687" s="5">
        <v>7.3999999999999996E-2</v>
      </c>
      <c r="C1687" t="s">
        <v>22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406</v>
      </c>
      <c r="D1689">
        <f t="shared" si="26"/>
        <v>9</v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19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407</v>
      </c>
      <c r="D1693">
        <f t="shared" si="26"/>
        <v>41</v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19</v>
      </c>
      <c r="D1695" t="str">
        <f t="shared" si="26"/>
        <v/>
      </c>
    </row>
    <row r="1696" spans="1:4" x14ac:dyDescent="0.25">
      <c r="B1696" s="5">
        <v>0.221</v>
      </c>
      <c r="C1696" t="s">
        <v>22</v>
      </c>
      <c r="D1696" t="str">
        <f t="shared" si="26"/>
        <v/>
      </c>
    </row>
    <row r="1697" spans="1:4" x14ac:dyDescent="0.25">
      <c r="B1697" s="5">
        <v>0.42399999999999999</v>
      </c>
      <c r="C1697" t="s">
        <v>24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408</v>
      </c>
      <c r="D1699">
        <f t="shared" si="26"/>
        <v>12</v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23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409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410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84</v>
      </c>
      <c r="D1708" t="str">
        <f t="shared" si="26"/>
        <v/>
      </c>
    </row>
    <row r="1709" spans="1:4" x14ac:dyDescent="0.25">
      <c r="B1709" s="5">
        <v>0.309</v>
      </c>
      <c r="C1709" t="s">
        <v>28</v>
      </c>
      <c r="D1709" t="str">
        <f t="shared" si="26"/>
        <v/>
      </c>
    </row>
    <row r="1710" spans="1:4" x14ac:dyDescent="0.25">
      <c r="B1710" s="5">
        <v>6.8000000000000005E-2</v>
      </c>
      <c r="C1710" t="s">
        <v>45</v>
      </c>
      <c r="D1710" t="str">
        <f t="shared" si="26"/>
        <v/>
      </c>
    </row>
    <row r="1711" spans="1:4" x14ac:dyDescent="0.25">
      <c r="B1711" s="5">
        <v>3.6999999999999998E-2</v>
      </c>
      <c r="C1711" t="s">
        <v>19</v>
      </c>
      <c r="D1711" t="str">
        <f t="shared" si="26"/>
        <v/>
      </c>
    </row>
    <row r="1712" spans="1:4" x14ac:dyDescent="0.25">
      <c r="B1712" s="5">
        <v>0.10199999999999999</v>
      </c>
      <c r="C1712" t="s">
        <v>25</v>
      </c>
      <c r="D1712" t="str">
        <f t="shared" si="26"/>
        <v/>
      </c>
    </row>
    <row r="1713" spans="1:4" x14ac:dyDescent="0.25">
      <c r="B1713" s="5">
        <v>0.36399999999999999</v>
      </c>
      <c r="C1713" t="s">
        <v>23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411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23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412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19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413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25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414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19</v>
      </c>
      <c r="D1729" t="str">
        <f t="shared" si="26"/>
        <v/>
      </c>
    </row>
    <row r="1730" spans="1:4" x14ac:dyDescent="0.25">
      <c r="B1730" s="5">
        <v>0.86499999999999999</v>
      </c>
      <c r="C1730" t="s">
        <v>23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415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27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416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19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417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19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418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23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419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23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420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19</v>
      </c>
      <c r="D1754" t="str">
        <f t="shared" si="27"/>
        <v/>
      </c>
    </row>
    <row r="1755" spans="1:4" x14ac:dyDescent="0.25">
      <c r="B1755" s="5">
        <v>0.98099999999999998</v>
      </c>
      <c r="C1755" t="s">
        <v>23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421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19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422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23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423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23</v>
      </c>
      <c r="D1767" t="str">
        <f t="shared" si="27"/>
        <v/>
      </c>
    </row>
    <row r="1768" spans="1:4" x14ac:dyDescent="0.25">
      <c r="A1768" t="s">
        <v>36</v>
      </c>
      <c r="B1768" t="s">
        <v>12</v>
      </c>
      <c r="C1768" t="s">
        <v>424</v>
      </c>
      <c r="D1768" t="str">
        <f t="shared" si="27"/>
        <v/>
      </c>
    </row>
    <row r="1769" spans="1:4" x14ac:dyDescent="0.25">
      <c r="A1769" t="s">
        <v>425</v>
      </c>
      <c r="D1769">
        <f t="shared" si="27"/>
        <v>9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33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426</v>
      </c>
      <c r="D1773">
        <f t="shared" si="27"/>
        <v>21</v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31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427</v>
      </c>
      <c r="D1777">
        <f t="shared" si="27"/>
        <v>15</v>
      </c>
    </row>
    <row r="1778" spans="1:4" x14ac:dyDescent="0.25">
      <c r="D1778" t="str">
        <f t="shared" si="27"/>
        <v/>
      </c>
    </row>
    <row r="1779" spans="1:4" x14ac:dyDescent="0.25">
      <c r="B1779" s="5">
        <v>1</v>
      </c>
      <c r="C1779" t="s">
        <v>25</v>
      </c>
      <c r="D1779" t="str">
        <f t="shared" si="27"/>
        <v/>
      </c>
    </row>
    <row r="1780" spans="1:4" x14ac:dyDescent="0.25">
      <c r="D1780" t="str">
        <f t="shared" si="27"/>
        <v/>
      </c>
    </row>
    <row r="1781" spans="1:4" x14ac:dyDescent="0.25">
      <c r="A1781" t="s">
        <v>428</v>
      </c>
      <c r="D1781">
        <f t="shared" si="27"/>
        <v>475</v>
      </c>
    </row>
    <row r="1782" spans="1:4" x14ac:dyDescent="0.25">
      <c r="D1782" t="str">
        <f t="shared" si="27"/>
        <v/>
      </c>
    </row>
    <row r="1783" spans="1:4" x14ac:dyDescent="0.25">
      <c r="B1783" s="5">
        <v>1.0999999999999999E-2</v>
      </c>
      <c r="C1783" t="s">
        <v>33</v>
      </c>
      <c r="D1783" t="str">
        <f t="shared" si="27"/>
        <v/>
      </c>
    </row>
    <row r="1784" spans="1:4" x14ac:dyDescent="0.25">
      <c r="B1784" s="5">
        <v>0.98799999999999999</v>
      </c>
      <c r="C1784" t="s">
        <v>31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429</v>
      </c>
      <c r="D1786">
        <f t="shared" si="27"/>
        <v>3</v>
      </c>
    </row>
    <row r="1787" spans="1:4" x14ac:dyDescent="0.25">
      <c r="D1787" t="str">
        <f t="shared" si="27"/>
        <v/>
      </c>
    </row>
    <row r="1788" spans="1:4" x14ac:dyDescent="0.25">
      <c r="B1788" s="5">
        <v>1</v>
      </c>
      <c r="C1788" t="s">
        <v>31</v>
      </c>
      <c r="D1788" t="str">
        <f t="shared" si="27"/>
        <v/>
      </c>
    </row>
    <row r="1789" spans="1:4" x14ac:dyDescent="0.25">
      <c r="D1789" t="str">
        <f t="shared" si="27"/>
        <v/>
      </c>
    </row>
    <row r="1790" spans="1:4" x14ac:dyDescent="0.25">
      <c r="A1790" t="s">
        <v>430</v>
      </c>
      <c r="D1790">
        <f t="shared" si="27"/>
        <v>12</v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31</v>
      </c>
      <c r="D1792" t="str">
        <f t="shared" si="27"/>
        <v/>
      </c>
    </row>
    <row r="1793" spans="1:4" x14ac:dyDescent="0.25">
      <c r="B1793" s="5">
        <v>0.44900000000000001</v>
      </c>
      <c r="C1793" t="s">
        <v>32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431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33</v>
      </c>
      <c r="D1797" t="str">
        <f t="shared" si="28"/>
        <v/>
      </c>
    </row>
    <row r="1798" spans="1:4" x14ac:dyDescent="0.25">
      <c r="A1798" t="s">
        <v>36</v>
      </c>
      <c r="B1798" t="s">
        <v>432</v>
      </c>
      <c r="D1798" t="str">
        <f t="shared" si="28"/>
        <v/>
      </c>
    </row>
    <row r="1799" spans="1:4" x14ac:dyDescent="0.25">
      <c r="A1799" t="s">
        <v>433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23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1612"/>
  <sheetViews>
    <sheetView topLeftCell="A376" workbookViewId="0">
      <selection activeCell="A387" sqref="A387"/>
    </sheetView>
  </sheetViews>
  <sheetFormatPr defaultRowHeight="15" x14ac:dyDescent="0.25"/>
  <cols>
    <col min="1" max="1" width="44.140625" bestFit="1" customWidth="1"/>
    <col min="2" max="2" width="16.42578125" bestFit="1" customWidth="1"/>
    <col min="3" max="3" width="21.140625" bestFit="1" customWidth="1"/>
    <col min="4" max="4" width="6.140625" bestFit="1" customWidth="1"/>
    <col min="5" max="5" width="10.85546875" bestFit="1" customWidth="1"/>
    <col min="11" max="11" width="5.140625" customWidth="1"/>
    <col min="12" max="12" width="44.140625" bestFit="1" customWidth="1"/>
    <col min="13" max="13" width="5" customWidth="1"/>
  </cols>
  <sheetData>
    <row r="1" spans="1:323" x14ac:dyDescent="0.25">
      <c r="A1" t="s">
        <v>36</v>
      </c>
      <c r="B1" t="s">
        <v>460</v>
      </c>
      <c r="C1" t="s">
        <v>806</v>
      </c>
    </row>
    <row r="2" spans="1:323" x14ac:dyDescent="0.25">
      <c r="A2" s="4" t="s">
        <v>461</v>
      </c>
      <c r="D2">
        <f>IFERROR(HLOOKUP($A2,$F$2:$LJ$3,2,FALSE),"")</f>
        <v>10</v>
      </c>
      <c r="F2" t="s">
        <v>686</v>
      </c>
      <c r="G2" t="s">
        <v>741</v>
      </c>
      <c r="H2" s="4" t="s">
        <v>461</v>
      </c>
      <c r="I2" t="s">
        <v>742</v>
      </c>
      <c r="J2" t="s">
        <v>688</v>
      </c>
      <c r="K2" t="s">
        <v>689</v>
      </c>
      <c r="L2" t="s">
        <v>690</v>
      </c>
      <c r="M2" t="s">
        <v>692</v>
      </c>
      <c r="N2" t="s">
        <v>743</v>
      </c>
      <c r="O2" t="s">
        <v>744</v>
      </c>
      <c r="P2" t="s">
        <v>745</v>
      </c>
      <c r="Q2" s="4" t="s">
        <v>693</v>
      </c>
      <c r="R2" t="s">
        <v>694</v>
      </c>
      <c r="S2" t="s">
        <v>695</v>
      </c>
      <c r="T2" t="s">
        <v>525</v>
      </c>
      <c r="U2" t="s">
        <v>526</v>
      </c>
      <c r="V2" t="s">
        <v>527</v>
      </c>
      <c r="W2" t="s">
        <v>528</v>
      </c>
      <c r="X2" t="s">
        <v>462</v>
      </c>
      <c r="Y2" t="s">
        <v>463</v>
      </c>
      <c r="Z2" t="s">
        <v>487</v>
      </c>
      <c r="AA2" t="s">
        <v>488</v>
      </c>
      <c r="AB2" t="s">
        <v>464</v>
      </c>
      <c r="AC2" t="s">
        <v>696</v>
      </c>
      <c r="AD2" t="s">
        <v>697</v>
      </c>
      <c r="AE2" t="s">
        <v>698</v>
      </c>
      <c r="AF2" t="s">
        <v>699</v>
      </c>
      <c r="AG2" t="s">
        <v>529</v>
      </c>
      <c r="AH2" t="s">
        <v>530</v>
      </c>
      <c r="AI2" t="s">
        <v>531</v>
      </c>
      <c r="AJ2" t="s">
        <v>465</v>
      </c>
      <c r="AK2" t="s">
        <v>573</v>
      </c>
      <c r="AL2" t="s">
        <v>571</v>
      </c>
      <c r="AM2" t="s">
        <v>572</v>
      </c>
      <c r="AN2" t="s">
        <v>532</v>
      </c>
      <c r="AO2" t="s">
        <v>700</v>
      </c>
      <c r="AP2" t="s">
        <v>574</v>
      </c>
      <c r="AQ2" t="s">
        <v>594</v>
      </c>
      <c r="AR2" t="s">
        <v>533</v>
      </c>
      <c r="AS2" t="s">
        <v>534</v>
      </c>
      <c r="AT2" t="s">
        <v>535</v>
      </c>
      <c r="AU2" t="s">
        <v>489</v>
      </c>
      <c r="AV2" t="s">
        <v>490</v>
      </c>
      <c r="AW2" t="s">
        <v>491</v>
      </c>
      <c r="AX2" t="s">
        <v>595</v>
      </c>
      <c r="AY2" t="s">
        <v>492</v>
      </c>
      <c r="AZ2" t="s">
        <v>494</v>
      </c>
      <c r="BA2" t="s">
        <v>746</v>
      </c>
      <c r="BB2" t="s">
        <v>536</v>
      </c>
      <c r="BC2" t="s">
        <v>537</v>
      </c>
      <c r="BD2" t="s">
        <v>747</v>
      </c>
      <c r="BE2" t="s">
        <v>495</v>
      </c>
      <c r="BF2" t="s">
        <v>496</v>
      </c>
      <c r="BG2" t="s">
        <v>642</v>
      </c>
      <c r="BH2" t="s">
        <v>748</v>
      </c>
      <c r="BI2" t="s">
        <v>749</v>
      </c>
      <c r="BJ2" t="s">
        <v>750</v>
      </c>
      <c r="BK2" t="s">
        <v>466</v>
      </c>
      <c r="BL2" t="s">
        <v>467</v>
      </c>
      <c r="BM2" t="s">
        <v>643</v>
      </c>
      <c r="BN2" t="s">
        <v>497</v>
      </c>
      <c r="BO2" t="s">
        <v>468</v>
      </c>
      <c r="BP2" t="s">
        <v>701</v>
      </c>
      <c r="BQ2" t="s">
        <v>702</v>
      </c>
      <c r="BR2" t="s">
        <v>703</v>
      </c>
      <c r="BS2" t="s">
        <v>704</v>
      </c>
      <c r="BT2" t="s">
        <v>705</v>
      </c>
      <c r="BU2" t="s">
        <v>469</v>
      </c>
      <c r="BV2" t="s">
        <v>470</v>
      </c>
      <c r="BW2" t="s">
        <v>575</v>
      </c>
      <c r="BX2" t="s">
        <v>644</v>
      </c>
      <c r="BY2" t="s">
        <v>596</v>
      </c>
      <c r="BZ2" t="s">
        <v>805</v>
      </c>
      <c r="CA2" t="s">
        <v>597</v>
      </c>
      <c r="CB2" s="4" t="s">
        <v>576</v>
      </c>
      <c r="CC2" t="s">
        <v>471</v>
      </c>
      <c r="CD2" t="s">
        <v>498</v>
      </c>
      <c r="CE2" t="s">
        <v>499</v>
      </c>
      <c r="CF2" t="s">
        <v>751</v>
      </c>
      <c r="CG2" t="s">
        <v>752</v>
      </c>
      <c r="CH2" t="s">
        <v>500</v>
      </c>
      <c r="CI2" t="s">
        <v>501</v>
      </c>
      <c r="CJ2" t="s">
        <v>598</v>
      </c>
      <c r="CK2" t="s">
        <v>599</v>
      </c>
      <c r="CL2" t="s">
        <v>600</v>
      </c>
      <c r="CM2" t="s">
        <v>588</v>
      </c>
      <c r="CN2" t="s">
        <v>589</v>
      </c>
      <c r="CO2" t="s">
        <v>538</v>
      </c>
      <c r="CP2" t="s">
        <v>650</v>
      </c>
      <c r="CQ2" t="s">
        <v>651</v>
      </c>
      <c r="CR2" t="s">
        <v>652</v>
      </c>
      <c r="CS2" t="s">
        <v>539</v>
      </c>
      <c r="CT2" t="s">
        <v>540</v>
      </c>
      <c r="CU2" s="4" t="s">
        <v>753</v>
      </c>
      <c r="CV2" t="s">
        <v>754</v>
      </c>
      <c r="CW2" t="s">
        <v>755</v>
      </c>
      <c r="CX2" t="s">
        <v>626</v>
      </c>
      <c r="CY2" t="s">
        <v>756</v>
      </c>
      <c r="CZ2" t="s">
        <v>757</v>
      </c>
      <c r="DA2" t="s">
        <v>758</v>
      </c>
      <c r="DB2" t="s">
        <v>759</v>
      </c>
      <c r="DC2" t="s">
        <v>590</v>
      </c>
      <c r="DD2" t="s">
        <v>645</v>
      </c>
      <c r="DE2" t="s">
        <v>760</v>
      </c>
      <c r="DF2" t="s">
        <v>706</v>
      </c>
      <c r="DG2" t="s">
        <v>707</v>
      </c>
      <c r="DH2" s="4" t="s">
        <v>541</v>
      </c>
      <c r="DI2" t="s">
        <v>542</v>
      </c>
      <c r="DJ2" t="s">
        <v>654</v>
      </c>
      <c r="DK2" t="s">
        <v>601</v>
      </c>
      <c r="DL2" t="s">
        <v>602</v>
      </c>
      <c r="DM2" t="s">
        <v>603</v>
      </c>
      <c r="DN2" t="s">
        <v>761</v>
      </c>
      <c r="DO2" t="s">
        <v>655</v>
      </c>
      <c r="DP2" t="s">
        <v>656</v>
      </c>
      <c r="DQ2" t="s">
        <v>815</v>
      </c>
      <c r="DR2" t="s">
        <v>762</v>
      </c>
      <c r="DS2" t="s">
        <v>763</v>
      </c>
      <c r="DT2" t="s">
        <v>604</v>
      </c>
      <c r="DU2" t="s">
        <v>543</v>
      </c>
      <c r="DV2" t="s">
        <v>657</v>
      </c>
      <c r="DW2" t="s">
        <v>658</v>
      </c>
      <c r="DX2" t="s">
        <v>472</v>
      </c>
      <c r="DY2" t="s">
        <v>473</v>
      </c>
      <c r="DZ2" t="s">
        <v>474</v>
      </c>
      <c r="EA2" t="s">
        <v>475</v>
      </c>
      <c r="EB2" t="s">
        <v>544</v>
      </c>
      <c r="EC2" t="s">
        <v>620</v>
      </c>
      <c r="ED2" t="s">
        <v>634</v>
      </c>
      <c r="EE2" s="4" t="s">
        <v>659</v>
      </c>
      <c r="EF2" t="s">
        <v>545</v>
      </c>
      <c r="EG2" t="s">
        <v>546</v>
      </c>
      <c r="EH2" t="s">
        <v>547</v>
      </c>
      <c r="EI2" t="s">
        <v>548</v>
      </c>
      <c r="EJ2" t="s">
        <v>549</v>
      </c>
      <c r="EK2" t="s">
        <v>550</v>
      </c>
      <c r="EL2" t="s">
        <v>551</v>
      </c>
      <c r="EM2" t="s">
        <v>764</v>
      </c>
      <c r="EN2" t="s">
        <v>765</v>
      </c>
      <c r="EO2" t="s">
        <v>502</v>
      </c>
      <c r="EP2" t="s">
        <v>503</v>
      </c>
      <c r="EQ2" t="s">
        <v>504</v>
      </c>
      <c r="ER2" t="s">
        <v>505</v>
      </c>
      <c r="ES2" t="s">
        <v>708</v>
      </c>
      <c r="ET2" t="s">
        <v>766</v>
      </c>
      <c r="EU2" t="s">
        <v>767</v>
      </c>
      <c r="EV2" t="s">
        <v>660</v>
      </c>
      <c r="EW2" t="s">
        <v>768</v>
      </c>
      <c r="EX2" t="s">
        <v>769</v>
      </c>
      <c r="EY2" t="s">
        <v>646</v>
      </c>
      <c r="EZ2" t="s">
        <v>476</v>
      </c>
      <c r="FA2" t="s">
        <v>661</v>
      </c>
      <c r="FB2" t="s">
        <v>662</v>
      </c>
      <c r="FC2" t="s">
        <v>552</v>
      </c>
      <c r="FD2" t="s">
        <v>477</v>
      </c>
      <c r="FE2" t="s">
        <v>478</v>
      </c>
      <c r="FF2" t="s">
        <v>770</v>
      </c>
      <c r="FG2" t="s">
        <v>577</v>
      </c>
      <c r="FH2" t="s">
        <v>635</v>
      </c>
      <c r="FI2" t="s">
        <v>636</v>
      </c>
      <c r="FJ2" t="s">
        <v>663</v>
      </c>
      <c r="FK2" t="s">
        <v>664</v>
      </c>
      <c r="FL2" t="s">
        <v>665</v>
      </c>
      <c r="FM2" t="s">
        <v>771</v>
      </c>
      <c r="FN2" t="s">
        <v>816</v>
      </c>
      <c r="FO2" t="s">
        <v>637</v>
      </c>
      <c r="FP2" t="s">
        <v>638</v>
      </c>
      <c r="FQ2" t="s">
        <v>639</v>
      </c>
      <c r="FR2" t="s">
        <v>553</v>
      </c>
      <c r="FS2" t="s">
        <v>709</v>
      </c>
      <c r="FT2" t="s">
        <v>666</v>
      </c>
      <c r="FU2" t="s">
        <v>710</v>
      </c>
      <c r="FV2" t="s">
        <v>817</v>
      </c>
      <c r="FW2" t="s">
        <v>818</v>
      </c>
      <c r="FX2" t="s">
        <v>506</v>
      </c>
      <c r="FY2" t="s">
        <v>507</v>
      </c>
      <c r="FZ2" t="s">
        <v>627</v>
      </c>
      <c r="GA2" t="s">
        <v>567</v>
      </c>
      <c r="GB2" t="s">
        <v>508</v>
      </c>
      <c r="GC2" t="s">
        <v>772</v>
      </c>
      <c r="GD2" t="s">
        <v>773</v>
      </c>
      <c r="GE2" t="s">
        <v>774</v>
      </c>
      <c r="GF2" t="s">
        <v>509</v>
      </c>
      <c r="GG2" t="s">
        <v>510</v>
      </c>
      <c r="GH2" t="s">
        <v>711</v>
      </c>
      <c r="GI2" t="s">
        <v>712</v>
      </c>
      <c r="GJ2" t="s">
        <v>775</v>
      </c>
      <c r="GK2" t="s">
        <v>776</v>
      </c>
      <c r="GL2" t="s">
        <v>479</v>
      </c>
      <c r="GM2" t="s">
        <v>777</v>
      </c>
      <c r="GN2" t="s">
        <v>778</v>
      </c>
      <c r="GO2" t="s">
        <v>779</v>
      </c>
      <c r="GP2" t="s">
        <v>554</v>
      </c>
      <c r="GQ2" t="s">
        <v>512</v>
      </c>
      <c r="GR2" t="s">
        <v>480</v>
      </c>
      <c r="GS2" t="s">
        <v>481</v>
      </c>
      <c r="GT2" t="s">
        <v>667</v>
      </c>
      <c r="GU2" t="s">
        <v>555</v>
      </c>
      <c r="GV2" t="s">
        <v>713</v>
      </c>
      <c r="GW2" t="s">
        <v>714</v>
      </c>
      <c r="GX2" t="s">
        <v>715</v>
      </c>
      <c r="GY2" t="s">
        <v>780</v>
      </c>
      <c r="GZ2" t="s">
        <v>781</v>
      </c>
      <c r="HA2" t="s">
        <v>556</v>
      </c>
      <c r="HB2" t="s">
        <v>557</v>
      </c>
      <c r="HC2" t="s">
        <v>668</v>
      </c>
      <c r="HD2" s="4" t="s">
        <v>670</v>
      </c>
      <c r="HE2" t="s">
        <v>558</v>
      </c>
      <c r="HF2" t="s">
        <v>640</v>
      </c>
      <c r="HG2" t="s">
        <v>591</v>
      </c>
      <c r="HH2" t="s">
        <v>578</v>
      </c>
      <c r="HI2" t="s">
        <v>671</v>
      </c>
      <c r="HJ2" t="s">
        <v>672</v>
      </c>
      <c r="HK2" t="s">
        <v>685</v>
      </c>
      <c r="HL2" t="s">
        <v>482</v>
      </c>
      <c r="HM2" t="s">
        <v>513</v>
      </c>
      <c r="HN2" t="s">
        <v>514</v>
      </c>
      <c r="HO2" t="s">
        <v>579</v>
      </c>
      <c r="HP2" t="s">
        <v>580</v>
      </c>
      <c r="HQ2" t="s">
        <v>515</v>
      </c>
      <c r="HR2" t="s">
        <v>516</v>
      </c>
      <c r="HS2" t="s">
        <v>803</v>
      </c>
      <c r="HT2" t="s">
        <v>782</v>
      </c>
      <c r="HU2" t="s">
        <v>716</v>
      </c>
      <c r="HV2" t="s">
        <v>581</v>
      </c>
      <c r="HW2" t="s">
        <v>483</v>
      </c>
      <c r="HX2" t="s">
        <v>717</v>
      </c>
      <c r="HY2" t="s">
        <v>673</v>
      </c>
      <c r="HZ2" t="s">
        <v>674</v>
      </c>
      <c r="IA2" t="s">
        <v>675</v>
      </c>
      <c r="IB2" t="s">
        <v>676</v>
      </c>
      <c r="IC2" t="s">
        <v>677</v>
      </c>
      <c r="ID2" t="s">
        <v>783</v>
      </c>
      <c r="IE2" t="s">
        <v>784</v>
      </c>
      <c r="IF2" t="s">
        <v>628</v>
      </c>
      <c r="IG2" t="s">
        <v>605</v>
      </c>
      <c r="IH2" t="s">
        <v>623</v>
      </c>
      <c r="II2" t="s">
        <v>678</v>
      </c>
      <c r="IJ2" t="s">
        <v>606</v>
      </c>
      <c r="IK2" t="s">
        <v>607</v>
      </c>
      <c r="IL2" t="s">
        <v>608</v>
      </c>
      <c r="IM2" t="s">
        <v>609</v>
      </c>
      <c r="IN2" t="s">
        <v>582</v>
      </c>
      <c r="IO2" t="s">
        <v>718</v>
      </c>
      <c r="IP2" t="s">
        <v>617</v>
      </c>
      <c r="IQ2" t="s">
        <v>583</v>
      </c>
      <c r="IR2" t="s">
        <v>719</v>
      </c>
      <c r="IS2" t="s">
        <v>559</v>
      </c>
      <c r="IT2" t="s">
        <v>560</v>
      </c>
      <c r="IU2" t="s">
        <v>720</v>
      </c>
      <c r="IV2" t="s">
        <v>517</v>
      </c>
      <c r="IW2" t="s">
        <v>518</v>
      </c>
      <c r="IX2" t="s">
        <v>519</v>
      </c>
      <c r="IY2" t="s">
        <v>721</v>
      </c>
      <c r="IZ2" t="s">
        <v>568</v>
      </c>
      <c r="JA2" t="s">
        <v>629</v>
      </c>
      <c r="JB2" t="s">
        <v>630</v>
      </c>
      <c r="JC2" t="s">
        <v>484</v>
      </c>
      <c r="JD2" t="s">
        <v>785</v>
      </c>
      <c r="JE2" t="s">
        <v>618</v>
      </c>
      <c r="JF2" t="s">
        <v>786</v>
      </c>
      <c r="JG2" t="s">
        <v>787</v>
      </c>
      <c r="JH2" t="s">
        <v>788</v>
      </c>
      <c r="JI2" t="s">
        <v>789</v>
      </c>
      <c r="JJ2" t="s">
        <v>679</v>
      </c>
      <c r="JK2" t="s">
        <v>610</v>
      </c>
      <c r="JL2" t="s">
        <v>611</v>
      </c>
      <c r="JM2" t="s">
        <v>612</v>
      </c>
      <c r="JN2" t="s">
        <v>624</v>
      </c>
      <c r="JO2" t="s">
        <v>485</v>
      </c>
      <c r="JP2" t="s">
        <v>584</v>
      </c>
      <c r="JQ2" t="s">
        <v>585</v>
      </c>
      <c r="JR2" t="s">
        <v>680</v>
      </c>
      <c r="JS2" t="s">
        <v>569</v>
      </c>
      <c r="JT2" t="s">
        <v>586</v>
      </c>
      <c r="JU2" t="s">
        <v>647</v>
      </c>
      <c r="JV2" t="s">
        <v>648</v>
      </c>
      <c r="JW2" t="s">
        <v>486</v>
      </c>
      <c r="JX2" t="s">
        <v>790</v>
      </c>
      <c r="JY2" s="4" t="s">
        <v>791</v>
      </c>
      <c r="JZ2" t="s">
        <v>681</v>
      </c>
      <c r="KA2" t="s">
        <v>682</v>
      </c>
      <c r="KB2" t="s">
        <v>722</v>
      </c>
      <c r="KC2" t="s">
        <v>723</v>
      </c>
      <c r="KD2" t="s">
        <v>724</v>
      </c>
      <c r="KE2" t="s">
        <v>725</v>
      </c>
      <c r="KF2" t="s">
        <v>726</v>
      </c>
      <c r="KG2" t="s">
        <v>683</v>
      </c>
      <c r="KH2" t="s">
        <v>792</v>
      </c>
      <c r="KI2" t="s">
        <v>793</v>
      </c>
      <c r="KJ2" t="s">
        <v>613</v>
      </c>
      <c r="KK2" t="s">
        <v>614</v>
      </c>
      <c r="KL2" t="s">
        <v>615</v>
      </c>
      <c r="KM2" t="s">
        <v>616</v>
      </c>
      <c r="KN2" t="s">
        <v>631</v>
      </c>
      <c r="KO2" t="s">
        <v>632</v>
      </c>
      <c r="KP2" t="s">
        <v>561</v>
      </c>
      <c r="KQ2" t="s">
        <v>794</v>
      </c>
      <c r="KR2" t="s">
        <v>795</v>
      </c>
      <c r="KS2" t="s">
        <v>796</v>
      </c>
      <c r="KT2" t="s">
        <v>797</v>
      </c>
      <c r="KU2" t="s">
        <v>798</v>
      </c>
      <c r="KV2" t="s">
        <v>799</v>
      </c>
      <c r="KW2" t="s">
        <v>800</v>
      </c>
      <c r="KX2" t="s">
        <v>801</v>
      </c>
      <c r="KY2" t="s">
        <v>562</v>
      </c>
      <c r="KZ2" t="s">
        <v>563</v>
      </c>
      <c r="LA2" t="s">
        <v>564</v>
      </c>
      <c r="LB2" t="s">
        <v>593</v>
      </c>
      <c r="LC2" t="s">
        <v>727</v>
      </c>
      <c r="LD2" t="s">
        <v>520</v>
      </c>
      <c r="LE2" t="s">
        <v>521</v>
      </c>
      <c r="LF2" t="s">
        <v>522</v>
      </c>
      <c r="LG2" t="s">
        <v>523</v>
      </c>
      <c r="LH2" t="s">
        <v>728</v>
      </c>
      <c r="LI2" t="s">
        <v>524</v>
      </c>
      <c r="LJ2" t="s">
        <v>729</v>
      </c>
      <c r="LK2" t="s">
        <v>730</v>
      </c>
    </row>
    <row r="3" spans="1:323" x14ac:dyDescent="0.25">
      <c r="D3" t="str">
        <f>IFERROR(HLOOKUP($A3,$F$2:$LJ$3,2,FALSE),"")</f>
        <v/>
      </c>
      <c r="F3">
        <v>0</v>
      </c>
      <c r="G3">
        <v>61</v>
      </c>
      <c r="H3">
        <v>10</v>
      </c>
      <c r="I3">
        <v>93</v>
      </c>
      <c r="J3">
        <v>4</v>
      </c>
      <c r="K3">
        <v>21</v>
      </c>
      <c r="L3">
        <v>2</v>
      </c>
      <c r="M3">
        <v>6</v>
      </c>
      <c r="N3">
        <v>2</v>
      </c>
      <c r="O3">
        <v>119</v>
      </c>
      <c r="P3">
        <v>12</v>
      </c>
      <c r="Q3">
        <v>151</v>
      </c>
      <c r="R3">
        <v>8</v>
      </c>
      <c r="S3">
        <v>4</v>
      </c>
      <c r="T3">
        <v>3</v>
      </c>
      <c r="U3">
        <v>4</v>
      </c>
      <c r="V3">
        <v>8</v>
      </c>
      <c r="W3">
        <v>2</v>
      </c>
      <c r="X3">
        <v>11</v>
      </c>
      <c r="Y3">
        <v>6</v>
      </c>
      <c r="AA3">
        <v>205</v>
      </c>
      <c r="AB3">
        <v>6</v>
      </c>
      <c r="AC3">
        <v>13</v>
      </c>
      <c r="AD3">
        <v>98</v>
      </c>
      <c r="AE3">
        <v>1268</v>
      </c>
      <c r="AF3">
        <v>2</v>
      </c>
      <c r="AJ3">
        <v>28</v>
      </c>
      <c r="AK3">
        <v>16</v>
      </c>
      <c r="AL3">
        <v>2</v>
      </c>
      <c r="AM3">
        <v>88</v>
      </c>
      <c r="AN3">
        <v>4</v>
      </c>
      <c r="AO3">
        <v>4</v>
      </c>
      <c r="AP3">
        <v>59</v>
      </c>
      <c r="AQ3">
        <v>4</v>
      </c>
      <c r="AR3">
        <v>47</v>
      </c>
      <c r="AS3">
        <v>19</v>
      </c>
      <c r="AT3">
        <v>41</v>
      </c>
      <c r="AU3">
        <v>6</v>
      </c>
      <c r="AW3">
        <v>92</v>
      </c>
      <c r="AX3">
        <v>17</v>
      </c>
      <c r="AY3">
        <v>10</v>
      </c>
      <c r="AZ3">
        <v>24</v>
      </c>
      <c r="BA3">
        <v>2</v>
      </c>
      <c r="BB3">
        <v>18</v>
      </c>
      <c r="BC3">
        <v>9</v>
      </c>
      <c r="BD3">
        <v>30</v>
      </c>
      <c r="BF3">
        <v>14</v>
      </c>
      <c r="BG3">
        <v>5</v>
      </c>
      <c r="BH3">
        <v>18</v>
      </c>
      <c r="BI3">
        <v>27</v>
      </c>
      <c r="BJ3">
        <v>2</v>
      </c>
      <c r="BK3">
        <v>5</v>
      </c>
      <c r="BL3">
        <v>15</v>
      </c>
      <c r="BM3">
        <v>61</v>
      </c>
      <c r="BN3">
        <v>18</v>
      </c>
      <c r="BO3">
        <v>49</v>
      </c>
      <c r="BP3">
        <v>3</v>
      </c>
      <c r="BQ3">
        <v>4</v>
      </c>
      <c r="BR3">
        <v>1765</v>
      </c>
      <c r="BS3">
        <v>42</v>
      </c>
      <c r="BT3">
        <v>2</v>
      </c>
      <c r="BU3">
        <v>6</v>
      </c>
      <c r="BV3">
        <v>62</v>
      </c>
      <c r="BW3">
        <v>118</v>
      </c>
      <c r="BX3">
        <v>29</v>
      </c>
      <c r="BY3">
        <v>2</v>
      </c>
      <c r="BZ3">
        <v>2</v>
      </c>
      <c r="CA3">
        <v>8</v>
      </c>
      <c r="CB3">
        <v>1</v>
      </c>
      <c r="CC3">
        <v>16</v>
      </c>
      <c r="CE3">
        <v>9</v>
      </c>
      <c r="CF3">
        <v>2</v>
      </c>
      <c r="CG3">
        <v>132</v>
      </c>
      <c r="CH3">
        <v>123</v>
      </c>
      <c r="CI3">
        <v>1</v>
      </c>
      <c r="CJ3">
        <v>4</v>
      </c>
      <c r="CK3">
        <v>8</v>
      </c>
      <c r="CM3">
        <v>2</v>
      </c>
      <c r="CN3">
        <v>4</v>
      </c>
      <c r="CO3">
        <v>2</v>
      </c>
      <c r="CP3">
        <v>11</v>
      </c>
      <c r="CQ3">
        <v>5</v>
      </c>
      <c r="CR3">
        <v>3</v>
      </c>
      <c r="CS3">
        <v>18</v>
      </c>
      <c r="CT3">
        <v>135</v>
      </c>
      <c r="CU3">
        <v>6</v>
      </c>
      <c r="CV3">
        <v>3</v>
      </c>
      <c r="CW3">
        <v>1</v>
      </c>
      <c r="CX3">
        <v>2</v>
      </c>
      <c r="CY3">
        <v>3</v>
      </c>
      <c r="CZ3">
        <v>4</v>
      </c>
      <c r="DA3">
        <v>20</v>
      </c>
      <c r="DB3">
        <v>90</v>
      </c>
      <c r="DC3">
        <v>2</v>
      </c>
      <c r="DD3">
        <v>15</v>
      </c>
      <c r="DE3">
        <v>11</v>
      </c>
      <c r="DF3">
        <v>1</v>
      </c>
      <c r="DG3">
        <v>1</v>
      </c>
      <c r="DH3">
        <v>23</v>
      </c>
      <c r="DI3">
        <v>8</v>
      </c>
      <c r="DJ3">
        <v>8</v>
      </c>
      <c r="DK3">
        <v>4</v>
      </c>
      <c r="DL3">
        <v>6</v>
      </c>
      <c r="DM3">
        <v>4</v>
      </c>
      <c r="DN3">
        <v>1</v>
      </c>
      <c r="DO3">
        <v>10</v>
      </c>
      <c r="DP3">
        <v>237</v>
      </c>
      <c r="DQ3">
        <v>4</v>
      </c>
      <c r="DR3">
        <v>82</v>
      </c>
      <c r="DS3">
        <v>21</v>
      </c>
      <c r="DT3">
        <v>17</v>
      </c>
      <c r="DU3">
        <v>6</v>
      </c>
      <c r="DV3">
        <v>79</v>
      </c>
      <c r="DW3">
        <v>79</v>
      </c>
      <c r="DX3">
        <v>5</v>
      </c>
      <c r="DY3">
        <v>2</v>
      </c>
      <c r="DZ3">
        <v>26</v>
      </c>
      <c r="EA3">
        <v>17</v>
      </c>
      <c r="EC3">
        <v>23</v>
      </c>
      <c r="ED3">
        <v>4</v>
      </c>
      <c r="EE3">
        <v>12</v>
      </c>
      <c r="EF3">
        <v>2</v>
      </c>
      <c r="EG3">
        <v>23</v>
      </c>
      <c r="EH3">
        <v>2</v>
      </c>
      <c r="EI3">
        <v>2</v>
      </c>
      <c r="EJ3">
        <v>15</v>
      </c>
      <c r="EM3">
        <v>4</v>
      </c>
      <c r="EN3">
        <v>21</v>
      </c>
      <c r="EO3">
        <v>162</v>
      </c>
      <c r="EQ3">
        <v>14</v>
      </c>
      <c r="ER3">
        <v>4</v>
      </c>
      <c r="ES3">
        <v>63</v>
      </c>
      <c r="ET3">
        <v>4</v>
      </c>
      <c r="EU3">
        <v>103</v>
      </c>
      <c r="EV3">
        <v>8</v>
      </c>
      <c r="EW3">
        <v>179</v>
      </c>
      <c r="EX3">
        <v>6</v>
      </c>
      <c r="EY3">
        <v>29</v>
      </c>
      <c r="EZ3">
        <v>36</v>
      </c>
      <c r="FA3">
        <v>6</v>
      </c>
      <c r="FB3">
        <v>48</v>
      </c>
      <c r="FC3">
        <v>41</v>
      </c>
      <c r="FD3">
        <v>12</v>
      </c>
      <c r="FE3">
        <v>28</v>
      </c>
      <c r="FF3">
        <v>7</v>
      </c>
      <c r="FG3">
        <v>5</v>
      </c>
      <c r="FH3">
        <v>17</v>
      </c>
      <c r="FI3">
        <v>17</v>
      </c>
      <c r="FJ3">
        <v>46</v>
      </c>
      <c r="FK3">
        <v>51</v>
      </c>
      <c r="FL3">
        <v>13</v>
      </c>
      <c r="FM3">
        <v>4</v>
      </c>
      <c r="FO3">
        <v>5</v>
      </c>
      <c r="FP3">
        <v>11</v>
      </c>
      <c r="FQ3">
        <v>2</v>
      </c>
      <c r="FR3">
        <v>6</v>
      </c>
      <c r="FS3">
        <v>12</v>
      </c>
      <c r="FT3">
        <v>20</v>
      </c>
      <c r="FU3">
        <v>15</v>
      </c>
      <c r="FV3">
        <v>51</v>
      </c>
      <c r="FW3">
        <v>127</v>
      </c>
      <c r="FY3">
        <v>16</v>
      </c>
      <c r="FZ3">
        <v>11</v>
      </c>
      <c r="GA3">
        <v>2</v>
      </c>
      <c r="GC3">
        <v>2</v>
      </c>
      <c r="GD3">
        <v>6</v>
      </c>
      <c r="GE3">
        <v>6</v>
      </c>
      <c r="GG3">
        <v>190</v>
      </c>
      <c r="GH3">
        <v>130</v>
      </c>
      <c r="GI3">
        <v>2</v>
      </c>
      <c r="GJ3">
        <v>2</v>
      </c>
      <c r="GK3">
        <v>272</v>
      </c>
      <c r="GL3">
        <v>24</v>
      </c>
      <c r="GM3">
        <v>271</v>
      </c>
      <c r="GN3">
        <v>8</v>
      </c>
      <c r="GO3">
        <v>514</v>
      </c>
      <c r="GR3">
        <v>2</v>
      </c>
      <c r="GS3">
        <v>8</v>
      </c>
      <c r="GT3">
        <v>4</v>
      </c>
      <c r="GV3">
        <v>17</v>
      </c>
      <c r="GW3">
        <v>11</v>
      </c>
      <c r="GX3">
        <v>1</v>
      </c>
      <c r="GY3">
        <v>2</v>
      </c>
      <c r="GZ3">
        <v>3</v>
      </c>
      <c r="HB3">
        <v>15</v>
      </c>
      <c r="HC3">
        <v>4</v>
      </c>
      <c r="HD3">
        <v>33</v>
      </c>
      <c r="HF3">
        <v>2</v>
      </c>
      <c r="HG3">
        <v>2</v>
      </c>
      <c r="HH3">
        <v>2</v>
      </c>
      <c r="HI3">
        <v>4</v>
      </c>
      <c r="HJ3">
        <v>163</v>
      </c>
      <c r="HL3">
        <v>26</v>
      </c>
      <c r="HM3">
        <v>2</v>
      </c>
      <c r="HN3">
        <v>1</v>
      </c>
      <c r="HO3">
        <v>12</v>
      </c>
      <c r="HP3">
        <v>2</v>
      </c>
      <c r="HR3">
        <v>49</v>
      </c>
      <c r="HS3">
        <v>14</v>
      </c>
      <c r="HT3">
        <v>9</v>
      </c>
      <c r="HV3">
        <v>57</v>
      </c>
      <c r="HW3">
        <v>34</v>
      </c>
      <c r="HX3">
        <v>4</v>
      </c>
      <c r="HY3">
        <v>37</v>
      </c>
      <c r="HZ3">
        <v>25</v>
      </c>
      <c r="IA3">
        <v>167</v>
      </c>
      <c r="IB3">
        <v>4</v>
      </c>
      <c r="IC3">
        <v>86</v>
      </c>
      <c r="ID3">
        <v>4</v>
      </c>
      <c r="IE3">
        <v>21</v>
      </c>
      <c r="IF3">
        <v>24</v>
      </c>
      <c r="IG3">
        <v>6</v>
      </c>
      <c r="IH3">
        <v>2</v>
      </c>
      <c r="II3">
        <v>22</v>
      </c>
      <c r="IJ3">
        <v>2</v>
      </c>
      <c r="IK3">
        <v>2</v>
      </c>
      <c r="IL3">
        <v>4</v>
      </c>
      <c r="IM3">
        <v>10</v>
      </c>
      <c r="IN3">
        <v>6</v>
      </c>
      <c r="IP3">
        <v>4</v>
      </c>
      <c r="IQ3">
        <v>2</v>
      </c>
      <c r="IR3">
        <v>4</v>
      </c>
      <c r="IS3">
        <v>9</v>
      </c>
      <c r="IT3">
        <v>7</v>
      </c>
      <c r="IW3">
        <v>15</v>
      </c>
      <c r="IX3">
        <v>2</v>
      </c>
      <c r="IY3">
        <v>18</v>
      </c>
      <c r="IZ3">
        <v>2</v>
      </c>
      <c r="JA3">
        <v>12</v>
      </c>
      <c r="JB3">
        <v>2</v>
      </c>
      <c r="JC3">
        <v>9</v>
      </c>
      <c r="JD3">
        <v>4</v>
      </c>
      <c r="JE3">
        <v>3</v>
      </c>
      <c r="JF3">
        <v>4</v>
      </c>
      <c r="JG3">
        <v>43</v>
      </c>
      <c r="JH3">
        <v>7</v>
      </c>
      <c r="JI3">
        <v>1</v>
      </c>
      <c r="JJ3">
        <v>34</v>
      </c>
      <c r="JK3">
        <v>7</v>
      </c>
      <c r="JL3">
        <v>61</v>
      </c>
      <c r="JM3">
        <v>24</v>
      </c>
      <c r="JN3">
        <v>49</v>
      </c>
      <c r="JO3">
        <v>1</v>
      </c>
      <c r="JP3">
        <v>392</v>
      </c>
      <c r="JQ3">
        <v>46</v>
      </c>
      <c r="JR3">
        <v>50</v>
      </c>
      <c r="JS3">
        <v>3</v>
      </c>
      <c r="JT3">
        <v>3</v>
      </c>
      <c r="JU3">
        <v>5</v>
      </c>
      <c r="JV3">
        <v>3</v>
      </c>
      <c r="JW3">
        <v>23</v>
      </c>
      <c r="JX3">
        <v>4</v>
      </c>
      <c r="JY3">
        <v>2</v>
      </c>
      <c r="JZ3">
        <v>40</v>
      </c>
      <c r="KA3">
        <v>2</v>
      </c>
      <c r="KB3">
        <v>4</v>
      </c>
      <c r="KC3">
        <v>50</v>
      </c>
      <c r="KD3">
        <v>842</v>
      </c>
      <c r="KE3">
        <v>107</v>
      </c>
      <c r="KF3">
        <v>25</v>
      </c>
      <c r="KG3">
        <v>14</v>
      </c>
      <c r="KH3">
        <v>8</v>
      </c>
      <c r="KI3">
        <v>11</v>
      </c>
      <c r="KJ3">
        <v>4</v>
      </c>
      <c r="KK3">
        <v>27</v>
      </c>
      <c r="KL3">
        <v>16</v>
      </c>
      <c r="KM3">
        <v>2</v>
      </c>
      <c r="KN3">
        <v>2</v>
      </c>
      <c r="KO3">
        <v>4</v>
      </c>
      <c r="KQ3">
        <v>49</v>
      </c>
      <c r="KR3">
        <v>30</v>
      </c>
      <c r="KS3">
        <v>95</v>
      </c>
      <c r="KT3">
        <v>63</v>
      </c>
      <c r="KU3">
        <v>463</v>
      </c>
      <c r="KV3">
        <v>12</v>
      </c>
      <c r="KW3">
        <v>37</v>
      </c>
      <c r="KX3">
        <v>4</v>
      </c>
      <c r="KY3">
        <v>2</v>
      </c>
      <c r="KZ3">
        <v>4</v>
      </c>
      <c r="LA3">
        <v>6</v>
      </c>
      <c r="LB3">
        <v>5</v>
      </c>
      <c r="LC3">
        <v>28</v>
      </c>
      <c r="LD3">
        <v>143</v>
      </c>
      <c r="LF3">
        <v>65</v>
      </c>
      <c r="LH3">
        <v>3</v>
      </c>
      <c r="LI3">
        <v>1</v>
      </c>
      <c r="LJ3">
        <v>2</v>
      </c>
    </row>
    <row r="4" spans="1:323" x14ac:dyDescent="0.25">
      <c r="B4" s="5">
        <v>1</v>
      </c>
      <c r="C4" t="s">
        <v>24</v>
      </c>
      <c r="D4" t="str">
        <f t="shared" ref="D4:D66" si="0">IFERROR(HLOOKUP($A4,$F$2:$LJ$3,2,FALSE),"")</f>
        <v/>
      </c>
    </row>
    <row r="5" spans="1:323" x14ac:dyDescent="0.25">
      <c r="D5" t="str">
        <f t="shared" si="0"/>
        <v/>
      </c>
    </row>
    <row r="6" spans="1:323" x14ac:dyDescent="0.25">
      <c r="A6" t="s">
        <v>462</v>
      </c>
      <c r="D6">
        <f t="shared" si="0"/>
        <v>11</v>
      </c>
    </row>
    <row r="7" spans="1:323" x14ac:dyDescent="0.25">
      <c r="D7" t="str">
        <f t="shared" si="0"/>
        <v/>
      </c>
    </row>
    <row r="8" spans="1:323" x14ac:dyDescent="0.25">
      <c r="B8" s="5">
        <v>1</v>
      </c>
      <c r="C8" t="s">
        <v>25</v>
      </c>
      <c r="D8" t="str">
        <f t="shared" si="0"/>
        <v/>
      </c>
    </row>
    <row r="9" spans="1:323" x14ac:dyDescent="0.25">
      <c r="D9" t="str">
        <f t="shared" si="0"/>
        <v/>
      </c>
    </row>
    <row r="10" spans="1:323" x14ac:dyDescent="0.25">
      <c r="A10" t="s">
        <v>463</v>
      </c>
      <c r="D10">
        <f t="shared" si="0"/>
        <v>6</v>
      </c>
    </row>
    <row r="11" spans="1:323" x14ac:dyDescent="0.25">
      <c r="D11" t="str">
        <f t="shared" si="0"/>
        <v/>
      </c>
    </row>
    <row r="12" spans="1:323" x14ac:dyDescent="0.25">
      <c r="B12" s="5">
        <v>1</v>
      </c>
      <c r="C12" t="s">
        <v>25</v>
      </c>
      <c r="D12" t="str">
        <f t="shared" si="0"/>
        <v/>
      </c>
    </row>
    <row r="13" spans="1:323" x14ac:dyDescent="0.25">
      <c r="D13" t="str">
        <f t="shared" si="0"/>
        <v/>
      </c>
    </row>
    <row r="14" spans="1:323" x14ac:dyDescent="0.25">
      <c r="A14" t="s">
        <v>464</v>
      </c>
      <c r="D14">
        <f t="shared" si="0"/>
        <v>6</v>
      </c>
    </row>
    <row r="15" spans="1:323" x14ac:dyDescent="0.25">
      <c r="D15" t="str">
        <f t="shared" si="0"/>
        <v/>
      </c>
    </row>
    <row r="16" spans="1:323" x14ac:dyDescent="0.25">
      <c r="B16" s="5">
        <v>1</v>
      </c>
      <c r="C16" t="s">
        <v>24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465</v>
      </c>
      <c r="D18">
        <f t="shared" si="0"/>
        <v>28</v>
      </c>
    </row>
    <row r="19" spans="1:4" x14ac:dyDescent="0.25">
      <c r="D19" t="str">
        <f t="shared" si="0"/>
        <v/>
      </c>
    </row>
    <row r="20" spans="1:4" x14ac:dyDescent="0.25">
      <c r="B20" s="5">
        <v>1</v>
      </c>
      <c r="C20" t="s">
        <v>19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466</v>
      </c>
      <c r="D22">
        <f t="shared" si="0"/>
        <v>5</v>
      </c>
    </row>
    <row r="23" spans="1:4" x14ac:dyDescent="0.25">
      <c r="D23" t="str">
        <f t="shared" si="0"/>
        <v/>
      </c>
    </row>
    <row r="24" spans="1:4" x14ac:dyDescent="0.25">
      <c r="B24" s="5">
        <v>1</v>
      </c>
      <c r="C24" t="s">
        <v>24</v>
      </c>
      <c r="D24" t="str">
        <f t="shared" si="0"/>
        <v/>
      </c>
    </row>
    <row r="25" spans="1:4" x14ac:dyDescent="0.25">
      <c r="D25" t="str">
        <f t="shared" si="0"/>
        <v/>
      </c>
    </row>
    <row r="26" spans="1:4" x14ac:dyDescent="0.25">
      <c r="A26" t="s">
        <v>467</v>
      </c>
      <c r="D26">
        <f t="shared" si="0"/>
        <v>15</v>
      </c>
    </row>
    <row r="27" spans="1:4" x14ac:dyDescent="0.25">
      <c r="D27" t="str">
        <f t="shared" si="0"/>
        <v/>
      </c>
    </row>
    <row r="28" spans="1:4" x14ac:dyDescent="0.25">
      <c r="B28" s="5">
        <v>1</v>
      </c>
      <c r="C28" t="s">
        <v>19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t="s">
        <v>468</v>
      </c>
      <c r="D30">
        <f t="shared" si="0"/>
        <v>49</v>
      </c>
    </row>
    <row r="31" spans="1:4" x14ac:dyDescent="0.25">
      <c r="D31" t="str">
        <f t="shared" si="0"/>
        <v/>
      </c>
    </row>
    <row r="32" spans="1:4" x14ac:dyDescent="0.25">
      <c r="B32" s="5">
        <v>0.88</v>
      </c>
      <c r="C32" t="s">
        <v>19</v>
      </c>
      <c r="D32" t="str">
        <f t="shared" si="0"/>
        <v/>
      </c>
    </row>
    <row r="33" spans="1:4" x14ac:dyDescent="0.25">
      <c r="B33" s="5">
        <v>0.11899999999999999</v>
      </c>
      <c r="C33" t="s">
        <v>27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469</v>
      </c>
      <c r="D35">
        <f t="shared" si="0"/>
        <v>6</v>
      </c>
    </row>
    <row r="36" spans="1:4" x14ac:dyDescent="0.25">
      <c r="D36" t="str">
        <f t="shared" si="0"/>
        <v/>
      </c>
    </row>
    <row r="37" spans="1:4" x14ac:dyDescent="0.25">
      <c r="B37" s="5">
        <v>0.55800000000000005</v>
      </c>
      <c r="C37" t="s">
        <v>19</v>
      </c>
      <c r="D37" t="str">
        <f t="shared" si="0"/>
        <v/>
      </c>
    </row>
    <row r="38" spans="1:4" x14ac:dyDescent="0.25">
      <c r="B38" s="5">
        <v>0.441</v>
      </c>
      <c r="C38" t="s">
        <v>27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470</v>
      </c>
      <c r="D40">
        <f t="shared" si="0"/>
        <v>62</v>
      </c>
    </row>
    <row r="41" spans="1:4" x14ac:dyDescent="0.25">
      <c r="D41" t="str">
        <f t="shared" si="0"/>
        <v/>
      </c>
    </row>
    <row r="42" spans="1:4" x14ac:dyDescent="0.25">
      <c r="B42" s="5">
        <v>1</v>
      </c>
      <c r="C42" t="s">
        <v>19</v>
      </c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471</v>
      </c>
      <c r="D44">
        <f t="shared" si="0"/>
        <v>16</v>
      </c>
    </row>
    <row r="45" spans="1:4" x14ac:dyDescent="0.25">
      <c r="D45" t="str">
        <f t="shared" si="0"/>
        <v/>
      </c>
    </row>
    <row r="46" spans="1:4" x14ac:dyDescent="0.25">
      <c r="B46" s="5">
        <v>1</v>
      </c>
      <c r="C46" t="s">
        <v>25</v>
      </c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A48" t="s">
        <v>472</v>
      </c>
      <c r="D48">
        <f t="shared" si="0"/>
        <v>5</v>
      </c>
    </row>
    <row r="49" spans="1:4" x14ac:dyDescent="0.25">
      <c r="D49" t="str">
        <f t="shared" si="0"/>
        <v/>
      </c>
    </row>
    <row r="50" spans="1:4" x14ac:dyDescent="0.25">
      <c r="B50" s="5">
        <v>1</v>
      </c>
      <c r="C50" t="s">
        <v>27</v>
      </c>
      <c r="D50" t="str">
        <f t="shared" si="0"/>
        <v/>
      </c>
    </row>
    <row r="51" spans="1:4" x14ac:dyDescent="0.25">
      <c r="D51" t="str">
        <f t="shared" si="0"/>
        <v/>
      </c>
    </row>
    <row r="52" spans="1:4" x14ac:dyDescent="0.25">
      <c r="A52" t="s">
        <v>473</v>
      </c>
      <c r="D52">
        <f t="shared" si="0"/>
        <v>2</v>
      </c>
    </row>
    <row r="53" spans="1:4" x14ac:dyDescent="0.25">
      <c r="D53" t="str">
        <f t="shared" si="0"/>
        <v/>
      </c>
    </row>
    <row r="54" spans="1:4" x14ac:dyDescent="0.25">
      <c r="B54" s="5">
        <v>1</v>
      </c>
      <c r="C54" t="s">
        <v>27</v>
      </c>
      <c r="D54" t="str">
        <f t="shared" si="0"/>
        <v/>
      </c>
    </row>
    <row r="55" spans="1:4" x14ac:dyDescent="0.25">
      <c r="D55" t="str">
        <f t="shared" si="0"/>
        <v/>
      </c>
    </row>
    <row r="56" spans="1:4" x14ac:dyDescent="0.25">
      <c r="A56" t="s">
        <v>474</v>
      </c>
      <c r="D56">
        <f t="shared" si="0"/>
        <v>26</v>
      </c>
    </row>
    <row r="57" spans="1:4" x14ac:dyDescent="0.25">
      <c r="D57" t="str">
        <f t="shared" si="0"/>
        <v/>
      </c>
    </row>
    <row r="58" spans="1:4" x14ac:dyDescent="0.25">
      <c r="B58" s="5">
        <v>1</v>
      </c>
      <c r="C58" t="s">
        <v>27</v>
      </c>
      <c r="D58" t="str">
        <f t="shared" si="0"/>
        <v/>
      </c>
    </row>
    <row r="59" spans="1:4" x14ac:dyDescent="0.25">
      <c r="D59" t="str">
        <f t="shared" si="0"/>
        <v/>
      </c>
    </row>
    <row r="60" spans="1:4" x14ac:dyDescent="0.25">
      <c r="A60" t="s">
        <v>475</v>
      </c>
      <c r="D60">
        <f t="shared" si="0"/>
        <v>17</v>
      </c>
    </row>
    <row r="61" spans="1:4" x14ac:dyDescent="0.25">
      <c r="D61" t="str">
        <f t="shared" si="0"/>
        <v/>
      </c>
    </row>
    <row r="62" spans="1:4" x14ac:dyDescent="0.25">
      <c r="B62" s="5">
        <v>1</v>
      </c>
      <c r="C62" t="s">
        <v>27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476</v>
      </c>
      <c r="D64">
        <f t="shared" si="0"/>
        <v>36</v>
      </c>
    </row>
    <row r="65" spans="1:4" x14ac:dyDescent="0.25">
      <c r="D65" t="str">
        <f t="shared" si="0"/>
        <v/>
      </c>
    </row>
    <row r="66" spans="1:4" x14ac:dyDescent="0.25">
      <c r="B66" s="5">
        <v>1</v>
      </c>
      <c r="C66" t="s">
        <v>27</v>
      </c>
      <c r="D66" t="str">
        <f t="shared" si="0"/>
        <v/>
      </c>
    </row>
    <row r="67" spans="1:4" x14ac:dyDescent="0.25">
      <c r="D67" t="str">
        <f t="shared" ref="D67:D130" si="1">IFERROR(HLOOKUP($A67,$F$2:$LJ$3,2,FALSE),"")</f>
        <v/>
      </c>
    </row>
    <row r="68" spans="1:4" x14ac:dyDescent="0.25">
      <c r="A68" t="s">
        <v>477</v>
      </c>
      <c r="D68">
        <f t="shared" si="1"/>
        <v>12</v>
      </c>
    </row>
    <row r="69" spans="1:4" x14ac:dyDescent="0.25">
      <c r="D69" t="str">
        <f t="shared" si="1"/>
        <v/>
      </c>
    </row>
    <row r="70" spans="1:4" x14ac:dyDescent="0.25">
      <c r="B70" s="5">
        <v>1</v>
      </c>
      <c r="C70" t="s">
        <v>23</v>
      </c>
      <c r="D70" t="str">
        <f t="shared" si="1"/>
        <v/>
      </c>
    </row>
    <row r="71" spans="1:4" x14ac:dyDescent="0.25">
      <c r="D71" t="str">
        <f t="shared" si="1"/>
        <v/>
      </c>
    </row>
    <row r="72" spans="1:4" x14ac:dyDescent="0.25">
      <c r="A72" t="s">
        <v>478</v>
      </c>
      <c r="D72">
        <f t="shared" si="1"/>
        <v>28</v>
      </c>
    </row>
    <row r="73" spans="1:4" x14ac:dyDescent="0.25">
      <c r="D73" t="str">
        <f t="shared" si="1"/>
        <v/>
      </c>
    </row>
    <row r="74" spans="1:4" x14ac:dyDescent="0.25">
      <c r="B74" s="5">
        <v>0.111</v>
      </c>
      <c r="C74" t="s">
        <v>25</v>
      </c>
      <c r="D74" t="str">
        <f t="shared" si="1"/>
        <v/>
      </c>
    </row>
    <row r="75" spans="1:4" x14ac:dyDescent="0.25">
      <c r="B75" s="5">
        <v>0.88800000000000001</v>
      </c>
      <c r="C75" t="s">
        <v>23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479</v>
      </c>
      <c r="D77">
        <f t="shared" si="1"/>
        <v>24</v>
      </c>
    </row>
    <row r="78" spans="1:4" x14ac:dyDescent="0.25">
      <c r="D78" t="str">
        <f t="shared" si="1"/>
        <v/>
      </c>
    </row>
    <row r="79" spans="1:4" x14ac:dyDescent="0.25">
      <c r="B79" s="5">
        <v>1</v>
      </c>
      <c r="C79" t="s">
        <v>25</v>
      </c>
      <c r="D79" t="str">
        <f t="shared" si="1"/>
        <v/>
      </c>
    </row>
    <row r="80" spans="1:4" x14ac:dyDescent="0.25">
      <c r="D80" t="str">
        <f t="shared" si="1"/>
        <v/>
      </c>
    </row>
    <row r="81" spans="1:4" x14ac:dyDescent="0.25">
      <c r="A81" t="s">
        <v>480</v>
      </c>
      <c r="D81">
        <f t="shared" si="1"/>
        <v>2</v>
      </c>
    </row>
    <row r="82" spans="1:4" x14ac:dyDescent="0.25">
      <c r="D82" t="str">
        <f t="shared" si="1"/>
        <v/>
      </c>
    </row>
    <row r="83" spans="1:4" x14ac:dyDescent="0.25">
      <c r="B83" s="5">
        <v>1</v>
      </c>
      <c r="C83" t="s">
        <v>25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481</v>
      </c>
      <c r="D85">
        <f t="shared" si="1"/>
        <v>8</v>
      </c>
    </row>
    <row r="86" spans="1:4" x14ac:dyDescent="0.25">
      <c r="D86" t="str">
        <f t="shared" si="1"/>
        <v/>
      </c>
    </row>
    <row r="87" spans="1:4" x14ac:dyDescent="0.25">
      <c r="B87" s="5">
        <v>1</v>
      </c>
      <c r="C87" t="s">
        <v>25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482</v>
      </c>
      <c r="D89">
        <f t="shared" si="1"/>
        <v>26</v>
      </c>
    </row>
    <row r="90" spans="1:4" x14ac:dyDescent="0.25">
      <c r="D90" t="str">
        <f t="shared" si="1"/>
        <v/>
      </c>
    </row>
    <row r="91" spans="1:4" x14ac:dyDescent="0.25">
      <c r="B91" s="5">
        <v>1</v>
      </c>
      <c r="C91" t="s">
        <v>25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483</v>
      </c>
      <c r="D93">
        <f t="shared" si="1"/>
        <v>34</v>
      </c>
    </row>
    <row r="94" spans="1:4" x14ac:dyDescent="0.25">
      <c r="D94" t="str">
        <f t="shared" si="1"/>
        <v/>
      </c>
    </row>
    <row r="95" spans="1:4" x14ac:dyDescent="0.25">
      <c r="B95" s="5">
        <v>1</v>
      </c>
      <c r="C95" t="s">
        <v>28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484</v>
      </c>
      <c r="D97">
        <f t="shared" si="1"/>
        <v>9</v>
      </c>
    </row>
    <row r="98" spans="1:4" x14ac:dyDescent="0.25">
      <c r="D98" t="str">
        <f t="shared" si="1"/>
        <v/>
      </c>
    </row>
    <row r="99" spans="1:4" x14ac:dyDescent="0.25">
      <c r="B99" s="5">
        <v>1</v>
      </c>
      <c r="C99" t="s">
        <v>25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485</v>
      </c>
      <c r="D101">
        <f t="shared" si="1"/>
        <v>1</v>
      </c>
    </row>
    <row r="102" spans="1:4" x14ac:dyDescent="0.25">
      <c r="D102" t="str">
        <f t="shared" si="1"/>
        <v/>
      </c>
    </row>
    <row r="103" spans="1:4" x14ac:dyDescent="0.25">
      <c r="B103" s="5">
        <v>1</v>
      </c>
      <c r="C103" t="s">
        <v>24</v>
      </c>
      <c r="D103" t="str">
        <f t="shared" si="1"/>
        <v/>
      </c>
    </row>
    <row r="104" spans="1:4" x14ac:dyDescent="0.25">
      <c r="D104" t="str">
        <f t="shared" si="1"/>
        <v/>
      </c>
    </row>
    <row r="105" spans="1:4" x14ac:dyDescent="0.25">
      <c r="A105" t="s">
        <v>486</v>
      </c>
      <c r="D105">
        <f t="shared" si="1"/>
        <v>23</v>
      </c>
    </row>
    <row r="106" spans="1:4" x14ac:dyDescent="0.25">
      <c r="D106" t="str">
        <f t="shared" si="1"/>
        <v/>
      </c>
    </row>
    <row r="107" spans="1:4" x14ac:dyDescent="0.25">
      <c r="B107" s="5">
        <v>1</v>
      </c>
      <c r="C107" t="s">
        <v>27</v>
      </c>
      <c r="D107" t="str">
        <f t="shared" si="1"/>
        <v/>
      </c>
    </row>
    <row r="108" spans="1:4" x14ac:dyDescent="0.25">
      <c r="A108" t="s">
        <v>36</v>
      </c>
      <c r="B108" t="s">
        <v>10</v>
      </c>
      <c r="D108" t="str">
        <f t="shared" si="1"/>
        <v/>
      </c>
    </row>
    <row r="109" spans="1:4" x14ac:dyDescent="0.25">
      <c r="A109" t="s">
        <v>487</v>
      </c>
      <c r="D109">
        <f t="shared" si="1"/>
        <v>0</v>
      </c>
    </row>
    <row r="110" spans="1:4" x14ac:dyDescent="0.25">
      <c r="D110" t="str">
        <f t="shared" si="1"/>
        <v/>
      </c>
    </row>
    <row r="111" spans="1:4" x14ac:dyDescent="0.25">
      <c r="A111" t="s">
        <v>488</v>
      </c>
      <c r="D111">
        <f t="shared" si="1"/>
        <v>205</v>
      </c>
    </row>
    <row r="112" spans="1:4" x14ac:dyDescent="0.25">
      <c r="D112" t="str">
        <f t="shared" si="1"/>
        <v/>
      </c>
    </row>
    <row r="113" spans="1:4" x14ac:dyDescent="0.25">
      <c r="B113" s="5">
        <v>0.79500000000000004</v>
      </c>
      <c r="C113" t="s">
        <v>90</v>
      </c>
      <c r="D113" t="str">
        <f t="shared" si="1"/>
        <v/>
      </c>
    </row>
    <row r="114" spans="1:4" x14ac:dyDescent="0.25">
      <c r="B114" s="5">
        <v>0.20399999999999999</v>
      </c>
      <c r="C114" t="s">
        <v>19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489</v>
      </c>
      <c r="D116">
        <f t="shared" si="1"/>
        <v>6</v>
      </c>
    </row>
    <row r="117" spans="1:4" x14ac:dyDescent="0.25">
      <c r="D117" t="str">
        <f t="shared" si="1"/>
        <v/>
      </c>
    </row>
    <row r="118" spans="1:4" x14ac:dyDescent="0.25">
      <c r="B118" s="5">
        <v>1</v>
      </c>
      <c r="C118" t="s">
        <v>19</v>
      </c>
      <c r="D118" t="str">
        <f t="shared" si="1"/>
        <v/>
      </c>
    </row>
    <row r="119" spans="1:4" x14ac:dyDescent="0.25">
      <c r="D119" t="str">
        <f t="shared" si="1"/>
        <v/>
      </c>
    </row>
    <row r="120" spans="1:4" x14ac:dyDescent="0.25">
      <c r="A120" t="s">
        <v>490</v>
      </c>
      <c r="D120">
        <f t="shared" si="1"/>
        <v>0</v>
      </c>
    </row>
    <row r="121" spans="1:4" x14ac:dyDescent="0.25">
      <c r="D121" t="str">
        <f t="shared" si="1"/>
        <v/>
      </c>
    </row>
    <row r="122" spans="1:4" x14ac:dyDescent="0.25">
      <c r="A122" t="s">
        <v>491</v>
      </c>
      <c r="D122">
        <f t="shared" si="1"/>
        <v>92</v>
      </c>
    </row>
    <row r="123" spans="1:4" x14ac:dyDescent="0.25">
      <c r="D123" t="str">
        <f t="shared" si="1"/>
        <v/>
      </c>
    </row>
    <row r="124" spans="1:4" x14ac:dyDescent="0.25">
      <c r="B124" s="5">
        <v>0.92900000000000005</v>
      </c>
      <c r="C124" t="s">
        <v>19</v>
      </c>
      <c r="D124" t="str">
        <f t="shared" si="1"/>
        <v/>
      </c>
    </row>
    <row r="125" spans="1:4" x14ac:dyDescent="0.25">
      <c r="B125" s="5">
        <v>4.9000000000000002E-2</v>
      </c>
      <c r="C125" t="s">
        <v>27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492</v>
      </c>
      <c r="D127">
        <f t="shared" si="1"/>
        <v>10</v>
      </c>
    </row>
    <row r="128" spans="1:4" x14ac:dyDescent="0.25">
      <c r="D128" t="str">
        <f t="shared" si="1"/>
        <v/>
      </c>
    </row>
    <row r="129" spans="1:4" x14ac:dyDescent="0.25">
      <c r="B129" s="5">
        <v>0.54100000000000004</v>
      </c>
      <c r="C129" t="s">
        <v>125</v>
      </c>
      <c r="D129" t="str">
        <f t="shared" si="1"/>
        <v/>
      </c>
    </row>
    <row r="130" spans="1:4" x14ac:dyDescent="0.25">
      <c r="B130" s="5">
        <v>0.45800000000000002</v>
      </c>
      <c r="C130" t="s">
        <v>493</v>
      </c>
      <c r="D130" t="str">
        <f t="shared" si="1"/>
        <v/>
      </c>
    </row>
    <row r="131" spans="1:4" x14ac:dyDescent="0.25">
      <c r="D131" t="str">
        <f t="shared" ref="D131:D194" si="2">IFERROR(HLOOKUP($A131,$F$2:$LJ$3,2,FALSE),"")</f>
        <v/>
      </c>
    </row>
    <row r="132" spans="1:4" x14ac:dyDescent="0.25">
      <c r="A132" t="s">
        <v>494</v>
      </c>
      <c r="D132">
        <f t="shared" si="2"/>
        <v>24</v>
      </c>
    </row>
    <row r="133" spans="1:4" x14ac:dyDescent="0.25">
      <c r="D133" t="str">
        <f t="shared" si="2"/>
        <v/>
      </c>
    </row>
    <row r="134" spans="1:4" x14ac:dyDescent="0.25">
      <c r="B134" s="5">
        <v>0.222</v>
      </c>
      <c r="C134" t="s">
        <v>19</v>
      </c>
      <c r="D134" t="str">
        <f t="shared" si="2"/>
        <v/>
      </c>
    </row>
    <row r="135" spans="1:4" x14ac:dyDescent="0.25">
      <c r="B135" s="5">
        <v>0.77700000000000002</v>
      </c>
      <c r="C135" t="s">
        <v>493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495</v>
      </c>
      <c r="D137">
        <f t="shared" si="2"/>
        <v>0</v>
      </c>
    </row>
    <row r="138" spans="1:4" x14ac:dyDescent="0.25">
      <c r="D138" t="str">
        <f t="shared" si="2"/>
        <v/>
      </c>
    </row>
    <row r="139" spans="1:4" x14ac:dyDescent="0.25">
      <c r="A139" t="s">
        <v>496</v>
      </c>
      <c r="D139">
        <f t="shared" si="2"/>
        <v>14</v>
      </c>
    </row>
    <row r="140" spans="1:4" x14ac:dyDescent="0.25">
      <c r="D140" t="str">
        <f t="shared" si="2"/>
        <v/>
      </c>
    </row>
    <row r="141" spans="1:4" x14ac:dyDescent="0.25">
      <c r="B141" s="5">
        <v>0.06</v>
      </c>
      <c r="C141" t="s">
        <v>49</v>
      </c>
      <c r="D141" t="str">
        <f t="shared" si="2"/>
        <v/>
      </c>
    </row>
    <row r="142" spans="1:4" x14ac:dyDescent="0.25">
      <c r="B142" s="5">
        <v>0.30399999999999999</v>
      </c>
      <c r="C142" t="s">
        <v>26</v>
      </c>
      <c r="D142" t="str">
        <f t="shared" si="2"/>
        <v/>
      </c>
    </row>
    <row r="143" spans="1:4" x14ac:dyDescent="0.25">
      <c r="B143" s="5">
        <v>0.63500000000000001</v>
      </c>
      <c r="C143" t="s">
        <v>493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497</v>
      </c>
      <c r="D145">
        <f t="shared" si="2"/>
        <v>18</v>
      </c>
    </row>
    <row r="146" spans="1:4" x14ac:dyDescent="0.25">
      <c r="D146" t="str">
        <f t="shared" si="2"/>
        <v/>
      </c>
    </row>
    <row r="147" spans="1:4" x14ac:dyDescent="0.25">
      <c r="B147" s="5">
        <v>7.0999999999999994E-2</v>
      </c>
      <c r="C147" t="s">
        <v>45</v>
      </c>
      <c r="D147" t="str">
        <f t="shared" si="2"/>
        <v/>
      </c>
    </row>
    <row r="148" spans="1:4" x14ac:dyDescent="0.25">
      <c r="B148" s="5">
        <v>0.92800000000000005</v>
      </c>
      <c r="C148" t="s">
        <v>27</v>
      </c>
      <c r="D148" t="str">
        <f t="shared" si="2"/>
        <v/>
      </c>
    </row>
    <row r="149" spans="1:4" x14ac:dyDescent="0.25">
      <c r="D149" t="str">
        <f t="shared" si="2"/>
        <v/>
      </c>
    </row>
    <row r="150" spans="1:4" x14ac:dyDescent="0.25">
      <c r="A150" t="s">
        <v>498</v>
      </c>
      <c r="D150">
        <f t="shared" si="2"/>
        <v>0</v>
      </c>
    </row>
    <row r="151" spans="1:4" x14ac:dyDescent="0.25">
      <c r="D151" t="str">
        <f t="shared" si="2"/>
        <v/>
      </c>
    </row>
    <row r="152" spans="1:4" x14ac:dyDescent="0.25">
      <c r="A152" t="s">
        <v>499</v>
      </c>
      <c r="D152">
        <f t="shared" si="2"/>
        <v>9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19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500</v>
      </c>
      <c r="D156">
        <f t="shared" si="2"/>
        <v>123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27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501</v>
      </c>
      <c r="D160">
        <f t="shared" si="2"/>
        <v>1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19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502</v>
      </c>
      <c r="D164">
        <f t="shared" si="2"/>
        <v>162</v>
      </c>
    </row>
    <row r="165" spans="1:4" x14ac:dyDescent="0.25">
      <c r="D165" t="str">
        <f t="shared" si="2"/>
        <v/>
      </c>
    </row>
    <row r="166" spans="1:4" x14ac:dyDescent="0.25">
      <c r="B166" s="5">
        <v>0.97699999999999998</v>
      </c>
      <c r="C166" t="s">
        <v>45</v>
      </c>
      <c r="D166" t="str">
        <f t="shared" si="2"/>
        <v/>
      </c>
    </row>
    <row r="167" spans="1:4" x14ac:dyDescent="0.25">
      <c r="B167" s="5">
        <v>2.1999999999999999E-2</v>
      </c>
      <c r="C167" t="s">
        <v>23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503</v>
      </c>
      <c r="D169">
        <f t="shared" si="2"/>
        <v>0</v>
      </c>
    </row>
    <row r="170" spans="1:4" x14ac:dyDescent="0.25">
      <c r="D170" t="str">
        <f t="shared" si="2"/>
        <v/>
      </c>
    </row>
    <row r="171" spans="1:4" x14ac:dyDescent="0.25">
      <c r="A171" t="s">
        <v>504</v>
      </c>
      <c r="D171">
        <f t="shared" si="2"/>
        <v>14</v>
      </c>
    </row>
    <row r="172" spans="1:4" x14ac:dyDescent="0.25">
      <c r="D172" t="str">
        <f t="shared" si="2"/>
        <v/>
      </c>
    </row>
    <row r="173" spans="1:4" x14ac:dyDescent="0.25">
      <c r="B173" s="5">
        <v>1</v>
      </c>
      <c r="C173" t="s">
        <v>19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505</v>
      </c>
      <c r="D175">
        <f t="shared" si="2"/>
        <v>4</v>
      </c>
    </row>
    <row r="176" spans="1:4" x14ac:dyDescent="0.25">
      <c r="D176" t="str">
        <f t="shared" si="2"/>
        <v/>
      </c>
    </row>
    <row r="177" spans="1:4" x14ac:dyDescent="0.25">
      <c r="B177" s="5">
        <v>1</v>
      </c>
      <c r="C177" t="s">
        <v>26</v>
      </c>
      <c r="D177" t="str">
        <f t="shared" si="2"/>
        <v/>
      </c>
    </row>
    <row r="178" spans="1:4" x14ac:dyDescent="0.25">
      <c r="D178" t="str">
        <f t="shared" si="2"/>
        <v/>
      </c>
    </row>
    <row r="179" spans="1:4" x14ac:dyDescent="0.25">
      <c r="A179" t="s">
        <v>506</v>
      </c>
      <c r="D179">
        <f t="shared" si="2"/>
        <v>0</v>
      </c>
    </row>
    <row r="180" spans="1:4" x14ac:dyDescent="0.25">
      <c r="D180" t="str">
        <f t="shared" si="2"/>
        <v/>
      </c>
    </row>
    <row r="181" spans="1:4" x14ac:dyDescent="0.25">
      <c r="A181" t="s">
        <v>507</v>
      </c>
      <c r="D181">
        <f t="shared" si="2"/>
        <v>16</v>
      </c>
    </row>
    <row r="182" spans="1:4" x14ac:dyDescent="0.25">
      <c r="D182" t="str">
        <f t="shared" si="2"/>
        <v/>
      </c>
    </row>
    <row r="183" spans="1:4" x14ac:dyDescent="0.25">
      <c r="B183" s="5">
        <v>1</v>
      </c>
      <c r="C183" t="s">
        <v>19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508</v>
      </c>
      <c r="D185">
        <f t="shared" si="2"/>
        <v>0</v>
      </c>
    </row>
    <row r="186" spans="1:4" x14ac:dyDescent="0.25">
      <c r="D186" t="str">
        <f t="shared" si="2"/>
        <v/>
      </c>
    </row>
    <row r="187" spans="1:4" x14ac:dyDescent="0.25">
      <c r="A187" t="s">
        <v>509</v>
      </c>
      <c r="D187">
        <f t="shared" si="2"/>
        <v>0</v>
      </c>
    </row>
    <row r="188" spans="1:4" x14ac:dyDescent="0.25">
      <c r="D188" t="str">
        <f t="shared" si="2"/>
        <v/>
      </c>
    </row>
    <row r="189" spans="1:4" x14ac:dyDescent="0.25">
      <c r="A189" t="s">
        <v>510</v>
      </c>
      <c r="D189">
        <f t="shared" si="2"/>
        <v>190</v>
      </c>
    </row>
    <row r="190" spans="1:4" x14ac:dyDescent="0.25">
      <c r="D190" t="str">
        <f t="shared" si="2"/>
        <v/>
      </c>
    </row>
    <row r="191" spans="1:4" x14ac:dyDescent="0.25">
      <c r="B191" s="5">
        <v>1</v>
      </c>
      <c r="C191" t="s">
        <v>511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512</v>
      </c>
      <c r="D193">
        <f t="shared" si="2"/>
        <v>0</v>
      </c>
    </row>
    <row r="194" spans="1:4" x14ac:dyDescent="0.25">
      <c r="D194" t="str">
        <f t="shared" si="2"/>
        <v/>
      </c>
    </row>
    <row r="195" spans="1:4" x14ac:dyDescent="0.25">
      <c r="A195" t="s">
        <v>513</v>
      </c>
      <c r="D195">
        <f t="shared" ref="D195:D258" si="3">IFERROR(HLOOKUP($A195,$F$2:$LJ$3,2,FALSE),"")</f>
        <v>2</v>
      </c>
    </row>
    <row r="196" spans="1:4" x14ac:dyDescent="0.25">
      <c r="D196" t="str">
        <f t="shared" si="3"/>
        <v/>
      </c>
    </row>
    <row r="197" spans="1:4" x14ac:dyDescent="0.25">
      <c r="B197" s="5">
        <v>1</v>
      </c>
      <c r="C197" t="s">
        <v>19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514</v>
      </c>
      <c r="D199">
        <f t="shared" si="3"/>
        <v>1</v>
      </c>
    </row>
    <row r="200" spans="1:4" x14ac:dyDescent="0.25">
      <c r="D200" t="str">
        <f t="shared" si="3"/>
        <v/>
      </c>
    </row>
    <row r="201" spans="1:4" x14ac:dyDescent="0.25">
      <c r="B201" s="5">
        <v>1</v>
      </c>
      <c r="C201" t="s">
        <v>33</v>
      </c>
      <c r="D201" t="str">
        <f t="shared" si="3"/>
        <v/>
      </c>
    </row>
    <row r="202" spans="1:4" x14ac:dyDescent="0.25">
      <c r="D202" t="str">
        <f t="shared" si="3"/>
        <v/>
      </c>
    </row>
    <row r="203" spans="1:4" x14ac:dyDescent="0.25">
      <c r="A203" t="s">
        <v>515</v>
      </c>
      <c r="D203">
        <f t="shared" si="3"/>
        <v>0</v>
      </c>
    </row>
    <row r="204" spans="1:4" x14ac:dyDescent="0.25">
      <c r="D204" t="str">
        <f t="shared" si="3"/>
        <v/>
      </c>
    </row>
    <row r="205" spans="1:4" x14ac:dyDescent="0.25">
      <c r="A205" t="s">
        <v>516</v>
      </c>
      <c r="D205">
        <f t="shared" si="3"/>
        <v>49</v>
      </c>
    </row>
    <row r="206" spans="1:4" x14ac:dyDescent="0.25">
      <c r="D206" t="str">
        <f t="shared" si="3"/>
        <v/>
      </c>
    </row>
    <row r="207" spans="1:4" x14ac:dyDescent="0.25">
      <c r="B207" s="5">
        <v>1</v>
      </c>
      <c r="C207" t="s">
        <v>19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517</v>
      </c>
      <c r="D209">
        <f t="shared" si="3"/>
        <v>0</v>
      </c>
    </row>
    <row r="210" spans="1:4" x14ac:dyDescent="0.25">
      <c r="D210" t="str">
        <f t="shared" si="3"/>
        <v/>
      </c>
    </row>
    <row r="211" spans="1:4" x14ac:dyDescent="0.25">
      <c r="A211" t="s">
        <v>518</v>
      </c>
      <c r="D211">
        <f t="shared" si="3"/>
        <v>15</v>
      </c>
    </row>
    <row r="212" spans="1:4" x14ac:dyDescent="0.25">
      <c r="D212" t="str">
        <f t="shared" si="3"/>
        <v/>
      </c>
    </row>
    <row r="213" spans="1:4" x14ac:dyDescent="0.25">
      <c r="B213" s="5">
        <v>0.57299999999999995</v>
      </c>
      <c r="C213" t="s">
        <v>19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519</v>
      </c>
      <c r="D215">
        <f t="shared" si="3"/>
        <v>2</v>
      </c>
    </row>
    <row r="216" spans="1:4" x14ac:dyDescent="0.25">
      <c r="D216" t="str">
        <f t="shared" si="3"/>
        <v/>
      </c>
    </row>
    <row r="217" spans="1:4" x14ac:dyDescent="0.25">
      <c r="B217" s="5">
        <v>1</v>
      </c>
      <c r="C217" t="s">
        <v>23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520</v>
      </c>
      <c r="D219">
        <f t="shared" si="3"/>
        <v>143</v>
      </c>
    </row>
    <row r="220" spans="1:4" x14ac:dyDescent="0.25">
      <c r="D220" t="str">
        <f t="shared" si="3"/>
        <v/>
      </c>
    </row>
    <row r="221" spans="1:4" x14ac:dyDescent="0.25">
      <c r="B221" s="5">
        <v>0.22800000000000001</v>
      </c>
      <c r="C221" t="s">
        <v>19</v>
      </c>
      <c r="D221" t="str">
        <f t="shared" si="3"/>
        <v/>
      </c>
    </row>
    <row r="222" spans="1:4" x14ac:dyDescent="0.25">
      <c r="B222" s="5">
        <v>0.59599999999999997</v>
      </c>
      <c r="C222" t="s">
        <v>125</v>
      </c>
      <c r="D222" t="str">
        <f t="shared" si="3"/>
        <v/>
      </c>
    </row>
    <row r="223" spans="1:4" x14ac:dyDescent="0.25">
      <c r="B223" s="5">
        <v>0.17399999999999999</v>
      </c>
      <c r="C223" t="s">
        <v>23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521</v>
      </c>
      <c r="D225">
        <f t="shared" si="3"/>
        <v>0</v>
      </c>
    </row>
    <row r="226" spans="1:4" x14ac:dyDescent="0.25">
      <c r="D226" t="str">
        <f t="shared" si="3"/>
        <v/>
      </c>
    </row>
    <row r="227" spans="1:4" x14ac:dyDescent="0.25">
      <c r="A227" t="s">
        <v>522</v>
      </c>
      <c r="D227">
        <f t="shared" si="3"/>
        <v>65</v>
      </c>
    </row>
    <row r="228" spans="1:4" x14ac:dyDescent="0.25">
      <c r="D228" t="str">
        <f t="shared" si="3"/>
        <v/>
      </c>
    </row>
    <row r="229" spans="1:4" x14ac:dyDescent="0.25">
      <c r="B229" s="5">
        <v>0.46</v>
      </c>
      <c r="C229" t="s">
        <v>26</v>
      </c>
      <c r="D229" t="str">
        <f t="shared" si="3"/>
        <v/>
      </c>
    </row>
    <row r="230" spans="1:4" x14ac:dyDescent="0.25">
      <c r="B230" s="5">
        <v>0.53900000000000003</v>
      </c>
      <c r="C230" t="s">
        <v>125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523</v>
      </c>
      <c r="D232">
        <f t="shared" si="3"/>
        <v>0</v>
      </c>
    </row>
    <row r="233" spans="1:4" x14ac:dyDescent="0.25">
      <c r="D233" t="str">
        <f t="shared" si="3"/>
        <v/>
      </c>
    </row>
    <row r="234" spans="1:4" x14ac:dyDescent="0.25">
      <c r="A234" t="s">
        <v>524</v>
      </c>
      <c r="D234">
        <f t="shared" si="3"/>
        <v>1</v>
      </c>
    </row>
    <row r="235" spans="1:4" x14ac:dyDescent="0.25">
      <c r="D235" t="str">
        <f t="shared" si="3"/>
        <v/>
      </c>
    </row>
    <row r="236" spans="1:4" x14ac:dyDescent="0.25">
      <c r="B236" s="5">
        <v>1</v>
      </c>
      <c r="C236" t="s">
        <v>23</v>
      </c>
      <c r="D236" t="str">
        <f t="shared" si="3"/>
        <v/>
      </c>
    </row>
    <row r="237" spans="1:4" x14ac:dyDescent="0.25">
      <c r="A237" t="s">
        <v>36</v>
      </c>
      <c r="B237" t="s">
        <v>164</v>
      </c>
      <c r="D237" t="str">
        <f t="shared" si="3"/>
        <v/>
      </c>
    </row>
    <row r="238" spans="1:4" x14ac:dyDescent="0.25">
      <c r="A238" t="s">
        <v>525</v>
      </c>
      <c r="D238">
        <f t="shared" si="3"/>
        <v>3</v>
      </c>
    </row>
    <row r="239" spans="1:4" x14ac:dyDescent="0.25">
      <c r="D239" t="str">
        <f t="shared" si="3"/>
        <v/>
      </c>
    </row>
    <row r="240" spans="1:4" x14ac:dyDescent="0.25">
      <c r="B240" s="5">
        <v>1</v>
      </c>
      <c r="C240" t="s">
        <v>34</v>
      </c>
      <c r="D240" t="str">
        <f t="shared" si="3"/>
        <v/>
      </c>
    </row>
    <row r="241" spans="1:4" x14ac:dyDescent="0.25">
      <c r="D241" t="str">
        <f t="shared" si="3"/>
        <v/>
      </c>
    </row>
    <row r="242" spans="1:4" x14ac:dyDescent="0.25">
      <c r="A242" t="s">
        <v>526</v>
      </c>
      <c r="D242">
        <f t="shared" si="3"/>
        <v>4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34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527</v>
      </c>
      <c r="D246">
        <f t="shared" si="3"/>
        <v>8</v>
      </c>
    </row>
    <row r="247" spans="1:4" x14ac:dyDescent="0.25">
      <c r="D247" t="str">
        <f t="shared" si="3"/>
        <v/>
      </c>
    </row>
    <row r="248" spans="1:4" x14ac:dyDescent="0.25">
      <c r="B248" s="5">
        <v>1</v>
      </c>
      <c r="C248" t="s">
        <v>27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528</v>
      </c>
      <c r="D250">
        <f t="shared" si="3"/>
        <v>2</v>
      </c>
    </row>
    <row r="251" spans="1:4" x14ac:dyDescent="0.25">
      <c r="D251" t="str">
        <f t="shared" si="3"/>
        <v/>
      </c>
    </row>
    <row r="252" spans="1:4" x14ac:dyDescent="0.25">
      <c r="B252" s="5">
        <v>1</v>
      </c>
      <c r="C252" t="s">
        <v>23</v>
      </c>
      <c r="D252" t="str">
        <f t="shared" si="3"/>
        <v/>
      </c>
    </row>
    <row r="253" spans="1:4" x14ac:dyDescent="0.25">
      <c r="D253" t="str">
        <f t="shared" si="3"/>
        <v/>
      </c>
    </row>
    <row r="254" spans="1:4" x14ac:dyDescent="0.25">
      <c r="A254" t="s">
        <v>529</v>
      </c>
      <c r="D254">
        <f t="shared" si="3"/>
        <v>0</v>
      </c>
    </row>
    <row r="255" spans="1:4" x14ac:dyDescent="0.25">
      <c r="D255" t="str">
        <f t="shared" si="3"/>
        <v/>
      </c>
    </row>
    <row r="256" spans="1:4" x14ac:dyDescent="0.25">
      <c r="A256" t="s">
        <v>530</v>
      </c>
      <c r="D256">
        <f t="shared" si="3"/>
        <v>0</v>
      </c>
    </row>
    <row r="257" spans="1:4" x14ac:dyDescent="0.25">
      <c r="D257" t="str">
        <f t="shared" si="3"/>
        <v/>
      </c>
    </row>
    <row r="258" spans="1:4" x14ac:dyDescent="0.25">
      <c r="A258" t="s">
        <v>531</v>
      </c>
      <c r="D258">
        <f t="shared" si="3"/>
        <v>0</v>
      </c>
    </row>
    <row r="259" spans="1:4" x14ac:dyDescent="0.25">
      <c r="D259" t="str">
        <f t="shared" ref="D259:D322" si="4">IFERROR(HLOOKUP($A259,$F$2:$LJ$3,2,FALSE),"")</f>
        <v/>
      </c>
    </row>
    <row r="260" spans="1:4" x14ac:dyDescent="0.25">
      <c r="A260" t="s">
        <v>532</v>
      </c>
      <c r="D260">
        <f t="shared" si="4"/>
        <v>4</v>
      </c>
    </row>
    <row r="261" spans="1:4" x14ac:dyDescent="0.25"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533</v>
      </c>
      <c r="D263">
        <f t="shared" si="4"/>
        <v>47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34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534</v>
      </c>
      <c r="D267">
        <f t="shared" si="4"/>
        <v>19</v>
      </c>
    </row>
    <row r="268" spans="1:4" x14ac:dyDescent="0.25">
      <c r="D268" t="str">
        <f t="shared" si="4"/>
        <v/>
      </c>
    </row>
    <row r="269" spans="1:4" x14ac:dyDescent="0.25">
      <c r="B269" s="5">
        <v>1</v>
      </c>
      <c r="C269" t="s">
        <v>27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535</v>
      </c>
      <c r="D271">
        <f t="shared" si="4"/>
        <v>41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19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536</v>
      </c>
      <c r="D275">
        <f t="shared" si="4"/>
        <v>18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24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537</v>
      </c>
      <c r="D279">
        <f t="shared" si="4"/>
        <v>9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19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538</v>
      </c>
      <c r="D283">
        <f t="shared" si="4"/>
        <v>2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24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539</v>
      </c>
      <c r="D287">
        <f t="shared" si="4"/>
        <v>18</v>
      </c>
    </row>
    <row r="288" spans="1:4" x14ac:dyDescent="0.25">
      <c r="D288" t="str">
        <f t="shared" si="4"/>
        <v/>
      </c>
    </row>
    <row r="289" spans="1:4" x14ac:dyDescent="0.25">
      <c r="B289" s="5">
        <v>0.77100000000000002</v>
      </c>
      <c r="C289" t="s">
        <v>19</v>
      </c>
      <c r="D289" t="str">
        <f t="shared" si="4"/>
        <v/>
      </c>
    </row>
    <row r="290" spans="1:4" x14ac:dyDescent="0.25">
      <c r="B290" s="5">
        <v>9.5000000000000001E-2</v>
      </c>
      <c r="C290" t="s">
        <v>23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540</v>
      </c>
      <c r="D292">
        <f t="shared" si="4"/>
        <v>135</v>
      </c>
    </row>
    <row r="293" spans="1:4" x14ac:dyDescent="0.25">
      <c r="D293" t="str">
        <f t="shared" si="4"/>
        <v/>
      </c>
    </row>
    <row r="294" spans="1:4" x14ac:dyDescent="0.25">
      <c r="B294" s="5">
        <v>0.14499999999999999</v>
      </c>
      <c r="C294" t="s">
        <v>34</v>
      </c>
      <c r="D294" t="str">
        <f t="shared" si="4"/>
        <v/>
      </c>
    </row>
    <row r="295" spans="1:4" x14ac:dyDescent="0.25">
      <c r="B295" s="5">
        <v>0.85399999999999998</v>
      </c>
      <c r="C295" t="s">
        <v>27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s="4" t="s">
        <v>541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19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542</v>
      </c>
      <c r="D301">
        <f t="shared" si="4"/>
        <v>8</v>
      </c>
    </row>
    <row r="302" spans="1:4" x14ac:dyDescent="0.25">
      <c r="D302" t="str">
        <f t="shared" si="4"/>
        <v/>
      </c>
    </row>
    <row r="303" spans="1:4" x14ac:dyDescent="0.25">
      <c r="B303" s="5">
        <v>1</v>
      </c>
      <c r="C303" t="s">
        <v>21</v>
      </c>
      <c r="D303" t="str">
        <f t="shared" si="4"/>
        <v/>
      </c>
    </row>
    <row r="304" spans="1:4" x14ac:dyDescent="0.25">
      <c r="D304" t="str">
        <f t="shared" si="4"/>
        <v/>
      </c>
    </row>
    <row r="305" spans="1:4" x14ac:dyDescent="0.25">
      <c r="A305" t="s">
        <v>543</v>
      </c>
      <c r="D305">
        <f t="shared" si="4"/>
        <v>6</v>
      </c>
    </row>
    <row r="306" spans="1:4" x14ac:dyDescent="0.25">
      <c r="D306" t="str">
        <f t="shared" si="4"/>
        <v/>
      </c>
    </row>
    <row r="307" spans="1:4" x14ac:dyDescent="0.25">
      <c r="B307" s="5">
        <v>1</v>
      </c>
      <c r="C307" t="s">
        <v>27</v>
      </c>
      <c r="D307" t="str">
        <f t="shared" si="4"/>
        <v/>
      </c>
    </row>
    <row r="308" spans="1:4" x14ac:dyDescent="0.25">
      <c r="D308" t="str">
        <f t="shared" si="4"/>
        <v/>
      </c>
    </row>
    <row r="309" spans="1:4" x14ac:dyDescent="0.25">
      <c r="A309" t="s">
        <v>544</v>
      </c>
      <c r="D309">
        <f t="shared" si="4"/>
        <v>0</v>
      </c>
    </row>
    <row r="310" spans="1:4" x14ac:dyDescent="0.25">
      <c r="D310" t="str">
        <f t="shared" si="4"/>
        <v/>
      </c>
    </row>
    <row r="311" spans="1:4" x14ac:dyDescent="0.25">
      <c r="A311" t="s">
        <v>545</v>
      </c>
      <c r="D311">
        <f t="shared" si="4"/>
        <v>2</v>
      </c>
    </row>
    <row r="312" spans="1:4" x14ac:dyDescent="0.25">
      <c r="D312" t="str">
        <f t="shared" si="4"/>
        <v/>
      </c>
    </row>
    <row r="313" spans="1:4" x14ac:dyDescent="0.25">
      <c r="B313" s="5">
        <v>1</v>
      </c>
      <c r="C313" t="s">
        <v>30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546</v>
      </c>
      <c r="D315">
        <f t="shared" si="4"/>
        <v>23</v>
      </c>
    </row>
    <row r="316" spans="1:4" x14ac:dyDescent="0.25">
      <c r="D316" t="str">
        <f t="shared" si="4"/>
        <v/>
      </c>
    </row>
    <row r="317" spans="1:4" x14ac:dyDescent="0.25">
      <c r="B317" s="5">
        <v>1</v>
      </c>
      <c r="C317" t="s">
        <v>66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547</v>
      </c>
      <c r="D319">
        <f t="shared" si="4"/>
        <v>2</v>
      </c>
    </row>
    <row r="320" spans="1:4" x14ac:dyDescent="0.25">
      <c r="D320" t="str">
        <f t="shared" si="4"/>
        <v/>
      </c>
    </row>
    <row r="321" spans="1:4" x14ac:dyDescent="0.25">
      <c r="B321" s="5">
        <v>1</v>
      </c>
      <c r="C321" t="s">
        <v>19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t="s">
        <v>548</v>
      </c>
      <c r="D323">
        <f t="shared" ref="D323:D386" si="5">IFERROR(HLOOKUP($A323,$F$2:$LJ$3,2,FALSE),"")</f>
        <v>2</v>
      </c>
    </row>
    <row r="324" spans="1:4" x14ac:dyDescent="0.25">
      <c r="D324" t="str">
        <f t="shared" si="5"/>
        <v/>
      </c>
    </row>
    <row r="325" spans="1:4" x14ac:dyDescent="0.25">
      <c r="B325" s="5">
        <v>1</v>
      </c>
      <c r="C325" t="s">
        <v>22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549</v>
      </c>
      <c r="D327">
        <f t="shared" si="5"/>
        <v>15</v>
      </c>
    </row>
    <row r="328" spans="1:4" x14ac:dyDescent="0.25">
      <c r="D328" t="str">
        <f t="shared" si="5"/>
        <v/>
      </c>
    </row>
    <row r="329" spans="1:4" x14ac:dyDescent="0.25">
      <c r="B329" s="5">
        <v>0.59</v>
      </c>
      <c r="C329" t="s">
        <v>22</v>
      </c>
      <c r="D329" t="str">
        <f t="shared" si="5"/>
        <v/>
      </c>
    </row>
    <row r="330" spans="1:4" x14ac:dyDescent="0.25">
      <c r="B330" s="5">
        <v>0.40899999999999997</v>
      </c>
      <c r="C330" t="s">
        <v>30</v>
      </c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A332" t="s">
        <v>550</v>
      </c>
      <c r="D332">
        <f t="shared" si="5"/>
        <v>0</v>
      </c>
    </row>
    <row r="333" spans="1:4" x14ac:dyDescent="0.25">
      <c r="D333" t="str">
        <f t="shared" si="5"/>
        <v/>
      </c>
    </row>
    <row r="334" spans="1:4" x14ac:dyDescent="0.25">
      <c r="A334" t="s">
        <v>551</v>
      </c>
      <c r="D334">
        <f t="shared" si="5"/>
        <v>0</v>
      </c>
    </row>
    <row r="335" spans="1:4" x14ac:dyDescent="0.25">
      <c r="D335" t="str">
        <f t="shared" si="5"/>
        <v/>
      </c>
    </row>
    <row r="336" spans="1:4" x14ac:dyDescent="0.25">
      <c r="A336" t="s">
        <v>552</v>
      </c>
      <c r="D336">
        <f t="shared" si="5"/>
        <v>41</v>
      </c>
    </row>
    <row r="337" spans="1:4" x14ac:dyDescent="0.25">
      <c r="D337" t="str">
        <f t="shared" si="5"/>
        <v/>
      </c>
    </row>
    <row r="338" spans="1:4" x14ac:dyDescent="0.25">
      <c r="B338" s="5">
        <v>0.214</v>
      </c>
      <c r="C338" t="s">
        <v>26</v>
      </c>
      <c r="D338" t="str">
        <f t="shared" si="5"/>
        <v/>
      </c>
    </row>
    <row r="339" spans="1:4" x14ac:dyDescent="0.25">
      <c r="B339" s="5">
        <v>0.78500000000000003</v>
      </c>
      <c r="C339" t="s">
        <v>125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553</v>
      </c>
      <c r="D341">
        <f t="shared" si="5"/>
        <v>6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19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554</v>
      </c>
      <c r="D345">
        <f t="shared" si="5"/>
        <v>0</v>
      </c>
    </row>
    <row r="346" spans="1:4" x14ac:dyDescent="0.25">
      <c r="D346" t="str">
        <f t="shared" si="5"/>
        <v/>
      </c>
    </row>
    <row r="347" spans="1:4" x14ac:dyDescent="0.25">
      <c r="A347" t="s">
        <v>555</v>
      </c>
      <c r="D347">
        <f t="shared" si="5"/>
        <v>0</v>
      </c>
    </row>
    <row r="348" spans="1:4" x14ac:dyDescent="0.25">
      <c r="D348" t="str">
        <f t="shared" si="5"/>
        <v/>
      </c>
    </row>
    <row r="349" spans="1:4" x14ac:dyDescent="0.25">
      <c r="A349" t="s">
        <v>556</v>
      </c>
      <c r="D349">
        <f t="shared" si="5"/>
        <v>0</v>
      </c>
    </row>
    <row r="350" spans="1:4" x14ac:dyDescent="0.25">
      <c r="D350" t="str">
        <f t="shared" si="5"/>
        <v/>
      </c>
    </row>
    <row r="351" spans="1:4" x14ac:dyDescent="0.25">
      <c r="A351" t="s">
        <v>557</v>
      </c>
      <c r="D351">
        <f t="shared" si="5"/>
        <v>15</v>
      </c>
    </row>
    <row r="352" spans="1:4" x14ac:dyDescent="0.25">
      <c r="D352" t="str">
        <f t="shared" si="5"/>
        <v/>
      </c>
    </row>
    <row r="353" spans="1:4" x14ac:dyDescent="0.25">
      <c r="B353" s="5">
        <v>1</v>
      </c>
      <c r="C353" t="s">
        <v>28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558</v>
      </c>
      <c r="D355">
        <f t="shared" si="5"/>
        <v>0</v>
      </c>
    </row>
    <row r="356" spans="1:4" x14ac:dyDescent="0.25">
      <c r="D356" t="str">
        <f t="shared" si="5"/>
        <v/>
      </c>
    </row>
    <row r="357" spans="1:4" x14ac:dyDescent="0.25">
      <c r="A357" t="s">
        <v>559</v>
      </c>
      <c r="D357">
        <f t="shared" si="5"/>
        <v>9</v>
      </c>
    </row>
    <row r="358" spans="1:4" x14ac:dyDescent="0.25">
      <c r="D358" t="str">
        <f t="shared" si="5"/>
        <v/>
      </c>
    </row>
    <row r="359" spans="1:4" x14ac:dyDescent="0.25">
      <c r="B359" s="5">
        <v>1</v>
      </c>
      <c r="C359" t="s">
        <v>19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560</v>
      </c>
      <c r="D361">
        <f t="shared" si="5"/>
        <v>7</v>
      </c>
    </row>
    <row r="362" spans="1:4" x14ac:dyDescent="0.25">
      <c r="D362" t="str">
        <f t="shared" si="5"/>
        <v/>
      </c>
    </row>
    <row r="363" spans="1:4" x14ac:dyDescent="0.25">
      <c r="B363" s="5">
        <v>1</v>
      </c>
      <c r="C363" t="s">
        <v>125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561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562</v>
      </c>
      <c r="D367">
        <f t="shared" si="5"/>
        <v>2</v>
      </c>
    </row>
    <row r="368" spans="1:4" x14ac:dyDescent="0.25">
      <c r="D368" t="str">
        <f t="shared" si="5"/>
        <v/>
      </c>
    </row>
    <row r="369" spans="1:4" x14ac:dyDescent="0.25">
      <c r="B369" s="5">
        <v>1</v>
      </c>
      <c r="C369" t="s">
        <v>26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563</v>
      </c>
      <c r="D371">
        <f t="shared" si="5"/>
        <v>4</v>
      </c>
    </row>
    <row r="372" spans="1:4" x14ac:dyDescent="0.25">
      <c r="D372" t="str">
        <f t="shared" si="5"/>
        <v/>
      </c>
    </row>
    <row r="373" spans="1:4" x14ac:dyDescent="0.25">
      <c r="B373" s="5">
        <v>1</v>
      </c>
      <c r="C373" t="s">
        <v>125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564</v>
      </c>
      <c r="D375">
        <f t="shared" si="5"/>
        <v>6</v>
      </c>
    </row>
    <row r="376" spans="1:4" x14ac:dyDescent="0.25">
      <c r="D376" t="str">
        <f t="shared" si="5"/>
        <v/>
      </c>
    </row>
    <row r="377" spans="1:4" x14ac:dyDescent="0.25">
      <c r="B377" s="5">
        <v>0.60699999999999998</v>
      </c>
      <c r="C377" t="s">
        <v>19</v>
      </c>
      <c r="D377" t="str">
        <f t="shared" si="5"/>
        <v/>
      </c>
    </row>
    <row r="378" spans="1:4" x14ac:dyDescent="0.25">
      <c r="B378" s="5">
        <v>0.39200000000000002</v>
      </c>
      <c r="C378" t="s">
        <v>125</v>
      </c>
      <c r="D378" t="str">
        <f t="shared" si="5"/>
        <v/>
      </c>
    </row>
    <row r="379" spans="1:4" x14ac:dyDescent="0.25">
      <c r="D379" t="str">
        <f t="shared" si="5"/>
        <v/>
      </c>
    </row>
    <row r="380" spans="1:4" x14ac:dyDescent="0.25">
      <c r="A380" t="s">
        <v>565</v>
      </c>
      <c r="D380" t="str">
        <f t="shared" si="5"/>
        <v/>
      </c>
    </row>
    <row r="381" spans="1:4" x14ac:dyDescent="0.25">
      <c r="D381" t="str">
        <f t="shared" si="5"/>
        <v/>
      </c>
    </row>
    <row r="382" spans="1:4" x14ac:dyDescent="0.25">
      <c r="B382" s="5">
        <v>1</v>
      </c>
      <c r="C382" t="s">
        <v>22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566</v>
      </c>
      <c r="D384" t="str">
        <f t="shared" si="5"/>
        <v/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19</v>
      </c>
      <c r="D386" t="str">
        <f t="shared" si="5"/>
        <v/>
      </c>
    </row>
    <row r="387" spans="1:4" x14ac:dyDescent="0.25">
      <c r="A387" t="s">
        <v>36</v>
      </c>
      <c r="B387" t="s">
        <v>164</v>
      </c>
      <c r="C387" t="s">
        <v>165</v>
      </c>
      <c r="D387" t="str">
        <f t="shared" ref="D387:D450" si="6">IFERROR(HLOOKUP($A387,$F$2:$LJ$3,2,FALSE),"")</f>
        <v/>
      </c>
    </row>
    <row r="388" spans="1:4" x14ac:dyDescent="0.25">
      <c r="A388" t="s">
        <v>525</v>
      </c>
      <c r="D388">
        <f t="shared" si="6"/>
        <v>3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34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526</v>
      </c>
      <c r="D392">
        <f t="shared" si="6"/>
        <v>4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34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527</v>
      </c>
      <c r="D396">
        <f t="shared" si="6"/>
        <v>8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27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528</v>
      </c>
      <c r="D400">
        <f t="shared" si="6"/>
        <v>2</v>
      </c>
    </row>
    <row r="401" spans="1:4" x14ac:dyDescent="0.25">
      <c r="D401" t="str">
        <f t="shared" si="6"/>
        <v/>
      </c>
    </row>
    <row r="402" spans="1:4" x14ac:dyDescent="0.25">
      <c r="B402" s="5">
        <v>1</v>
      </c>
      <c r="C402" t="s">
        <v>23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532</v>
      </c>
      <c r="D404">
        <f t="shared" si="6"/>
        <v>4</v>
      </c>
    </row>
    <row r="405" spans="1:4" x14ac:dyDescent="0.25"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533</v>
      </c>
      <c r="D407">
        <f t="shared" si="6"/>
        <v>47</v>
      </c>
    </row>
    <row r="408" spans="1:4" x14ac:dyDescent="0.25">
      <c r="D408" t="str">
        <f t="shared" si="6"/>
        <v/>
      </c>
    </row>
    <row r="409" spans="1:4" x14ac:dyDescent="0.25">
      <c r="B409" s="5">
        <v>1</v>
      </c>
      <c r="C409" t="s">
        <v>34</v>
      </c>
      <c r="D409" t="str">
        <f t="shared" si="6"/>
        <v/>
      </c>
    </row>
    <row r="410" spans="1:4" x14ac:dyDescent="0.25">
      <c r="D410" t="str">
        <f t="shared" si="6"/>
        <v/>
      </c>
    </row>
    <row r="411" spans="1:4" x14ac:dyDescent="0.25">
      <c r="A411" t="s">
        <v>534</v>
      </c>
      <c r="D411">
        <f t="shared" si="6"/>
        <v>19</v>
      </c>
    </row>
    <row r="412" spans="1:4" x14ac:dyDescent="0.25">
      <c r="D412" t="str">
        <f t="shared" si="6"/>
        <v/>
      </c>
    </row>
    <row r="413" spans="1:4" x14ac:dyDescent="0.25">
      <c r="B413" s="5">
        <v>1</v>
      </c>
      <c r="C413" t="s">
        <v>27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535</v>
      </c>
      <c r="D415">
        <f t="shared" si="6"/>
        <v>41</v>
      </c>
    </row>
    <row r="416" spans="1:4" x14ac:dyDescent="0.25">
      <c r="D416" t="str">
        <f t="shared" si="6"/>
        <v/>
      </c>
    </row>
    <row r="417" spans="1:4" x14ac:dyDescent="0.25">
      <c r="B417" s="5">
        <v>1</v>
      </c>
      <c r="C417" t="s">
        <v>19</v>
      </c>
      <c r="D417" t="str">
        <f t="shared" si="6"/>
        <v/>
      </c>
    </row>
    <row r="418" spans="1:4" x14ac:dyDescent="0.25">
      <c r="D418" t="str">
        <f t="shared" si="6"/>
        <v/>
      </c>
    </row>
    <row r="419" spans="1:4" x14ac:dyDescent="0.25">
      <c r="A419" t="s">
        <v>536</v>
      </c>
      <c r="D419">
        <f t="shared" si="6"/>
        <v>18</v>
      </c>
    </row>
    <row r="420" spans="1:4" x14ac:dyDescent="0.25">
      <c r="D420" t="str">
        <f t="shared" si="6"/>
        <v/>
      </c>
    </row>
    <row r="421" spans="1:4" x14ac:dyDescent="0.25">
      <c r="B421" s="5">
        <v>1</v>
      </c>
      <c r="C421" t="s">
        <v>24</v>
      </c>
      <c r="D421" t="str">
        <f t="shared" si="6"/>
        <v/>
      </c>
    </row>
    <row r="422" spans="1:4" x14ac:dyDescent="0.25">
      <c r="D422" t="str">
        <f t="shared" si="6"/>
        <v/>
      </c>
    </row>
    <row r="423" spans="1:4" x14ac:dyDescent="0.25">
      <c r="A423" t="s">
        <v>537</v>
      </c>
      <c r="D423">
        <f t="shared" si="6"/>
        <v>9</v>
      </c>
    </row>
    <row r="424" spans="1:4" x14ac:dyDescent="0.25">
      <c r="D424" t="str">
        <f t="shared" si="6"/>
        <v/>
      </c>
    </row>
    <row r="425" spans="1:4" x14ac:dyDescent="0.25">
      <c r="B425" s="5">
        <v>1</v>
      </c>
      <c r="C425" t="s">
        <v>19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538</v>
      </c>
      <c r="D427">
        <f t="shared" si="6"/>
        <v>2</v>
      </c>
    </row>
    <row r="428" spans="1:4" x14ac:dyDescent="0.25">
      <c r="D428" t="str">
        <f t="shared" si="6"/>
        <v/>
      </c>
    </row>
    <row r="429" spans="1:4" x14ac:dyDescent="0.25">
      <c r="B429" s="5">
        <v>1</v>
      </c>
      <c r="C429" t="s">
        <v>24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539</v>
      </c>
      <c r="D431">
        <f t="shared" si="6"/>
        <v>18</v>
      </c>
    </row>
    <row r="432" spans="1:4" x14ac:dyDescent="0.25">
      <c r="D432" t="str">
        <f t="shared" si="6"/>
        <v/>
      </c>
    </row>
    <row r="433" spans="1:4" x14ac:dyDescent="0.25">
      <c r="B433" s="5">
        <v>0.77100000000000002</v>
      </c>
      <c r="C433" t="s">
        <v>19</v>
      </c>
      <c r="D433" t="str">
        <f t="shared" si="6"/>
        <v/>
      </c>
    </row>
    <row r="434" spans="1:4" x14ac:dyDescent="0.25">
      <c r="B434" s="5">
        <v>9.5000000000000001E-2</v>
      </c>
      <c r="C434" t="s">
        <v>23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540</v>
      </c>
      <c r="D436">
        <f t="shared" si="6"/>
        <v>135</v>
      </c>
    </row>
    <row r="437" spans="1:4" x14ac:dyDescent="0.25">
      <c r="D437" t="str">
        <f t="shared" si="6"/>
        <v/>
      </c>
    </row>
    <row r="438" spans="1:4" x14ac:dyDescent="0.25">
      <c r="B438" s="5">
        <v>0.14499999999999999</v>
      </c>
      <c r="C438" t="s">
        <v>34</v>
      </c>
      <c r="D438" t="str">
        <f t="shared" si="6"/>
        <v/>
      </c>
    </row>
    <row r="439" spans="1:4" x14ac:dyDescent="0.25">
      <c r="B439" s="5">
        <v>0.85399999999999998</v>
      </c>
      <c r="C439" t="s">
        <v>27</v>
      </c>
      <c r="D439" t="str">
        <f t="shared" si="6"/>
        <v/>
      </c>
    </row>
    <row r="440" spans="1:4" x14ac:dyDescent="0.25">
      <c r="D440" t="str">
        <f t="shared" si="6"/>
        <v/>
      </c>
    </row>
    <row r="441" spans="1:4" x14ac:dyDescent="0.25">
      <c r="A441" s="4" t="s">
        <v>541</v>
      </c>
      <c r="D441">
        <f t="shared" si="6"/>
        <v>23</v>
      </c>
    </row>
    <row r="442" spans="1:4" x14ac:dyDescent="0.25">
      <c r="D442" t="str">
        <f t="shared" si="6"/>
        <v/>
      </c>
    </row>
    <row r="443" spans="1:4" x14ac:dyDescent="0.25">
      <c r="B443" s="5">
        <v>1</v>
      </c>
      <c r="C443" t="s">
        <v>19</v>
      </c>
      <c r="D443" t="str">
        <f t="shared" si="6"/>
        <v/>
      </c>
    </row>
    <row r="444" spans="1:4" x14ac:dyDescent="0.25">
      <c r="D444" t="str">
        <f t="shared" si="6"/>
        <v/>
      </c>
    </row>
    <row r="445" spans="1:4" x14ac:dyDescent="0.25">
      <c r="A445" t="s">
        <v>542</v>
      </c>
      <c r="D445">
        <f t="shared" si="6"/>
        <v>8</v>
      </c>
    </row>
    <row r="446" spans="1:4" x14ac:dyDescent="0.25">
      <c r="D446" t="str">
        <f t="shared" si="6"/>
        <v/>
      </c>
    </row>
    <row r="447" spans="1:4" x14ac:dyDescent="0.25">
      <c r="B447" s="5">
        <v>1</v>
      </c>
      <c r="C447" t="s">
        <v>21</v>
      </c>
      <c r="D447" t="str">
        <f t="shared" si="6"/>
        <v/>
      </c>
    </row>
    <row r="448" spans="1:4" x14ac:dyDescent="0.25">
      <c r="D448" t="str">
        <f t="shared" si="6"/>
        <v/>
      </c>
    </row>
    <row r="449" spans="1:4" x14ac:dyDescent="0.25">
      <c r="A449" t="s">
        <v>543</v>
      </c>
      <c r="D449">
        <f t="shared" si="6"/>
        <v>6</v>
      </c>
    </row>
    <row r="450" spans="1:4" x14ac:dyDescent="0.25">
      <c r="D450" t="str">
        <f t="shared" si="6"/>
        <v/>
      </c>
    </row>
    <row r="451" spans="1:4" x14ac:dyDescent="0.25">
      <c r="B451" s="5">
        <v>1</v>
      </c>
      <c r="C451" t="s">
        <v>27</v>
      </c>
      <c r="D451" t="str">
        <f t="shared" ref="D451:D514" si="7">IFERROR(HLOOKUP($A451,$F$2:$LJ$3,2,FALSE),"")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545</v>
      </c>
      <c r="D453">
        <f t="shared" si="7"/>
        <v>2</v>
      </c>
    </row>
    <row r="454" spans="1:4" x14ac:dyDescent="0.25">
      <c r="D454" t="str">
        <f t="shared" si="7"/>
        <v/>
      </c>
    </row>
    <row r="455" spans="1:4" x14ac:dyDescent="0.25">
      <c r="B455" s="5">
        <v>1</v>
      </c>
      <c r="C455" t="s">
        <v>30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546</v>
      </c>
      <c r="D457">
        <f t="shared" si="7"/>
        <v>23</v>
      </c>
    </row>
    <row r="458" spans="1:4" x14ac:dyDescent="0.25">
      <c r="D458" t="str">
        <f t="shared" si="7"/>
        <v/>
      </c>
    </row>
    <row r="459" spans="1:4" x14ac:dyDescent="0.25">
      <c r="B459" s="5">
        <v>1</v>
      </c>
      <c r="C459" t="s">
        <v>66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547</v>
      </c>
      <c r="D461">
        <f t="shared" si="7"/>
        <v>2</v>
      </c>
    </row>
    <row r="462" spans="1:4" x14ac:dyDescent="0.25">
      <c r="D462" t="str">
        <f t="shared" si="7"/>
        <v/>
      </c>
    </row>
    <row r="463" spans="1:4" x14ac:dyDescent="0.25">
      <c r="B463" s="5">
        <v>1</v>
      </c>
      <c r="C463" t="s">
        <v>19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548</v>
      </c>
      <c r="D465">
        <f t="shared" si="7"/>
        <v>2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22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549</v>
      </c>
      <c r="D469">
        <f t="shared" si="7"/>
        <v>15</v>
      </c>
    </row>
    <row r="470" spans="1:4" x14ac:dyDescent="0.25">
      <c r="D470" t="str">
        <f t="shared" si="7"/>
        <v/>
      </c>
    </row>
    <row r="471" spans="1:4" x14ac:dyDescent="0.25">
      <c r="B471" s="5">
        <v>0.59</v>
      </c>
      <c r="C471" t="s">
        <v>22</v>
      </c>
      <c r="D471" t="str">
        <f t="shared" si="7"/>
        <v/>
      </c>
    </row>
    <row r="472" spans="1:4" x14ac:dyDescent="0.25">
      <c r="B472" s="5">
        <v>0.40899999999999997</v>
      </c>
      <c r="C472" t="s">
        <v>30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552</v>
      </c>
      <c r="D474">
        <f t="shared" si="7"/>
        <v>41</v>
      </c>
    </row>
    <row r="475" spans="1:4" x14ac:dyDescent="0.25">
      <c r="D475" t="str">
        <f t="shared" si="7"/>
        <v/>
      </c>
    </row>
    <row r="476" spans="1:4" x14ac:dyDescent="0.25">
      <c r="B476" s="5">
        <v>0.214</v>
      </c>
      <c r="C476" t="s">
        <v>26</v>
      </c>
      <c r="D476" t="str">
        <f t="shared" si="7"/>
        <v/>
      </c>
    </row>
    <row r="477" spans="1:4" x14ac:dyDescent="0.25">
      <c r="B477" s="5">
        <v>0.78500000000000003</v>
      </c>
      <c r="C477" t="s">
        <v>125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553</v>
      </c>
      <c r="D479">
        <f t="shared" si="7"/>
        <v>6</v>
      </c>
    </row>
    <row r="480" spans="1:4" x14ac:dyDescent="0.25">
      <c r="D480" t="str">
        <f t="shared" si="7"/>
        <v/>
      </c>
    </row>
    <row r="481" spans="1:4" x14ac:dyDescent="0.25">
      <c r="B481" s="5">
        <v>1</v>
      </c>
      <c r="C481" t="s">
        <v>19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556</v>
      </c>
      <c r="D483">
        <f t="shared" si="7"/>
        <v>0</v>
      </c>
    </row>
    <row r="484" spans="1:4" x14ac:dyDescent="0.25">
      <c r="D484" t="str">
        <f t="shared" si="7"/>
        <v/>
      </c>
    </row>
    <row r="485" spans="1:4" x14ac:dyDescent="0.25">
      <c r="A485" t="s">
        <v>557</v>
      </c>
      <c r="D485">
        <f t="shared" si="7"/>
        <v>15</v>
      </c>
    </row>
    <row r="486" spans="1:4" x14ac:dyDescent="0.25">
      <c r="D486" t="str">
        <f t="shared" si="7"/>
        <v/>
      </c>
    </row>
    <row r="487" spans="1:4" x14ac:dyDescent="0.25">
      <c r="B487" s="5">
        <v>1</v>
      </c>
      <c r="C487" t="s">
        <v>28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559</v>
      </c>
      <c r="D489">
        <f t="shared" si="7"/>
        <v>9</v>
      </c>
    </row>
    <row r="490" spans="1:4" x14ac:dyDescent="0.25">
      <c r="D490" t="str">
        <f t="shared" si="7"/>
        <v/>
      </c>
    </row>
    <row r="491" spans="1:4" x14ac:dyDescent="0.25">
      <c r="B491" s="5">
        <v>1</v>
      </c>
      <c r="C491" t="s">
        <v>19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560</v>
      </c>
      <c r="D493">
        <f t="shared" si="7"/>
        <v>7</v>
      </c>
    </row>
    <row r="494" spans="1:4" x14ac:dyDescent="0.25">
      <c r="D494" t="str">
        <f t="shared" si="7"/>
        <v/>
      </c>
    </row>
    <row r="495" spans="1:4" x14ac:dyDescent="0.25">
      <c r="B495" s="5">
        <v>1</v>
      </c>
      <c r="C495" t="s">
        <v>125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562</v>
      </c>
      <c r="D497">
        <f t="shared" si="7"/>
        <v>2</v>
      </c>
    </row>
    <row r="498" spans="1:4" x14ac:dyDescent="0.25">
      <c r="D498" t="str">
        <f t="shared" si="7"/>
        <v/>
      </c>
    </row>
    <row r="499" spans="1:4" x14ac:dyDescent="0.25">
      <c r="B499" s="5">
        <v>1</v>
      </c>
      <c r="C499" t="s">
        <v>26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563</v>
      </c>
      <c r="D501">
        <f t="shared" si="7"/>
        <v>4</v>
      </c>
    </row>
    <row r="502" spans="1:4" x14ac:dyDescent="0.25">
      <c r="D502" t="str">
        <f t="shared" si="7"/>
        <v/>
      </c>
    </row>
    <row r="503" spans="1:4" x14ac:dyDescent="0.25">
      <c r="B503" s="5">
        <v>1</v>
      </c>
      <c r="C503" t="s">
        <v>125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564</v>
      </c>
      <c r="D505">
        <f t="shared" si="7"/>
        <v>6</v>
      </c>
    </row>
    <row r="506" spans="1:4" x14ac:dyDescent="0.25">
      <c r="D506" t="str">
        <f t="shared" si="7"/>
        <v/>
      </c>
    </row>
    <row r="507" spans="1:4" x14ac:dyDescent="0.25">
      <c r="B507" s="5">
        <v>0.60699999999999998</v>
      </c>
      <c r="C507" t="s">
        <v>19</v>
      </c>
      <c r="D507" t="str">
        <f t="shared" si="7"/>
        <v/>
      </c>
    </row>
    <row r="508" spans="1:4" x14ac:dyDescent="0.25">
      <c r="B508" s="5">
        <v>0.39200000000000002</v>
      </c>
      <c r="C508" t="s">
        <v>125</v>
      </c>
      <c r="D508" t="str">
        <f t="shared" si="7"/>
        <v/>
      </c>
    </row>
    <row r="509" spans="1:4" x14ac:dyDescent="0.25">
      <c r="D509" t="str">
        <f t="shared" si="7"/>
        <v/>
      </c>
    </row>
    <row r="510" spans="1:4" x14ac:dyDescent="0.25">
      <c r="A510" t="s">
        <v>565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B512" s="5">
        <v>1</v>
      </c>
      <c r="C512" t="s">
        <v>22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566</v>
      </c>
      <c r="D514" t="str">
        <f t="shared" si="7"/>
        <v/>
      </c>
    </row>
    <row r="515" spans="1:4" x14ac:dyDescent="0.25">
      <c r="D515" t="str">
        <f t="shared" ref="D515:D578" si="8">IFERROR(HLOOKUP($A515,$F$2:$LJ$3,2,FALSE),"")</f>
        <v/>
      </c>
    </row>
    <row r="516" spans="1:4" x14ac:dyDescent="0.25">
      <c r="B516" s="5">
        <v>1</v>
      </c>
      <c r="C516" t="s">
        <v>19</v>
      </c>
      <c r="D516" t="str">
        <f t="shared" si="8"/>
        <v/>
      </c>
    </row>
    <row r="517" spans="1:4" x14ac:dyDescent="0.25">
      <c r="A517" t="s">
        <v>36</v>
      </c>
      <c r="B517" t="s">
        <v>351</v>
      </c>
      <c r="C517" t="s">
        <v>352</v>
      </c>
      <c r="D517" t="str">
        <f t="shared" si="8"/>
        <v/>
      </c>
    </row>
    <row r="518" spans="1:4" x14ac:dyDescent="0.25">
      <c r="A518" t="s">
        <v>567</v>
      </c>
      <c r="D518">
        <f t="shared" si="8"/>
        <v>2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24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568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27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569</v>
      </c>
      <c r="D526">
        <f t="shared" si="8"/>
        <v>3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34</v>
      </c>
      <c r="D528" t="str">
        <f t="shared" si="8"/>
        <v/>
      </c>
    </row>
    <row r="529" spans="1:4" x14ac:dyDescent="0.25">
      <c r="A529" t="s">
        <v>36</v>
      </c>
      <c r="B529" t="s">
        <v>570</v>
      </c>
      <c r="C529" t="s">
        <v>807</v>
      </c>
      <c r="D529" t="str">
        <f t="shared" si="8"/>
        <v/>
      </c>
    </row>
    <row r="530" spans="1:4" x14ac:dyDescent="0.25">
      <c r="A530" t="s">
        <v>571</v>
      </c>
      <c r="D530">
        <f t="shared" si="8"/>
        <v>2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19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572</v>
      </c>
      <c r="D534">
        <f t="shared" si="8"/>
        <v>88</v>
      </c>
    </row>
    <row r="535" spans="1:4" x14ac:dyDescent="0.25">
      <c r="D535" t="str">
        <f t="shared" si="8"/>
        <v/>
      </c>
    </row>
    <row r="536" spans="1:4" x14ac:dyDescent="0.25">
      <c r="B536" s="5">
        <v>0.27</v>
      </c>
      <c r="C536" t="s">
        <v>19</v>
      </c>
      <c r="D536" t="str">
        <f t="shared" si="8"/>
        <v/>
      </c>
    </row>
    <row r="537" spans="1:4" x14ac:dyDescent="0.25">
      <c r="B537" s="5">
        <v>0.26600000000000001</v>
      </c>
      <c r="C537" t="s">
        <v>27</v>
      </c>
      <c r="D537" t="str">
        <f t="shared" si="8"/>
        <v/>
      </c>
    </row>
    <row r="538" spans="1:4" x14ac:dyDescent="0.25">
      <c r="B538" s="5">
        <v>0.46200000000000002</v>
      </c>
      <c r="C538" t="s">
        <v>23</v>
      </c>
      <c r="D538" t="str">
        <f t="shared" si="8"/>
        <v/>
      </c>
    </row>
    <row r="539" spans="1:4" x14ac:dyDescent="0.25">
      <c r="A539" t="s">
        <v>36</v>
      </c>
      <c r="B539" t="s">
        <v>354</v>
      </c>
      <c r="D539" t="str">
        <f t="shared" si="8"/>
        <v/>
      </c>
    </row>
    <row r="540" spans="1:4" x14ac:dyDescent="0.25">
      <c r="A540" t="s">
        <v>573</v>
      </c>
      <c r="D540">
        <f t="shared" si="8"/>
        <v>16</v>
      </c>
    </row>
    <row r="541" spans="1:4" x14ac:dyDescent="0.25">
      <c r="D541" t="str">
        <f t="shared" si="8"/>
        <v/>
      </c>
    </row>
    <row r="542" spans="1:4" x14ac:dyDescent="0.25">
      <c r="B542" s="5">
        <v>0.76500000000000001</v>
      </c>
      <c r="C542" t="s">
        <v>34</v>
      </c>
      <c r="D542" t="str">
        <f t="shared" si="8"/>
        <v/>
      </c>
    </row>
    <row r="543" spans="1:4" x14ac:dyDescent="0.25">
      <c r="B543" s="5">
        <v>0.23400000000000001</v>
      </c>
      <c r="C543" t="s">
        <v>27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574</v>
      </c>
      <c r="D545">
        <f t="shared" si="8"/>
        <v>59</v>
      </c>
    </row>
    <row r="546" spans="1:4" x14ac:dyDescent="0.25">
      <c r="D546" t="str">
        <f t="shared" si="8"/>
        <v/>
      </c>
    </row>
    <row r="547" spans="1:4" x14ac:dyDescent="0.25">
      <c r="B547" s="5">
        <v>0.112</v>
      </c>
      <c r="C547" t="s">
        <v>45</v>
      </c>
      <c r="D547" t="str">
        <f t="shared" si="8"/>
        <v/>
      </c>
    </row>
    <row r="548" spans="1:4" x14ac:dyDescent="0.25">
      <c r="B548" s="5">
        <v>0.88700000000000001</v>
      </c>
      <c r="C548" t="s">
        <v>356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575</v>
      </c>
      <c r="D550">
        <f t="shared" si="8"/>
        <v>118</v>
      </c>
    </row>
    <row r="551" spans="1:4" x14ac:dyDescent="0.25">
      <c r="D551" t="str">
        <f t="shared" si="8"/>
        <v/>
      </c>
    </row>
    <row r="552" spans="1:4" x14ac:dyDescent="0.25">
      <c r="B552" s="5">
        <v>0.186</v>
      </c>
      <c r="C552" t="s">
        <v>45</v>
      </c>
      <c r="D552" t="str">
        <f t="shared" si="8"/>
        <v/>
      </c>
    </row>
    <row r="553" spans="1:4" x14ac:dyDescent="0.25">
      <c r="B553" s="5">
        <v>0.44600000000000001</v>
      </c>
      <c r="C553" t="s">
        <v>19</v>
      </c>
      <c r="D553" t="str">
        <f t="shared" si="8"/>
        <v/>
      </c>
    </row>
    <row r="554" spans="1:4" x14ac:dyDescent="0.25">
      <c r="B554" s="5">
        <v>0.36699999999999999</v>
      </c>
      <c r="C554" t="s">
        <v>356</v>
      </c>
      <c r="D554" t="str">
        <f t="shared" si="8"/>
        <v/>
      </c>
    </row>
    <row r="555" spans="1:4" x14ac:dyDescent="0.25">
      <c r="D555" t="str">
        <f t="shared" si="8"/>
        <v/>
      </c>
    </row>
    <row r="556" spans="1:4" x14ac:dyDescent="0.25">
      <c r="A556" s="4" t="s">
        <v>576</v>
      </c>
      <c r="D556">
        <f t="shared" si="8"/>
        <v>1</v>
      </c>
    </row>
    <row r="557" spans="1:4" x14ac:dyDescent="0.25">
      <c r="D557" t="str">
        <f t="shared" si="8"/>
        <v/>
      </c>
    </row>
    <row r="558" spans="1:4" x14ac:dyDescent="0.25">
      <c r="B558" s="5">
        <v>1</v>
      </c>
      <c r="C558" t="s">
        <v>49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577</v>
      </c>
      <c r="D560">
        <f t="shared" si="8"/>
        <v>5</v>
      </c>
    </row>
    <row r="561" spans="1:4" x14ac:dyDescent="0.25">
      <c r="D561" t="str">
        <f t="shared" si="8"/>
        <v/>
      </c>
    </row>
    <row r="562" spans="1:4" x14ac:dyDescent="0.25">
      <c r="B562" s="5">
        <v>1</v>
      </c>
      <c r="C562" t="s">
        <v>45</v>
      </c>
      <c r="D562" t="str">
        <f t="shared" si="8"/>
        <v/>
      </c>
    </row>
    <row r="563" spans="1:4" x14ac:dyDescent="0.25">
      <c r="D563" t="str">
        <f t="shared" si="8"/>
        <v/>
      </c>
    </row>
    <row r="564" spans="1:4" x14ac:dyDescent="0.25">
      <c r="A564" t="s">
        <v>578</v>
      </c>
      <c r="D564">
        <f t="shared" si="8"/>
        <v>2</v>
      </c>
    </row>
    <row r="565" spans="1:4" x14ac:dyDescent="0.25">
      <c r="D565" t="str">
        <f t="shared" si="8"/>
        <v/>
      </c>
    </row>
    <row r="566" spans="1:4" x14ac:dyDescent="0.25">
      <c r="B566" s="5">
        <v>1</v>
      </c>
      <c r="C566" t="s">
        <v>45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A568" t="s">
        <v>579</v>
      </c>
      <c r="D568">
        <f t="shared" si="8"/>
        <v>12</v>
      </c>
    </row>
    <row r="569" spans="1:4" x14ac:dyDescent="0.25">
      <c r="D569" t="str">
        <f t="shared" si="8"/>
        <v/>
      </c>
    </row>
    <row r="570" spans="1:4" x14ac:dyDescent="0.25">
      <c r="B570" s="5">
        <v>1</v>
      </c>
      <c r="C570" t="s">
        <v>21</v>
      </c>
      <c r="D570" t="str">
        <f t="shared" si="8"/>
        <v/>
      </c>
    </row>
    <row r="571" spans="1:4" x14ac:dyDescent="0.25">
      <c r="D571" t="str">
        <f t="shared" si="8"/>
        <v/>
      </c>
    </row>
    <row r="572" spans="1:4" x14ac:dyDescent="0.25">
      <c r="A572" t="s">
        <v>580</v>
      </c>
      <c r="D572">
        <f t="shared" si="8"/>
        <v>2</v>
      </c>
    </row>
    <row r="573" spans="1:4" x14ac:dyDescent="0.25">
      <c r="D573" t="str">
        <f t="shared" si="8"/>
        <v/>
      </c>
    </row>
    <row r="574" spans="1:4" x14ac:dyDescent="0.25">
      <c r="B574" s="5">
        <v>1</v>
      </c>
      <c r="C574" t="s">
        <v>356</v>
      </c>
      <c r="D574" t="str">
        <f t="shared" si="8"/>
        <v/>
      </c>
    </row>
    <row r="575" spans="1:4" x14ac:dyDescent="0.25">
      <c r="D575" t="str">
        <f t="shared" si="8"/>
        <v/>
      </c>
    </row>
    <row r="576" spans="1:4" x14ac:dyDescent="0.25">
      <c r="A576" t="s">
        <v>581</v>
      </c>
      <c r="D576">
        <f t="shared" si="8"/>
        <v>57</v>
      </c>
    </row>
    <row r="577" spans="1:4" x14ac:dyDescent="0.25">
      <c r="D577" t="str">
        <f t="shared" si="8"/>
        <v/>
      </c>
    </row>
    <row r="578" spans="1:4" x14ac:dyDescent="0.25">
      <c r="B578" s="5">
        <v>1</v>
      </c>
      <c r="C578" t="s">
        <v>356</v>
      </c>
      <c r="D578" t="str">
        <f t="shared" si="8"/>
        <v/>
      </c>
    </row>
    <row r="579" spans="1:4" x14ac:dyDescent="0.25">
      <c r="D579" t="str">
        <f t="shared" ref="D579:D642" si="9">IFERROR(HLOOKUP($A579,$F$2:$LJ$3,2,FALSE),"")</f>
        <v/>
      </c>
    </row>
    <row r="580" spans="1:4" x14ac:dyDescent="0.25">
      <c r="A580" t="s">
        <v>582</v>
      </c>
      <c r="D580">
        <f t="shared" si="9"/>
        <v>6</v>
      </c>
    </row>
    <row r="581" spans="1:4" x14ac:dyDescent="0.25">
      <c r="D581" t="str">
        <f t="shared" si="9"/>
        <v/>
      </c>
    </row>
    <row r="582" spans="1:4" x14ac:dyDescent="0.25">
      <c r="B582" s="5">
        <v>1</v>
      </c>
      <c r="C582" t="s">
        <v>45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583</v>
      </c>
      <c r="D584">
        <f t="shared" si="9"/>
        <v>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45</v>
      </c>
      <c r="D586" t="str">
        <f t="shared" si="9"/>
        <v/>
      </c>
    </row>
    <row r="587" spans="1:4" x14ac:dyDescent="0.25">
      <c r="D587" t="str">
        <f t="shared" si="9"/>
        <v/>
      </c>
    </row>
    <row r="588" spans="1:4" x14ac:dyDescent="0.25">
      <c r="A588" t="s">
        <v>584</v>
      </c>
      <c r="D588">
        <f t="shared" si="9"/>
        <v>392</v>
      </c>
    </row>
    <row r="589" spans="1:4" x14ac:dyDescent="0.25">
      <c r="D589" t="str">
        <f t="shared" si="9"/>
        <v/>
      </c>
    </row>
    <row r="590" spans="1:4" x14ac:dyDescent="0.25">
      <c r="B590" s="5">
        <v>0.82199999999999995</v>
      </c>
      <c r="C590" t="s">
        <v>45</v>
      </c>
      <c r="D590" t="str">
        <f t="shared" si="9"/>
        <v/>
      </c>
    </row>
    <row r="591" spans="1:4" x14ac:dyDescent="0.25">
      <c r="B591" s="5">
        <v>0.17</v>
      </c>
      <c r="C591" t="s">
        <v>356</v>
      </c>
      <c r="D591" t="str">
        <f t="shared" si="9"/>
        <v/>
      </c>
    </row>
    <row r="592" spans="1:4" x14ac:dyDescent="0.25">
      <c r="B592" s="5">
        <v>6.0000000000000001E-3</v>
      </c>
      <c r="C592" t="s">
        <v>24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585</v>
      </c>
      <c r="D594">
        <f t="shared" si="9"/>
        <v>46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45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586</v>
      </c>
      <c r="D598">
        <f t="shared" si="9"/>
        <v>3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45</v>
      </c>
      <c r="D600" t="str">
        <f t="shared" si="9"/>
        <v/>
      </c>
    </row>
    <row r="601" spans="1:4" x14ac:dyDescent="0.25">
      <c r="A601" t="s">
        <v>36</v>
      </c>
      <c r="B601" t="s">
        <v>587</v>
      </c>
      <c r="C601" t="s">
        <v>808</v>
      </c>
      <c r="D601" t="str">
        <f t="shared" si="9"/>
        <v/>
      </c>
    </row>
    <row r="602" spans="1:4" x14ac:dyDescent="0.25">
      <c r="A602" t="s">
        <v>588</v>
      </c>
      <c r="D602">
        <f t="shared" si="9"/>
        <v>2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19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589</v>
      </c>
      <c r="D606">
        <f t="shared" si="9"/>
        <v>4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125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590</v>
      </c>
      <c r="D610">
        <f t="shared" si="9"/>
        <v>2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19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591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19</v>
      </c>
      <c r="D616" t="str">
        <f t="shared" si="9"/>
        <v/>
      </c>
    </row>
    <row r="617" spans="1:4" x14ac:dyDescent="0.25">
      <c r="A617" t="s">
        <v>36</v>
      </c>
      <c r="B617" t="s">
        <v>592</v>
      </c>
      <c r="D617" t="str">
        <f t="shared" si="9"/>
        <v/>
      </c>
    </row>
    <row r="618" spans="1:4" x14ac:dyDescent="0.25">
      <c r="A618" t="s">
        <v>593</v>
      </c>
      <c r="D618">
        <f t="shared" si="9"/>
        <v>5</v>
      </c>
    </row>
    <row r="619" spans="1:4" x14ac:dyDescent="0.25">
      <c r="D619" t="str">
        <f t="shared" si="9"/>
        <v/>
      </c>
    </row>
    <row r="620" spans="1:4" x14ac:dyDescent="0.25">
      <c r="B620" s="5">
        <v>1</v>
      </c>
      <c r="C620" t="s">
        <v>27</v>
      </c>
      <c r="D620" t="str">
        <f t="shared" si="9"/>
        <v/>
      </c>
    </row>
    <row r="621" spans="1:4" x14ac:dyDescent="0.25">
      <c r="A621" t="s">
        <v>36</v>
      </c>
      <c r="B621" t="s">
        <v>20</v>
      </c>
      <c r="C621" t="s">
        <v>373</v>
      </c>
      <c r="D621" t="str">
        <f t="shared" si="9"/>
        <v/>
      </c>
    </row>
    <row r="622" spans="1:4" x14ac:dyDescent="0.25">
      <c r="A622" t="s">
        <v>594</v>
      </c>
      <c r="D622">
        <f t="shared" si="9"/>
        <v>4</v>
      </c>
    </row>
    <row r="623" spans="1:4" x14ac:dyDescent="0.25">
      <c r="D623" t="str">
        <f t="shared" si="9"/>
        <v/>
      </c>
    </row>
    <row r="624" spans="1:4" x14ac:dyDescent="0.25">
      <c r="B624" s="5">
        <v>1</v>
      </c>
      <c r="C624" t="s">
        <v>19</v>
      </c>
      <c r="D624" t="str">
        <f t="shared" si="9"/>
        <v/>
      </c>
    </row>
    <row r="625" spans="1:4" x14ac:dyDescent="0.25">
      <c r="D625" t="str">
        <f t="shared" si="9"/>
        <v/>
      </c>
    </row>
    <row r="626" spans="1:4" x14ac:dyDescent="0.25">
      <c r="A626" t="s">
        <v>595</v>
      </c>
      <c r="D626">
        <f t="shared" si="9"/>
        <v>17</v>
      </c>
    </row>
    <row r="627" spans="1:4" x14ac:dyDescent="0.25">
      <c r="D627" t="str">
        <f t="shared" si="9"/>
        <v/>
      </c>
    </row>
    <row r="628" spans="1:4" x14ac:dyDescent="0.25">
      <c r="B628" s="5">
        <v>1</v>
      </c>
      <c r="C628" t="s">
        <v>19</v>
      </c>
      <c r="D628" t="str">
        <f t="shared" si="9"/>
        <v/>
      </c>
    </row>
    <row r="629" spans="1:4" x14ac:dyDescent="0.25">
      <c r="D629" t="str">
        <f t="shared" si="9"/>
        <v/>
      </c>
    </row>
    <row r="630" spans="1:4" x14ac:dyDescent="0.25">
      <c r="A630" t="s">
        <v>596</v>
      </c>
      <c r="D630">
        <f t="shared" si="9"/>
        <v>2</v>
      </c>
    </row>
    <row r="631" spans="1:4" x14ac:dyDescent="0.25"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597</v>
      </c>
      <c r="D633">
        <f t="shared" si="9"/>
        <v>8</v>
      </c>
    </row>
    <row r="634" spans="1:4" x14ac:dyDescent="0.25">
      <c r="D634" t="str">
        <f t="shared" si="9"/>
        <v/>
      </c>
    </row>
    <row r="635" spans="1:4" x14ac:dyDescent="0.25">
      <c r="B635" s="5">
        <v>1</v>
      </c>
      <c r="C635" t="s">
        <v>19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598</v>
      </c>
      <c r="D637">
        <f t="shared" si="9"/>
        <v>4</v>
      </c>
    </row>
    <row r="638" spans="1:4" x14ac:dyDescent="0.25">
      <c r="D638" t="str">
        <f t="shared" si="9"/>
        <v/>
      </c>
    </row>
    <row r="639" spans="1:4" x14ac:dyDescent="0.25">
      <c r="B639" s="5">
        <v>1</v>
      </c>
      <c r="C639" t="s">
        <v>493</v>
      </c>
      <c r="D639" t="str">
        <f t="shared" si="9"/>
        <v/>
      </c>
    </row>
    <row r="640" spans="1:4" x14ac:dyDescent="0.25">
      <c r="D640" t="str">
        <f t="shared" si="9"/>
        <v/>
      </c>
    </row>
    <row r="641" spans="1:4" x14ac:dyDescent="0.25">
      <c r="A641" t="s">
        <v>599</v>
      </c>
      <c r="D641">
        <f t="shared" si="9"/>
        <v>8</v>
      </c>
    </row>
    <row r="642" spans="1:4" x14ac:dyDescent="0.25">
      <c r="D642" t="str">
        <f t="shared" si="9"/>
        <v/>
      </c>
    </row>
    <row r="643" spans="1:4" x14ac:dyDescent="0.25">
      <c r="B643" s="5">
        <v>1</v>
      </c>
      <c r="C643" t="s">
        <v>19</v>
      </c>
      <c r="D643" t="str">
        <f t="shared" ref="D643:D706" si="10">IFERROR(HLOOKUP($A643,$F$2:$LJ$3,2,FALSE),"")</f>
        <v/>
      </c>
    </row>
    <row r="644" spans="1:4" x14ac:dyDescent="0.25">
      <c r="D644" t="str">
        <f t="shared" si="10"/>
        <v/>
      </c>
    </row>
    <row r="645" spans="1:4" x14ac:dyDescent="0.25">
      <c r="A645" t="s">
        <v>600</v>
      </c>
      <c r="D645">
        <f t="shared" si="10"/>
        <v>0</v>
      </c>
    </row>
    <row r="646" spans="1:4" x14ac:dyDescent="0.25">
      <c r="D646" t="str">
        <f t="shared" si="10"/>
        <v/>
      </c>
    </row>
    <row r="647" spans="1:4" x14ac:dyDescent="0.25">
      <c r="A647" t="s">
        <v>601</v>
      </c>
      <c r="D647">
        <f t="shared" si="10"/>
        <v>4</v>
      </c>
    </row>
    <row r="648" spans="1:4" x14ac:dyDescent="0.25">
      <c r="D648" t="str">
        <f t="shared" si="10"/>
        <v/>
      </c>
    </row>
    <row r="649" spans="1:4" x14ac:dyDescent="0.25">
      <c r="B649" s="5">
        <v>1</v>
      </c>
      <c r="C649" t="s">
        <v>214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602</v>
      </c>
      <c r="D651">
        <f t="shared" si="10"/>
        <v>6</v>
      </c>
    </row>
    <row r="652" spans="1:4" x14ac:dyDescent="0.25">
      <c r="D652" t="str">
        <f t="shared" si="10"/>
        <v/>
      </c>
    </row>
    <row r="653" spans="1:4" x14ac:dyDescent="0.25">
      <c r="B653" s="5">
        <v>1</v>
      </c>
      <c r="C653" t="s">
        <v>27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603</v>
      </c>
      <c r="D655">
        <f t="shared" si="10"/>
        <v>4</v>
      </c>
    </row>
    <row r="656" spans="1:4" x14ac:dyDescent="0.25">
      <c r="D656" t="str">
        <f t="shared" si="10"/>
        <v/>
      </c>
    </row>
    <row r="657" spans="1:4" x14ac:dyDescent="0.25">
      <c r="B657" s="5">
        <v>1</v>
      </c>
      <c r="C657" t="s">
        <v>214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604</v>
      </c>
      <c r="D659">
        <f t="shared" si="10"/>
        <v>17</v>
      </c>
    </row>
    <row r="660" spans="1:4" x14ac:dyDescent="0.25"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605</v>
      </c>
      <c r="D662">
        <f t="shared" si="10"/>
        <v>6</v>
      </c>
    </row>
    <row r="663" spans="1:4" x14ac:dyDescent="0.25">
      <c r="D663" t="str">
        <f t="shared" si="10"/>
        <v/>
      </c>
    </row>
    <row r="664" spans="1:4" x14ac:dyDescent="0.25">
      <c r="B664" s="5">
        <v>1</v>
      </c>
      <c r="C664" t="s">
        <v>23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606</v>
      </c>
      <c r="D666">
        <f t="shared" si="10"/>
        <v>2</v>
      </c>
    </row>
    <row r="667" spans="1:4" x14ac:dyDescent="0.25">
      <c r="D667" t="str">
        <f t="shared" si="10"/>
        <v/>
      </c>
    </row>
    <row r="668" spans="1:4" x14ac:dyDescent="0.25">
      <c r="B668" s="5">
        <v>1</v>
      </c>
      <c r="C668" t="s">
        <v>23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607</v>
      </c>
      <c r="D670">
        <f t="shared" si="10"/>
        <v>2</v>
      </c>
    </row>
    <row r="671" spans="1:4" x14ac:dyDescent="0.25">
      <c r="D671" t="str">
        <f t="shared" si="10"/>
        <v/>
      </c>
    </row>
    <row r="672" spans="1:4" x14ac:dyDescent="0.25">
      <c r="B672" s="5">
        <v>1</v>
      </c>
      <c r="C672" t="s">
        <v>125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608</v>
      </c>
      <c r="D674">
        <f t="shared" si="10"/>
        <v>4</v>
      </c>
    </row>
    <row r="675" spans="1:4" x14ac:dyDescent="0.25">
      <c r="D675" t="str">
        <f t="shared" si="10"/>
        <v/>
      </c>
    </row>
    <row r="676" spans="1:4" x14ac:dyDescent="0.25">
      <c r="D676" t="str">
        <f t="shared" si="10"/>
        <v/>
      </c>
    </row>
    <row r="677" spans="1:4" x14ac:dyDescent="0.25">
      <c r="A677" t="s">
        <v>609</v>
      </c>
      <c r="D677">
        <f t="shared" si="10"/>
        <v>10</v>
      </c>
    </row>
    <row r="678" spans="1:4" x14ac:dyDescent="0.25">
      <c r="D678" t="str">
        <f t="shared" si="10"/>
        <v/>
      </c>
    </row>
    <row r="679" spans="1:4" x14ac:dyDescent="0.25">
      <c r="B679" s="5">
        <v>0.41699999999999998</v>
      </c>
      <c r="C679" t="s">
        <v>33</v>
      </c>
      <c r="D679" t="str">
        <f t="shared" si="10"/>
        <v/>
      </c>
    </row>
    <row r="680" spans="1:4" x14ac:dyDescent="0.25">
      <c r="B680" s="5">
        <v>0.58199999999999996</v>
      </c>
      <c r="C680" t="s">
        <v>22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610</v>
      </c>
      <c r="D682">
        <f t="shared" si="10"/>
        <v>7</v>
      </c>
    </row>
    <row r="683" spans="1:4" x14ac:dyDescent="0.25">
      <c r="D683" t="str">
        <f t="shared" si="10"/>
        <v/>
      </c>
    </row>
    <row r="684" spans="1:4" x14ac:dyDescent="0.25">
      <c r="B684" s="5">
        <v>1</v>
      </c>
      <c r="C684" t="s">
        <v>125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611</v>
      </c>
      <c r="D686">
        <f t="shared" si="10"/>
        <v>61</v>
      </c>
    </row>
    <row r="687" spans="1:4" x14ac:dyDescent="0.25">
      <c r="D687" t="str">
        <f t="shared" si="10"/>
        <v/>
      </c>
    </row>
    <row r="688" spans="1:4" x14ac:dyDescent="0.25">
      <c r="B688" s="5">
        <v>0.67100000000000004</v>
      </c>
      <c r="C688" t="s">
        <v>19</v>
      </c>
      <c r="D688" t="str">
        <f t="shared" si="10"/>
        <v/>
      </c>
    </row>
    <row r="689" spans="1:4" x14ac:dyDescent="0.25">
      <c r="B689" s="5">
        <v>0.32800000000000001</v>
      </c>
      <c r="C689" t="s">
        <v>23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612</v>
      </c>
      <c r="D691">
        <f t="shared" si="10"/>
        <v>24</v>
      </c>
    </row>
    <row r="692" spans="1:4" x14ac:dyDescent="0.25">
      <c r="D692" t="str">
        <f t="shared" si="10"/>
        <v/>
      </c>
    </row>
    <row r="693" spans="1:4" x14ac:dyDescent="0.25">
      <c r="B693" s="5">
        <v>0.86</v>
      </c>
      <c r="C693" t="s">
        <v>19</v>
      </c>
      <c r="D693" t="str">
        <f t="shared" si="10"/>
        <v/>
      </c>
    </row>
    <row r="694" spans="1:4" x14ac:dyDescent="0.25">
      <c r="B694" s="5">
        <v>0.13900000000000001</v>
      </c>
      <c r="C694" t="s">
        <v>23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613</v>
      </c>
      <c r="D696">
        <f t="shared" si="10"/>
        <v>4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19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614</v>
      </c>
      <c r="D700">
        <f t="shared" si="10"/>
        <v>27</v>
      </c>
    </row>
    <row r="701" spans="1:4" x14ac:dyDescent="0.25">
      <c r="D701" t="str">
        <f t="shared" si="10"/>
        <v/>
      </c>
    </row>
    <row r="702" spans="1:4" x14ac:dyDescent="0.25">
      <c r="B702" s="5">
        <v>0.27100000000000002</v>
      </c>
      <c r="C702" t="s">
        <v>34</v>
      </c>
      <c r="D702" t="str">
        <f t="shared" si="10"/>
        <v/>
      </c>
    </row>
    <row r="703" spans="1:4" x14ac:dyDescent="0.25">
      <c r="B703" s="5">
        <v>0.72799999999999998</v>
      </c>
      <c r="C703" t="s">
        <v>27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615</v>
      </c>
      <c r="D705">
        <f t="shared" si="10"/>
        <v>16</v>
      </c>
    </row>
    <row r="706" spans="1:4" x14ac:dyDescent="0.25">
      <c r="D706" t="str">
        <f t="shared" si="10"/>
        <v/>
      </c>
    </row>
    <row r="707" spans="1:4" x14ac:dyDescent="0.25">
      <c r="B707" s="5">
        <v>0.20699999999999999</v>
      </c>
      <c r="C707" t="s">
        <v>34</v>
      </c>
      <c r="D707" t="str">
        <f t="shared" ref="D707:D770" si="11">IFERROR(HLOOKUP($A707,$F$2:$LJ$3,2,FALSE),"")</f>
        <v/>
      </c>
    </row>
    <row r="708" spans="1:4" x14ac:dyDescent="0.25">
      <c r="B708" s="5">
        <v>0.79200000000000004</v>
      </c>
      <c r="C708" t="s">
        <v>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616</v>
      </c>
      <c r="D710">
        <f t="shared" si="11"/>
        <v>2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125</v>
      </c>
      <c r="D712" t="str">
        <f t="shared" si="11"/>
        <v/>
      </c>
    </row>
    <row r="713" spans="1:4" x14ac:dyDescent="0.25">
      <c r="A713" t="s">
        <v>36</v>
      </c>
      <c r="B713" t="s">
        <v>12</v>
      </c>
      <c r="C713" t="s">
        <v>424</v>
      </c>
      <c r="D713" t="str">
        <f t="shared" si="11"/>
        <v/>
      </c>
    </row>
    <row r="714" spans="1:4" x14ac:dyDescent="0.25">
      <c r="A714" t="s">
        <v>617</v>
      </c>
      <c r="D714">
        <f t="shared" si="11"/>
        <v>4</v>
      </c>
    </row>
    <row r="715" spans="1:4" x14ac:dyDescent="0.25">
      <c r="D715" t="str">
        <f t="shared" si="11"/>
        <v/>
      </c>
    </row>
    <row r="716" spans="1:4" x14ac:dyDescent="0.25">
      <c r="D716" t="str">
        <f t="shared" si="11"/>
        <v/>
      </c>
    </row>
    <row r="717" spans="1:4" x14ac:dyDescent="0.25">
      <c r="A717" t="s">
        <v>618</v>
      </c>
      <c r="D717">
        <f t="shared" si="11"/>
        <v>3</v>
      </c>
    </row>
    <row r="718" spans="1:4" x14ac:dyDescent="0.25">
      <c r="D718" t="str">
        <f t="shared" si="11"/>
        <v/>
      </c>
    </row>
    <row r="719" spans="1:4" x14ac:dyDescent="0.25">
      <c r="B719" s="5">
        <v>1</v>
      </c>
      <c r="C719" t="s">
        <v>222</v>
      </c>
      <c r="D719" t="str">
        <f t="shared" si="11"/>
        <v/>
      </c>
    </row>
    <row r="720" spans="1:4" x14ac:dyDescent="0.25">
      <c r="A720" t="s">
        <v>36</v>
      </c>
      <c r="B720" t="s">
        <v>619</v>
      </c>
      <c r="C720" t="s">
        <v>809</v>
      </c>
      <c r="D720" t="str">
        <f t="shared" si="11"/>
        <v/>
      </c>
    </row>
    <row r="721" spans="1:4" x14ac:dyDescent="0.25">
      <c r="A721" t="s">
        <v>620</v>
      </c>
      <c r="D721">
        <f t="shared" si="11"/>
        <v>23</v>
      </c>
    </row>
    <row r="722" spans="1:4" x14ac:dyDescent="0.25">
      <c r="D722" t="str">
        <f t="shared" si="11"/>
        <v/>
      </c>
    </row>
    <row r="723" spans="1:4" x14ac:dyDescent="0.25">
      <c r="B723" s="5">
        <v>1</v>
      </c>
      <c r="C723" t="s">
        <v>621</v>
      </c>
      <c r="D723" t="str">
        <f t="shared" si="11"/>
        <v/>
      </c>
    </row>
    <row r="724" spans="1:4" x14ac:dyDescent="0.25">
      <c r="A724" t="s">
        <v>36</v>
      </c>
      <c r="B724" t="s">
        <v>622</v>
      </c>
      <c r="C724" t="s">
        <v>810</v>
      </c>
      <c r="D724" t="str">
        <f t="shared" si="11"/>
        <v/>
      </c>
    </row>
    <row r="725" spans="1:4" x14ac:dyDescent="0.25">
      <c r="A725" t="s">
        <v>623</v>
      </c>
      <c r="D725">
        <f t="shared" si="11"/>
        <v>2</v>
      </c>
    </row>
    <row r="726" spans="1:4" x14ac:dyDescent="0.25">
      <c r="D726" t="str">
        <f t="shared" si="11"/>
        <v/>
      </c>
    </row>
    <row r="727" spans="1:4" x14ac:dyDescent="0.25">
      <c r="B727" s="5">
        <v>1</v>
      </c>
      <c r="C727" t="s">
        <v>19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624</v>
      </c>
      <c r="D729">
        <f t="shared" si="11"/>
        <v>49</v>
      </c>
    </row>
    <row r="730" spans="1:4" x14ac:dyDescent="0.25">
      <c r="D730" t="str">
        <f t="shared" si="11"/>
        <v/>
      </c>
    </row>
    <row r="731" spans="1:4" x14ac:dyDescent="0.25">
      <c r="B731" s="5">
        <v>8.4000000000000005E-2</v>
      </c>
      <c r="C731" t="s">
        <v>45</v>
      </c>
      <c r="D731" t="str">
        <f t="shared" si="11"/>
        <v/>
      </c>
    </row>
    <row r="732" spans="1:4" x14ac:dyDescent="0.25">
      <c r="B732" s="5">
        <v>0.38600000000000001</v>
      </c>
      <c r="C732" t="s">
        <v>356</v>
      </c>
      <c r="D732" t="str">
        <f t="shared" si="11"/>
        <v/>
      </c>
    </row>
    <row r="733" spans="1:4" x14ac:dyDescent="0.25">
      <c r="B733" s="5">
        <v>0.251</v>
      </c>
      <c r="C733" t="s">
        <v>25</v>
      </c>
      <c r="D733" t="str">
        <f t="shared" si="11"/>
        <v/>
      </c>
    </row>
    <row r="734" spans="1:4" x14ac:dyDescent="0.25">
      <c r="B734" s="5">
        <v>0.27700000000000002</v>
      </c>
      <c r="C734" t="s">
        <v>23</v>
      </c>
      <c r="D734" t="str">
        <f t="shared" si="11"/>
        <v/>
      </c>
    </row>
    <row r="735" spans="1:4" x14ac:dyDescent="0.25">
      <c r="A735" t="s">
        <v>36</v>
      </c>
      <c r="B735" t="s">
        <v>625</v>
      </c>
      <c r="C735" t="s">
        <v>811</v>
      </c>
      <c r="D735" t="str">
        <f t="shared" si="11"/>
        <v/>
      </c>
    </row>
    <row r="736" spans="1:4" x14ac:dyDescent="0.25">
      <c r="A736" t="s">
        <v>626</v>
      </c>
      <c r="D736">
        <f t="shared" si="11"/>
        <v>2</v>
      </c>
    </row>
    <row r="737" spans="1:4" x14ac:dyDescent="0.25">
      <c r="D737" t="str">
        <f t="shared" si="11"/>
        <v/>
      </c>
    </row>
    <row r="738" spans="1:4" x14ac:dyDescent="0.25">
      <c r="B738" s="5">
        <v>1</v>
      </c>
      <c r="C738" t="s">
        <v>24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627</v>
      </c>
      <c r="D740">
        <f t="shared" si="11"/>
        <v>11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24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628</v>
      </c>
      <c r="D744">
        <f t="shared" si="11"/>
        <v>24</v>
      </c>
    </row>
    <row r="745" spans="1:4" x14ac:dyDescent="0.25">
      <c r="D745" t="str">
        <f t="shared" si="11"/>
        <v/>
      </c>
    </row>
    <row r="746" spans="1:4" x14ac:dyDescent="0.25">
      <c r="B746" s="5">
        <v>0.19700000000000001</v>
      </c>
      <c r="C746" t="s">
        <v>45</v>
      </c>
      <c r="D746" t="str">
        <f t="shared" si="11"/>
        <v/>
      </c>
    </row>
    <row r="747" spans="1:4" x14ac:dyDescent="0.25">
      <c r="B747" s="5">
        <v>0.29699999999999999</v>
      </c>
      <c r="C747" t="s">
        <v>25</v>
      </c>
      <c r="D747" t="str">
        <f t="shared" si="11"/>
        <v/>
      </c>
    </row>
    <row r="748" spans="1:4" x14ac:dyDescent="0.25">
      <c r="B748" s="5">
        <v>0.504</v>
      </c>
      <c r="C748" t="s">
        <v>23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629</v>
      </c>
      <c r="D750">
        <f t="shared" si="11"/>
        <v>12</v>
      </c>
    </row>
    <row r="751" spans="1:4" x14ac:dyDescent="0.25">
      <c r="D751" t="str">
        <f t="shared" si="11"/>
        <v/>
      </c>
    </row>
    <row r="752" spans="1:4" x14ac:dyDescent="0.25">
      <c r="B752" s="5">
        <v>1</v>
      </c>
      <c r="C752" t="s">
        <v>28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630</v>
      </c>
      <c r="D754">
        <f t="shared" si="11"/>
        <v>2</v>
      </c>
    </row>
    <row r="755" spans="1:4" x14ac:dyDescent="0.25">
      <c r="D755" t="str">
        <f t="shared" si="11"/>
        <v/>
      </c>
    </row>
    <row r="756" spans="1:4" x14ac:dyDescent="0.25">
      <c r="B756" s="5">
        <v>1</v>
      </c>
      <c r="C756" t="s">
        <v>28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631</v>
      </c>
      <c r="D758">
        <f t="shared" si="11"/>
        <v>2</v>
      </c>
    </row>
    <row r="759" spans="1:4" x14ac:dyDescent="0.25">
      <c r="D759" t="str">
        <f t="shared" si="11"/>
        <v/>
      </c>
    </row>
    <row r="760" spans="1:4" x14ac:dyDescent="0.25">
      <c r="B760" s="5">
        <v>1</v>
      </c>
      <c r="C760" t="s">
        <v>28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632</v>
      </c>
      <c r="D762">
        <f t="shared" si="11"/>
        <v>4</v>
      </c>
    </row>
    <row r="763" spans="1:4" x14ac:dyDescent="0.25">
      <c r="D763" t="str">
        <f t="shared" si="11"/>
        <v/>
      </c>
    </row>
    <row r="764" spans="1:4" x14ac:dyDescent="0.25">
      <c r="B764" s="5">
        <v>1</v>
      </c>
      <c r="C764" t="s">
        <v>28</v>
      </c>
      <c r="D764" t="str">
        <f t="shared" si="11"/>
        <v/>
      </c>
    </row>
    <row r="765" spans="1:4" x14ac:dyDescent="0.25">
      <c r="A765" t="s">
        <v>36</v>
      </c>
      <c r="B765" t="s">
        <v>633</v>
      </c>
      <c r="C765" t="s">
        <v>812</v>
      </c>
      <c r="D765" t="str">
        <f t="shared" si="11"/>
        <v/>
      </c>
    </row>
    <row r="766" spans="1:4" x14ac:dyDescent="0.25">
      <c r="A766" t="s">
        <v>634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5">
        <v>1</v>
      </c>
      <c r="C768" t="s">
        <v>24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635</v>
      </c>
      <c r="D770">
        <f t="shared" si="11"/>
        <v>17</v>
      </c>
    </row>
    <row r="771" spans="1:4" x14ac:dyDescent="0.25">
      <c r="D771" t="str">
        <f t="shared" ref="D771:D834" si="12">IFERROR(HLOOKUP($A771,$F$2:$LJ$3,2,FALSE),"")</f>
        <v/>
      </c>
    </row>
    <row r="772" spans="1:4" x14ac:dyDescent="0.25">
      <c r="B772" s="5">
        <v>1</v>
      </c>
      <c r="C772" t="s">
        <v>24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636</v>
      </c>
      <c r="D774">
        <f t="shared" si="12"/>
        <v>17</v>
      </c>
    </row>
    <row r="775" spans="1:4" x14ac:dyDescent="0.25">
      <c r="D775" t="str">
        <f t="shared" si="12"/>
        <v/>
      </c>
    </row>
    <row r="776" spans="1:4" x14ac:dyDescent="0.25">
      <c r="B776" s="5">
        <v>1</v>
      </c>
      <c r="C776" t="s">
        <v>214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637</v>
      </c>
      <c r="D778">
        <f t="shared" si="12"/>
        <v>5</v>
      </c>
    </row>
    <row r="779" spans="1:4" x14ac:dyDescent="0.25">
      <c r="D779" t="str">
        <f t="shared" si="12"/>
        <v/>
      </c>
    </row>
    <row r="780" spans="1:4" x14ac:dyDescent="0.25">
      <c r="B780" s="5">
        <v>1</v>
      </c>
      <c r="C780" t="s">
        <v>24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638</v>
      </c>
      <c r="D782">
        <f t="shared" si="12"/>
        <v>11</v>
      </c>
    </row>
    <row r="783" spans="1:4" x14ac:dyDescent="0.25">
      <c r="D783" t="str">
        <f t="shared" si="12"/>
        <v/>
      </c>
    </row>
    <row r="784" spans="1:4" x14ac:dyDescent="0.25">
      <c r="B784" s="5">
        <v>1</v>
      </c>
      <c r="C784" t="s">
        <v>214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639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24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640</v>
      </c>
      <c r="D790">
        <f t="shared" si="12"/>
        <v>2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29</v>
      </c>
      <c r="D792" t="str">
        <f t="shared" si="12"/>
        <v/>
      </c>
    </row>
    <row r="793" spans="1:4" x14ac:dyDescent="0.25">
      <c r="A793" t="s">
        <v>36</v>
      </c>
      <c r="B793" t="s">
        <v>641</v>
      </c>
      <c r="C793" t="s">
        <v>813</v>
      </c>
      <c r="D793" t="str">
        <f t="shared" si="12"/>
        <v/>
      </c>
    </row>
    <row r="794" spans="1:4" x14ac:dyDescent="0.25">
      <c r="A794" t="s">
        <v>642</v>
      </c>
      <c r="D794">
        <f t="shared" si="12"/>
        <v>5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49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643</v>
      </c>
      <c r="D798">
        <f t="shared" si="12"/>
        <v>61</v>
      </c>
    </row>
    <row r="799" spans="1:4" x14ac:dyDescent="0.25">
      <c r="D799" t="str">
        <f t="shared" si="12"/>
        <v/>
      </c>
    </row>
    <row r="800" spans="1:4" x14ac:dyDescent="0.25">
      <c r="B800" s="5">
        <v>0.69899999999999995</v>
      </c>
      <c r="C800" t="s">
        <v>49</v>
      </c>
      <c r="D800" t="str">
        <f t="shared" si="12"/>
        <v/>
      </c>
    </row>
    <row r="801" spans="1:4" x14ac:dyDescent="0.25">
      <c r="B801" s="5">
        <v>0.3</v>
      </c>
      <c r="C801" t="s">
        <v>22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644</v>
      </c>
      <c r="D803">
        <f t="shared" si="12"/>
        <v>29</v>
      </c>
    </row>
    <row r="804" spans="1:4" x14ac:dyDescent="0.25">
      <c r="D804" t="str">
        <f t="shared" si="12"/>
        <v/>
      </c>
    </row>
    <row r="805" spans="1:4" x14ac:dyDescent="0.25">
      <c r="B805" s="5">
        <v>1</v>
      </c>
      <c r="C805" t="s">
        <v>49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645</v>
      </c>
      <c r="D807">
        <f t="shared" si="12"/>
        <v>15</v>
      </c>
    </row>
    <row r="808" spans="1:4" x14ac:dyDescent="0.25">
      <c r="D808" t="str">
        <f t="shared" si="12"/>
        <v/>
      </c>
    </row>
    <row r="809" spans="1:4" x14ac:dyDescent="0.25">
      <c r="B809" s="5">
        <v>1</v>
      </c>
      <c r="C809" t="s">
        <v>19</v>
      </c>
      <c r="D809" t="str">
        <f t="shared" si="12"/>
        <v/>
      </c>
    </row>
    <row r="810" spans="1:4" x14ac:dyDescent="0.25">
      <c r="D810" t="str">
        <f t="shared" si="12"/>
        <v/>
      </c>
    </row>
    <row r="811" spans="1:4" x14ac:dyDescent="0.25">
      <c r="A811" t="s">
        <v>646</v>
      </c>
      <c r="D811">
        <f t="shared" si="12"/>
        <v>29</v>
      </c>
    </row>
    <row r="812" spans="1:4" x14ac:dyDescent="0.25">
      <c r="D812" t="str">
        <f t="shared" si="12"/>
        <v/>
      </c>
    </row>
    <row r="813" spans="1:4" x14ac:dyDescent="0.25">
      <c r="B813" s="5">
        <v>4.7E-2</v>
      </c>
      <c r="C813" t="s">
        <v>66</v>
      </c>
      <c r="D813" t="str">
        <f t="shared" si="12"/>
        <v/>
      </c>
    </row>
    <row r="814" spans="1:4" x14ac:dyDescent="0.25">
      <c r="B814" s="5">
        <v>0.95199999999999996</v>
      </c>
      <c r="C814" t="s">
        <v>22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647</v>
      </c>
      <c r="D816">
        <f t="shared" si="12"/>
        <v>5</v>
      </c>
    </row>
    <row r="817" spans="1:5" x14ac:dyDescent="0.25">
      <c r="D817" t="str">
        <f t="shared" si="12"/>
        <v/>
      </c>
    </row>
    <row r="818" spans="1:5" x14ac:dyDescent="0.25">
      <c r="B818" s="5">
        <v>1</v>
      </c>
      <c r="C818" t="s">
        <v>22</v>
      </c>
      <c r="D818" t="str">
        <f t="shared" si="12"/>
        <v/>
      </c>
    </row>
    <row r="819" spans="1:5" x14ac:dyDescent="0.25">
      <c r="D819" t="str">
        <f t="shared" si="12"/>
        <v/>
      </c>
    </row>
    <row r="820" spans="1:5" x14ac:dyDescent="0.25">
      <c r="A820" t="s">
        <v>648</v>
      </c>
      <c r="D820">
        <f t="shared" si="12"/>
        <v>3</v>
      </c>
    </row>
    <row r="821" spans="1:5" x14ac:dyDescent="0.25">
      <c r="D821" t="str">
        <f t="shared" si="12"/>
        <v/>
      </c>
    </row>
    <row r="822" spans="1:5" x14ac:dyDescent="0.25">
      <c r="B822" s="5">
        <v>1</v>
      </c>
      <c r="C822" t="s">
        <v>22</v>
      </c>
      <c r="D822" t="str">
        <f t="shared" si="12"/>
        <v/>
      </c>
    </row>
    <row r="823" spans="1:5" x14ac:dyDescent="0.25">
      <c r="A823" t="s">
        <v>36</v>
      </c>
      <c r="B823" t="s">
        <v>649</v>
      </c>
      <c r="C823" t="s">
        <v>36</v>
      </c>
      <c r="D823" t="str">
        <f t="shared" si="12"/>
        <v/>
      </c>
      <c r="E823" t="s">
        <v>814</v>
      </c>
    </row>
    <row r="824" spans="1:5" x14ac:dyDescent="0.25">
      <c r="A824" t="s">
        <v>650</v>
      </c>
      <c r="D824">
        <f t="shared" si="12"/>
        <v>11</v>
      </c>
    </row>
    <row r="825" spans="1:5" x14ac:dyDescent="0.25">
      <c r="D825" t="str">
        <f t="shared" si="12"/>
        <v/>
      </c>
    </row>
    <row r="826" spans="1:5" x14ac:dyDescent="0.25">
      <c r="B826" s="5">
        <v>1</v>
      </c>
      <c r="C826" t="s">
        <v>84</v>
      </c>
      <c r="D826" t="str">
        <f t="shared" si="12"/>
        <v/>
      </c>
    </row>
    <row r="827" spans="1:5" x14ac:dyDescent="0.25">
      <c r="D827" t="str">
        <f t="shared" si="12"/>
        <v/>
      </c>
    </row>
    <row r="828" spans="1:5" x14ac:dyDescent="0.25">
      <c r="A828" t="s">
        <v>651</v>
      </c>
      <c r="D828">
        <f t="shared" si="12"/>
        <v>5</v>
      </c>
    </row>
    <row r="829" spans="1:5" x14ac:dyDescent="0.25">
      <c r="D829" t="str">
        <f t="shared" si="12"/>
        <v/>
      </c>
    </row>
    <row r="830" spans="1:5" x14ac:dyDescent="0.25">
      <c r="B830" s="5">
        <v>0.53400000000000003</v>
      </c>
      <c r="C830" t="s">
        <v>84</v>
      </c>
      <c r="D830" t="str">
        <f t="shared" si="12"/>
        <v/>
      </c>
    </row>
    <row r="831" spans="1:5" x14ac:dyDescent="0.25">
      <c r="B831" s="5">
        <v>0.46500000000000002</v>
      </c>
      <c r="C831" t="s">
        <v>493</v>
      </c>
      <c r="D831" t="str">
        <f t="shared" si="12"/>
        <v/>
      </c>
    </row>
    <row r="832" spans="1:5" x14ac:dyDescent="0.25">
      <c r="D832" t="str">
        <f t="shared" si="12"/>
        <v/>
      </c>
    </row>
    <row r="833" spans="1:4" x14ac:dyDescent="0.25">
      <c r="A833" t="s">
        <v>652</v>
      </c>
      <c r="D833">
        <f t="shared" si="12"/>
        <v>3</v>
      </c>
    </row>
    <row r="834" spans="1:4" x14ac:dyDescent="0.25">
      <c r="D834" t="str">
        <f t="shared" si="12"/>
        <v/>
      </c>
    </row>
    <row r="835" spans="1:4" x14ac:dyDescent="0.25">
      <c r="B835" s="5">
        <v>1</v>
      </c>
      <c r="C835" t="s">
        <v>84</v>
      </c>
      <c r="D835" t="str">
        <f t="shared" ref="D835:D898" si="13">IFERROR(HLOOKUP($A835,$F$2:$LJ$3,2,FALSE),"")</f>
        <v/>
      </c>
    </row>
    <row r="836" spans="1:4" x14ac:dyDescent="0.25">
      <c r="A836" t="s">
        <v>36</v>
      </c>
      <c r="B836" t="s">
        <v>653</v>
      </c>
      <c r="D836" t="str">
        <f t="shared" si="13"/>
        <v/>
      </c>
    </row>
    <row r="837" spans="1:4" x14ac:dyDescent="0.25">
      <c r="A837" t="s">
        <v>654</v>
      </c>
      <c r="D837">
        <f t="shared" si="13"/>
        <v>8</v>
      </c>
    </row>
    <row r="838" spans="1:4" x14ac:dyDescent="0.25">
      <c r="D838" t="str">
        <f t="shared" si="13"/>
        <v/>
      </c>
    </row>
    <row r="839" spans="1:4" x14ac:dyDescent="0.25">
      <c r="B839" s="5">
        <v>1</v>
      </c>
      <c r="C839" t="s">
        <v>21</v>
      </c>
      <c r="D839" t="str">
        <f t="shared" si="13"/>
        <v/>
      </c>
    </row>
    <row r="840" spans="1:4" x14ac:dyDescent="0.25">
      <c r="D840" t="str">
        <f t="shared" si="13"/>
        <v/>
      </c>
    </row>
    <row r="841" spans="1:4" x14ac:dyDescent="0.25">
      <c r="A841" t="s">
        <v>655</v>
      </c>
      <c r="D841">
        <f t="shared" si="13"/>
        <v>10</v>
      </c>
    </row>
    <row r="842" spans="1:4" x14ac:dyDescent="0.25">
      <c r="D842" t="str">
        <f t="shared" si="13"/>
        <v/>
      </c>
    </row>
    <row r="843" spans="1:4" x14ac:dyDescent="0.25">
      <c r="B843" s="5">
        <v>1</v>
      </c>
      <c r="C843" t="s">
        <v>22</v>
      </c>
      <c r="D843" t="str">
        <f t="shared" si="13"/>
        <v/>
      </c>
    </row>
    <row r="844" spans="1:4" x14ac:dyDescent="0.25">
      <c r="D844" t="str">
        <f t="shared" si="13"/>
        <v/>
      </c>
    </row>
    <row r="845" spans="1:4" x14ac:dyDescent="0.25">
      <c r="A845" t="s">
        <v>656</v>
      </c>
      <c r="D845">
        <f t="shared" si="13"/>
        <v>237</v>
      </c>
    </row>
    <row r="846" spans="1:4" x14ac:dyDescent="0.25">
      <c r="D846" t="str">
        <f t="shared" si="13"/>
        <v/>
      </c>
    </row>
    <row r="847" spans="1:4" x14ac:dyDescent="0.25">
      <c r="B847" s="5">
        <v>7.3999999999999996E-2</v>
      </c>
      <c r="C847" t="s">
        <v>34</v>
      </c>
      <c r="D847" t="str">
        <f t="shared" si="13"/>
        <v/>
      </c>
    </row>
    <row r="848" spans="1:4" x14ac:dyDescent="0.25">
      <c r="B848" s="5">
        <v>0.92500000000000004</v>
      </c>
      <c r="C848" t="s">
        <v>27</v>
      </c>
      <c r="D848" t="str">
        <f t="shared" si="13"/>
        <v/>
      </c>
    </row>
    <row r="849" spans="1:4" x14ac:dyDescent="0.25">
      <c r="D849" t="str">
        <f t="shared" si="13"/>
        <v/>
      </c>
    </row>
    <row r="850" spans="1:4" x14ac:dyDescent="0.25">
      <c r="A850" t="s">
        <v>657</v>
      </c>
      <c r="D850">
        <f t="shared" si="13"/>
        <v>79</v>
      </c>
    </row>
    <row r="851" spans="1:4" x14ac:dyDescent="0.25">
      <c r="D851" t="str">
        <f t="shared" si="13"/>
        <v/>
      </c>
    </row>
    <row r="852" spans="1:4" x14ac:dyDescent="0.25">
      <c r="B852" s="5">
        <v>0.48699999999999999</v>
      </c>
      <c r="C852" t="s">
        <v>49</v>
      </c>
      <c r="D852" t="str">
        <f t="shared" si="13"/>
        <v/>
      </c>
    </row>
    <row r="853" spans="1:4" x14ac:dyDescent="0.25">
      <c r="B853" s="5">
        <v>0.17499999999999999</v>
      </c>
      <c r="C853" t="s">
        <v>22</v>
      </c>
      <c r="D853" t="str">
        <f t="shared" si="13"/>
        <v/>
      </c>
    </row>
    <row r="854" spans="1:4" x14ac:dyDescent="0.25">
      <c r="B854" s="5">
        <v>0.33700000000000002</v>
      </c>
      <c r="C854" t="s">
        <v>27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658</v>
      </c>
      <c r="D856">
        <f t="shared" si="13"/>
        <v>79</v>
      </c>
    </row>
    <row r="857" spans="1:4" x14ac:dyDescent="0.25">
      <c r="D857" t="str">
        <f t="shared" si="13"/>
        <v/>
      </c>
    </row>
    <row r="858" spans="1:4" x14ac:dyDescent="0.25">
      <c r="B858" s="5">
        <v>0.48699999999999999</v>
      </c>
      <c r="C858" t="s">
        <v>49</v>
      </c>
      <c r="D858" t="str">
        <f t="shared" si="13"/>
        <v/>
      </c>
    </row>
    <row r="859" spans="1:4" x14ac:dyDescent="0.25">
      <c r="B859" s="5">
        <v>0.17499999999999999</v>
      </c>
      <c r="C859" t="s">
        <v>22</v>
      </c>
      <c r="D859" t="str">
        <f t="shared" si="13"/>
        <v/>
      </c>
    </row>
    <row r="860" spans="1:4" x14ac:dyDescent="0.25">
      <c r="B860" s="5">
        <v>0.33700000000000002</v>
      </c>
      <c r="C860" t="s">
        <v>27</v>
      </c>
      <c r="D860" t="str">
        <f t="shared" si="13"/>
        <v/>
      </c>
    </row>
    <row r="861" spans="1:4" x14ac:dyDescent="0.25">
      <c r="D861" t="str">
        <f t="shared" si="13"/>
        <v/>
      </c>
    </row>
    <row r="862" spans="1:4" x14ac:dyDescent="0.25">
      <c r="A862" s="4" t="s">
        <v>659</v>
      </c>
      <c r="D862">
        <f t="shared" si="13"/>
        <v>12</v>
      </c>
    </row>
    <row r="863" spans="1:4" x14ac:dyDescent="0.25">
      <c r="D863" t="str">
        <f t="shared" si="13"/>
        <v/>
      </c>
    </row>
    <row r="864" spans="1:4" x14ac:dyDescent="0.25">
      <c r="B864" s="5">
        <v>1</v>
      </c>
      <c r="C864" t="s">
        <v>22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660</v>
      </c>
      <c r="D866">
        <f t="shared" si="13"/>
        <v>8</v>
      </c>
    </row>
    <row r="867" spans="1:4" x14ac:dyDescent="0.25">
      <c r="D867" t="str">
        <f t="shared" si="13"/>
        <v/>
      </c>
    </row>
    <row r="868" spans="1:4" x14ac:dyDescent="0.25">
      <c r="B868" s="5">
        <v>0.38900000000000001</v>
      </c>
      <c r="C868" t="s">
        <v>30</v>
      </c>
      <c r="D868" t="str">
        <f t="shared" si="13"/>
        <v/>
      </c>
    </row>
    <row r="869" spans="1:4" x14ac:dyDescent="0.25">
      <c r="B869" s="5">
        <v>0.61</v>
      </c>
      <c r="C869" t="s">
        <v>24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661</v>
      </c>
      <c r="D871">
        <f t="shared" si="13"/>
        <v>6</v>
      </c>
    </row>
    <row r="872" spans="1:4" x14ac:dyDescent="0.25">
      <c r="D872" t="str">
        <f t="shared" si="13"/>
        <v/>
      </c>
    </row>
    <row r="873" spans="1:4" x14ac:dyDescent="0.25">
      <c r="B873" s="5">
        <v>1</v>
      </c>
      <c r="C873" t="s">
        <v>22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662</v>
      </c>
      <c r="D875">
        <f t="shared" si="13"/>
        <v>48</v>
      </c>
    </row>
    <row r="876" spans="1:4" x14ac:dyDescent="0.25">
      <c r="D876" t="str">
        <f t="shared" si="13"/>
        <v/>
      </c>
    </row>
    <row r="877" spans="1:4" x14ac:dyDescent="0.25">
      <c r="B877" s="5">
        <v>1</v>
      </c>
      <c r="C877" t="s">
        <v>22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663</v>
      </c>
      <c r="D879">
        <f t="shared" si="13"/>
        <v>46</v>
      </c>
    </row>
    <row r="880" spans="1:4" x14ac:dyDescent="0.25">
      <c r="D880" t="str">
        <f t="shared" si="13"/>
        <v/>
      </c>
    </row>
    <row r="881" spans="1:4" x14ac:dyDescent="0.25">
      <c r="B881" s="5">
        <v>1</v>
      </c>
      <c r="C881" t="s">
        <v>30</v>
      </c>
      <c r="D881" t="str">
        <f t="shared" si="13"/>
        <v/>
      </c>
    </row>
    <row r="882" spans="1:4" x14ac:dyDescent="0.25">
      <c r="D882" t="str">
        <f t="shared" si="13"/>
        <v/>
      </c>
    </row>
    <row r="883" spans="1:4" x14ac:dyDescent="0.25">
      <c r="A883" t="s">
        <v>664</v>
      </c>
      <c r="D883">
        <f t="shared" si="13"/>
        <v>51</v>
      </c>
    </row>
    <row r="884" spans="1:4" x14ac:dyDescent="0.25">
      <c r="D884" t="str">
        <f t="shared" si="13"/>
        <v/>
      </c>
    </row>
    <row r="885" spans="1:4" x14ac:dyDescent="0.25">
      <c r="B885" s="5">
        <v>0.78300000000000003</v>
      </c>
      <c r="C885" t="s">
        <v>22</v>
      </c>
      <c r="D885" t="str">
        <f t="shared" si="13"/>
        <v/>
      </c>
    </row>
    <row r="886" spans="1:4" x14ac:dyDescent="0.25">
      <c r="B886" s="5">
        <v>0.216</v>
      </c>
      <c r="C886" t="s">
        <v>30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665</v>
      </c>
      <c r="D888">
        <f t="shared" si="13"/>
        <v>13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30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666</v>
      </c>
      <c r="D892">
        <f t="shared" si="13"/>
        <v>20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22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667</v>
      </c>
      <c r="D896">
        <f t="shared" si="13"/>
        <v>4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34</v>
      </c>
      <c r="D898" t="str">
        <f t="shared" si="13"/>
        <v/>
      </c>
    </row>
    <row r="899" spans="1:4" x14ac:dyDescent="0.25">
      <c r="D899" t="str">
        <f t="shared" ref="D899:D962" si="14">IFERROR(HLOOKUP($A899,$F$2:$LJ$3,2,FALSE),"")</f>
        <v/>
      </c>
    </row>
    <row r="900" spans="1:4" x14ac:dyDescent="0.25">
      <c r="A900" t="s">
        <v>668</v>
      </c>
      <c r="D900">
        <f t="shared" si="14"/>
        <v>4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669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s="4" t="s">
        <v>670</v>
      </c>
      <c r="D904">
        <f t="shared" si="14"/>
        <v>33</v>
      </c>
    </row>
    <row r="905" spans="1:4" x14ac:dyDescent="0.25">
      <c r="D905" t="str">
        <f t="shared" si="14"/>
        <v/>
      </c>
    </row>
    <row r="906" spans="1:4" x14ac:dyDescent="0.25">
      <c r="B906" s="5">
        <v>0.95399999999999996</v>
      </c>
      <c r="C906" t="s">
        <v>34</v>
      </c>
      <c r="D906" t="str">
        <f t="shared" si="14"/>
        <v/>
      </c>
    </row>
    <row r="907" spans="1:4" x14ac:dyDescent="0.25">
      <c r="B907" s="5">
        <v>4.4999999999999998E-2</v>
      </c>
      <c r="C907" t="s">
        <v>27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671</v>
      </c>
      <c r="D909">
        <f t="shared" si="14"/>
        <v>4</v>
      </c>
    </row>
    <row r="910" spans="1:4" x14ac:dyDescent="0.25">
      <c r="D910" t="str">
        <f t="shared" si="14"/>
        <v/>
      </c>
    </row>
    <row r="911" spans="1:4" x14ac:dyDescent="0.25">
      <c r="B911" s="5">
        <v>0.46</v>
      </c>
      <c r="C911" t="s">
        <v>30</v>
      </c>
      <c r="D911" t="str">
        <f t="shared" si="14"/>
        <v/>
      </c>
    </row>
    <row r="912" spans="1:4" x14ac:dyDescent="0.25">
      <c r="B912" s="5">
        <v>0.53900000000000003</v>
      </c>
      <c r="C912" t="s">
        <v>24</v>
      </c>
      <c r="D912" t="str">
        <f t="shared" si="14"/>
        <v/>
      </c>
    </row>
    <row r="913" spans="1:4" x14ac:dyDescent="0.25">
      <c r="D913" t="str">
        <f t="shared" si="14"/>
        <v/>
      </c>
    </row>
    <row r="914" spans="1:4" x14ac:dyDescent="0.25">
      <c r="A914" t="s">
        <v>672</v>
      </c>
      <c r="D914">
        <f t="shared" si="14"/>
        <v>163</v>
      </c>
    </row>
    <row r="915" spans="1:4" x14ac:dyDescent="0.25">
      <c r="D915" t="str">
        <f t="shared" si="14"/>
        <v/>
      </c>
    </row>
    <row r="916" spans="1:4" x14ac:dyDescent="0.25">
      <c r="B916" s="5">
        <v>0.108</v>
      </c>
      <c r="C916" t="s">
        <v>22</v>
      </c>
      <c r="D916" t="str">
        <f t="shared" si="14"/>
        <v/>
      </c>
    </row>
    <row r="917" spans="1:4" x14ac:dyDescent="0.25">
      <c r="B917" s="5">
        <v>0.17799999999999999</v>
      </c>
      <c r="C917" t="s">
        <v>30</v>
      </c>
      <c r="D917" t="str">
        <f t="shared" si="14"/>
        <v/>
      </c>
    </row>
    <row r="918" spans="1:4" x14ac:dyDescent="0.25">
      <c r="B918" s="5">
        <v>0.71299999999999997</v>
      </c>
      <c r="C918" t="s">
        <v>24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673</v>
      </c>
      <c r="D920">
        <f t="shared" si="14"/>
        <v>37</v>
      </c>
    </row>
    <row r="921" spans="1:4" x14ac:dyDescent="0.25">
      <c r="D921" t="str">
        <f t="shared" si="14"/>
        <v/>
      </c>
    </row>
    <row r="922" spans="1:4" x14ac:dyDescent="0.25">
      <c r="B922" s="5">
        <v>0.57299999999999995</v>
      </c>
      <c r="C922" t="s">
        <v>22</v>
      </c>
      <c r="D922" t="str">
        <f t="shared" si="14"/>
        <v/>
      </c>
    </row>
    <row r="923" spans="1:4" x14ac:dyDescent="0.25">
      <c r="B923" s="5">
        <v>0.42599999999999999</v>
      </c>
      <c r="C923" t="s">
        <v>30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674</v>
      </c>
      <c r="D925">
        <f t="shared" si="14"/>
        <v>25</v>
      </c>
    </row>
    <row r="926" spans="1:4" x14ac:dyDescent="0.25">
      <c r="D926" t="str">
        <f t="shared" si="14"/>
        <v/>
      </c>
    </row>
    <row r="927" spans="1:4" x14ac:dyDescent="0.25">
      <c r="B927" s="5">
        <v>1</v>
      </c>
      <c r="C927" t="s">
        <v>22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675</v>
      </c>
      <c r="D929">
        <f t="shared" si="14"/>
        <v>167</v>
      </c>
    </row>
    <row r="930" spans="1:4" x14ac:dyDescent="0.25">
      <c r="D930" t="str">
        <f t="shared" si="14"/>
        <v/>
      </c>
    </row>
    <row r="931" spans="1:4" x14ac:dyDescent="0.25">
      <c r="B931" s="5">
        <v>0.215</v>
      </c>
      <c r="C931" t="s">
        <v>22</v>
      </c>
      <c r="D931" t="str">
        <f t="shared" si="14"/>
        <v/>
      </c>
    </row>
    <row r="932" spans="1:4" x14ac:dyDescent="0.25">
      <c r="B932" s="5">
        <v>0.78400000000000003</v>
      </c>
      <c r="C932" t="s">
        <v>30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676</v>
      </c>
      <c r="D934">
        <f t="shared" si="14"/>
        <v>4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233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677</v>
      </c>
      <c r="D938">
        <f t="shared" si="14"/>
        <v>86</v>
      </c>
    </row>
    <row r="939" spans="1:4" x14ac:dyDescent="0.25">
      <c r="D939" t="str">
        <f t="shared" si="14"/>
        <v/>
      </c>
    </row>
    <row r="940" spans="1:4" x14ac:dyDescent="0.25">
      <c r="B940" s="5">
        <v>0.60399999999999998</v>
      </c>
      <c r="C940" t="s">
        <v>26</v>
      </c>
      <c r="D940" t="str">
        <f t="shared" si="14"/>
        <v/>
      </c>
    </row>
    <row r="941" spans="1:4" x14ac:dyDescent="0.25">
      <c r="B941" s="5">
        <v>0.13500000000000001</v>
      </c>
      <c r="C941" t="s">
        <v>30</v>
      </c>
      <c r="D941" t="str">
        <f t="shared" si="14"/>
        <v/>
      </c>
    </row>
    <row r="942" spans="1:4" x14ac:dyDescent="0.25">
      <c r="B942" s="5">
        <v>0.25900000000000001</v>
      </c>
      <c r="C942" t="s">
        <v>24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678</v>
      </c>
      <c r="D944">
        <f t="shared" si="14"/>
        <v>22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30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679</v>
      </c>
      <c r="D948">
        <f t="shared" si="14"/>
        <v>34</v>
      </c>
    </row>
    <row r="949" spans="1:4" x14ac:dyDescent="0.25">
      <c r="D949" t="str">
        <f t="shared" si="14"/>
        <v/>
      </c>
    </row>
    <row r="950" spans="1:4" x14ac:dyDescent="0.25">
      <c r="B950" s="5">
        <v>0.85399999999999998</v>
      </c>
      <c r="C950" t="s">
        <v>22</v>
      </c>
      <c r="D950" t="str">
        <f t="shared" si="14"/>
        <v/>
      </c>
    </row>
    <row r="951" spans="1:4" x14ac:dyDescent="0.25">
      <c r="B951" s="5">
        <v>0.14499999999999999</v>
      </c>
      <c r="C951" t="s">
        <v>30</v>
      </c>
      <c r="D951" t="str">
        <f t="shared" si="14"/>
        <v/>
      </c>
    </row>
    <row r="952" spans="1:4" x14ac:dyDescent="0.25">
      <c r="D952" t="str">
        <f t="shared" si="14"/>
        <v/>
      </c>
    </row>
    <row r="953" spans="1:4" x14ac:dyDescent="0.25">
      <c r="A953" t="s">
        <v>680</v>
      </c>
      <c r="D953">
        <f t="shared" si="14"/>
        <v>50</v>
      </c>
    </row>
    <row r="954" spans="1:4" x14ac:dyDescent="0.25">
      <c r="D954" t="str">
        <f t="shared" si="14"/>
        <v/>
      </c>
    </row>
    <row r="955" spans="1:4" x14ac:dyDescent="0.25">
      <c r="B955" s="5">
        <v>1</v>
      </c>
      <c r="C955" t="s">
        <v>30</v>
      </c>
      <c r="D955" t="str">
        <f t="shared" si="14"/>
        <v/>
      </c>
    </row>
    <row r="956" spans="1:4" x14ac:dyDescent="0.25">
      <c r="D956" t="str">
        <f t="shared" si="14"/>
        <v/>
      </c>
    </row>
    <row r="957" spans="1:4" x14ac:dyDescent="0.25">
      <c r="A957" t="s">
        <v>681</v>
      </c>
      <c r="D957">
        <f t="shared" si="14"/>
        <v>40</v>
      </c>
    </row>
    <row r="958" spans="1:4" x14ac:dyDescent="0.25">
      <c r="D958" t="str">
        <f t="shared" si="14"/>
        <v/>
      </c>
    </row>
    <row r="959" spans="1:4" x14ac:dyDescent="0.25">
      <c r="B959" s="5">
        <v>0.437</v>
      </c>
      <c r="C959" t="s">
        <v>30</v>
      </c>
      <c r="D959" t="str">
        <f t="shared" si="14"/>
        <v/>
      </c>
    </row>
    <row r="960" spans="1:4" x14ac:dyDescent="0.25">
      <c r="B960" s="5">
        <v>0.56200000000000006</v>
      </c>
      <c r="C960" t="s">
        <v>24</v>
      </c>
      <c r="D960" t="str">
        <f t="shared" si="14"/>
        <v/>
      </c>
    </row>
    <row r="961" spans="1:4" x14ac:dyDescent="0.25">
      <c r="D961" t="str">
        <f t="shared" si="14"/>
        <v/>
      </c>
    </row>
    <row r="962" spans="1:4" x14ac:dyDescent="0.25">
      <c r="A962" t="s">
        <v>682</v>
      </c>
      <c r="D962">
        <f t="shared" si="14"/>
        <v>2</v>
      </c>
    </row>
    <row r="963" spans="1:4" x14ac:dyDescent="0.25">
      <c r="D963" t="str">
        <f t="shared" ref="D963:D1026" si="15">IFERROR(HLOOKUP($A963,$F$2:$LJ$3,2,FALSE),"")</f>
        <v/>
      </c>
    </row>
    <row r="964" spans="1:4" x14ac:dyDescent="0.25">
      <c r="B964" s="5">
        <v>1</v>
      </c>
      <c r="C964" t="s">
        <v>30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683</v>
      </c>
      <c r="D966">
        <f t="shared" si="15"/>
        <v>14</v>
      </c>
    </row>
    <row r="967" spans="1:4" x14ac:dyDescent="0.25">
      <c r="D967" t="str">
        <f t="shared" si="15"/>
        <v/>
      </c>
    </row>
    <row r="968" spans="1:4" x14ac:dyDescent="0.25">
      <c r="B968" s="5">
        <v>0.14000000000000001</v>
      </c>
      <c r="C968" t="s">
        <v>49</v>
      </c>
      <c r="D968" t="str">
        <f t="shared" si="15"/>
        <v/>
      </c>
    </row>
    <row r="969" spans="1:4" x14ac:dyDescent="0.25">
      <c r="B969" s="5">
        <v>0.14000000000000001</v>
      </c>
      <c r="C969" t="s">
        <v>27</v>
      </c>
      <c r="D969" t="str">
        <f t="shared" si="15"/>
        <v/>
      </c>
    </row>
    <row r="970" spans="1:4" x14ac:dyDescent="0.25">
      <c r="B970" s="5">
        <v>0.71899999999999997</v>
      </c>
      <c r="C970" t="s">
        <v>30</v>
      </c>
      <c r="D970" t="str">
        <f t="shared" si="15"/>
        <v/>
      </c>
    </row>
    <row r="971" spans="1:4" x14ac:dyDescent="0.25">
      <c r="A971" t="s">
        <v>36</v>
      </c>
      <c r="B971" t="s">
        <v>684</v>
      </c>
      <c r="D971" t="str">
        <f t="shared" si="15"/>
        <v/>
      </c>
    </row>
    <row r="972" spans="1:4" x14ac:dyDescent="0.25">
      <c r="A972" t="s">
        <v>685</v>
      </c>
      <c r="D972">
        <f t="shared" si="15"/>
        <v>0</v>
      </c>
    </row>
    <row r="973" spans="1:4" x14ac:dyDescent="0.25">
      <c r="A973" t="s">
        <v>36</v>
      </c>
      <c r="B973" t="s">
        <v>9</v>
      </c>
      <c r="D973" t="str">
        <f t="shared" si="15"/>
        <v/>
      </c>
    </row>
    <row r="974" spans="1:4" x14ac:dyDescent="0.25">
      <c r="A974" t="s">
        <v>686</v>
      </c>
      <c r="D974">
        <f t="shared" si="15"/>
        <v>0</v>
      </c>
    </row>
    <row r="975" spans="1:4" x14ac:dyDescent="0.25">
      <c r="D975" t="str">
        <f t="shared" si="15"/>
        <v/>
      </c>
    </row>
    <row r="976" spans="1:4" x14ac:dyDescent="0.25">
      <c r="B976" s="5">
        <v>1</v>
      </c>
      <c r="C976" t="s">
        <v>687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688</v>
      </c>
      <c r="D978">
        <f t="shared" si="15"/>
        <v>4</v>
      </c>
    </row>
    <row r="979" spans="1:4" x14ac:dyDescent="0.25">
      <c r="D979" t="str">
        <f t="shared" si="15"/>
        <v/>
      </c>
    </row>
    <row r="980" spans="1:4" x14ac:dyDescent="0.25">
      <c r="B980" s="5">
        <v>1</v>
      </c>
      <c r="C980" t="s">
        <v>511</v>
      </c>
      <c r="D980" t="str">
        <f t="shared" si="15"/>
        <v/>
      </c>
    </row>
    <row r="981" spans="1:4" x14ac:dyDescent="0.25">
      <c r="D981" t="str">
        <f t="shared" si="15"/>
        <v/>
      </c>
    </row>
    <row r="982" spans="1:4" x14ac:dyDescent="0.25">
      <c r="A982" t="s">
        <v>689</v>
      </c>
      <c r="D982">
        <f t="shared" si="15"/>
        <v>21</v>
      </c>
    </row>
    <row r="983" spans="1:4" x14ac:dyDescent="0.25">
      <c r="D983" t="str">
        <f t="shared" si="15"/>
        <v/>
      </c>
    </row>
    <row r="984" spans="1:4" x14ac:dyDescent="0.25">
      <c r="B984" s="5">
        <v>1</v>
      </c>
      <c r="C984" t="s">
        <v>24</v>
      </c>
      <c r="D984" t="str">
        <f t="shared" si="15"/>
        <v/>
      </c>
    </row>
    <row r="985" spans="1:4" x14ac:dyDescent="0.25">
      <c r="D985" t="str">
        <f t="shared" si="15"/>
        <v/>
      </c>
    </row>
    <row r="986" spans="1:4" x14ac:dyDescent="0.25">
      <c r="A986" t="s">
        <v>690</v>
      </c>
      <c r="D986">
        <f t="shared" si="15"/>
        <v>2</v>
      </c>
    </row>
    <row r="987" spans="1:4" x14ac:dyDescent="0.25">
      <c r="D987" t="str">
        <f t="shared" si="15"/>
        <v/>
      </c>
    </row>
    <row r="988" spans="1:4" x14ac:dyDescent="0.25">
      <c r="B988" s="5">
        <v>1</v>
      </c>
      <c r="C988" t="s">
        <v>691</v>
      </c>
      <c r="D988" t="str">
        <f t="shared" si="15"/>
        <v/>
      </c>
    </row>
    <row r="989" spans="1:4" x14ac:dyDescent="0.25">
      <c r="D989" t="str">
        <f t="shared" si="15"/>
        <v/>
      </c>
    </row>
    <row r="990" spans="1:4" x14ac:dyDescent="0.25">
      <c r="A990" t="s">
        <v>692</v>
      </c>
      <c r="D990">
        <f t="shared" si="15"/>
        <v>6</v>
      </c>
    </row>
    <row r="991" spans="1:4" x14ac:dyDescent="0.25">
      <c r="D991" t="str">
        <f t="shared" si="15"/>
        <v/>
      </c>
    </row>
    <row r="992" spans="1:4" x14ac:dyDescent="0.25">
      <c r="B992" s="5">
        <v>0.59699999999999998</v>
      </c>
      <c r="C992" t="s">
        <v>49</v>
      </c>
      <c r="D992" t="str">
        <f t="shared" si="15"/>
        <v/>
      </c>
    </row>
    <row r="993" spans="1:4" x14ac:dyDescent="0.25">
      <c r="B993" s="5">
        <v>0.40200000000000002</v>
      </c>
      <c r="C993" t="s">
        <v>493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s="4" t="s">
        <v>693</v>
      </c>
      <c r="D995">
        <f t="shared" si="15"/>
        <v>151</v>
      </c>
    </row>
    <row r="996" spans="1:4" x14ac:dyDescent="0.25">
      <c r="D996" t="str">
        <f t="shared" si="15"/>
        <v/>
      </c>
    </row>
    <row r="997" spans="1:4" x14ac:dyDescent="0.25">
      <c r="B997" s="5">
        <v>0.16300000000000001</v>
      </c>
      <c r="C997" t="s">
        <v>49</v>
      </c>
      <c r="D997" t="str">
        <f t="shared" si="15"/>
        <v/>
      </c>
    </row>
    <row r="998" spans="1:4" x14ac:dyDescent="0.25">
      <c r="B998" s="5">
        <v>9.9000000000000005E-2</v>
      </c>
      <c r="C998" t="s">
        <v>45</v>
      </c>
      <c r="D998" t="str">
        <f t="shared" si="15"/>
        <v/>
      </c>
    </row>
    <row r="999" spans="1:4" x14ac:dyDescent="0.25">
      <c r="B999" s="5">
        <v>0.73599999999999999</v>
      </c>
      <c r="C999" t="s">
        <v>493</v>
      </c>
      <c r="D999" t="str">
        <f t="shared" si="15"/>
        <v/>
      </c>
    </row>
    <row r="1000" spans="1:4" x14ac:dyDescent="0.25">
      <c r="D1000" t="str">
        <f t="shared" si="15"/>
        <v/>
      </c>
    </row>
    <row r="1001" spans="1:4" x14ac:dyDescent="0.25">
      <c r="A1001" t="s">
        <v>694</v>
      </c>
      <c r="D1001">
        <f t="shared" si="15"/>
        <v>8</v>
      </c>
    </row>
    <row r="1002" spans="1:4" x14ac:dyDescent="0.25">
      <c r="D1002" t="str">
        <f t="shared" si="15"/>
        <v/>
      </c>
    </row>
    <row r="1003" spans="1:4" x14ac:dyDescent="0.25">
      <c r="B1003" s="5">
        <v>1</v>
      </c>
      <c r="C1003" t="s">
        <v>19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695</v>
      </c>
      <c r="D1005">
        <f t="shared" si="15"/>
        <v>4</v>
      </c>
    </row>
    <row r="1006" spans="1:4" x14ac:dyDescent="0.25">
      <c r="D1006" t="str">
        <f t="shared" si="15"/>
        <v/>
      </c>
    </row>
    <row r="1007" spans="1:4" x14ac:dyDescent="0.25">
      <c r="B1007" s="5">
        <v>1</v>
      </c>
      <c r="C1007" t="s">
        <v>27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487</v>
      </c>
      <c r="D1009">
        <f t="shared" si="15"/>
        <v>0</v>
      </c>
    </row>
    <row r="1010" spans="1:4" x14ac:dyDescent="0.25">
      <c r="D1010" t="str">
        <f t="shared" si="15"/>
        <v/>
      </c>
    </row>
    <row r="1011" spans="1:4" x14ac:dyDescent="0.25">
      <c r="A1011" t="s">
        <v>488</v>
      </c>
      <c r="D1011">
        <f t="shared" si="15"/>
        <v>205</v>
      </c>
    </row>
    <row r="1012" spans="1:4" x14ac:dyDescent="0.25">
      <c r="D1012" t="str">
        <f t="shared" si="15"/>
        <v/>
      </c>
    </row>
    <row r="1013" spans="1:4" x14ac:dyDescent="0.25">
      <c r="B1013" s="5">
        <v>0.79500000000000004</v>
      </c>
      <c r="C1013" t="s">
        <v>90</v>
      </c>
      <c r="D1013" t="str">
        <f t="shared" si="15"/>
        <v/>
      </c>
    </row>
    <row r="1014" spans="1:4" x14ac:dyDescent="0.25">
      <c r="B1014" s="5">
        <v>0.20399999999999999</v>
      </c>
      <c r="C1014" t="s">
        <v>19</v>
      </c>
      <c r="D1014" t="str">
        <f t="shared" si="15"/>
        <v/>
      </c>
    </row>
    <row r="1015" spans="1:4" x14ac:dyDescent="0.25">
      <c r="D1015" t="str">
        <f t="shared" si="15"/>
        <v/>
      </c>
    </row>
    <row r="1016" spans="1:4" x14ac:dyDescent="0.25">
      <c r="A1016" t="s">
        <v>696</v>
      </c>
      <c r="D1016">
        <f t="shared" si="15"/>
        <v>13</v>
      </c>
    </row>
    <row r="1017" spans="1:4" x14ac:dyDescent="0.25">
      <c r="D1017" t="str">
        <f t="shared" si="15"/>
        <v/>
      </c>
    </row>
    <row r="1018" spans="1:4" x14ac:dyDescent="0.25">
      <c r="B1018" s="5">
        <v>0.39100000000000001</v>
      </c>
      <c r="C1018" t="s">
        <v>28</v>
      </c>
      <c r="D1018" t="str">
        <f t="shared" si="15"/>
        <v/>
      </c>
    </row>
    <row r="1019" spans="1:4" x14ac:dyDescent="0.25">
      <c r="B1019" s="5">
        <v>0.20499999999999999</v>
      </c>
      <c r="C1019" t="s">
        <v>19</v>
      </c>
      <c r="D1019" t="str">
        <f t="shared" si="15"/>
        <v/>
      </c>
    </row>
    <row r="1020" spans="1:4" x14ac:dyDescent="0.25">
      <c r="B1020" s="5">
        <v>0.40300000000000002</v>
      </c>
      <c r="C1020" t="s">
        <v>24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697</v>
      </c>
      <c r="D1022">
        <f t="shared" si="15"/>
        <v>98</v>
      </c>
    </row>
    <row r="1023" spans="1:4" x14ac:dyDescent="0.25">
      <c r="D1023" t="str">
        <f t="shared" si="15"/>
        <v/>
      </c>
    </row>
    <row r="1024" spans="1:4" x14ac:dyDescent="0.25">
      <c r="B1024" s="5">
        <v>0.14099999999999999</v>
      </c>
      <c r="C1024" t="s">
        <v>28</v>
      </c>
      <c r="D1024" t="str">
        <f t="shared" si="15"/>
        <v/>
      </c>
    </row>
    <row r="1025" spans="1:4" x14ac:dyDescent="0.25">
      <c r="B1025" s="5">
        <v>0.20899999999999999</v>
      </c>
      <c r="C1025" t="s">
        <v>49</v>
      </c>
      <c r="D1025" t="str">
        <f t="shared" si="15"/>
        <v/>
      </c>
    </row>
    <row r="1026" spans="1:4" x14ac:dyDescent="0.25">
      <c r="B1026" s="5">
        <v>0.05</v>
      </c>
      <c r="C1026" t="s">
        <v>19</v>
      </c>
      <c r="D1026" t="str">
        <f t="shared" si="15"/>
        <v/>
      </c>
    </row>
    <row r="1027" spans="1:4" x14ac:dyDescent="0.25">
      <c r="B1027" s="5">
        <v>0.113</v>
      </c>
      <c r="C1027" t="s">
        <v>27</v>
      </c>
      <c r="D1027" t="str">
        <f t="shared" ref="D1027:D1090" si="16">IFERROR(HLOOKUP($A1027,$F$2:$LJ$3,2,FALSE),"")</f>
        <v/>
      </c>
    </row>
    <row r="1028" spans="1:4" x14ac:dyDescent="0.25">
      <c r="B1028" s="5">
        <v>7.1999999999999995E-2</v>
      </c>
      <c r="C1028" t="s">
        <v>123</v>
      </c>
      <c r="D1028" t="str">
        <f t="shared" si="16"/>
        <v/>
      </c>
    </row>
    <row r="1029" spans="1:4" x14ac:dyDescent="0.25">
      <c r="B1029" s="5">
        <v>0.41</v>
      </c>
      <c r="C1029" t="s">
        <v>493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698</v>
      </c>
      <c r="D1031">
        <f t="shared" si="16"/>
        <v>1268</v>
      </c>
    </row>
    <row r="1032" spans="1:4" x14ac:dyDescent="0.25">
      <c r="D1032" t="str">
        <f t="shared" si="16"/>
        <v/>
      </c>
    </row>
    <row r="1033" spans="1:4" x14ac:dyDescent="0.25">
      <c r="B1033" s="5">
        <v>1</v>
      </c>
      <c r="C1033" t="s">
        <v>27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699</v>
      </c>
      <c r="D1035">
        <f t="shared" si="16"/>
        <v>2</v>
      </c>
    </row>
    <row r="1036" spans="1:4" x14ac:dyDescent="0.25">
      <c r="D1036" t="str">
        <f t="shared" si="16"/>
        <v/>
      </c>
    </row>
    <row r="1037" spans="1:4" x14ac:dyDescent="0.25">
      <c r="B1037" s="5">
        <v>1</v>
      </c>
      <c r="C1037" t="s">
        <v>19</v>
      </c>
      <c r="D1037" t="str">
        <f t="shared" si="16"/>
        <v/>
      </c>
    </row>
    <row r="1038" spans="1:4" x14ac:dyDescent="0.25">
      <c r="D1038" t="str">
        <f t="shared" si="16"/>
        <v/>
      </c>
    </row>
    <row r="1039" spans="1:4" x14ac:dyDescent="0.25">
      <c r="A1039" t="s">
        <v>700</v>
      </c>
      <c r="D1039">
        <f t="shared" si="16"/>
        <v>4</v>
      </c>
    </row>
    <row r="1040" spans="1:4" x14ac:dyDescent="0.25"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489</v>
      </c>
      <c r="D1042">
        <f t="shared" si="16"/>
        <v>6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19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490</v>
      </c>
      <c r="D1046">
        <f t="shared" si="16"/>
        <v>0</v>
      </c>
    </row>
    <row r="1047" spans="1:4" x14ac:dyDescent="0.25">
      <c r="D1047" t="str">
        <f t="shared" si="16"/>
        <v/>
      </c>
    </row>
    <row r="1048" spans="1:4" x14ac:dyDescent="0.25">
      <c r="A1048" t="s">
        <v>491</v>
      </c>
      <c r="D1048">
        <f t="shared" si="16"/>
        <v>92</v>
      </c>
    </row>
    <row r="1049" spans="1:4" x14ac:dyDescent="0.25">
      <c r="D1049" t="str">
        <f t="shared" si="16"/>
        <v/>
      </c>
    </row>
    <row r="1050" spans="1:4" x14ac:dyDescent="0.25">
      <c r="B1050" s="5">
        <v>0.92900000000000005</v>
      </c>
      <c r="C1050" t="s">
        <v>19</v>
      </c>
      <c r="D1050" t="str">
        <f t="shared" si="16"/>
        <v/>
      </c>
    </row>
    <row r="1051" spans="1:4" x14ac:dyDescent="0.25">
      <c r="B1051" s="5">
        <v>4.9000000000000002E-2</v>
      </c>
      <c r="C1051" t="s">
        <v>27</v>
      </c>
      <c r="D1051" t="str">
        <f t="shared" si="16"/>
        <v/>
      </c>
    </row>
    <row r="1052" spans="1:4" x14ac:dyDescent="0.25">
      <c r="D1052" t="str">
        <f t="shared" si="16"/>
        <v/>
      </c>
    </row>
    <row r="1053" spans="1:4" x14ac:dyDescent="0.25">
      <c r="A1053" t="s">
        <v>492</v>
      </c>
      <c r="D1053">
        <f t="shared" si="16"/>
        <v>10</v>
      </c>
    </row>
    <row r="1054" spans="1:4" x14ac:dyDescent="0.25">
      <c r="D1054" t="str">
        <f t="shared" si="16"/>
        <v/>
      </c>
    </row>
    <row r="1055" spans="1:4" x14ac:dyDescent="0.25">
      <c r="B1055" s="5">
        <v>0.54100000000000004</v>
      </c>
      <c r="C1055" t="s">
        <v>125</v>
      </c>
      <c r="D1055" t="str">
        <f t="shared" si="16"/>
        <v/>
      </c>
    </row>
    <row r="1056" spans="1:4" x14ac:dyDescent="0.25">
      <c r="B1056" s="5">
        <v>0.45800000000000002</v>
      </c>
      <c r="C1056" t="s">
        <v>493</v>
      </c>
      <c r="D1056" t="str">
        <f t="shared" si="16"/>
        <v/>
      </c>
    </row>
    <row r="1057" spans="1:4" x14ac:dyDescent="0.25">
      <c r="D1057" t="str">
        <f t="shared" si="16"/>
        <v/>
      </c>
    </row>
    <row r="1058" spans="1:4" x14ac:dyDescent="0.25">
      <c r="A1058" t="s">
        <v>494</v>
      </c>
      <c r="D1058">
        <f t="shared" si="16"/>
        <v>24</v>
      </c>
    </row>
    <row r="1059" spans="1:4" x14ac:dyDescent="0.25">
      <c r="D1059" t="str">
        <f t="shared" si="16"/>
        <v/>
      </c>
    </row>
    <row r="1060" spans="1:4" x14ac:dyDescent="0.25">
      <c r="B1060" s="5">
        <v>0.222</v>
      </c>
      <c r="C1060" t="s">
        <v>19</v>
      </c>
      <c r="D1060" t="str">
        <f t="shared" si="16"/>
        <v/>
      </c>
    </row>
    <row r="1061" spans="1:4" x14ac:dyDescent="0.25">
      <c r="B1061" s="5">
        <v>0.77700000000000002</v>
      </c>
      <c r="C1061" t="s">
        <v>493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495</v>
      </c>
      <c r="D1063">
        <f t="shared" si="16"/>
        <v>0</v>
      </c>
    </row>
    <row r="1064" spans="1:4" x14ac:dyDescent="0.25">
      <c r="D1064" t="str">
        <f t="shared" si="16"/>
        <v/>
      </c>
    </row>
    <row r="1065" spans="1:4" x14ac:dyDescent="0.25">
      <c r="A1065" t="s">
        <v>496</v>
      </c>
      <c r="D1065">
        <f t="shared" si="16"/>
        <v>14</v>
      </c>
    </row>
    <row r="1066" spans="1:4" x14ac:dyDescent="0.25">
      <c r="D1066" t="str">
        <f t="shared" si="16"/>
        <v/>
      </c>
    </row>
    <row r="1067" spans="1:4" x14ac:dyDescent="0.25">
      <c r="B1067" s="5">
        <v>0.06</v>
      </c>
      <c r="C1067" t="s">
        <v>49</v>
      </c>
      <c r="D1067" t="str">
        <f t="shared" si="16"/>
        <v/>
      </c>
    </row>
    <row r="1068" spans="1:4" x14ac:dyDescent="0.25">
      <c r="B1068" s="5">
        <v>0.30399999999999999</v>
      </c>
      <c r="C1068" t="s">
        <v>26</v>
      </c>
      <c r="D1068" t="str">
        <f t="shared" si="16"/>
        <v/>
      </c>
    </row>
    <row r="1069" spans="1:4" x14ac:dyDescent="0.25">
      <c r="B1069" s="5">
        <v>0.63500000000000001</v>
      </c>
      <c r="C1069" t="s">
        <v>493</v>
      </c>
      <c r="D1069" t="str">
        <f t="shared" si="16"/>
        <v/>
      </c>
    </row>
    <row r="1070" spans="1:4" x14ac:dyDescent="0.25">
      <c r="D1070" t="str">
        <f t="shared" si="16"/>
        <v/>
      </c>
    </row>
    <row r="1071" spans="1:4" x14ac:dyDescent="0.25">
      <c r="A1071" t="s">
        <v>497</v>
      </c>
      <c r="D1071">
        <f t="shared" si="16"/>
        <v>18</v>
      </c>
    </row>
    <row r="1072" spans="1:4" x14ac:dyDescent="0.25">
      <c r="D1072" t="str">
        <f t="shared" si="16"/>
        <v/>
      </c>
    </row>
    <row r="1073" spans="1:4" x14ac:dyDescent="0.25">
      <c r="B1073" s="5">
        <v>7.0999999999999994E-2</v>
      </c>
      <c r="C1073" t="s">
        <v>45</v>
      </c>
      <c r="D1073" t="str">
        <f t="shared" si="16"/>
        <v/>
      </c>
    </row>
    <row r="1074" spans="1:4" x14ac:dyDescent="0.25">
      <c r="B1074" s="5">
        <v>0.92800000000000005</v>
      </c>
      <c r="C1074" t="s">
        <v>27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701</v>
      </c>
      <c r="D1076">
        <f t="shared" si="16"/>
        <v>3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49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702</v>
      </c>
      <c r="D1080">
        <f t="shared" si="16"/>
        <v>4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27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703</v>
      </c>
      <c r="D1084">
        <f t="shared" si="16"/>
        <v>1765</v>
      </c>
    </row>
    <row r="1085" spans="1:4" x14ac:dyDescent="0.25">
      <c r="D1085" t="str">
        <f t="shared" si="16"/>
        <v/>
      </c>
    </row>
    <row r="1086" spans="1:4" x14ac:dyDescent="0.25">
      <c r="B1086" s="5">
        <v>3.5999999999999997E-2</v>
      </c>
      <c r="C1086" t="s">
        <v>90</v>
      </c>
      <c r="D1086" t="str">
        <f t="shared" si="16"/>
        <v/>
      </c>
    </row>
    <row r="1087" spans="1:4" x14ac:dyDescent="0.25">
      <c r="B1087" s="5">
        <v>7.4999999999999997E-2</v>
      </c>
      <c r="C1087" t="s">
        <v>49</v>
      </c>
      <c r="D1087" t="str">
        <f t="shared" si="16"/>
        <v/>
      </c>
    </row>
    <row r="1088" spans="1:4" x14ac:dyDescent="0.25">
      <c r="B1088" s="5">
        <v>0.376</v>
      </c>
      <c r="C1088" t="s">
        <v>19</v>
      </c>
      <c r="D1088" t="str">
        <f t="shared" si="16"/>
        <v/>
      </c>
    </row>
    <row r="1089" spans="1:4" x14ac:dyDescent="0.25">
      <c r="B1089" s="5">
        <v>0.14799999999999999</v>
      </c>
      <c r="C1089" t="s">
        <v>27</v>
      </c>
      <c r="D1089" t="str">
        <f t="shared" si="16"/>
        <v/>
      </c>
    </row>
    <row r="1090" spans="1:4" x14ac:dyDescent="0.25">
      <c r="B1090" s="5">
        <v>6.5000000000000002E-2</v>
      </c>
      <c r="C1090" t="s">
        <v>511</v>
      </c>
      <c r="D1090" t="str">
        <f t="shared" si="16"/>
        <v/>
      </c>
    </row>
    <row r="1091" spans="1:4" x14ac:dyDescent="0.25">
      <c r="B1091" s="5">
        <v>0.25800000000000001</v>
      </c>
      <c r="C1091" t="s">
        <v>493</v>
      </c>
      <c r="D1091" t="str">
        <f t="shared" ref="D1091:D1154" si="17">IFERROR(HLOOKUP($A1091,$F$2:$LJ$3,2,FALSE),"")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704</v>
      </c>
      <c r="D1093">
        <f t="shared" si="17"/>
        <v>42</v>
      </c>
    </row>
    <row r="1094" spans="1:4" x14ac:dyDescent="0.25">
      <c r="D1094" t="str">
        <f t="shared" si="17"/>
        <v/>
      </c>
    </row>
    <row r="1095" spans="1:4" x14ac:dyDescent="0.25">
      <c r="B1095" s="5">
        <v>1</v>
      </c>
      <c r="C1095" t="s">
        <v>125</v>
      </c>
      <c r="D1095" t="str">
        <f t="shared" si="17"/>
        <v/>
      </c>
    </row>
    <row r="1096" spans="1:4" x14ac:dyDescent="0.25">
      <c r="D1096" t="str">
        <f t="shared" si="17"/>
        <v/>
      </c>
    </row>
    <row r="1097" spans="1:4" x14ac:dyDescent="0.25">
      <c r="A1097" t="s">
        <v>705</v>
      </c>
      <c r="D1097">
        <f t="shared" si="17"/>
        <v>2</v>
      </c>
    </row>
    <row r="1098" spans="1:4" x14ac:dyDescent="0.25">
      <c r="D1098" t="str">
        <f t="shared" si="17"/>
        <v/>
      </c>
    </row>
    <row r="1099" spans="1:4" x14ac:dyDescent="0.25">
      <c r="B1099" s="5">
        <v>1</v>
      </c>
      <c r="C1099" t="s">
        <v>125</v>
      </c>
      <c r="D1099" t="str">
        <f t="shared" si="17"/>
        <v/>
      </c>
    </row>
    <row r="1100" spans="1:4" x14ac:dyDescent="0.25">
      <c r="D1100" t="str">
        <f t="shared" si="17"/>
        <v/>
      </c>
    </row>
    <row r="1101" spans="1:4" x14ac:dyDescent="0.25">
      <c r="A1101" t="s">
        <v>498</v>
      </c>
      <c r="D1101">
        <f t="shared" si="17"/>
        <v>0</v>
      </c>
    </row>
    <row r="1102" spans="1:4" x14ac:dyDescent="0.25">
      <c r="D1102" t="str">
        <f t="shared" si="17"/>
        <v/>
      </c>
    </row>
    <row r="1103" spans="1:4" x14ac:dyDescent="0.25">
      <c r="A1103" t="s">
        <v>499</v>
      </c>
      <c r="D1103">
        <f t="shared" si="17"/>
        <v>9</v>
      </c>
    </row>
    <row r="1104" spans="1:4" x14ac:dyDescent="0.25">
      <c r="D1104" t="str">
        <f t="shared" si="17"/>
        <v/>
      </c>
    </row>
    <row r="1105" spans="1:4" x14ac:dyDescent="0.25">
      <c r="B1105" s="5">
        <v>1</v>
      </c>
      <c r="C1105" t="s">
        <v>19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500</v>
      </c>
      <c r="D1107">
        <f t="shared" si="17"/>
        <v>123</v>
      </c>
    </row>
    <row r="1108" spans="1:4" x14ac:dyDescent="0.25">
      <c r="D1108" t="str">
        <f t="shared" si="17"/>
        <v/>
      </c>
    </row>
    <row r="1109" spans="1:4" x14ac:dyDescent="0.25">
      <c r="B1109" s="5">
        <v>1</v>
      </c>
      <c r="C1109" t="s">
        <v>27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501</v>
      </c>
      <c r="D1111">
        <f t="shared" si="17"/>
        <v>1</v>
      </c>
    </row>
    <row r="1112" spans="1:4" x14ac:dyDescent="0.25">
      <c r="D1112" t="str">
        <f t="shared" si="17"/>
        <v/>
      </c>
    </row>
    <row r="1113" spans="1:4" x14ac:dyDescent="0.25">
      <c r="B1113" s="5">
        <v>1</v>
      </c>
      <c r="C1113" t="s">
        <v>19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706</v>
      </c>
      <c r="D1115">
        <f t="shared" si="17"/>
        <v>1</v>
      </c>
    </row>
    <row r="1116" spans="1:4" x14ac:dyDescent="0.25">
      <c r="D1116" t="str">
        <f t="shared" si="17"/>
        <v/>
      </c>
    </row>
    <row r="1117" spans="1:4" x14ac:dyDescent="0.25">
      <c r="B1117" s="5">
        <v>1</v>
      </c>
      <c r="C1117" t="s">
        <v>19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707</v>
      </c>
      <c r="D1119">
        <f t="shared" si="17"/>
        <v>1</v>
      </c>
    </row>
    <row r="1120" spans="1:4" x14ac:dyDescent="0.25">
      <c r="D1120" t="str">
        <f t="shared" si="17"/>
        <v/>
      </c>
    </row>
    <row r="1121" spans="1:4" x14ac:dyDescent="0.25">
      <c r="B1121" s="5">
        <v>1</v>
      </c>
      <c r="C1121" t="s">
        <v>19</v>
      </c>
      <c r="D1121" t="str">
        <f t="shared" si="17"/>
        <v/>
      </c>
    </row>
    <row r="1122" spans="1:4" x14ac:dyDescent="0.25">
      <c r="D1122" t="str">
        <f t="shared" si="17"/>
        <v/>
      </c>
    </row>
    <row r="1123" spans="1:4" x14ac:dyDescent="0.25">
      <c r="A1123" t="s">
        <v>502</v>
      </c>
      <c r="D1123">
        <f t="shared" si="17"/>
        <v>162</v>
      </c>
    </row>
    <row r="1124" spans="1:4" x14ac:dyDescent="0.25">
      <c r="D1124" t="str">
        <f t="shared" si="17"/>
        <v/>
      </c>
    </row>
    <row r="1125" spans="1:4" x14ac:dyDescent="0.25">
      <c r="B1125" s="5">
        <v>0.97699999999999998</v>
      </c>
      <c r="C1125" t="s">
        <v>45</v>
      </c>
      <c r="D1125" t="str">
        <f t="shared" si="17"/>
        <v/>
      </c>
    </row>
    <row r="1126" spans="1:4" x14ac:dyDescent="0.25">
      <c r="B1126" s="5">
        <v>2.1999999999999999E-2</v>
      </c>
      <c r="C1126" t="s">
        <v>23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503</v>
      </c>
      <c r="D1128">
        <f t="shared" si="17"/>
        <v>0</v>
      </c>
    </row>
    <row r="1129" spans="1:4" x14ac:dyDescent="0.25">
      <c r="D1129" t="str">
        <f t="shared" si="17"/>
        <v/>
      </c>
    </row>
    <row r="1130" spans="1:4" x14ac:dyDescent="0.25">
      <c r="A1130" t="s">
        <v>504</v>
      </c>
      <c r="D1130">
        <f t="shared" si="17"/>
        <v>14</v>
      </c>
    </row>
    <row r="1131" spans="1:4" x14ac:dyDescent="0.25">
      <c r="D1131" t="str">
        <f t="shared" si="17"/>
        <v/>
      </c>
    </row>
    <row r="1132" spans="1:4" x14ac:dyDescent="0.25">
      <c r="B1132" s="5">
        <v>1</v>
      </c>
      <c r="C1132" t="s">
        <v>19</v>
      </c>
      <c r="D1132" t="str">
        <f t="shared" si="17"/>
        <v/>
      </c>
    </row>
    <row r="1133" spans="1:4" x14ac:dyDescent="0.25">
      <c r="D1133" t="str">
        <f t="shared" si="17"/>
        <v/>
      </c>
    </row>
    <row r="1134" spans="1:4" x14ac:dyDescent="0.25">
      <c r="A1134" t="s">
        <v>505</v>
      </c>
      <c r="D1134">
        <f t="shared" si="17"/>
        <v>4</v>
      </c>
    </row>
    <row r="1135" spans="1:4" x14ac:dyDescent="0.25">
      <c r="D1135" t="str">
        <f t="shared" si="17"/>
        <v/>
      </c>
    </row>
    <row r="1136" spans="1:4" x14ac:dyDescent="0.25">
      <c r="B1136" s="5">
        <v>1</v>
      </c>
      <c r="C1136" t="s">
        <v>26</v>
      </c>
      <c r="D1136" t="str">
        <f t="shared" si="17"/>
        <v/>
      </c>
    </row>
    <row r="1137" spans="1:4" x14ac:dyDescent="0.25">
      <c r="D1137" t="str">
        <f t="shared" si="17"/>
        <v/>
      </c>
    </row>
    <row r="1138" spans="1:4" x14ac:dyDescent="0.25">
      <c r="A1138" t="s">
        <v>708</v>
      </c>
      <c r="D1138">
        <f t="shared" si="17"/>
        <v>63</v>
      </c>
    </row>
    <row r="1139" spans="1:4" x14ac:dyDescent="0.25">
      <c r="D1139" t="str">
        <f t="shared" si="17"/>
        <v/>
      </c>
    </row>
    <row r="1140" spans="1:4" x14ac:dyDescent="0.25">
      <c r="B1140" s="5">
        <v>1</v>
      </c>
      <c r="C1140" t="s">
        <v>125</v>
      </c>
      <c r="D1140" t="str">
        <f t="shared" si="17"/>
        <v/>
      </c>
    </row>
    <row r="1141" spans="1:4" x14ac:dyDescent="0.25">
      <c r="D1141" t="str">
        <f t="shared" si="17"/>
        <v/>
      </c>
    </row>
    <row r="1142" spans="1:4" x14ac:dyDescent="0.25">
      <c r="A1142" t="s">
        <v>709</v>
      </c>
      <c r="D1142">
        <f t="shared" si="17"/>
        <v>12</v>
      </c>
    </row>
    <row r="1143" spans="1:4" x14ac:dyDescent="0.25">
      <c r="D1143" t="str">
        <f t="shared" si="17"/>
        <v/>
      </c>
    </row>
    <row r="1144" spans="1:4" x14ac:dyDescent="0.25">
      <c r="B1144" s="5">
        <v>1</v>
      </c>
      <c r="C1144" t="s">
        <v>24</v>
      </c>
      <c r="D1144" t="str">
        <f t="shared" si="17"/>
        <v/>
      </c>
    </row>
    <row r="1145" spans="1:4" x14ac:dyDescent="0.25">
      <c r="D1145" t="str">
        <f t="shared" si="17"/>
        <v/>
      </c>
    </row>
    <row r="1146" spans="1:4" x14ac:dyDescent="0.25">
      <c r="A1146" t="s">
        <v>710</v>
      </c>
      <c r="D1146">
        <f t="shared" si="17"/>
        <v>15</v>
      </c>
    </row>
    <row r="1147" spans="1:4" x14ac:dyDescent="0.25">
      <c r="D1147" t="str">
        <f t="shared" si="17"/>
        <v/>
      </c>
    </row>
    <row r="1148" spans="1:4" x14ac:dyDescent="0.25">
      <c r="B1148" s="5">
        <v>1</v>
      </c>
      <c r="C1148" t="s">
        <v>19</v>
      </c>
      <c r="D1148" t="str">
        <f t="shared" si="17"/>
        <v/>
      </c>
    </row>
    <row r="1149" spans="1:4" x14ac:dyDescent="0.25">
      <c r="D1149" t="str">
        <f t="shared" si="17"/>
        <v/>
      </c>
    </row>
    <row r="1150" spans="1:4" x14ac:dyDescent="0.25">
      <c r="A1150" t="s">
        <v>506</v>
      </c>
      <c r="D1150">
        <f t="shared" si="17"/>
        <v>0</v>
      </c>
    </row>
    <row r="1151" spans="1:4" x14ac:dyDescent="0.25">
      <c r="D1151" t="str">
        <f t="shared" si="17"/>
        <v/>
      </c>
    </row>
    <row r="1152" spans="1:4" x14ac:dyDescent="0.25">
      <c r="A1152" t="s">
        <v>507</v>
      </c>
      <c r="D1152">
        <f t="shared" si="17"/>
        <v>16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19</v>
      </c>
      <c r="D1154" t="str">
        <f t="shared" si="17"/>
        <v/>
      </c>
    </row>
    <row r="1155" spans="1:4" x14ac:dyDescent="0.25">
      <c r="D1155" t="str">
        <f t="shared" ref="D1155:D1218" si="18">IFERROR(HLOOKUP($A1155,$F$2:$LJ$3,2,FALSE),"")</f>
        <v/>
      </c>
    </row>
    <row r="1156" spans="1:4" x14ac:dyDescent="0.25">
      <c r="A1156" t="s">
        <v>508</v>
      </c>
      <c r="D1156">
        <f t="shared" si="18"/>
        <v>0</v>
      </c>
    </row>
    <row r="1157" spans="1:4" x14ac:dyDescent="0.25">
      <c r="D1157" t="str">
        <f t="shared" si="18"/>
        <v/>
      </c>
    </row>
    <row r="1158" spans="1:4" x14ac:dyDescent="0.25">
      <c r="A1158" t="s">
        <v>509</v>
      </c>
      <c r="D1158">
        <f t="shared" si="18"/>
        <v>0</v>
      </c>
    </row>
    <row r="1159" spans="1:4" x14ac:dyDescent="0.25">
      <c r="D1159" t="str">
        <f t="shared" si="18"/>
        <v/>
      </c>
    </row>
    <row r="1160" spans="1:4" x14ac:dyDescent="0.25">
      <c r="A1160" t="s">
        <v>510</v>
      </c>
      <c r="D1160">
        <f t="shared" si="18"/>
        <v>190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511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711</v>
      </c>
      <c r="D1164">
        <f t="shared" si="18"/>
        <v>130</v>
      </c>
    </row>
    <row r="1165" spans="1:4" x14ac:dyDescent="0.25">
      <c r="D1165" t="str">
        <f t="shared" si="18"/>
        <v/>
      </c>
    </row>
    <row r="1166" spans="1:4" x14ac:dyDescent="0.25">
      <c r="B1166" s="5">
        <v>3.5000000000000003E-2</v>
      </c>
      <c r="C1166" t="s">
        <v>691</v>
      </c>
      <c r="D1166" t="str">
        <f t="shared" si="18"/>
        <v/>
      </c>
    </row>
    <row r="1167" spans="1:4" x14ac:dyDescent="0.25">
      <c r="B1167" s="5">
        <v>0.71299999999999997</v>
      </c>
      <c r="C1167" t="s">
        <v>19</v>
      </c>
      <c r="D1167" t="str">
        <f t="shared" si="18"/>
        <v/>
      </c>
    </row>
    <row r="1168" spans="1:4" x14ac:dyDescent="0.25">
      <c r="B1168" s="5">
        <v>2.5999999999999999E-2</v>
      </c>
      <c r="C1168" t="s">
        <v>27</v>
      </c>
      <c r="D1168" t="str">
        <f t="shared" si="18"/>
        <v/>
      </c>
    </row>
    <row r="1169" spans="1:4" x14ac:dyDescent="0.25">
      <c r="B1169" s="5">
        <v>0.214</v>
      </c>
      <c r="C1169" t="s">
        <v>493</v>
      </c>
      <c r="D1169" t="str">
        <f t="shared" si="18"/>
        <v/>
      </c>
    </row>
    <row r="1170" spans="1:4" x14ac:dyDescent="0.25">
      <c r="D1170" t="str">
        <f t="shared" si="18"/>
        <v/>
      </c>
    </row>
    <row r="1171" spans="1:4" x14ac:dyDescent="0.25">
      <c r="A1171" t="s">
        <v>712</v>
      </c>
      <c r="D1171">
        <f t="shared" si="18"/>
        <v>2</v>
      </c>
    </row>
    <row r="1172" spans="1:4" x14ac:dyDescent="0.25">
      <c r="D1172" t="str">
        <f t="shared" si="18"/>
        <v/>
      </c>
    </row>
    <row r="1173" spans="1:4" x14ac:dyDescent="0.25">
      <c r="B1173" s="5">
        <v>1</v>
      </c>
      <c r="C1173" t="s">
        <v>19</v>
      </c>
      <c r="D1173" t="str">
        <f t="shared" si="18"/>
        <v/>
      </c>
    </row>
    <row r="1174" spans="1:4" x14ac:dyDescent="0.25">
      <c r="D1174" t="str">
        <f t="shared" si="18"/>
        <v/>
      </c>
    </row>
    <row r="1175" spans="1:4" x14ac:dyDescent="0.25">
      <c r="A1175" t="s">
        <v>512</v>
      </c>
      <c r="D1175">
        <f t="shared" si="18"/>
        <v>0</v>
      </c>
    </row>
    <row r="1176" spans="1:4" x14ac:dyDescent="0.25">
      <c r="D1176" t="str">
        <f t="shared" si="18"/>
        <v/>
      </c>
    </row>
    <row r="1177" spans="1:4" x14ac:dyDescent="0.25">
      <c r="A1177" t="s">
        <v>713</v>
      </c>
      <c r="D1177">
        <f t="shared" si="18"/>
        <v>17</v>
      </c>
    </row>
    <row r="1178" spans="1:4" x14ac:dyDescent="0.25">
      <c r="D1178" t="str">
        <f t="shared" si="18"/>
        <v/>
      </c>
    </row>
    <row r="1179" spans="1:4" x14ac:dyDescent="0.25">
      <c r="B1179" s="5">
        <v>1</v>
      </c>
      <c r="C1179" t="s">
        <v>23</v>
      </c>
      <c r="D1179" t="str">
        <f t="shared" si="18"/>
        <v/>
      </c>
    </row>
    <row r="1180" spans="1:4" x14ac:dyDescent="0.25">
      <c r="D1180" t="str">
        <f t="shared" si="18"/>
        <v/>
      </c>
    </row>
    <row r="1181" spans="1:4" x14ac:dyDescent="0.25">
      <c r="A1181" t="s">
        <v>714</v>
      </c>
      <c r="D1181">
        <f t="shared" si="18"/>
        <v>11</v>
      </c>
    </row>
    <row r="1182" spans="1:4" x14ac:dyDescent="0.25">
      <c r="D1182" t="str">
        <f t="shared" si="18"/>
        <v/>
      </c>
    </row>
    <row r="1183" spans="1:4" x14ac:dyDescent="0.25">
      <c r="B1183" s="5">
        <v>1</v>
      </c>
      <c r="C1183" t="s">
        <v>19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715</v>
      </c>
      <c r="D1185">
        <f t="shared" si="18"/>
        <v>1</v>
      </c>
    </row>
    <row r="1186" spans="1:4" x14ac:dyDescent="0.25">
      <c r="D1186" t="str">
        <f t="shared" si="18"/>
        <v/>
      </c>
    </row>
    <row r="1187" spans="1:4" x14ac:dyDescent="0.25">
      <c r="B1187" s="5">
        <v>1</v>
      </c>
      <c r="C1187" t="s">
        <v>45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513</v>
      </c>
      <c r="D1189">
        <f t="shared" si="18"/>
        <v>2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19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514</v>
      </c>
      <c r="D1193">
        <f t="shared" si="18"/>
        <v>1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33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515</v>
      </c>
      <c r="D1197">
        <f t="shared" si="18"/>
        <v>0</v>
      </c>
    </row>
    <row r="1198" spans="1:4" x14ac:dyDescent="0.25">
      <c r="D1198" t="str">
        <f t="shared" si="18"/>
        <v/>
      </c>
    </row>
    <row r="1199" spans="1:4" x14ac:dyDescent="0.25">
      <c r="A1199" t="s">
        <v>516</v>
      </c>
      <c r="D1199">
        <f t="shared" si="18"/>
        <v>49</v>
      </c>
    </row>
    <row r="1200" spans="1:4" x14ac:dyDescent="0.25">
      <c r="D1200" t="str">
        <f t="shared" si="18"/>
        <v/>
      </c>
    </row>
    <row r="1201" spans="1:4" x14ac:dyDescent="0.25">
      <c r="B1201" s="5">
        <v>1</v>
      </c>
      <c r="C1201" t="s">
        <v>19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716</v>
      </c>
      <c r="D1203">
        <f t="shared" si="18"/>
        <v>0</v>
      </c>
    </row>
    <row r="1204" spans="1:4" x14ac:dyDescent="0.25">
      <c r="D1204" t="str">
        <f t="shared" si="18"/>
        <v/>
      </c>
    </row>
    <row r="1205" spans="1:4" x14ac:dyDescent="0.25">
      <c r="A1205" t="s">
        <v>717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19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718</v>
      </c>
      <c r="D1209">
        <f t="shared" si="18"/>
        <v>0</v>
      </c>
    </row>
    <row r="1210" spans="1:4" x14ac:dyDescent="0.25">
      <c r="D1210" t="str">
        <f t="shared" si="18"/>
        <v/>
      </c>
    </row>
    <row r="1211" spans="1:4" x14ac:dyDescent="0.25">
      <c r="A1211" t="s">
        <v>719</v>
      </c>
      <c r="D1211">
        <f t="shared" si="18"/>
        <v>4</v>
      </c>
    </row>
    <row r="1212" spans="1:4" x14ac:dyDescent="0.25">
      <c r="D1212" t="str">
        <f t="shared" si="18"/>
        <v/>
      </c>
    </row>
    <row r="1213" spans="1:4" x14ac:dyDescent="0.25">
      <c r="B1213" s="5">
        <v>1</v>
      </c>
      <c r="C1213" t="s">
        <v>125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720</v>
      </c>
      <c r="D1215">
        <f t="shared" si="18"/>
        <v>0</v>
      </c>
    </row>
    <row r="1216" spans="1:4" x14ac:dyDescent="0.25">
      <c r="D1216" t="str">
        <f t="shared" si="18"/>
        <v/>
      </c>
    </row>
    <row r="1217" spans="1:4" x14ac:dyDescent="0.25">
      <c r="A1217" t="s">
        <v>517</v>
      </c>
      <c r="D1217">
        <f t="shared" si="18"/>
        <v>0</v>
      </c>
    </row>
    <row r="1218" spans="1:4" x14ac:dyDescent="0.25">
      <c r="D1218" t="str">
        <f t="shared" si="18"/>
        <v/>
      </c>
    </row>
    <row r="1219" spans="1:4" x14ac:dyDescent="0.25">
      <c r="A1219" t="s">
        <v>518</v>
      </c>
      <c r="D1219">
        <f t="shared" ref="D1219:D1282" si="19">IFERROR(HLOOKUP($A1219,$F$2:$LJ$3,2,FALSE),"")</f>
        <v>15</v>
      </c>
    </row>
    <row r="1220" spans="1:4" x14ac:dyDescent="0.25">
      <c r="D1220" t="str">
        <f t="shared" si="19"/>
        <v/>
      </c>
    </row>
    <row r="1221" spans="1:4" x14ac:dyDescent="0.25">
      <c r="B1221" s="5">
        <v>0.57299999999999995</v>
      </c>
      <c r="C1221" t="s">
        <v>19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519</v>
      </c>
      <c r="D1223">
        <f t="shared" si="19"/>
        <v>2</v>
      </c>
    </row>
    <row r="1224" spans="1:4" x14ac:dyDescent="0.25">
      <c r="D1224" t="str">
        <f t="shared" si="19"/>
        <v/>
      </c>
    </row>
    <row r="1225" spans="1:4" x14ac:dyDescent="0.25">
      <c r="B1225" s="5">
        <v>1</v>
      </c>
      <c r="C1225" t="s">
        <v>23</v>
      </c>
      <c r="D1225" t="str">
        <f t="shared" si="19"/>
        <v/>
      </c>
    </row>
    <row r="1226" spans="1:4" x14ac:dyDescent="0.25">
      <c r="D1226" t="str">
        <f t="shared" si="19"/>
        <v/>
      </c>
    </row>
    <row r="1227" spans="1:4" x14ac:dyDescent="0.25">
      <c r="A1227" t="s">
        <v>721</v>
      </c>
      <c r="D1227">
        <f t="shared" si="19"/>
        <v>18</v>
      </c>
    </row>
    <row r="1228" spans="1:4" x14ac:dyDescent="0.25">
      <c r="D1228" t="str">
        <f t="shared" si="19"/>
        <v/>
      </c>
    </row>
    <row r="1229" spans="1:4" x14ac:dyDescent="0.25">
      <c r="B1229" s="5">
        <v>0.89100000000000001</v>
      </c>
      <c r="C1229" t="s">
        <v>26</v>
      </c>
      <c r="D1229" t="str">
        <f t="shared" si="19"/>
        <v/>
      </c>
    </row>
    <row r="1230" spans="1:4" x14ac:dyDescent="0.25">
      <c r="B1230" s="5">
        <v>0.108</v>
      </c>
      <c r="C1230" t="s">
        <v>24</v>
      </c>
      <c r="D1230" t="str">
        <f t="shared" si="19"/>
        <v/>
      </c>
    </row>
    <row r="1231" spans="1:4" x14ac:dyDescent="0.25">
      <c r="D1231" t="str">
        <f t="shared" si="19"/>
        <v/>
      </c>
    </row>
    <row r="1232" spans="1:4" x14ac:dyDescent="0.25">
      <c r="A1232" t="s">
        <v>722</v>
      </c>
      <c r="D1232">
        <f t="shared" si="19"/>
        <v>4</v>
      </c>
    </row>
    <row r="1233" spans="1:4" x14ac:dyDescent="0.25">
      <c r="D1233" t="str">
        <f t="shared" si="19"/>
        <v/>
      </c>
    </row>
    <row r="1234" spans="1:4" x14ac:dyDescent="0.25">
      <c r="B1234" s="5">
        <v>1</v>
      </c>
      <c r="C1234" t="s">
        <v>19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723</v>
      </c>
      <c r="D1236">
        <f t="shared" si="19"/>
        <v>50</v>
      </c>
    </row>
    <row r="1237" spans="1:4" x14ac:dyDescent="0.25">
      <c r="D1237" t="str">
        <f t="shared" si="19"/>
        <v/>
      </c>
    </row>
    <row r="1238" spans="1:4" x14ac:dyDescent="0.25">
      <c r="B1238" s="5">
        <v>1</v>
      </c>
      <c r="C1238" t="s">
        <v>49</v>
      </c>
      <c r="D1238" t="str">
        <f t="shared" si="19"/>
        <v/>
      </c>
    </row>
    <row r="1239" spans="1:4" x14ac:dyDescent="0.25">
      <c r="D1239" t="str">
        <f t="shared" si="19"/>
        <v/>
      </c>
    </row>
    <row r="1240" spans="1:4" x14ac:dyDescent="0.25">
      <c r="A1240" t="s">
        <v>724</v>
      </c>
      <c r="D1240">
        <f t="shared" si="19"/>
        <v>842</v>
      </c>
    </row>
    <row r="1241" spans="1:4" x14ac:dyDescent="0.25">
      <c r="D1241" t="str">
        <f t="shared" si="19"/>
        <v/>
      </c>
    </row>
    <row r="1242" spans="1:4" x14ac:dyDescent="0.25">
      <c r="B1242" s="5">
        <v>1</v>
      </c>
      <c r="C1242" t="s">
        <v>19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725</v>
      </c>
      <c r="D1244">
        <f t="shared" si="19"/>
        <v>107</v>
      </c>
    </row>
    <row r="1245" spans="1:4" x14ac:dyDescent="0.25">
      <c r="D1245" t="str">
        <f t="shared" si="19"/>
        <v/>
      </c>
    </row>
    <row r="1246" spans="1:4" x14ac:dyDescent="0.25">
      <c r="B1246" s="5">
        <v>3.0000000000000001E-3</v>
      </c>
      <c r="C1246" t="s">
        <v>19</v>
      </c>
      <c r="D1246" t="str">
        <f t="shared" si="19"/>
        <v/>
      </c>
    </row>
    <row r="1247" spans="1:4" x14ac:dyDescent="0.25">
      <c r="B1247" s="5">
        <v>0.996</v>
      </c>
      <c r="C1247" t="s">
        <v>26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726</v>
      </c>
      <c r="D1249">
        <f t="shared" si="19"/>
        <v>25</v>
      </c>
    </row>
    <row r="1250" spans="1:4" x14ac:dyDescent="0.25">
      <c r="D1250" t="str">
        <f t="shared" si="19"/>
        <v/>
      </c>
    </row>
    <row r="1251" spans="1:4" x14ac:dyDescent="0.25">
      <c r="B1251" s="5">
        <v>1</v>
      </c>
      <c r="C1251" t="s">
        <v>26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727</v>
      </c>
      <c r="D1253">
        <f t="shared" si="19"/>
        <v>28</v>
      </c>
    </row>
    <row r="1254" spans="1:4" x14ac:dyDescent="0.25">
      <c r="D1254" t="str">
        <f t="shared" si="19"/>
        <v/>
      </c>
    </row>
    <row r="1255" spans="1:4" x14ac:dyDescent="0.25">
      <c r="B1255" s="5">
        <v>3.5000000000000003E-2</v>
      </c>
      <c r="C1255" t="s">
        <v>19</v>
      </c>
      <c r="D1255" t="str">
        <f t="shared" si="19"/>
        <v/>
      </c>
    </row>
    <row r="1256" spans="1:4" x14ac:dyDescent="0.25">
      <c r="B1256" s="5">
        <v>0.35199999999999998</v>
      </c>
      <c r="C1256" t="s">
        <v>26</v>
      </c>
      <c r="D1256" t="str">
        <f t="shared" si="19"/>
        <v/>
      </c>
    </row>
    <row r="1257" spans="1:4" x14ac:dyDescent="0.25">
      <c r="B1257" s="5">
        <v>0.61099999999999999</v>
      </c>
      <c r="C1257" t="s">
        <v>125</v>
      </c>
      <c r="D1257" t="str">
        <f t="shared" si="19"/>
        <v/>
      </c>
    </row>
    <row r="1258" spans="1:4" x14ac:dyDescent="0.25">
      <c r="D1258" t="str">
        <f t="shared" si="19"/>
        <v/>
      </c>
    </row>
    <row r="1259" spans="1:4" x14ac:dyDescent="0.25">
      <c r="A1259" t="s">
        <v>520</v>
      </c>
      <c r="D1259">
        <f t="shared" si="19"/>
        <v>143</v>
      </c>
    </row>
    <row r="1260" spans="1:4" x14ac:dyDescent="0.25">
      <c r="D1260" t="str">
        <f t="shared" si="19"/>
        <v/>
      </c>
    </row>
    <row r="1261" spans="1:4" x14ac:dyDescent="0.25">
      <c r="B1261" s="5">
        <v>0.22800000000000001</v>
      </c>
      <c r="C1261" t="s">
        <v>19</v>
      </c>
      <c r="D1261" t="str">
        <f t="shared" si="19"/>
        <v/>
      </c>
    </row>
    <row r="1262" spans="1:4" x14ac:dyDescent="0.25">
      <c r="B1262" s="5">
        <v>0.59599999999999997</v>
      </c>
      <c r="C1262" t="s">
        <v>125</v>
      </c>
      <c r="D1262" t="str">
        <f t="shared" si="19"/>
        <v/>
      </c>
    </row>
    <row r="1263" spans="1:4" x14ac:dyDescent="0.25">
      <c r="B1263" s="5">
        <v>0.17399999999999999</v>
      </c>
      <c r="C1263" t="s">
        <v>23</v>
      </c>
      <c r="D1263" t="str">
        <f t="shared" si="19"/>
        <v/>
      </c>
    </row>
    <row r="1264" spans="1:4" x14ac:dyDescent="0.25">
      <c r="D1264" t="str">
        <f t="shared" si="19"/>
        <v/>
      </c>
    </row>
    <row r="1265" spans="1:4" x14ac:dyDescent="0.25">
      <c r="A1265" t="s">
        <v>521</v>
      </c>
      <c r="D1265">
        <f t="shared" si="19"/>
        <v>0</v>
      </c>
    </row>
    <row r="1266" spans="1:4" x14ac:dyDescent="0.25">
      <c r="D1266" t="str">
        <f t="shared" si="19"/>
        <v/>
      </c>
    </row>
    <row r="1267" spans="1:4" x14ac:dyDescent="0.25">
      <c r="A1267" t="s">
        <v>522</v>
      </c>
      <c r="D1267">
        <f t="shared" si="19"/>
        <v>65</v>
      </c>
    </row>
    <row r="1268" spans="1:4" x14ac:dyDescent="0.25">
      <c r="D1268" t="str">
        <f t="shared" si="19"/>
        <v/>
      </c>
    </row>
    <row r="1269" spans="1:4" x14ac:dyDescent="0.25">
      <c r="B1269" s="5">
        <v>0.46</v>
      </c>
      <c r="C1269" t="s">
        <v>26</v>
      </c>
      <c r="D1269" t="str">
        <f t="shared" si="19"/>
        <v/>
      </c>
    </row>
    <row r="1270" spans="1:4" x14ac:dyDescent="0.25">
      <c r="B1270" s="5">
        <v>0.53900000000000003</v>
      </c>
      <c r="C1270" t="s">
        <v>125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523</v>
      </c>
      <c r="D1272">
        <f t="shared" si="19"/>
        <v>0</v>
      </c>
    </row>
    <row r="1273" spans="1:4" x14ac:dyDescent="0.25">
      <c r="D1273" t="str">
        <f t="shared" si="19"/>
        <v/>
      </c>
    </row>
    <row r="1274" spans="1:4" x14ac:dyDescent="0.25">
      <c r="A1274" t="s">
        <v>728</v>
      </c>
      <c r="D1274">
        <f t="shared" si="19"/>
        <v>3</v>
      </c>
    </row>
    <row r="1275" spans="1:4" x14ac:dyDescent="0.25">
      <c r="D1275" t="str">
        <f t="shared" si="19"/>
        <v/>
      </c>
    </row>
    <row r="1276" spans="1:4" x14ac:dyDescent="0.25">
      <c r="B1276" s="5">
        <v>0.85199999999999998</v>
      </c>
      <c r="C1276" t="s">
        <v>19</v>
      </c>
      <c r="D1276" t="str">
        <f t="shared" si="19"/>
        <v/>
      </c>
    </row>
    <row r="1277" spans="1:4" x14ac:dyDescent="0.25">
      <c r="B1277" s="5">
        <v>0.14699999999999999</v>
      </c>
      <c r="C1277" t="s">
        <v>125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524</v>
      </c>
      <c r="D1279">
        <f t="shared" si="19"/>
        <v>1</v>
      </c>
    </row>
    <row r="1280" spans="1:4" x14ac:dyDescent="0.25">
      <c r="D1280" t="str">
        <f t="shared" si="19"/>
        <v/>
      </c>
    </row>
    <row r="1281" spans="1:4" x14ac:dyDescent="0.25">
      <c r="B1281" s="5">
        <v>1</v>
      </c>
      <c r="C1281" t="s">
        <v>23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A1283" t="s">
        <v>729</v>
      </c>
      <c r="D1283">
        <f t="shared" ref="D1283:D1346" si="20">IFERROR(HLOOKUP($A1283,$F$2:$LJ$3,2,FALSE),"")</f>
        <v>2</v>
      </c>
    </row>
    <row r="1284" spans="1:4" x14ac:dyDescent="0.25">
      <c r="D1284" t="str">
        <f t="shared" si="20"/>
        <v/>
      </c>
    </row>
    <row r="1285" spans="1:4" x14ac:dyDescent="0.25">
      <c r="B1285" s="5">
        <v>1</v>
      </c>
      <c r="C1285" t="s">
        <v>125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A1287" t="s">
        <v>730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B1289" s="5">
        <v>0.83799999999999997</v>
      </c>
      <c r="C1289" t="s">
        <v>125</v>
      </c>
      <c r="D1289" t="str">
        <f t="shared" si="20"/>
        <v/>
      </c>
    </row>
    <row r="1290" spans="1:4" x14ac:dyDescent="0.25">
      <c r="B1290" s="5">
        <v>0.161</v>
      </c>
      <c r="C1290" t="s">
        <v>493</v>
      </c>
      <c r="D1290" t="str">
        <f t="shared" si="20"/>
        <v/>
      </c>
    </row>
    <row r="1291" spans="1:4" x14ac:dyDescent="0.25">
      <c r="D1291" t="str">
        <f t="shared" si="20"/>
        <v/>
      </c>
    </row>
    <row r="1292" spans="1:4" x14ac:dyDescent="0.25">
      <c r="A1292" t="s">
        <v>731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B1294" s="5">
        <v>1</v>
      </c>
      <c r="C1294" t="s">
        <v>125</v>
      </c>
      <c r="D1294" t="str">
        <f t="shared" si="20"/>
        <v/>
      </c>
    </row>
    <row r="1295" spans="1:4" x14ac:dyDescent="0.25">
      <c r="D1295" t="str">
        <f t="shared" si="20"/>
        <v/>
      </c>
    </row>
    <row r="1296" spans="1:4" x14ac:dyDescent="0.25">
      <c r="A1296" t="s">
        <v>732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B1298" s="5">
        <v>5.8999999999999997E-2</v>
      </c>
      <c r="C1298" t="s">
        <v>19</v>
      </c>
      <c r="D1298" t="str">
        <f t="shared" si="20"/>
        <v/>
      </c>
    </row>
    <row r="1299" spans="1:4" x14ac:dyDescent="0.25">
      <c r="B1299" s="5">
        <v>0.86499999999999999</v>
      </c>
      <c r="C1299" t="s">
        <v>26</v>
      </c>
      <c r="D1299" t="str">
        <f t="shared" si="20"/>
        <v/>
      </c>
    </row>
    <row r="1300" spans="1:4" x14ac:dyDescent="0.25">
      <c r="B1300" s="5">
        <v>0.01</v>
      </c>
      <c r="C1300" t="s">
        <v>125</v>
      </c>
      <c r="D1300" t="str">
        <f t="shared" si="20"/>
        <v/>
      </c>
    </row>
    <row r="1301" spans="1:4" x14ac:dyDescent="0.25">
      <c r="B1301" s="5">
        <v>6.4000000000000001E-2</v>
      </c>
      <c r="C1301" t="s">
        <v>493</v>
      </c>
      <c r="D1301" t="str">
        <f t="shared" si="20"/>
        <v/>
      </c>
    </row>
    <row r="1302" spans="1:4" x14ac:dyDescent="0.25">
      <c r="D1302" t="str">
        <f t="shared" si="20"/>
        <v/>
      </c>
    </row>
    <row r="1303" spans="1:4" x14ac:dyDescent="0.25">
      <c r="A1303" t="s">
        <v>733</v>
      </c>
      <c r="D1303" t="str">
        <f t="shared" si="20"/>
        <v/>
      </c>
    </row>
    <row r="1304" spans="1:4" x14ac:dyDescent="0.25">
      <c r="D1304" t="str">
        <f t="shared" si="20"/>
        <v/>
      </c>
    </row>
    <row r="1305" spans="1:4" x14ac:dyDescent="0.25">
      <c r="B1305" s="5">
        <v>1</v>
      </c>
      <c r="C1305" t="s">
        <v>125</v>
      </c>
      <c r="D1305" t="str">
        <f t="shared" si="20"/>
        <v/>
      </c>
    </row>
    <row r="1306" spans="1:4" x14ac:dyDescent="0.25">
      <c r="D1306" t="str">
        <f t="shared" si="20"/>
        <v/>
      </c>
    </row>
    <row r="1307" spans="1:4" x14ac:dyDescent="0.25">
      <c r="A1307" t="s">
        <v>734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B1309" s="5">
        <v>1</v>
      </c>
      <c r="C1309" t="s">
        <v>66</v>
      </c>
      <c r="D1309" t="str">
        <f t="shared" si="20"/>
        <v/>
      </c>
    </row>
    <row r="1310" spans="1:4" x14ac:dyDescent="0.25">
      <c r="D1310" t="str">
        <f t="shared" si="20"/>
        <v/>
      </c>
    </row>
    <row r="1311" spans="1:4" x14ac:dyDescent="0.25">
      <c r="A1311" t="s">
        <v>735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B1313" s="5">
        <v>1</v>
      </c>
      <c r="C1313" t="s">
        <v>66</v>
      </c>
      <c r="D1313" t="str">
        <f t="shared" si="20"/>
        <v/>
      </c>
    </row>
    <row r="1314" spans="1:4" x14ac:dyDescent="0.25">
      <c r="D1314" t="str">
        <f t="shared" si="20"/>
        <v/>
      </c>
    </row>
    <row r="1315" spans="1:4" x14ac:dyDescent="0.25">
      <c r="A1315" s="4" t="s">
        <v>736</v>
      </c>
      <c r="D1315" t="str">
        <f t="shared" si="20"/>
        <v/>
      </c>
    </row>
    <row r="1316" spans="1:4" x14ac:dyDescent="0.25">
      <c r="D1316" t="str">
        <f t="shared" si="20"/>
        <v/>
      </c>
    </row>
    <row r="1317" spans="1:4" x14ac:dyDescent="0.25">
      <c r="B1317" s="5">
        <v>1.4999999999999999E-2</v>
      </c>
      <c r="C1317" t="s">
        <v>49</v>
      </c>
      <c r="D1317" t="str">
        <f t="shared" si="20"/>
        <v/>
      </c>
    </row>
    <row r="1318" spans="1:4" x14ac:dyDescent="0.25">
      <c r="B1318" s="5">
        <v>0.98399999999999999</v>
      </c>
      <c r="C1318" t="s">
        <v>19</v>
      </c>
      <c r="D1318" t="str">
        <f t="shared" si="20"/>
        <v/>
      </c>
    </row>
    <row r="1319" spans="1:4" x14ac:dyDescent="0.25">
      <c r="D1319" t="str">
        <f t="shared" si="20"/>
        <v/>
      </c>
    </row>
    <row r="1320" spans="1:4" x14ac:dyDescent="0.25">
      <c r="A1320" t="s">
        <v>737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B1322" s="5">
        <v>0.19500000000000001</v>
      </c>
      <c r="C1322" t="s">
        <v>28</v>
      </c>
      <c r="D1322" t="str">
        <f t="shared" si="20"/>
        <v/>
      </c>
    </row>
    <row r="1323" spans="1:4" x14ac:dyDescent="0.25">
      <c r="B1323" s="5">
        <v>0.41299999999999998</v>
      </c>
      <c r="C1323" t="s">
        <v>49</v>
      </c>
      <c r="D1323" t="str">
        <f t="shared" si="20"/>
        <v/>
      </c>
    </row>
    <row r="1324" spans="1:4" x14ac:dyDescent="0.25">
      <c r="B1324" s="5">
        <v>0.39100000000000001</v>
      </c>
      <c r="C1324" t="s">
        <v>27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738</v>
      </c>
      <c r="D1326" t="str">
        <f t="shared" si="20"/>
        <v/>
      </c>
    </row>
    <row r="1327" spans="1:4" x14ac:dyDescent="0.25">
      <c r="D1327" t="str">
        <f t="shared" si="20"/>
        <v/>
      </c>
    </row>
    <row r="1328" spans="1:4" x14ac:dyDescent="0.25">
      <c r="B1328" s="5">
        <v>0.46500000000000002</v>
      </c>
      <c r="C1328" t="s">
        <v>28</v>
      </c>
      <c r="D1328" t="str">
        <f t="shared" si="20"/>
        <v/>
      </c>
    </row>
    <row r="1329" spans="1:4" x14ac:dyDescent="0.25">
      <c r="B1329" s="5">
        <v>0.53400000000000003</v>
      </c>
      <c r="C1329" t="s">
        <v>19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739</v>
      </c>
      <c r="D1331" t="str">
        <f t="shared" si="20"/>
        <v/>
      </c>
    </row>
    <row r="1332" spans="1:4" x14ac:dyDescent="0.25">
      <c r="D1332" t="str">
        <f t="shared" si="20"/>
        <v/>
      </c>
    </row>
    <row r="1333" spans="1:4" x14ac:dyDescent="0.25">
      <c r="B1333" s="5">
        <v>9.1999999999999998E-2</v>
      </c>
      <c r="C1333" t="s">
        <v>28</v>
      </c>
      <c r="D1333" t="str">
        <f t="shared" si="20"/>
        <v/>
      </c>
    </row>
    <row r="1334" spans="1:4" x14ac:dyDescent="0.25">
      <c r="B1334" s="5">
        <v>0.90700000000000003</v>
      </c>
      <c r="C1334" t="s">
        <v>24</v>
      </c>
      <c r="D1334" t="str">
        <f t="shared" si="20"/>
        <v/>
      </c>
    </row>
    <row r="1335" spans="1:4" x14ac:dyDescent="0.25">
      <c r="D1335" t="str">
        <f t="shared" si="20"/>
        <v/>
      </c>
    </row>
    <row r="1336" spans="1:4" x14ac:dyDescent="0.25">
      <c r="A1336" t="s">
        <v>740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B1338" s="5">
        <v>0.05</v>
      </c>
      <c r="C1338" t="s">
        <v>49</v>
      </c>
      <c r="D1338" t="str">
        <f t="shared" si="20"/>
        <v/>
      </c>
    </row>
    <row r="1339" spans="1:4" x14ac:dyDescent="0.25">
      <c r="B1339" s="5">
        <v>0.111</v>
      </c>
      <c r="C1339" t="s">
        <v>321</v>
      </c>
      <c r="D1339" t="str">
        <f t="shared" si="20"/>
        <v/>
      </c>
    </row>
    <row r="1340" spans="1:4" x14ac:dyDescent="0.25">
      <c r="B1340" s="5">
        <v>0.78800000000000003</v>
      </c>
      <c r="C1340" t="s">
        <v>19</v>
      </c>
      <c r="D1340" t="str">
        <f t="shared" si="20"/>
        <v/>
      </c>
    </row>
    <row r="1341" spans="1:4" x14ac:dyDescent="0.25">
      <c r="B1341" s="5">
        <v>0.05</v>
      </c>
      <c r="C1341" t="s">
        <v>27</v>
      </c>
      <c r="D1341" t="str">
        <f t="shared" si="20"/>
        <v/>
      </c>
    </row>
    <row r="1342" spans="1:4" x14ac:dyDescent="0.25">
      <c r="A1342" t="s">
        <v>36</v>
      </c>
      <c r="B1342" t="s">
        <v>353</v>
      </c>
      <c r="D1342" t="str">
        <f t="shared" si="20"/>
        <v/>
      </c>
    </row>
    <row r="1343" spans="1:4" x14ac:dyDescent="0.25">
      <c r="A1343" t="s">
        <v>741</v>
      </c>
      <c r="D1343">
        <f t="shared" si="20"/>
        <v>61</v>
      </c>
    </row>
    <row r="1344" spans="1:4" x14ac:dyDescent="0.25">
      <c r="D1344" t="str">
        <f t="shared" si="20"/>
        <v/>
      </c>
    </row>
    <row r="1345" spans="1:4" x14ac:dyDescent="0.25">
      <c r="B1345" s="5">
        <v>6.0999999999999999E-2</v>
      </c>
      <c r="C1345" t="s">
        <v>49</v>
      </c>
      <c r="D1345" t="str">
        <f t="shared" si="20"/>
        <v/>
      </c>
    </row>
    <row r="1346" spans="1:4" x14ac:dyDescent="0.25">
      <c r="B1346" s="5">
        <v>0.93799999999999994</v>
      </c>
      <c r="C1346" t="s">
        <v>27</v>
      </c>
      <c r="D1346" t="str">
        <f t="shared" si="20"/>
        <v/>
      </c>
    </row>
    <row r="1347" spans="1:4" x14ac:dyDescent="0.25">
      <c r="D1347" t="str">
        <f t="shared" ref="D1347:D1410" si="21">IFERROR(HLOOKUP($A1347,$F$2:$LJ$3,2,FALSE),"")</f>
        <v/>
      </c>
    </row>
    <row r="1348" spans="1:4" x14ac:dyDescent="0.25">
      <c r="A1348" t="s">
        <v>742</v>
      </c>
      <c r="D1348">
        <f t="shared" si="21"/>
        <v>93</v>
      </c>
    </row>
    <row r="1349" spans="1:4" x14ac:dyDescent="0.25">
      <c r="D1349" t="str">
        <f t="shared" si="21"/>
        <v/>
      </c>
    </row>
    <row r="1350" spans="1:4" x14ac:dyDescent="0.25">
      <c r="B1350" s="5">
        <v>0.79</v>
      </c>
      <c r="C1350" t="s">
        <v>28</v>
      </c>
      <c r="D1350" t="str">
        <f t="shared" si="21"/>
        <v/>
      </c>
    </row>
    <row r="1351" spans="1:4" x14ac:dyDescent="0.25">
      <c r="B1351" s="5">
        <v>0.20899999999999999</v>
      </c>
      <c r="C1351" t="s">
        <v>27</v>
      </c>
      <c r="D1351" t="str">
        <f t="shared" si="21"/>
        <v/>
      </c>
    </row>
    <row r="1352" spans="1:4" x14ac:dyDescent="0.25">
      <c r="D1352" t="str">
        <f t="shared" si="21"/>
        <v/>
      </c>
    </row>
    <row r="1353" spans="1:4" x14ac:dyDescent="0.25">
      <c r="A1353" t="s">
        <v>743</v>
      </c>
      <c r="D1353">
        <f t="shared" si="21"/>
        <v>2</v>
      </c>
    </row>
    <row r="1354" spans="1:4" x14ac:dyDescent="0.25">
      <c r="D1354" t="str">
        <f t="shared" si="21"/>
        <v/>
      </c>
    </row>
    <row r="1355" spans="1:4" x14ac:dyDescent="0.25">
      <c r="B1355" s="5">
        <v>1</v>
      </c>
      <c r="C1355" t="s">
        <v>27</v>
      </c>
      <c r="D1355" t="str">
        <f t="shared" si="21"/>
        <v/>
      </c>
    </row>
    <row r="1356" spans="1:4" x14ac:dyDescent="0.25">
      <c r="D1356" t="str">
        <f t="shared" si="21"/>
        <v/>
      </c>
    </row>
    <row r="1357" spans="1:4" x14ac:dyDescent="0.25">
      <c r="A1357" t="s">
        <v>744</v>
      </c>
      <c r="D1357">
        <f t="shared" si="21"/>
        <v>119</v>
      </c>
    </row>
    <row r="1358" spans="1:4" x14ac:dyDescent="0.25">
      <c r="D1358" t="str">
        <f t="shared" si="21"/>
        <v/>
      </c>
    </row>
    <row r="1359" spans="1:4" x14ac:dyDescent="0.25">
      <c r="B1359" s="5">
        <v>0.255</v>
      </c>
      <c r="C1359" t="s">
        <v>28</v>
      </c>
      <c r="D1359" t="str">
        <f t="shared" si="21"/>
        <v/>
      </c>
    </row>
    <row r="1360" spans="1:4" x14ac:dyDescent="0.25">
      <c r="B1360" s="5">
        <v>2.5000000000000001E-2</v>
      </c>
      <c r="C1360" t="s">
        <v>691</v>
      </c>
      <c r="D1360" t="str">
        <f t="shared" si="21"/>
        <v/>
      </c>
    </row>
    <row r="1361" spans="1:4" x14ac:dyDescent="0.25">
      <c r="B1361" s="5">
        <v>0.23599999999999999</v>
      </c>
      <c r="C1361" t="s">
        <v>19</v>
      </c>
      <c r="D1361" t="str">
        <f t="shared" si="21"/>
        <v/>
      </c>
    </row>
    <row r="1362" spans="1:4" x14ac:dyDescent="0.25">
      <c r="B1362" s="5">
        <v>0.46500000000000002</v>
      </c>
      <c r="C1362" t="s">
        <v>27</v>
      </c>
      <c r="D1362" t="str">
        <f t="shared" si="21"/>
        <v/>
      </c>
    </row>
    <row r="1363" spans="1:4" x14ac:dyDescent="0.25">
      <c r="B1363" s="5">
        <v>1.6E-2</v>
      </c>
      <c r="C1363" t="s">
        <v>23</v>
      </c>
      <c r="D1363" t="str">
        <f t="shared" si="21"/>
        <v/>
      </c>
    </row>
    <row r="1364" spans="1:4" x14ac:dyDescent="0.25">
      <c r="D1364" t="str">
        <f t="shared" si="21"/>
        <v/>
      </c>
    </row>
    <row r="1365" spans="1:4" x14ac:dyDescent="0.25">
      <c r="A1365" t="s">
        <v>745</v>
      </c>
      <c r="D1365">
        <f t="shared" si="21"/>
        <v>12</v>
      </c>
    </row>
    <row r="1366" spans="1:4" x14ac:dyDescent="0.25">
      <c r="D1366" t="str">
        <f t="shared" si="21"/>
        <v/>
      </c>
    </row>
    <row r="1367" spans="1:4" x14ac:dyDescent="0.25">
      <c r="B1367" s="5">
        <v>1</v>
      </c>
      <c r="C1367" t="s">
        <v>24</v>
      </c>
      <c r="D1367" t="str">
        <f t="shared" si="21"/>
        <v/>
      </c>
    </row>
    <row r="1368" spans="1:4" x14ac:dyDescent="0.25">
      <c r="D1368" t="str">
        <f t="shared" si="21"/>
        <v/>
      </c>
    </row>
    <row r="1369" spans="1:4" x14ac:dyDescent="0.25">
      <c r="A1369" t="s">
        <v>746</v>
      </c>
      <c r="D1369">
        <f t="shared" si="21"/>
        <v>2</v>
      </c>
    </row>
    <row r="1370" spans="1:4" x14ac:dyDescent="0.25">
      <c r="D1370" t="str">
        <f t="shared" si="21"/>
        <v/>
      </c>
    </row>
    <row r="1371" spans="1:4" x14ac:dyDescent="0.25">
      <c r="B1371" s="5">
        <v>1</v>
      </c>
      <c r="C1371" t="s">
        <v>24</v>
      </c>
      <c r="D1371" t="str">
        <f t="shared" si="21"/>
        <v/>
      </c>
    </row>
    <row r="1372" spans="1:4" x14ac:dyDescent="0.25">
      <c r="D1372" t="str">
        <f t="shared" si="21"/>
        <v/>
      </c>
    </row>
    <row r="1373" spans="1:4" x14ac:dyDescent="0.25">
      <c r="A1373" t="s">
        <v>747</v>
      </c>
      <c r="D1373">
        <f t="shared" si="21"/>
        <v>30</v>
      </c>
    </row>
    <row r="1374" spans="1:4" x14ac:dyDescent="0.25">
      <c r="D1374" t="str">
        <f t="shared" si="21"/>
        <v/>
      </c>
    </row>
    <row r="1375" spans="1:4" x14ac:dyDescent="0.25">
      <c r="B1375" s="5">
        <v>0.307</v>
      </c>
      <c r="C1375" t="s">
        <v>30</v>
      </c>
      <c r="D1375" t="str">
        <f t="shared" si="21"/>
        <v/>
      </c>
    </row>
    <row r="1376" spans="1:4" x14ac:dyDescent="0.25">
      <c r="B1376" s="5">
        <v>0.69199999999999995</v>
      </c>
      <c r="C1376" t="s">
        <v>24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748</v>
      </c>
      <c r="D1378">
        <f t="shared" si="21"/>
        <v>18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24</v>
      </c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749</v>
      </c>
      <c r="D1382">
        <f t="shared" si="21"/>
        <v>27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24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750</v>
      </c>
      <c r="D1386">
        <f t="shared" si="21"/>
        <v>2</v>
      </c>
    </row>
    <row r="1387" spans="1:4" x14ac:dyDescent="0.25">
      <c r="D1387" t="str">
        <f t="shared" si="21"/>
        <v/>
      </c>
    </row>
    <row r="1388" spans="1:4" x14ac:dyDescent="0.25">
      <c r="B1388" s="5">
        <v>1</v>
      </c>
      <c r="C1388" t="s">
        <v>28</v>
      </c>
      <c r="D1388" t="str">
        <f t="shared" si="21"/>
        <v/>
      </c>
    </row>
    <row r="1389" spans="1:4" x14ac:dyDescent="0.25">
      <c r="D1389" t="str">
        <f t="shared" si="21"/>
        <v/>
      </c>
    </row>
    <row r="1390" spans="1:4" x14ac:dyDescent="0.25">
      <c r="A1390" t="s">
        <v>751</v>
      </c>
      <c r="D1390">
        <f t="shared" si="21"/>
        <v>2</v>
      </c>
    </row>
    <row r="1391" spans="1:4" x14ac:dyDescent="0.25">
      <c r="D1391" t="str">
        <f t="shared" si="21"/>
        <v/>
      </c>
    </row>
    <row r="1392" spans="1:4" x14ac:dyDescent="0.25">
      <c r="B1392" s="5">
        <v>1</v>
      </c>
      <c r="C1392" t="s">
        <v>27</v>
      </c>
      <c r="D1392" t="str">
        <f t="shared" si="21"/>
        <v/>
      </c>
    </row>
    <row r="1393" spans="1:4" x14ac:dyDescent="0.25">
      <c r="D1393" t="str">
        <f t="shared" si="21"/>
        <v/>
      </c>
    </row>
    <row r="1394" spans="1:4" x14ac:dyDescent="0.25">
      <c r="A1394" t="s">
        <v>752</v>
      </c>
      <c r="D1394">
        <f t="shared" si="21"/>
        <v>132</v>
      </c>
    </row>
    <row r="1395" spans="1:4" x14ac:dyDescent="0.25">
      <c r="D1395" t="str">
        <f t="shared" si="21"/>
        <v/>
      </c>
    </row>
    <row r="1396" spans="1:4" x14ac:dyDescent="0.25">
      <c r="B1396" s="5">
        <v>1</v>
      </c>
      <c r="C1396" t="s">
        <v>27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s="4" t="s">
        <v>753</v>
      </c>
      <c r="D1398">
        <f t="shared" si="21"/>
        <v>6</v>
      </c>
    </row>
    <row r="1399" spans="1:4" x14ac:dyDescent="0.25">
      <c r="D1399" t="str">
        <f t="shared" si="21"/>
        <v/>
      </c>
    </row>
    <row r="1400" spans="1:4" x14ac:dyDescent="0.25">
      <c r="B1400" s="5">
        <v>1</v>
      </c>
      <c r="C1400" t="s">
        <v>356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754</v>
      </c>
      <c r="D1402">
        <f t="shared" si="21"/>
        <v>3</v>
      </c>
    </row>
    <row r="1403" spans="1:4" x14ac:dyDescent="0.25">
      <c r="D1403" t="str">
        <f t="shared" si="21"/>
        <v/>
      </c>
    </row>
    <row r="1404" spans="1:4" x14ac:dyDescent="0.25">
      <c r="B1404" s="5">
        <v>1</v>
      </c>
      <c r="C1404" t="s">
        <v>34</v>
      </c>
      <c r="D1404" t="str">
        <f t="shared" si="21"/>
        <v/>
      </c>
    </row>
    <row r="1405" spans="1:4" x14ac:dyDescent="0.25">
      <c r="D1405" t="str">
        <f t="shared" si="21"/>
        <v/>
      </c>
    </row>
    <row r="1406" spans="1:4" x14ac:dyDescent="0.25">
      <c r="A1406" t="s">
        <v>755</v>
      </c>
      <c r="D1406">
        <f t="shared" si="21"/>
        <v>1</v>
      </c>
    </row>
    <row r="1407" spans="1:4" x14ac:dyDescent="0.25">
      <c r="D1407" t="str">
        <f t="shared" si="21"/>
        <v/>
      </c>
    </row>
    <row r="1408" spans="1:4" x14ac:dyDescent="0.25">
      <c r="B1408" s="5">
        <v>1</v>
      </c>
      <c r="C1408" t="s">
        <v>34</v>
      </c>
      <c r="D1408" t="str">
        <f t="shared" si="21"/>
        <v/>
      </c>
    </row>
    <row r="1409" spans="1:4" x14ac:dyDescent="0.25">
      <c r="D1409" t="str">
        <f t="shared" si="21"/>
        <v/>
      </c>
    </row>
    <row r="1410" spans="1:4" x14ac:dyDescent="0.25">
      <c r="A1410" t="s">
        <v>756</v>
      </c>
      <c r="D1410">
        <f t="shared" si="21"/>
        <v>3</v>
      </c>
    </row>
    <row r="1411" spans="1:4" x14ac:dyDescent="0.25">
      <c r="D1411" t="str">
        <f t="shared" ref="D1411:D1474" si="22">IFERROR(HLOOKUP($A1411,$F$2:$LJ$3,2,FALSE),"")</f>
        <v/>
      </c>
    </row>
    <row r="1412" spans="1:4" x14ac:dyDescent="0.25">
      <c r="B1412" s="5">
        <v>1</v>
      </c>
      <c r="C1412" t="s">
        <v>34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A1414" t="s">
        <v>757</v>
      </c>
      <c r="D1414">
        <f t="shared" si="22"/>
        <v>4</v>
      </c>
    </row>
    <row r="1415" spans="1:4" x14ac:dyDescent="0.25">
      <c r="D1415" t="str">
        <f t="shared" si="22"/>
        <v/>
      </c>
    </row>
    <row r="1416" spans="1:4" x14ac:dyDescent="0.25">
      <c r="B1416" s="5">
        <v>1</v>
      </c>
      <c r="C1416" t="s">
        <v>21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A1418" t="s">
        <v>758</v>
      </c>
      <c r="D1418">
        <f t="shared" si="22"/>
        <v>20</v>
      </c>
    </row>
    <row r="1419" spans="1:4" x14ac:dyDescent="0.25">
      <c r="D1419" t="str">
        <f t="shared" si="22"/>
        <v/>
      </c>
    </row>
    <row r="1420" spans="1:4" x14ac:dyDescent="0.25">
      <c r="B1420" s="5">
        <v>0.746</v>
      </c>
      <c r="C1420" t="s">
        <v>28</v>
      </c>
      <c r="D1420" t="str">
        <f t="shared" si="22"/>
        <v/>
      </c>
    </row>
    <row r="1421" spans="1:4" x14ac:dyDescent="0.25">
      <c r="B1421" s="5">
        <v>0.253</v>
      </c>
      <c r="C1421" t="s">
        <v>27</v>
      </c>
      <c r="D1421" t="str">
        <f t="shared" si="22"/>
        <v/>
      </c>
    </row>
    <row r="1422" spans="1:4" x14ac:dyDescent="0.25">
      <c r="D1422" t="str">
        <f t="shared" si="22"/>
        <v/>
      </c>
    </row>
    <row r="1423" spans="1:4" x14ac:dyDescent="0.25">
      <c r="A1423" t="s">
        <v>759</v>
      </c>
      <c r="D1423">
        <f t="shared" si="22"/>
        <v>90</v>
      </c>
    </row>
    <row r="1424" spans="1:4" x14ac:dyDescent="0.25">
      <c r="D1424" t="str">
        <f t="shared" si="22"/>
        <v/>
      </c>
    </row>
    <row r="1425" spans="1:4" x14ac:dyDescent="0.25">
      <c r="B1425" s="5">
        <v>0.35899999999999999</v>
      </c>
      <c r="C1425" t="s">
        <v>34</v>
      </c>
      <c r="D1425" t="str">
        <f t="shared" si="22"/>
        <v/>
      </c>
    </row>
    <row r="1426" spans="1:4" x14ac:dyDescent="0.25">
      <c r="B1426" s="5">
        <v>0.64</v>
      </c>
      <c r="C1426" t="s">
        <v>27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760</v>
      </c>
      <c r="D1428">
        <f t="shared" si="22"/>
        <v>11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24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761</v>
      </c>
      <c r="D1432">
        <f t="shared" si="22"/>
        <v>1</v>
      </c>
    </row>
    <row r="1433" spans="1:4" x14ac:dyDescent="0.25">
      <c r="D1433" t="str">
        <f t="shared" si="22"/>
        <v/>
      </c>
    </row>
    <row r="1434" spans="1:4" x14ac:dyDescent="0.25">
      <c r="B1434" s="5">
        <v>1</v>
      </c>
      <c r="C1434" t="s">
        <v>24</v>
      </c>
      <c r="D1434" t="str">
        <f t="shared" si="22"/>
        <v/>
      </c>
    </row>
    <row r="1435" spans="1:4" x14ac:dyDescent="0.25">
      <c r="D1435" t="str">
        <f t="shared" si="22"/>
        <v/>
      </c>
    </row>
    <row r="1436" spans="1:4" x14ac:dyDescent="0.25">
      <c r="A1436" t="s">
        <v>762</v>
      </c>
      <c r="D1436">
        <f t="shared" si="22"/>
        <v>82</v>
      </c>
    </row>
    <row r="1437" spans="1:4" x14ac:dyDescent="0.25">
      <c r="D1437" t="str">
        <f t="shared" si="22"/>
        <v/>
      </c>
    </row>
    <row r="1438" spans="1:4" x14ac:dyDescent="0.25">
      <c r="B1438" s="5">
        <v>0.33300000000000002</v>
      </c>
      <c r="C1438" t="s">
        <v>34</v>
      </c>
      <c r="D1438" t="str">
        <f t="shared" si="22"/>
        <v/>
      </c>
    </row>
    <row r="1439" spans="1:4" x14ac:dyDescent="0.25">
      <c r="B1439" s="5">
        <v>0.66600000000000004</v>
      </c>
      <c r="C1439" t="s">
        <v>24</v>
      </c>
      <c r="D1439" t="str">
        <f t="shared" si="22"/>
        <v/>
      </c>
    </row>
    <row r="1440" spans="1:4" x14ac:dyDescent="0.25">
      <c r="D1440" t="str">
        <f t="shared" si="22"/>
        <v/>
      </c>
    </row>
    <row r="1441" spans="1:4" x14ac:dyDescent="0.25">
      <c r="A1441" t="s">
        <v>763</v>
      </c>
      <c r="D1441">
        <f t="shared" si="22"/>
        <v>21</v>
      </c>
    </row>
    <row r="1442" spans="1:4" x14ac:dyDescent="0.25">
      <c r="D1442" t="str">
        <f t="shared" si="22"/>
        <v/>
      </c>
    </row>
    <row r="1443" spans="1:4" x14ac:dyDescent="0.25">
      <c r="B1443" s="5">
        <v>1</v>
      </c>
      <c r="C1443" t="s">
        <v>27</v>
      </c>
      <c r="D1443" t="str">
        <f t="shared" si="22"/>
        <v/>
      </c>
    </row>
    <row r="1444" spans="1:4" x14ac:dyDescent="0.25">
      <c r="D1444" t="str">
        <f t="shared" si="22"/>
        <v/>
      </c>
    </row>
    <row r="1445" spans="1:4" x14ac:dyDescent="0.25">
      <c r="A1445" t="s">
        <v>764</v>
      </c>
      <c r="D1445">
        <f t="shared" si="22"/>
        <v>4</v>
      </c>
    </row>
    <row r="1446" spans="1:4" x14ac:dyDescent="0.25">
      <c r="D1446" t="str">
        <f t="shared" si="22"/>
        <v/>
      </c>
    </row>
    <row r="1447" spans="1:4" x14ac:dyDescent="0.25">
      <c r="B1447" s="5">
        <v>1</v>
      </c>
      <c r="C1447" t="s">
        <v>34</v>
      </c>
      <c r="D1447" t="str">
        <f t="shared" si="22"/>
        <v/>
      </c>
    </row>
    <row r="1448" spans="1:4" x14ac:dyDescent="0.25">
      <c r="D1448" t="str">
        <f t="shared" si="22"/>
        <v/>
      </c>
    </row>
    <row r="1449" spans="1:4" x14ac:dyDescent="0.25">
      <c r="A1449" t="s">
        <v>765</v>
      </c>
      <c r="D1449">
        <f t="shared" si="22"/>
        <v>21</v>
      </c>
    </row>
    <row r="1450" spans="1:4" x14ac:dyDescent="0.25">
      <c r="D1450" t="str">
        <f t="shared" si="22"/>
        <v/>
      </c>
    </row>
    <row r="1451" spans="1:4" x14ac:dyDescent="0.25">
      <c r="B1451" s="5">
        <v>1</v>
      </c>
      <c r="C1451" t="s">
        <v>34</v>
      </c>
      <c r="D1451" t="str">
        <f t="shared" si="22"/>
        <v/>
      </c>
    </row>
    <row r="1452" spans="1:4" x14ac:dyDescent="0.25">
      <c r="D1452" t="str">
        <f t="shared" si="22"/>
        <v/>
      </c>
    </row>
    <row r="1453" spans="1:4" x14ac:dyDescent="0.25">
      <c r="A1453" t="s">
        <v>766</v>
      </c>
      <c r="D1453">
        <f t="shared" si="22"/>
        <v>4</v>
      </c>
    </row>
    <row r="1454" spans="1:4" x14ac:dyDescent="0.25">
      <c r="D1454" t="str">
        <f t="shared" si="22"/>
        <v/>
      </c>
    </row>
    <row r="1455" spans="1:4" x14ac:dyDescent="0.25">
      <c r="B1455" s="5">
        <v>1</v>
      </c>
      <c r="C1455" t="s">
        <v>34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767</v>
      </c>
      <c r="D1457">
        <f t="shared" si="22"/>
        <v>103</v>
      </c>
    </row>
    <row r="1458" spans="1:4" x14ac:dyDescent="0.25">
      <c r="D1458" t="str">
        <f t="shared" si="22"/>
        <v/>
      </c>
    </row>
    <row r="1459" spans="1:4" x14ac:dyDescent="0.25">
      <c r="B1459" s="5">
        <v>0.33900000000000002</v>
      </c>
      <c r="C1459" t="s">
        <v>34</v>
      </c>
      <c r="D1459" t="str">
        <f t="shared" si="22"/>
        <v/>
      </c>
    </row>
    <row r="1460" spans="1:4" x14ac:dyDescent="0.25">
      <c r="B1460" s="5">
        <v>0.66</v>
      </c>
      <c r="C1460" t="s">
        <v>24</v>
      </c>
      <c r="D1460" t="str">
        <f t="shared" si="22"/>
        <v/>
      </c>
    </row>
    <row r="1461" spans="1:4" x14ac:dyDescent="0.25">
      <c r="D1461" t="str">
        <f t="shared" si="22"/>
        <v/>
      </c>
    </row>
    <row r="1462" spans="1:4" x14ac:dyDescent="0.25">
      <c r="A1462" t="s">
        <v>768</v>
      </c>
      <c r="D1462">
        <f t="shared" si="22"/>
        <v>179</v>
      </c>
    </row>
    <row r="1463" spans="1:4" x14ac:dyDescent="0.25">
      <c r="D1463" t="str">
        <f t="shared" si="22"/>
        <v/>
      </c>
    </row>
    <row r="1464" spans="1:4" x14ac:dyDescent="0.25">
      <c r="B1464" s="5">
        <v>1</v>
      </c>
      <c r="C1464" t="s">
        <v>24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769</v>
      </c>
      <c r="D1466">
        <f t="shared" si="22"/>
        <v>6</v>
      </c>
    </row>
    <row r="1467" spans="1:4" x14ac:dyDescent="0.25">
      <c r="D1467" t="str">
        <f t="shared" si="22"/>
        <v/>
      </c>
    </row>
    <row r="1468" spans="1:4" x14ac:dyDescent="0.25">
      <c r="B1468" s="5">
        <v>1</v>
      </c>
      <c r="C1468" t="s">
        <v>27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770</v>
      </c>
      <c r="D1470">
        <f t="shared" si="22"/>
        <v>7</v>
      </c>
    </row>
    <row r="1471" spans="1:4" x14ac:dyDescent="0.25">
      <c r="D1471" t="str">
        <f t="shared" si="22"/>
        <v/>
      </c>
    </row>
    <row r="1472" spans="1:4" x14ac:dyDescent="0.25">
      <c r="B1472" s="5">
        <v>1</v>
      </c>
      <c r="C1472" t="s">
        <v>27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771</v>
      </c>
      <c r="D1474">
        <f t="shared" si="22"/>
        <v>4</v>
      </c>
    </row>
    <row r="1475" spans="1:4" x14ac:dyDescent="0.25">
      <c r="D1475" t="str">
        <f t="shared" ref="D1475:D1538" si="23">IFERROR(HLOOKUP($A1475,$F$2:$LJ$3,2,FALSE),"")</f>
        <v/>
      </c>
    </row>
    <row r="1476" spans="1:4" x14ac:dyDescent="0.25">
      <c r="B1476" s="5">
        <v>1</v>
      </c>
      <c r="C1476" t="s">
        <v>24</v>
      </c>
      <c r="D1476" t="str">
        <f t="shared" si="23"/>
        <v/>
      </c>
    </row>
    <row r="1477" spans="1:4" x14ac:dyDescent="0.25">
      <c r="D1477" t="str">
        <f t="shared" si="23"/>
        <v/>
      </c>
    </row>
    <row r="1478" spans="1:4" x14ac:dyDescent="0.25">
      <c r="A1478" t="s">
        <v>772</v>
      </c>
      <c r="D1478">
        <f t="shared" si="23"/>
        <v>2</v>
      </c>
    </row>
    <row r="1479" spans="1:4" x14ac:dyDescent="0.25">
      <c r="D1479" t="str">
        <f t="shared" si="23"/>
        <v/>
      </c>
    </row>
    <row r="1480" spans="1:4" x14ac:dyDescent="0.25">
      <c r="B1480" s="5">
        <v>1</v>
      </c>
      <c r="C1480" t="s">
        <v>66</v>
      </c>
      <c r="D1480" t="str">
        <f t="shared" si="23"/>
        <v/>
      </c>
    </row>
    <row r="1481" spans="1:4" x14ac:dyDescent="0.25">
      <c r="D1481" t="str">
        <f t="shared" si="23"/>
        <v/>
      </c>
    </row>
    <row r="1482" spans="1:4" x14ac:dyDescent="0.25">
      <c r="A1482" t="s">
        <v>773</v>
      </c>
      <c r="D1482">
        <f t="shared" si="23"/>
        <v>6</v>
      </c>
    </row>
    <row r="1483" spans="1:4" x14ac:dyDescent="0.25">
      <c r="D1483" t="str">
        <f t="shared" si="23"/>
        <v/>
      </c>
    </row>
    <row r="1484" spans="1:4" x14ac:dyDescent="0.25">
      <c r="B1484" s="5">
        <v>1</v>
      </c>
      <c r="C1484" t="s">
        <v>28</v>
      </c>
      <c r="D1484" t="str">
        <f t="shared" si="23"/>
        <v/>
      </c>
    </row>
    <row r="1485" spans="1:4" x14ac:dyDescent="0.25">
      <c r="D1485" t="str">
        <f t="shared" si="23"/>
        <v/>
      </c>
    </row>
    <row r="1486" spans="1:4" x14ac:dyDescent="0.25">
      <c r="A1486" t="s">
        <v>774</v>
      </c>
      <c r="D1486">
        <f t="shared" si="23"/>
        <v>6</v>
      </c>
    </row>
    <row r="1487" spans="1:4" x14ac:dyDescent="0.25">
      <c r="D1487" t="str">
        <f t="shared" si="23"/>
        <v/>
      </c>
    </row>
    <row r="1488" spans="1:4" x14ac:dyDescent="0.25">
      <c r="B1488" s="5">
        <v>1</v>
      </c>
      <c r="C1488" t="s">
        <v>24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775</v>
      </c>
      <c r="D1490">
        <f t="shared" si="23"/>
        <v>2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30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776</v>
      </c>
      <c r="D1494">
        <f t="shared" si="23"/>
        <v>272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24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777</v>
      </c>
      <c r="D1498">
        <f t="shared" si="23"/>
        <v>271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24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778</v>
      </c>
      <c r="D1502">
        <f t="shared" si="23"/>
        <v>8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779</v>
      </c>
      <c r="D1506">
        <f t="shared" si="23"/>
        <v>514</v>
      </c>
    </row>
    <row r="1507" spans="1:4" x14ac:dyDescent="0.25">
      <c r="D1507" t="str">
        <f t="shared" si="23"/>
        <v/>
      </c>
    </row>
    <row r="1508" spans="1:4" x14ac:dyDescent="0.25">
      <c r="B1508" s="5">
        <v>2E-3</v>
      </c>
      <c r="C1508" t="s">
        <v>84</v>
      </c>
      <c r="D1508" t="str">
        <f t="shared" si="23"/>
        <v/>
      </c>
    </row>
    <row r="1509" spans="1:4" x14ac:dyDescent="0.25">
      <c r="B1509" s="5">
        <v>0.97899999999999998</v>
      </c>
      <c r="C1509" t="s">
        <v>30</v>
      </c>
      <c r="D1509" t="str">
        <f t="shared" si="23"/>
        <v/>
      </c>
    </row>
    <row r="1510" spans="1:4" x14ac:dyDescent="0.25">
      <c r="B1510" s="5">
        <v>3.0000000000000001E-3</v>
      </c>
      <c r="C1510" t="s">
        <v>197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A1512" t="s">
        <v>780</v>
      </c>
      <c r="D1512">
        <f t="shared" si="23"/>
        <v>2</v>
      </c>
    </row>
    <row r="1513" spans="1:4" x14ac:dyDescent="0.25">
      <c r="D1513" t="str">
        <f t="shared" si="23"/>
        <v/>
      </c>
    </row>
    <row r="1514" spans="1:4" x14ac:dyDescent="0.25">
      <c r="B1514" s="5">
        <v>1</v>
      </c>
      <c r="C1514" t="s">
        <v>34</v>
      </c>
      <c r="D1514" t="str">
        <f t="shared" si="23"/>
        <v/>
      </c>
    </row>
    <row r="1515" spans="1:4" x14ac:dyDescent="0.25">
      <c r="D1515" t="str">
        <f t="shared" si="23"/>
        <v/>
      </c>
    </row>
    <row r="1516" spans="1:4" x14ac:dyDescent="0.25">
      <c r="A1516" t="s">
        <v>781</v>
      </c>
      <c r="D1516">
        <f t="shared" si="23"/>
        <v>3</v>
      </c>
    </row>
    <row r="1517" spans="1:4" x14ac:dyDescent="0.25">
      <c r="D1517" t="str">
        <f t="shared" si="23"/>
        <v/>
      </c>
    </row>
    <row r="1518" spans="1:4" x14ac:dyDescent="0.25">
      <c r="B1518" s="5">
        <v>1</v>
      </c>
      <c r="C1518" t="s">
        <v>34</v>
      </c>
      <c r="D1518" t="str">
        <f t="shared" si="23"/>
        <v/>
      </c>
    </row>
    <row r="1519" spans="1:4" x14ac:dyDescent="0.25">
      <c r="D1519" t="str">
        <f t="shared" si="23"/>
        <v/>
      </c>
    </row>
    <row r="1520" spans="1:4" x14ac:dyDescent="0.25">
      <c r="A1520" t="s">
        <v>782</v>
      </c>
      <c r="D1520">
        <f t="shared" si="23"/>
        <v>9</v>
      </c>
    </row>
    <row r="1521" spans="1:4" x14ac:dyDescent="0.25">
      <c r="D1521" t="str">
        <f t="shared" si="23"/>
        <v/>
      </c>
    </row>
    <row r="1522" spans="1:4" x14ac:dyDescent="0.25">
      <c r="B1522" s="5">
        <v>1</v>
      </c>
      <c r="C1522" t="s">
        <v>66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783</v>
      </c>
      <c r="D1524">
        <f t="shared" si="23"/>
        <v>4</v>
      </c>
    </row>
    <row r="1525" spans="1:4" x14ac:dyDescent="0.25"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784</v>
      </c>
      <c r="D1527">
        <f t="shared" si="23"/>
        <v>21</v>
      </c>
    </row>
    <row r="1528" spans="1:4" x14ac:dyDescent="0.25">
      <c r="D1528" t="str">
        <f t="shared" si="23"/>
        <v/>
      </c>
    </row>
    <row r="1529" spans="1:4" x14ac:dyDescent="0.25">
      <c r="B1529" s="5">
        <v>0.14199999999999999</v>
      </c>
      <c r="C1529" t="s">
        <v>34</v>
      </c>
      <c r="D1529" t="str">
        <f t="shared" si="23"/>
        <v/>
      </c>
    </row>
    <row r="1530" spans="1:4" x14ac:dyDescent="0.25">
      <c r="B1530" s="5">
        <v>0.85699999999999998</v>
      </c>
      <c r="C1530" t="s">
        <v>24</v>
      </c>
      <c r="D1530" t="str">
        <f t="shared" si="23"/>
        <v/>
      </c>
    </row>
    <row r="1531" spans="1:4" x14ac:dyDescent="0.25">
      <c r="D1531" t="str">
        <f t="shared" si="23"/>
        <v/>
      </c>
    </row>
    <row r="1532" spans="1:4" x14ac:dyDescent="0.25">
      <c r="A1532" t="s">
        <v>785</v>
      </c>
      <c r="D1532">
        <f t="shared" si="23"/>
        <v>4</v>
      </c>
    </row>
    <row r="1533" spans="1:4" x14ac:dyDescent="0.25">
      <c r="D1533" t="str">
        <f t="shared" si="23"/>
        <v/>
      </c>
    </row>
    <row r="1534" spans="1:4" x14ac:dyDescent="0.25">
      <c r="B1534" s="5">
        <v>1</v>
      </c>
      <c r="C1534" t="s">
        <v>356</v>
      </c>
      <c r="D1534" t="str">
        <f t="shared" si="23"/>
        <v/>
      </c>
    </row>
    <row r="1535" spans="1:4" x14ac:dyDescent="0.25">
      <c r="D1535" t="str">
        <f t="shared" si="23"/>
        <v/>
      </c>
    </row>
    <row r="1536" spans="1:4" x14ac:dyDescent="0.25">
      <c r="A1536" t="s">
        <v>786</v>
      </c>
      <c r="D1536">
        <f t="shared" si="23"/>
        <v>4</v>
      </c>
    </row>
    <row r="1537" spans="1:4" x14ac:dyDescent="0.25">
      <c r="D1537" t="str">
        <f t="shared" si="23"/>
        <v/>
      </c>
    </row>
    <row r="1538" spans="1:4" x14ac:dyDescent="0.25">
      <c r="B1538" s="5">
        <v>1</v>
      </c>
      <c r="C1538" t="s">
        <v>34</v>
      </c>
      <c r="D1538" t="str">
        <f t="shared" si="23"/>
        <v/>
      </c>
    </row>
    <row r="1539" spans="1:4" x14ac:dyDescent="0.25">
      <c r="D1539" t="str">
        <f t="shared" ref="D1539:D1602" si="24">IFERROR(HLOOKUP($A1539,$F$2:$LJ$3,2,FALSE),"")</f>
        <v/>
      </c>
    </row>
    <row r="1540" spans="1:4" x14ac:dyDescent="0.25">
      <c r="A1540" t="s">
        <v>787</v>
      </c>
      <c r="D1540">
        <f t="shared" si="24"/>
        <v>43</v>
      </c>
    </row>
    <row r="1541" spans="1:4" x14ac:dyDescent="0.25">
      <c r="D1541" t="str">
        <f t="shared" si="24"/>
        <v/>
      </c>
    </row>
    <row r="1542" spans="1:4" x14ac:dyDescent="0.25">
      <c r="B1542" s="5">
        <v>1</v>
      </c>
      <c r="C1542" t="s">
        <v>24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788</v>
      </c>
      <c r="D1544">
        <f t="shared" si="24"/>
        <v>7</v>
      </c>
    </row>
    <row r="1545" spans="1:4" x14ac:dyDescent="0.25">
      <c r="D1545" t="str">
        <f t="shared" si="24"/>
        <v/>
      </c>
    </row>
    <row r="1546" spans="1:4" x14ac:dyDescent="0.25">
      <c r="B1546" s="5">
        <v>1</v>
      </c>
      <c r="C1546" t="s">
        <v>33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789</v>
      </c>
      <c r="D1548">
        <f t="shared" si="24"/>
        <v>1</v>
      </c>
    </row>
    <row r="1549" spans="1:4" x14ac:dyDescent="0.25">
      <c r="D1549" t="str">
        <f t="shared" si="24"/>
        <v/>
      </c>
    </row>
    <row r="1550" spans="1:4" x14ac:dyDescent="0.25">
      <c r="B1550" s="5">
        <v>1</v>
      </c>
      <c r="C1550" t="s">
        <v>34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790</v>
      </c>
      <c r="D1552">
        <f t="shared" si="24"/>
        <v>4</v>
      </c>
    </row>
    <row r="1553" spans="1:4" x14ac:dyDescent="0.25">
      <c r="D1553" t="str">
        <f t="shared" si="24"/>
        <v/>
      </c>
    </row>
    <row r="1554" spans="1:4" x14ac:dyDescent="0.25">
      <c r="B1554" s="5">
        <v>1</v>
      </c>
      <c r="C1554" t="s">
        <v>34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s="4" t="s">
        <v>791</v>
      </c>
      <c r="D1556">
        <f t="shared" si="24"/>
        <v>2</v>
      </c>
    </row>
    <row r="1557" spans="1:4" x14ac:dyDescent="0.25">
      <c r="D1557" t="str">
        <f t="shared" si="24"/>
        <v/>
      </c>
    </row>
    <row r="1558" spans="1:4" x14ac:dyDescent="0.25">
      <c r="B1558" s="5">
        <v>1</v>
      </c>
      <c r="C1558" t="s">
        <v>66</v>
      </c>
      <c r="D1558" t="str">
        <f t="shared" si="24"/>
        <v/>
      </c>
    </row>
    <row r="1559" spans="1:4" x14ac:dyDescent="0.25">
      <c r="D1559" t="str">
        <f t="shared" si="24"/>
        <v/>
      </c>
    </row>
    <row r="1560" spans="1:4" x14ac:dyDescent="0.25">
      <c r="A1560" t="s">
        <v>792</v>
      </c>
      <c r="D1560">
        <f t="shared" si="24"/>
        <v>8</v>
      </c>
    </row>
    <row r="1561" spans="1:4" x14ac:dyDescent="0.25">
      <c r="D1561" t="str">
        <f t="shared" si="24"/>
        <v/>
      </c>
    </row>
    <row r="1562" spans="1:4" x14ac:dyDescent="0.25">
      <c r="B1562" s="5">
        <v>1</v>
      </c>
      <c r="C1562" t="s">
        <v>28</v>
      </c>
      <c r="D1562" t="str">
        <f t="shared" si="24"/>
        <v/>
      </c>
    </row>
    <row r="1563" spans="1:4" x14ac:dyDescent="0.25">
      <c r="D1563" t="str">
        <f t="shared" si="24"/>
        <v/>
      </c>
    </row>
    <row r="1564" spans="1:4" x14ac:dyDescent="0.25">
      <c r="A1564" t="s">
        <v>793</v>
      </c>
      <c r="D1564">
        <f t="shared" si="24"/>
        <v>11</v>
      </c>
    </row>
    <row r="1565" spans="1:4" x14ac:dyDescent="0.25">
      <c r="D1565" t="str">
        <f t="shared" si="24"/>
        <v/>
      </c>
    </row>
    <row r="1566" spans="1:4" x14ac:dyDescent="0.25">
      <c r="B1566" s="5">
        <v>1</v>
      </c>
      <c r="C1566" t="s">
        <v>28</v>
      </c>
      <c r="D1566" t="str">
        <f t="shared" si="24"/>
        <v/>
      </c>
    </row>
    <row r="1567" spans="1:4" x14ac:dyDescent="0.25">
      <c r="D1567" t="str">
        <f t="shared" si="24"/>
        <v/>
      </c>
    </row>
    <row r="1568" spans="1:4" x14ac:dyDescent="0.25">
      <c r="A1568" t="s">
        <v>794</v>
      </c>
      <c r="D1568">
        <f t="shared" si="24"/>
        <v>49</v>
      </c>
    </row>
    <row r="1569" spans="1:4" x14ac:dyDescent="0.25">
      <c r="D1569" t="str">
        <f t="shared" si="24"/>
        <v/>
      </c>
    </row>
    <row r="1570" spans="1:4" x14ac:dyDescent="0.25">
      <c r="B1570" s="5">
        <v>0.97899999999999998</v>
      </c>
      <c r="C1570" t="s">
        <v>321</v>
      </c>
      <c r="D1570" t="str">
        <f t="shared" si="24"/>
        <v/>
      </c>
    </row>
    <row r="1571" spans="1:4" x14ac:dyDescent="0.25">
      <c r="B1571" s="5">
        <v>0.02</v>
      </c>
      <c r="C1571" t="s">
        <v>41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A1573" t="s">
        <v>795</v>
      </c>
      <c r="D1573">
        <f t="shared" si="24"/>
        <v>30</v>
      </c>
    </row>
    <row r="1574" spans="1:4" x14ac:dyDescent="0.25">
      <c r="D1574" t="str">
        <f t="shared" si="24"/>
        <v/>
      </c>
    </row>
    <row r="1575" spans="1:4" x14ac:dyDescent="0.25">
      <c r="B1575" s="5">
        <v>9.0999999999999998E-2</v>
      </c>
      <c r="C1575" t="s">
        <v>321</v>
      </c>
      <c r="D1575" t="str">
        <f t="shared" si="24"/>
        <v/>
      </c>
    </row>
    <row r="1576" spans="1:4" x14ac:dyDescent="0.25">
      <c r="B1576" s="5">
        <v>0.88</v>
      </c>
      <c r="C1576" t="s">
        <v>41</v>
      </c>
      <c r="D1576" t="str">
        <f t="shared" si="24"/>
        <v/>
      </c>
    </row>
    <row r="1577" spans="1:4" x14ac:dyDescent="0.25">
      <c r="B1577" s="5">
        <v>2.7E-2</v>
      </c>
      <c r="C1577" t="s">
        <v>22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796</v>
      </c>
      <c r="D1579">
        <f t="shared" si="24"/>
        <v>95</v>
      </c>
    </row>
    <row r="1580" spans="1:4" x14ac:dyDescent="0.25">
      <c r="D1580" t="str">
        <f t="shared" si="24"/>
        <v/>
      </c>
    </row>
    <row r="1581" spans="1:4" x14ac:dyDescent="0.25">
      <c r="B1581" s="5">
        <v>0.30499999999999999</v>
      </c>
      <c r="C1581" t="s">
        <v>41</v>
      </c>
      <c r="D1581" t="str">
        <f t="shared" si="24"/>
        <v/>
      </c>
    </row>
    <row r="1582" spans="1:4" x14ac:dyDescent="0.25">
      <c r="B1582" s="5">
        <v>0.69399999999999995</v>
      </c>
      <c r="C1582" t="s">
        <v>22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797</v>
      </c>
      <c r="D1584">
        <f t="shared" si="24"/>
        <v>63</v>
      </c>
    </row>
    <row r="1585" spans="1:4" x14ac:dyDescent="0.25">
      <c r="D1585" t="str">
        <f t="shared" si="24"/>
        <v/>
      </c>
    </row>
    <row r="1586" spans="1:4" x14ac:dyDescent="0.25">
      <c r="B1586" s="5">
        <v>1</v>
      </c>
      <c r="C1586" t="s">
        <v>321</v>
      </c>
      <c r="D1586" t="str">
        <f t="shared" si="24"/>
        <v/>
      </c>
    </row>
    <row r="1587" spans="1:4" x14ac:dyDescent="0.25">
      <c r="D1587" t="str">
        <f t="shared" si="24"/>
        <v/>
      </c>
    </row>
    <row r="1588" spans="1:4" x14ac:dyDescent="0.25">
      <c r="A1588" t="s">
        <v>798</v>
      </c>
      <c r="D1588">
        <f t="shared" si="24"/>
        <v>463</v>
      </c>
    </row>
    <row r="1589" spans="1:4" x14ac:dyDescent="0.25">
      <c r="D1589" t="str">
        <f t="shared" si="24"/>
        <v/>
      </c>
    </row>
    <row r="1590" spans="1:4" x14ac:dyDescent="0.25">
      <c r="B1590" s="5">
        <v>0.97</v>
      </c>
      <c r="C1590" t="s">
        <v>321</v>
      </c>
      <c r="D1590" t="str">
        <f t="shared" si="24"/>
        <v/>
      </c>
    </row>
    <row r="1591" spans="1:4" x14ac:dyDescent="0.25">
      <c r="B1591" s="5">
        <v>2.9000000000000001E-2</v>
      </c>
      <c r="C1591" t="s">
        <v>19</v>
      </c>
      <c r="D1591" t="str">
        <f t="shared" si="24"/>
        <v/>
      </c>
    </row>
    <row r="1592" spans="1:4" x14ac:dyDescent="0.25">
      <c r="D1592" t="str">
        <f t="shared" si="24"/>
        <v/>
      </c>
    </row>
    <row r="1593" spans="1:4" x14ac:dyDescent="0.25">
      <c r="A1593" t="s">
        <v>799</v>
      </c>
      <c r="D1593">
        <f t="shared" si="24"/>
        <v>12</v>
      </c>
    </row>
    <row r="1594" spans="1:4" x14ac:dyDescent="0.25">
      <c r="D1594" t="str">
        <f t="shared" si="24"/>
        <v/>
      </c>
    </row>
    <row r="1595" spans="1:4" x14ac:dyDescent="0.25">
      <c r="B1595" s="5">
        <v>0.80600000000000005</v>
      </c>
      <c r="C1595" t="s">
        <v>691</v>
      </c>
      <c r="D1595" t="str">
        <f t="shared" si="24"/>
        <v/>
      </c>
    </row>
    <row r="1596" spans="1:4" x14ac:dyDescent="0.25">
      <c r="B1596" s="5">
        <v>0.193</v>
      </c>
      <c r="C1596" t="s">
        <v>19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800</v>
      </c>
      <c r="D1598">
        <f t="shared" si="24"/>
        <v>37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19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801</v>
      </c>
      <c r="D1602">
        <f t="shared" si="24"/>
        <v>4</v>
      </c>
    </row>
    <row r="1603" spans="1:4" x14ac:dyDescent="0.25">
      <c r="D1603" t="str">
        <f t="shared" ref="D1603:D1612" si="25">IFERROR(HLOOKUP($A1603,$F$2:$LJ$3,2,FALSE),"")</f>
        <v/>
      </c>
    </row>
    <row r="1604" spans="1:4" x14ac:dyDescent="0.25">
      <c r="B1604" s="5">
        <v>1</v>
      </c>
      <c r="C1604" t="s">
        <v>84</v>
      </c>
      <c r="D1604" t="str">
        <f t="shared" si="25"/>
        <v/>
      </c>
    </row>
    <row r="1605" spans="1:4" x14ac:dyDescent="0.25">
      <c r="A1605" t="s">
        <v>36</v>
      </c>
      <c r="B1605" t="s">
        <v>802</v>
      </c>
      <c r="D1605" t="str">
        <f t="shared" si="25"/>
        <v/>
      </c>
    </row>
    <row r="1606" spans="1:4" x14ac:dyDescent="0.25">
      <c r="A1606" t="s">
        <v>803</v>
      </c>
      <c r="D1606">
        <f t="shared" si="25"/>
        <v>14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24</v>
      </c>
      <c r="D1608" t="str">
        <f t="shared" si="25"/>
        <v/>
      </c>
    </row>
    <row r="1609" spans="1:4" x14ac:dyDescent="0.25">
      <c r="A1609" t="s">
        <v>36</v>
      </c>
      <c r="B1609" t="s">
        <v>804</v>
      </c>
      <c r="D1609" t="str">
        <f t="shared" si="25"/>
        <v/>
      </c>
    </row>
    <row r="1610" spans="1:4" x14ac:dyDescent="0.25">
      <c r="A1610" t="s">
        <v>805</v>
      </c>
      <c r="D1610">
        <f t="shared" si="25"/>
        <v>2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32</v>
      </c>
      <c r="D1612" t="str">
        <f t="shared" si="2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opLeftCell="A309" workbookViewId="0">
      <selection activeCell="I318" sqref="H1:I318"/>
    </sheetView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9" x14ac:dyDescent="0.25">
      <c r="A1" t="s">
        <v>434</v>
      </c>
      <c r="B1" t="s">
        <v>37</v>
      </c>
      <c r="C1">
        <v>71</v>
      </c>
      <c r="G1" t="s">
        <v>434</v>
      </c>
      <c r="H1" t="s">
        <v>686</v>
      </c>
      <c r="I1">
        <v>0</v>
      </c>
    </row>
    <row r="2" spans="1:9" x14ac:dyDescent="0.25">
      <c r="A2" t="s">
        <v>434</v>
      </c>
      <c r="B2" t="s">
        <v>374</v>
      </c>
      <c r="C2">
        <v>24</v>
      </c>
      <c r="G2" t="s">
        <v>434</v>
      </c>
      <c r="H2" t="s">
        <v>741</v>
      </c>
      <c r="I2">
        <v>61</v>
      </c>
    </row>
    <row r="3" spans="1:9" x14ac:dyDescent="0.25">
      <c r="A3" t="s">
        <v>434</v>
      </c>
      <c r="B3" t="s">
        <v>355</v>
      </c>
      <c r="C3">
        <v>11</v>
      </c>
      <c r="G3" t="s">
        <v>434</v>
      </c>
      <c r="H3" s="4" t="s">
        <v>461</v>
      </c>
      <c r="I3">
        <v>10</v>
      </c>
    </row>
    <row r="4" spans="1:9" x14ac:dyDescent="0.25">
      <c r="A4" t="s">
        <v>434</v>
      </c>
      <c r="B4" t="s">
        <v>435</v>
      </c>
      <c r="C4">
        <v>1527</v>
      </c>
      <c r="G4" t="s">
        <v>434</v>
      </c>
      <c r="H4" t="s">
        <v>742</v>
      </c>
      <c r="I4">
        <v>93</v>
      </c>
    </row>
    <row r="5" spans="1:9" x14ac:dyDescent="0.25">
      <c r="A5" t="s">
        <v>434</v>
      </c>
      <c r="B5" t="s">
        <v>166</v>
      </c>
      <c r="C5">
        <v>2</v>
      </c>
      <c r="G5" t="s">
        <v>434</v>
      </c>
      <c r="H5" t="s">
        <v>688</v>
      </c>
      <c r="I5">
        <v>4</v>
      </c>
    </row>
    <row r="6" spans="1:9" x14ac:dyDescent="0.25">
      <c r="A6" t="s">
        <v>434</v>
      </c>
      <c r="B6" t="s">
        <v>167</v>
      </c>
      <c r="C6">
        <v>12</v>
      </c>
      <c r="G6" t="s">
        <v>434</v>
      </c>
      <c r="H6" t="s">
        <v>689</v>
      </c>
      <c r="I6">
        <v>21</v>
      </c>
    </row>
    <row r="7" spans="1:9" x14ac:dyDescent="0.25">
      <c r="A7" t="s">
        <v>434</v>
      </c>
      <c r="B7" t="s">
        <v>168</v>
      </c>
      <c r="C7">
        <v>33</v>
      </c>
      <c r="G7" t="s">
        <v>434</v>
      </c>
      <c r="H7" t="s">
        <v>690</v>
      </c>
      <c r="I7">
        <v>2</v>
      </c>
    </row>
    <row r="8" spans="1:9" x14ac:dyDescent="0.25">
      <c r="A8" t="s">
        <v>434</v>
      </c>
      <c r="B8" t="s">
        <v>169</v>
      </c>
      <c r="C8">
        <v>12</v>
      </c>
      <c r="G8" t="s">
        <v>434</v>
      </c>
      <c r="H8" t="s">
        <v>692</v>
      </c>
      <c r="I8">
        <v>6</v>
      </c>
    </row>
    <row r="9" spans="1:9" x14ac:dyDescent="0.25">
      <c r="A9" t="s">
        <v>434</v>
      </c>
      <c r="B9" t="s">
        <v>170</v>
      </c>
      <c r="C9">
        <v>41</v>
      </c>
      <c r="G9" t="s">
        <v>434</v>
      </c>
      <c r="H9" t="s">
        <v>743</v>
      </c>
      <c r="I9">
        <v>2</v>
      </c>
    </row>
    <row r="10" spans="1:9" x14ac:dyDescent="0.25">
      <c r="A10" t="s">
        <v>434</v>
      </c>
      <c r="B10" t="s">
        <v>171</v>
      </c>
      <c r="C10">
        <v>43</v>
      </c>
      <c r="G10" t="s">
        <v>434</v>
      </c>
      <c r="H10" t="s">
        <v>744</v>
      </c>
      <c r="I10">
        <v>119</v>
      </c>
    </row>
    <row r="11" spans="1:9" x14ac:dyDescent="0.25">
      <c r="A11" t="s">
        <v>434</v>
      </c>
      <c r="B11" t="s">
        <v>172</v>
      </c>
      <c r="C11">
        <v>12</v>
      </c>
      <c r="G11" t="s">
        <v>434</v>
      </c>
      <c r="H11" t="s">
        <v>745</v>
      </c>
      <c r="I11">
        <v>12</v>
      </c>
    </row>
    <row r="12" spans="1:9" x14ac:dyDescent="0.25">
      <c r="A12" t="s">
        <v>434</v>
      </c>
      <c r="B12" t="s">
        <v>173</v>
      </c>
      <c r="C12">
        <v>103</v>
      </c>
      <c r="G12" t="s">
        <v>434</v>
      </c>
      <c r="H12" s="4" t="s">
        <v>693</v>
      </c>
      <c r="I12">
        <v>151</v>
      </c>
    </row>
    <row r="13" spans="1:9" x14ac:dyDescent="0.25">
      <c r="A13" t="s">
        <v>434</v>
      </c>
      <c r="B13" t="s">
        <v>174</v>
      </c>
      <c r="C13">
        <v>2</v>
      </c>
      <c r="G13" t="s">
        <v>434</v>
      </c>
      <c r="H13" t="s">
        <v>694</v>
      </c>
      <c r="I13">
        <v>8</v>
      </c>
    </row>
    <row r="14" spans="1:9" x14ac:dyDescent="0.25">
      <c r="A14" t="s">
        <v>434</v>
      </c>
      <c r="B14" t="s">
        <v>175</v>
      </c>
      <c r="C14">
        <v>33</v>
      </c>
      <c r="G14" t="s">
        <v>434</v>
      </c>
      <c r="H14" t="s">
        <v>695</v>
      </c>
      <c r="I14">
        <v>4</v>
      </c>
    </row>
    <row r="15" spans="1:9" x14ac:dyDescent="0.25">
      <c r="A15" t="s">
        <v>434</v>
      </c>
      <c r="B15" t="s">
        <v>176</v>
      </c>
      <c r="C15">
        <v>20</v>
      </c>
      <c r="G15" t="s">
        <v>434</v>
      </c>
      <c r="H15" t="s">
        <v>525</v>
      </c>
      <c r="I15">
        <v>3</v>
      </c>
    </row>
    <row r="16" spans="1:9" x14ac:dyDescent="0.25">
      <c r="A16" t="s">
        <v>434</v>
      </c>
      <c r="B16" t="s">
        <v>177</v>
      </c>
      <c r="C16">
        <v>2</v>
      </c>
      <c r="G16" t="s">
        <v>434</v>
      </c>
      <c r="H16" t="s">
        <v>526</v>
      </c>
      <c r="I16">
        <v>4</v>
      </c>
    </row>
    <row r="17" spans="1:9" x14ac:dyDescent="0.25">
      <c r="A17" t="s">
        <v>434</v>
      </c>
      <c r="B17" t="s">
        <v>81</v>
      </c>
      <c r="C17">
        <v>4</v>
      </c>
      <c r="G17" t="s">
        <v>434</v>
      </c>
      <c r="H17" t="s">
        <v>527</v>
      </c>
      <c r="I17">
        <v>8</v>
      </c>
    </row>
    <row r="18" spans="1:9" x14ac:dyDescent="0.25">
      <c r="A18" t="s">
        <v>434</v>
      </c>
      <c r="B18" t="s">
        <v>178</v>
      </c>
      <c r="C18">
        <v>2</v>
      </c>
      <c r="G18" t="s">
        <v>434</v>
      </c>
      <c r="H18" t="s">
        <v>528</v>
      </c>
      <c r="I18">
        <v>2</v>
      </c>
    </row>
    <row r="19" spans="1:9" x14ac:dyDescent="0.25">
      <c r="A19" t="s">
        <v>434</v>
      </c>
      <c r="B19" t="s">
        <v>179</v>
      </c>
      <c r="C19">
        <v>5</v>
      </c>
      <c r="G19" t="s">
        <v>434</v>
      </c>
      <c r="H19" t="s">
        <v>462</v>
      </c>
      <c r="I19">
        <v>11</v>
      </c>
    </row>
    <row r="20" spans="1:9" x14ac:dyDescent="0.25">
      <c r="A20" t="s">
        <v>434</v>
      </c>
      <c r="B20" t="s">
        <v>180</v>
      </c>
      <c r="C20">
        <v>38</v>
      </c>
      <c r="G20" t="s">
        <v>434</v>
      </c>
      <c r="H20" t="s">
        <v>463</v>
      </c>
      <c r="I20">
        <v>6</v>
      </c>
    </row>
    <row r="21" spans="1:9" x14ac:dyDescent="0.25">
      <c r="A21" t="s">
        <v>434</v>
      </c>
      <c r="B21" t="s">
        <v>318</v>
      </c>
      <c r="C21">
        <v>2</v>
      </c>
      <c r="G21" t="s">
        <v>434</v>
      </c>
      <c r="H21" t="s">
        <v>487</v>
      </c>
    </row>
    <row r="22" spans="1:9" x14ac:dyDescent="0.25">
      <c r="A22" t="s">
        <v>434</v>
      </c>
      <c r="B22" t="s">
        <v>319</v>
      </c>
      <c r="C22">
        <v>147</v>
      </c>
      <c r="G22" t="s">
        <v>434</v>
      </c>
      <c r="H22" t="s">
        <v>488</v>
      </c>
      <c r="I22">
        <v>205</v>
      </c>
    </row>
    <row r="23" spans="1:9" x14ac:dyDescent="0.25">
      <c r="A23" t="s">
        <v>434</v>
      </c>
      <c r="B23" t="s">
        <v>436</v>
      </c>
      <c r="C23">
        <v>1372</v>
      </c>
      <c r="G23" t="s">
        <v>434</v>
      </c>
      <c r="H23" t="s">
        <v>464</v>
      </c>
      <c r="I23">
        <v>6</v>
      </c>
    </row>
    <row r="24" spans="1:9" x14ac:dyDescent="0.25">
      <c r="A24" t="s">
        <v>434</v>
      </c>
      <c r="B24" t="s">
        <v>437</v>
      </c>
      <c r="C24">
        <v>1372</v>
      </c>
      <c r="G24" t="s">
        <v>434</v>
      </c>
      <c r="H24" t="s">
        <v>696</v>
      </c>
      <c r="I24">
        <v>13</v>
      </c>
    </row>
    <row r="25" spans="1:9" x14ac:dyDescent="0.25">
      <c r="A25" t="s">
        <v>434</v>
      </c>
      <c r="B25" t="s">
        <v>375</v>
      </c>
      <c r="C25">
        <v>23</v>
      </c>
      <c r="G25" t="s">
        <v>434</v>
      </c>
      <c r="H25" t="s">
        <v>697</v>
      </c>
      <c r="I25">
        <v>98</v>
      </c>
    </row>
    <row r="26" spans="1:9" x14ac:dyDescent="0.25">
      <c r="A26" t="s">
        <v>434</v>
      </c>
      <c r="B26" t="s">
        <v>438</v>
      </c>
      <c r="G26" t="s">
        <v>434</v>
      </c>
      <c r="H26" t="s">
        <v>698</v>
      </c>
      <c r="I26">
        <v>1268</v>
      </c>
    </row>
    <row r="27" spans="1:9" x14ac:dyDescent="0.25">
      <c r="A27" t="s">
        <v>434</v>
      </c>
      <c r="B27" t="s">
        <v>439</v>
      </c>
      <c r="C27">
        <v>7989</v>
      </c>
      <c r="G27" t="s">
        <v>434</v>
      </c>
      <c r="H27" t="s">
        <v>699</v>
      </c>
      <c r="I27">
        <v>2</v>
      </c>
    </row>
    <row r="28" spans="1:9" x14ac:dyDescent="0.25">
      <c r="A28" t="s">
        <v>434</v>
      </c>
      <c r="B28" t="s">
        <v>181</v>
      </c>
      <c r="C28">
        <v>354</v>
      </c>
      <c r="G28" t="s">
        <v>434</v>
      </c>
      <c r="H28" t="s">
        <v>529</v>
      </c>
    </row>
    <row r="29" spans="1:9" x14ac:dyDescent="0.25">
      <c r="A29" t="s">
        <v>434</v>
      </c>
      <c r="B29" t="s">
        <v>376</v>
      </c>
      <c r="C29">
        <v>4</v>
      </c>
      <c r="G29" t="s">
        <v>434</v>
      </c>
      <c r="H29" t="s">
        <v>530</v>
      </c>
    </row>
    <row r="30" spans="1:9" x14ac:dyDescent="0.25">
      <c r="A30" t="s">
        <v>434</v>
      </c>
      <c r="B30" t="s">
        <v>377</v>
      </c>
      <c r="C30">
        <v>32</v>
      </c>
      <c r="G30" t="s">
        <v>434</v>
      </c>
      <c r="H30" t="s">
        <v>531</v>
      </c>
    </row>
    <row r="31" spans="1:9" x14ac:dyDescent="0.25">
      <c r="A31" t="s">
        <v>434</v>
      </c>
      <c r="B31" t="s">
        <v>378</v>
      </c>
      <c r="C31">
        <v>4</v>
      </c>
      <c r="G31" t="s">
        <v>434</v>
      </c>
      <c r="H31" t="s">
        <v>465</v>
      </c>
      <c r="I31">
        <v>28</v>
      </c>
    </row>
    <row r="32" spans="1:9" x14ac:dyDescent="0.25">
      <c r="A32" t="s">
        <v>434</v>
      </c>
      <c r="B32" t="s">
        <v>82</v>
      </c>
      <c r="C32">
        <v>4</v>
      </c>
      <c r="G32" t="s">
        <v>434</v>
      </c>
      <c r="H32" t="s">
        <v>573</v>
      </c>
      <c r="I32">
        <v>16</v>
      </c>
    </row>
    <row r="33" spans="1:9" x14ac:dyDescent="0.25">
      <c r="A33" t="s">
        <v>434</v>
      </c>
      <c r="B33" t="s">
        <v>440</v>
      </c>
      <c r="C33">
        <v>7659</v>
      </c>
      <c r="G33" t="s">
        <v>434</v>
      </c>
      <c r="H33" t="s">
        <v>571</v>
      </c>
      <c r="I33">
        <v>2</v>
      </c>
    </row>
    <row r="34" spans="1:9" x14ac:dyDescent="0.25">
      <c r="A34" t="s">
        <v>434</v>
      </c>
      <c r="B34" t="s">
        <v>182</v>
      </c>
      <c r="C34">
        <v>24</v>
      </c>
      <c r="G34" t="s">
        <v>434</v>
      </c>
      <c r="H34" t="s">
        <v>572</v>
      </c>
      <c r="I34">
        <v>88</v>
      </c>
    </row>
    <row r="35" spans="1:9" x14ac:dyDescent="0.25">
      <c r="A35" t="s">
        <v>434</v>
      </c>
      <c r="B35" t="s">
        <v>183</v>
      </c>
      <c r="C35">
        <v>9</v>
      </c>
      <c r="G35" t="s">
        <v>434</v>
      </c>
      <c r="H35" t="s">
        <v>532</v>
      </c>
      <c r="I35">
        <v>4</v>
      </c>
    </row>
    <row r="36" spans="1:9" x14ac:dyDescent="0.25">
      <c r="A36" t="s">
        <v>434</v>
      </c>
      <c r="B36" t="s">
        <v>184</v>
      </c>
      <c r="C36">
        <v>28</v>
      </c>
      <c r="G36" t="s">
        <v>434</v>
      </c>
      <c r="H36" t="s">
        <v>700</v>
      </c>
      <c r="I36">
        <v>4</v>
      </c>
    </row>
    <row r="37" spans="1:9" x14ac:dyDescent="0.25">
      <c r="A37" t="s">
        <v>434</v>
      </c>
      <c r="B37" t="s">
        <v>185</v>
      </c>
      <c r="C37">
        <v>15</v>
      </c>
      <c r="G37" t="s">
        <v>434</v>
      </c>
      <c r="H37" t="s">
        <v>574</v>
      </c>
      <c r="I37">
        <v>59</v>
      </c>
    </row>
    <row r="38" spans="1:9" x14ac:dyDescent="0.25">
      <c r="A38" t="s">
        <v>434</v>
      </c>
      <c r="B38" t="s">
        <v>186</v>
      </c>
      <c r="C38">
        <v>6</v>
      </c>
      <c r="G38" t="s">
        <v>434</v>
      </c>
      <c r="H38" t="s">
        <v>594</v>
      </c>
      <c r="I38">
        <v>4</v>
      </c>
    </row>
    <row r="39" spans="1:9" x14ac:dyDescent="0.25">
      <c r="A39" t="s">
        <v>434</v>
      </c>
      <c r="B39" t="s">
        <v>187</v>
      </c>
      <c r="C39">
        <v>66</v>
      </c>
      <c r="G39" t="s">
        <v>434</v>
      </c>
      <c r="H39" t="s">
        <v>533</v>
      </c>
      <c r="I39">
        <v>47</v>
      </c>
    </row>
    <row r="40" spans="1:9" x14ac:dyDescent="0.25">
      <c r="A40" t="s">
        <v>434</v>
      </c>
      <c r="B40" t="s">
        <v>188</v>
      </c>
      <c r="C40">
        <v>35</v>
      </c>
      <c r="G40" t="s">
        <v>434</v>
      </c>
      <c r="H40" t="s">
        <v>534</v>
      </c>
      <c r="I40">
        <v>19</v>
      </c>
    </row>
    <row r="41" spans="1:9" x14ac:dyDescent="0.25">
      <c r="A41" t="s">
        <v>434</v>
      </c>
      <c r="B41" t="s">
        <v>189</v>
      </c>
      <c r="C41">
        <v>2</v>
      </c>
      <c r="G41" t="s">
        <v>434</v>
      </c>
      <c r="H41" t="s">
        <v>535</v>
      </c>
      <c r="I41">
        <v>41</v>
      </c>
    </row>
    <row r="42" spans="1:9" x14ac:dyDescent="0.25">
      <c r="A42" t="s">
        <v>434</v>
      </c>
      <c r="B42" t="s">
        <v>190</v>
      </c>
      <c r="C42">
        <v>2</v>
      </c>
      <c r="G42" t="s">
        <v>434</v>
      </c>
      <c r="H42" t="s">
        <v>489</v>
      </c>
      <c r="I42">
        <v>6</v>
      </c>
    </row>
    <row r="43" spans="1:9" x14ac:dyDescent="0.25">
      <c r="A43" t="s">
        <v>434</v>
      </c>
      <c r="B43" t="s">
        <v>191</v>
      </c>
      <c r="C43">
        <v>4</v>
      </c>
      <c r="G43" t="s">
        <v>434</v>
      </c>
      <c r="H43" t="s">
        <v>490</v>
      </c>
    </row>
    <row r="44" spans="1:9" x14ac:dyDescent="0.25">
      <c r="A44" t="s">
        <v>434</v>
      </c>
      <c r="B44" t="s">
        <v>192</v>
      </c>
      <c r="C44">
        <v>7</v>
      </c>
      <c r="G44" t="s">
        <v>434</v>
      </c>
      <c r="H44" t="s">
        <v>491</v>
      </c>
      <c r="I44">
        <v>92</v>
      </c>
    </row>
    <row r="45" spans="1:9" x14ac:dyDescent="0.25">
      <c r="A45" t="s">
        <v>434</v>
      </c>
      <c r="B45" t="s">
        <v>38</v>
      </c>
      <c r="C45">
        <v>2</v>
      </c>
      <c r="G45" t="s">
        <v>434</v>
      </c>
      <c r="H45" t="s">
        <v>595</v>
      </c>
      <c r="I45">
        <v>17</v>
      </c>
    </row>
    <row r="46" spans="1:9" x14ac:dyDescent="0.25">
      <c r="A46" t="s">
        <v>434</v>
      </c>
      <c r="B46" t="s">
        <v>39</v>
      </c>
      <c r="C46">
        <v>2</v>
      </c>
      <c r="G46" t="s">
        <v>434</v>
      </c>
      <c r="H46" t="s">
        <v>492</v>
      </c>
      <c r="I46">
        <v>10</v>
      </c>
    </row>
    <row r="47" spans="1:9" x14ac:dyDescent="0.25">
      <c r="A47" t="s">
        <v>434</v>
      </c>
      <c r="B47" t="s">
        <v>40</v>
      </c>
      <c r="C47">
        <v>29</v>
      </c>
      <c r="G47" t="s">
        <v>434</v>
      </c>
      <c r="H47" t="s">
        <v>494</v>
      </c>
      <c r="I47">
        <v>24</v>
      </c>
    </row>
    <row r="48" spans="1:9" x14ac:dyDescent="0.25">
      <c r="A48" t="s">
        <v>434</v>
      </c>
      <c r="B48" t="s">
        <v>42</v>
      </c>
      <c r="C48">
        <v>2</v>
      </c>
      <c r="G48" t="s">
        <v>434</v>
      </c>
      <c r="H48" t="s">
        <v>746</v>
      </c>
      <c r="I48">
        <v>2</v>
      </c>
    </row>
    <row r="49" spans="1:9" x14ac:dyDescent="0.25">
      <c r="A49" t="s">
        <v>434</v>
      </c>
      <c r="B49" t="s">
        <v>43</v>
      </c>
      <c r="C49">
        <v>57</v>
      </c>
      <c r="G49" t="s">
        <v>434</v>
      </c>
      <c r="H49" t="s">
        <v>536</v>
      </c>
      <c r="I49">
        <v>18</v>
      </c>
    </row>
    <row r="50" spans="1:9" x14ac:dyDescent="0.25">
      <c r="A50" t="s">
        <v>434</v>
      </c>
      <c r="B50" t="s">
        <v>44</v>
      </c>
      <c r="C50">
        <v>113</v>
      </c>
      <c r="G50" t="s">
        <v>434</v>
      </c>
      <c r="H50" t="s">
        <v>537</v>
      </c>
      <c r="I50">
        <v>9</v>
      </c>
    </row>
    <row r="51" spans="1:9" x14ac:dyDescent="0.25">
      <c r="A51" t="s">
        <v>434</v>
      </c>
      <c r="B51" t="s">
        <v>46</v>
      </c>
      <c r="C51">
        <v>4</v>
      </c>
      <c r="G51" t="s">
        <v>434</v>
      </c>
      <c r="H51" t="s">
        <v>747</v>
      </c>
      <c r="I51">
        <v>30</v>
      </c>
    </row>
    <row r="52" spans="1:9" x14ac:dyDescent="0.25">
      <c r="A52" t="s">
        <v>434</v>
      </c>
      <c r="B52" t="s">
        <v>47</v>
      </c>
      <c r="C52">
        <v>11</v>
      </c>
      <c r="G52" t="s">
        <v>434</v>
      </c>
      <c r="H52" t="s">
        <v>495</v>
      </c>
    </row>
    <row r="53" spans="1:9" x14ac:dyDescent="0.25">
      <c r="A53" t="s">
        <v>434</v>
      </c>
      <c r="B53" t="s">
        <v>379</v>
      </c>
      <c r="C53">
        <v>102</v>
      </c>
      <c r="G53" t="s">
        <v>434</v>
      </c>
      <c r="H53" t="s">
        <v>496</v>
      </c>
      <c r="I53">
        <v>14</v>
      </c>
    </row>
    <row r="54" spans="1:9" x14ac:dyDescent="0.25">
      <c r="A54" t="s">
        <v>434</v>
      </c>
      <c r="B54" t="s">
        <v>380</v>
      </c>
      <c r="C54">
        <v>36</v>
      </c>
      <c r="G54" t="s">
        <v>434</v>
      </c>
      <c r="H54" t="s">
        <v>642</v>
      </c>
      <c r="I54">
        <v>5</v>
      </c>
    </row>
    <row r="55" spans="1:9" x14ac:dyDescent="0.25">
      <c r="A55" t="s">
        <v>434</v>
      </c>
      <c r="B55" t="s">
        <v>381</v>
      </c>
      <c r="C55">
        <v>68</v>
      </c>
      <c r="G55" t="s">
        <v>434</v>
      </c>
      <c r="H55" t="s">
        <v>748</v>
      </c>
      <c r="I55">
        <v>18</v>
      </c>
    </row>
    <row r="56" spans="1:9" x14ac:dyDescent="0.25">
      <c r="A56" t="s">
        <v>434</v>
      </c>
      <c r="B56" t="s">
        <v>48</v>
      </c>
      <c r="C56">
        <v>3062</v>
      </c>
      <c r="G56" t="s">
        <v>434</v>
      </c>
      <c r="H56" t="s">
        <v>749</v>
      </c>
      <c r="I56">
        <v>27</v>
      </c>
    </row>
    <row r="57" spans="1:9" x14ac:dyDescent="0.25">
      <c r="A57" t="s">
        <v>434</v>
      </c>
      <c r="B57" t="s">
        <v>382</v>
      </c>
      <c r="C57">
        <v>11</v>
      </c>
      <c r="G57" t="s">
        <v>434</v>
      </c>
      <c r="H57" t="s">
        <v>750</v>
      </c>
      <c r="I57">
        <v>2</v>
      </c>
    </row>
    <row r="58" spans="1:9" x14ac:dyDescent="0.25">
      <c r="A58" t="s">
        <v>434</v>
      </c>
      <c r="B58" t="s">
        <v>383</v>
      </c>
      <c r="C58">
        <v>28</v>
      </c>
      <c r="G58" t="s">
        <v>434</v>
      </c>
      <c r="H58" t="s">
        <v>466</v>
      </c>
      <c r="I58">
        <v>5</v>
      </c>
    </row>
    <row r="59" spans="1:9" x14ac:dyDescent="0.25">
      <c r="A59" t="s">
        <v>434</v>
      </c>
      <c r="B59" t="s">
        <v>320</v>
      </c>
      <c r="C59">
        <v>37</v>
      </c>
      <c r="G59" t="s">
        <v>434</v>
      </c>
      <c r="H59" t="s">
        <v>467</v>
      </c>
      <c r="I59">
        <v>15</v>
      </c>
    </row>
    <row r="60" spans="1:9" x14ac:dyDescent="0.25">
      <c r="A60" t="s">
        <v>434</v>
      </c>
      <c r="B60" t="s">
        <v>193</v>
      </c>
      <c r="C60">
        <v>2</v>
      </c>
      <c r="G60" t="s">
        <v>434</v>
      </c>
      <c r="H60" t="s">
        <v>643</v>
      </c>
      <c r="I60">
        <v>61</v>
      </c>
    </row>
    <row r="61" spans="1:9" x14ac:dyDescent="0.25">
      <c r="A61" t="s">
        <v>434</v>
      </c>
      <c r="B61" t="s">
        <v>83</v>
      </c>
      <c r="C61">
        <v>3</v>
      </c>
      <c r="G61" t="s">
        <v>434</v>
      </c>
      <c r="H61" t="s">
        <v>497</v>
      </c>
      <c r="I61">
        <v>18</v>
      </c>
    </row>
    <row r="62" spans="1:9" x14ac:dyDescent="0.25">
      <c r="A62" t="s">
        <v>434</v>
      </c>
      <c r="B62" t="s">
        <v>85</v>
      </c>
      <c r="C62">
        <v>15</v>
      </c>
      <c r="G62" t="s">
        <v>434</v>
      </c>
      <c r="H62" t="s">
        <v>468</v>
      </c>
      <c r="I62">
        <v>49</v>
      </c>
    </row>
    <row r="63" spans="1:9" x14ac:dyDescent="0.25">
      <c r="A63" t="s">
        <v>434</v>
      </c>
      <c r="B63" t="s">
        <v>86</v>
      </c>
      <c r="C63">
        <v>15</v>
      </c>
      <c r="G63" t="s">
        <v>434</v>
      </c>
      <c r="H63" t="s">
        <v>701</v>
      </c>
      <c r="I63">
        <v>3</v>
      </c>
    </row>
    <row r="64" spans="1:9" x14ac:dyDescent="0.25">
      <c r="A64" t="s">
        <v>434</v>
      </c>
      <c r="B64" t="s">
        <v>87</v>
      </c>
      <c r="C64">
        <v>78</v>
      </c>
      <c r="G64" t="s">
        <v>434</v>
      </c>
      <c r="H64" t="s">
        <v>702</v>
      </c>
      <c r="I64">
        <v>4</v>
      </c>
    </row>
    <row r="65" spans="1:9" x14ac:dyDescent="0.25">
      <c r="A65" t="s">
        <v>434</v>
      </c>
      <c r="B65" t="s">
        <v>88</v>
      </c>
      <c r="C65">
        <v>22</v>
      </c>
      <c r="G65" t="s">
        <v>434</v>
      </c>
      <c r="H65" t="s">
        <v>703</v>
      </c>
      <c r="I65">
        <v>1765</v>
      </c>
    </row>
    <row r="66" spans="1:9" x14ac:dyDescent="0.25">
      <c r="A66" t="s">
        <v>434</v>
      </c>
      <c r="B66" t="s">
        <v>441</v>
      </c>
      <c r="C66">
        <v>369</v>
      </c>
      <c r="G66" t="s">
        <v>434</v>
      </c>
      <c r="H66" t="s">
        <v>704</v>
      </c>
      <c r="I66">
        <v>42</v>
      </c>
    </row>
    <row r="67" spans="1:9" x14ac:dyDescent="0.25">
      <c r="A67" t="s">
        <v>434</v>
      </c>
      <c r="B67" t="s">
        <v>384</v>
      </c>
      <c r="C67">
        <v>2</v>
      </c>
      <c r="G67" t="s">
        <v>434</v>
      </c>
      <c r="H67" t="s">
        <v>705</v>
      </c>
      <c r="I67">
        <v>2</v>
      </c>
    </row>
    <row r="68" spans="1:9" x14ac:dyDescent="0.25">
      <c r="A68" t="s">
        <v>434</v>
      </c>
      <c r="B68" t="s">
        <v>385</v>
      </c>
      <c r="C68">
        <v>11</v>
      </c>
      <c r="G68" t="s">
        <v>434</v>
      </c>
      <c r="H68" t="s">
        <v>469</v>
      </c>
      <c r="I68">
        <v>6</v>
      </c>
    </row>
    <row r="69" spans="1:9" x14ac:dyDescent="0.25">
      <c r="A69" t="s">
        <v>434</v>
      </c>
      <c r="B69" t="s">
        <v>442</v>
      </c>
      <c r="C69">
        <v>804</v>
      </c>
      <c r="G69" t="s">
        <v>434</v>
      </c>
      <c r="H69" t="s">
        <v>470</v>
      </c>
      <c r="I69">
        <v>62</v>
      </c>
    </row>
    <row r="70" spans="1:9" x14ac:dyDescent="0.25">
      <c r="A70" t="s">
        <v>434</v>
      </c>
      <c r="B70" t="s">
        <v>386</v>
      </c>
      <c r="C70">
        <v>10</v>
      </c>
      <c r="G70" t="s">
        <v>434</v>
      </c>
      <c r="H70" t="s">
        <v>575</v>
      </c>
      <c r="I70">
        <v>118</v>
      </c>
    </row>
    <row r="71" spans="1:9" x14ac:dyDescent="0.25">
      <c r="A71" t="s">
        <v>434</v>
      </c>
      <c r="B71" t="s">
        <v>387</v>
      </c>
      <c r="C71">
        <v>7</v>
      </c>
      <c r="G71" t="s">
        <v>434</v>
      </c>
      <c r="H71" t="s">
        <v>644</v>
      </c>
      <c r="I71">
        <v>29</v>
      </c>
    </row>
    <row r="72" spans="1:9" x14ac:dyDescent="0.25">
      <c r="A72" t="s">
        <v>434</v>
      </c>
      <c r="B72" t="s">
        <v>388</v>
      </c>
      <c r="C72">
        <v>4</v>
      </c>
      <c r="G72" t="s">
        <v>434</v>
      </c>
      <c r="H72" t="s">
        <v>596</v>
      </c>
      <c r="I72">
        <v>2</v>
      </c>
    </row>
    <row r="73" spans="1:9" x14ac:dyDescent="0.25">
      <c r="A73" t="s">
        <v>434</v>
      </c>
      <c r="B73" t="s">
        <v>389</v>
      </c>
      <c r="C73">
        <v>4</v>
      </c>
      <c r="G73" t="s">
        <v>434</v>
      </c>
      <c r="H73" t="s">
        <v>805</v>
      </c>
      <c r="I73">
        <v>2</v>
      </c>
    </row>
    <row r="74" spans="1:9" x14ac:dyDescent="0.25">
      <c r="A74" t="s">
        <v>434</v>
      </c>
      <c r="B74" t="s">
        <v>89</v>
      </c>
      <c r="C74">
        <v>8</v>
      </c>
      <c r="G74" t="s">
        <v>434</v>
      </c>
      <c r="H74" t="s">
        <v>597</v>
      </c>
      <c r="I74">
        <v>8</v>
      </c>
    </row>
    <row r="75" spans="1:9" x14ac:dyDescent="0.25">
      <c r="A75" t="s">
        <v>434</v>
      </c>
      <c r="B75" t="s">
        <v>91</v>
      </c>
      <c r="C75">
        <v>11</v>
      </c>
      <c r="G75" t="s">
        <v>434</v>
      </c>
      <c r="H75" s="4" t="s">
        <v>576</v>
      </c>
      <c r="I75">
        <v>1</v>
      </c>
    </row>
    <row r="76" spans="1:9" x14ac:dyDescent="0.25">
      <c r="A76" t="s">
        <v>434</v>
      </c>
      <c r="B76" t="s">
        <v>322</v>
      </c>
      <c r="C76">
        <v>256</v>
      </c>
      <c r="G76" t="s">
        <v>434</v>
      </c>
      <c r="H76" t="s">
        <v>471</v>
      </c>
      <c r="I76">
        <v>16</v>
      </c>
    </row>
    <row r="77" spans="1:9" x14ac:dyDescent="0.25">
      <c r="A77" t="s">
        <v>434</v>
      </c>
      <c r="B77" t="s">
        <v>92</v>
      </c>
      <c r="C77">
        <v>39</v>
      </c>
      <c r="G77" t="s">
        <v>434</v>
      </c>
      <c r="H77" t="s">
        <v>498</v>
      </c>
    </row>
    <row r="78" spans="1:9" x14ac:dyDescent="0.25">
      <c r="A78" t="s">
        <v>434</v>
      </c>
      <c r="B78" t="s">
        <v>50</v>
      </c>
      <c r="C78">
        <v>2</v>
      </c>
      <c r="G78" t="s">
        <v>434</v>
      </c>
      <c r="H78" t="s">
        <v>499</v>
      </c>
      <c r="I78">
        <v>9</v>
      </c>
    </row>
    <row r="79" spans="1:9" x14ac:dyDescent="0.25">
      <c r="A79" t="s">
        <v>434</v>
      </c>
      <c r="B79" t="s">
        <v>323</v>
      </c>
      <c r="C79">
        <v>362</v>
      </c>
      <c r="G79" t="s">
        <v>434</v>
      </c>
      <c r="H79" t="s">
        <v>751</v>
      </c>
      <c r="I79">
        <v>2</v>
      </c>
    </row>
    <row r="80" spans="1:9" x14ac:dyDescent="0.25">
      <c r="A80" t="s">
        <v>434</v>
      </c>
      <c r="B80" t="s">
        <v>93</v>
      </c>
      <c r="G80" t="s">
        <v>434</v>
      </c>
      <c r="H80" t="s">
        <v>752</v>
      </c>
      <c r="I80">
        <v>132</v>
      </c>
    </row>
    <row r="81" spans="1:9" x14ac:dyDescent="0.25">
      <c r="A81" t="s">
        <v>434</v>
      </c>
      <c r="B81" t="s">
        <v>94</v>
      </c>
      <c r="C81">
        <v>10</v>
      </c>
      <c r="G81" t="s">
        <v>434</v>
      </c>
      <c r="H81" t="s">
        <v>500</v>
      </c>
      <c r="I81">
        <v>123</v>
      </c>
    </row>
    <row r="82" spans="1:9" x14ac:dyDescent="0.25">
      <c r="A82" t="s">
        <v>434</v>
      </c>
      <c r="B82" t="s">
        <v>194</v>
      </c>
      <c r="C82">
        <v>8</v>
      </c>
      <c r="G82" t="s">
        <v>434</v>
      </c>
      <c r="H82" t="s">
        <v>501</v>
      </c>
      <c r="I82">
        <v>1</v>
      </c>
    </row>
    <row r="83" spans="1:9" x14ac:dyDescent="0.25">
      <c r="A83" t="s">
        <v>434</v>
      </c>
      <c r="B83" t="s">
        <v>195</v>
      </c>
      <c r="C83">
        <v>37</v>
      </c>
      <c r="G83" t="s">
        <v>434</v>
      </c>
      <c r="H83" t="s">
        <v>598</v>
      </c>
      <c r="I83">
        <v>4</v>
      </c>
    </row>
    <row r="84" spans="1:9" x14ac:dyDescent="0.25">
      <c r="A84" t="s">
        <v>434</v>
      </c>
      <c r="B84" t="s">
        <v>324</v>
      </c>
      <c r="C84">
        <v>75</v>
      </c>
      <c r="G84" t="s">
        <v>434</v>
      </c>
      <c r="H84" t="s">
        <v>599</v>
      </c>
      <c r="I84">
        <v>8</v>
      </c>
    </row>
    <row r="85" spans="1:9" x14ac:dyDescent="0.25">
      <c r="A85" t="s">
        <v>434</v>
      </c>
      <c r="B85" t="s">
        <v>95</v>
      </c>
      <c r="C85">
        <v>69</v>
      </c>
      <c r="G85" t="s">
        <v>434</v>
      </c>
      <c r="H85" t="s">
        <v>600</v>
      </c>
    </row>
    <row r="86" spans="1:9" x14ac:dyDescent="0.25">
      <c r="A86" t="s">
        <v>434</v>
      </c>
      <c r="B86" t="s">
        <v>96</v>
      </c>
      <c r="C86">
        <v>181</v>
      </c>
      <c r="G86" t="s">
        <v>434</v>
      </c>
      <c r="H86" t="s">
        <v>588</v>
      </c>
      <c r="I86">
        <v>2</v>
      </c>
    </row>
    <row r="87" spans="1:9" x14ac:dyDescent="0.25">
      <c r="A87" t="s">
        <v>434</v>
      </c>
      <c r="B87" t="s">
        <v>97</v>
      </c>
      <c r="C87">
        <v>15</v>
      </c>
      <c r="G87" t="s">
        <v>434</v>
      </c>
      <c r="H87" t="s">
        <v>589</v>
      </c>
      <c r="I87">
        <v>4</v>
      </c>
    </row>
    <row r="88" spans="1:9" x14ac:dyDescent="0.25">
      <c r="A88" t="s">
        <v>434</v>
      </c>
      <c r="B88" t="s">
        <v>51</v>
      </c>
      <c r="C88">
        <v>13</v>
      </c>
      <c r="G88" t="s">
        <v>434</v>
      </c>
      <c r="H88" t="s">
        <v>538</v>
      </c>
      <c r="I88">
        <v>2</v>
      </c>
    </row>
    <row r="89" spans="1:9" x14ac:dyDescent="0.25">
      <c r="A89" t="s">
        <v>434</v>
      </c>
      <c r="B89" t="s">
        <v>52</v>
      </c>
      <c r="C89">
        <v>28</v>
      </c>
      <c r="G89" t="s">
        <v>434</v>
      </c>
      <c r="H89" t="s">
        <v>650</v>
      </c>
      <c r="I89">
        <v>11</v>
      </c>
    </row>
    <row r="90" spans="1:9" x14ac:dyDescent="0.25">
      <c r="A90" t="s">
        <v>434</v>
      </c>
      <c r="B90" t="s">
        <v>53</v>
      </c>
      <c r="C90">
        <v>18</v>
      </c>
      <c r="G90" t="s">
        <v>434</v>
      </c>
      <c r="H90" t="s">
        <v>651</v>
      </c>
      <c r="I90">
        <v>5</v>
      </c>
    </row>
    <row r="91" spans="1:9" x14ac:dyDescent="0.25">
      <c r="A91" t="s">
        <v>434</v>
      </c>
      <c r="B91" t="s">
        <v>54</v>
      </c>
      <c r="C91">
        <v>35</v>
      </c>
      <c r="G91" t="s">
        <v>434</v>
      </c>
      <c r="H91" t="s">
        <v>652</v>
      </c>
      <c r="I91">
        <v>3</v>
      </c>
    </row>
    <row r="92" spans="1:9" x14ac:dyDescent="0.25">
      <c r="A92" t="s">
        <v>434</v>
      </c>
      <c r="B92" t="s">
        <v>55</v>
      </c>
      <c r="C92">
        <v>3</v>
      </c>
      <c r="G92" t="s">
        <v>434</v>
      </c>
      <c r="H92" t="s">
        <v>539</v>
      </c>
      <c r="I92">
        <v>18</v>
      </c>
    </row>
    <row r="93" spans="1:9" x14ac:dyDescent="0.25">
      <c r="A93" t="s">
        <v>434</v>
      </c>
      <c r="B93" t="s">
        <v>56</v>
      </c>
      <c r="C93">
        <v>70</v>
      </c>
      <c r="G93" t="s">
        <v>434</v>
      </c>
      <c r="H93" t="s">
        <v>540</v>
      </c>
      <c r="I93">
        <v>135</v>
      </c>
    </row>
    <row r="94" spans="1:9" x14ac:dyDescent="0.25">
      <c r="A94" t="s">
        <v>434</v>
      </c>
      <c r="B94" t="s">
        <v>196</v>
      </c>
      <c r="C94">
        <v>7</v>
      </c>
      <c r="G94" t="s">
        <v>434</v>
      </c>
      <c r="H94" s="4" t="s">
        <v>753</v>
      </c>
      <c r="I94">
        <v>6</v>
      </c>
    </row>
    <row r="95" spans="1:9" x14ac:dyDescent="0.25">
      <c r="A95" t="s">
        <v>434</v>
      </c>
      <c r="B95" t="s">
        <v>198</v>
      </c>
      <c r="C95">
        <v>2</v>
      </c>
      <c r="G95" t="s">
        <v>434</v>
      </c>
      <c r="H95" t="s">
        <v>754</v>
      </c>
      <c r="I95">
        <v>3</v>
      </c>
    </row>
    <row r="96" spans="1:9" x14ac:dyDescent="0.25">
      <c r="A96" t="s">
        <v>434</v>
      </c>
      <c r="B96" t="s">
        <v>443</v>
      </c>
      <c r="C96">
        <v>29</v>
      </c>
      <c r="G96" t="s">
        <v>434</v>
      </c>
      <c r="H96" t="s">
        <v>755</v>
      </c>
      <c r="I96">
        <v>1</v>
      </c>
    </row>
    <row r="97" spans="1:9" x14ac:dyDescent="0.25">
      <c r="A97" t="s">
        <v>434</v>
      </c>
      <c r="B97" t="s">
        <v>199</v>
      </c>
      <c r="G97" t="s">
        <v>434</v>
      </c>
      <c r="H97" t="s">
        <v>626</v>
      </c>
      <c r="I97">
        <v>2</v>
      </c>
    </row>
    <row r="98" spans="1:9" x14ac:dyDescent="0.25">
      <c r="A98" t="s">
        <v>434</v>
      </c>
      <c r="B98" t="s">
        <v>200</v>
      </c>
      <c r="C98">
        <v>8</v>
      </c>
      <c r="G98" t="s">
        <v>434</v>
      </c>
      <c r="H98" t="s">
        <v>756</v>
      </c>
      <c r="I98">
        <v>3</v>
      </c>
    </row>
    <row r="99" spans="1:9" x14ac:dyDescent="0.25">
      <c r="A99" t="s">
        <v>434</v>
      </c>
      <c r="B99" t="s">
        <v>57</v>
      </c>
      <c r="C99">
        <v>17</v>
      </c>
      <c r="G99" t="s">
        <v>434</v>
      </c>
      <c r="H99" t="s">
        <v>757</v>
      </c>
      <c r="I99">
        <v>4</v>
      </c>
    </row>
    <row r="100" spans="1:9" x14ac:dyDescent="0.25">
      <c r="A100" t="s">
        <v>434</v>
      </c>
      <c r="B100" t="s">
        <v>58</v>
      </c>
      <c r="C100">
        <v>19</v>
      </c>
      <c r="G100" t="s">
        <v>434</v>
      </c>
      <c r="H100" t="s">
        <v>758</v>
      </c>
      <c r="I100">
        <v>20</v>
      </c>
    </row>
    <row r="101" spans="1:9" x14ac:dyDescent="0.25">
      <c r="A101" t="s">
        <v>434</v>
      </c>
      <c r="B101" t="s">
        <v>59</v>
      </c>
      <c r="C101">
        <v>24</v>
      </c>
      <c r="G101" t="s">
        <v>434</v>
      </c>
      <c r="H101" t="s">
        <v>759</v>
      </c>
      <c r="I101">
        <v>90</v>
      </c>
    </row>
    <row r="102" spans="1:9" x14ac:dyDescent="0.25">
      <c r="A102" t="s">
        <v>434</v>
      </c>
      <c r="B102" t="s">
        <v>201</v>
      </c>
      <c r="C102">
        <v>32</v>
      </c>
      <c r="G102" t="s">
        <v>434</v>
      </c>
      <c r="H102" t="s">
        <v>590</v>
      </c>
      <c r="I102">
        <v>2</v>
      </c>
    </row>
    <row r="103" spans="1:9" x14ac:dyDescent="0.25">
      <c r="A103" t="s">
        <v>434</v>
      </c>
      <c r="B103" t="s">
        <v>60</v>
      </c>
      <c r="C103">
        <v>3</v>
      </c>
      <c r="G103" t="s">
        <v>434</v>
      </c>
      <c r="H103" t="s">
        <v>645</v>
      </c>
      <c r="I103">
        <v>15</v>
      </c>
    </row>
    <row r="104" spans="1:9" x14ac:dyDescent="0.25">
      <c r="A104" t="s">
        <v>434</v>
      </c>
      <c r="B104" t="s">
        <v>357</v>
      </c>
      <c r="C104">
        <v>10</v>
      </c>
      <c r="G104" t="s">
        <v>434</v>
      </c>
      <c r="H104" t="s">
        <v>760</v>
      </c>
      <c r="I104">
        <v>11</v>
      </c>
    </row>
    <row r="105" spans="1:9" x14ac:dyDescent="0.25">
      <c r="A105" t="s">
        <v>434</v>
      </c>
      <c r="B105" t="s">
        <v>358</v>
      </c>
      <c r="C105">
        <v>5</v>
      </c>
      <c r="G105" t="s">
        <v>434</v>
      </c>
      <c r="H105" t="s">
        <v>706</v>
      </c>
      <c r="I105">
        <v>1</v>
      </c>
    </row>
    <row r="106" spans="1:9" x14ac:dyDescent="0.25">
      <c r="A106" t="s">
        <v>434</v>
      </c>
      <c r="B106" t="s">
        <v>61</v>
      </c>
      <c r="C106">
        <v>26</v>
      </c>
      <c r="G106" t="s">
        <v>434</v>
      </c>
      <c r="H106" t="s">
        <v>707</v>
      </c>
      <c r="I106">
        <v>1</v>
      </c>
    </row>
    <row r="107" spans="1:9" x14ac:dyDescent="0.25">
      <c r="A107" t="s">
        <v>434</v>
      </c>
      <c r="B107" t="s">
        <v>444</v>
      </c>
      <c r="C107">
        <v>225</v>
      </c>
      <c r="G107" t="s">
        <v>434</v>
      </c>
      <c r="H107" s="4" t="s">
        <v>541</v>
      </c>
      <c r="I107">
        <v>23</v>
      </c>
    </row>
    <row r="108" spans="1:9" x14ac:dyDescent="0.25">
      <c r="A108" t="s">
        <v>434</v>
      </c>
      <c r="B108" t="s">
        <v>202</v>
      </c>
      <c r="C108">
        <v>2</v>
      </c>
      <c r="G108" t="s">
        <v>434</v>
      </c>
      <c r="H108" t="s">
        <v>542</v>
      </c>
      <c r="I108">
        <v>8</v>
      </c>
    </row>
    <row r="109" spans="1:9" x14ac:dyDescent="0.25">
      <c r="A109" t="s">
        <v>434</v>
      </c>
      <c r="B109" t="s">
        <v>203</v>
      </c>
      <c r="C109">
        <v>7</v>
      </c>
      <c r="G109" t="s">
        <v>434</v>
      </c>
      <c r="H109" t="s">
        <v>654</v>
      </c>
      <c r="I109">
        <v>8</v>
      </c>
    </row>
    <row r="110" spans="1:9" x14ac:dyDescent="0.25">
      <c r="A110" t="s">
        <v>434</v>
      </c>
      <c r="B110" t="s">
        <v>204</v>
      </c>
      <c r="C110">
        <v>4</v>
      </c>
      <c r="G110" t="s">
        <v>434</v>
      </c>
      <c r="H110" t="s">
        <v>601</v>
      </c>
      <c r="I110">
        <v>4</v>
      </c>
    </row>
    <row r="111" spans="1:9" x14ac:dyDescent="0.25">
      <c r="A111" t="s">
        <v>434</v>
      </c>
      <c r="B111" t="s">
        <v>98</v>
      </c>
      <c r="C111">
        <v>2</v>
      </c>
      <c r="G111" t="s">
        <v>434</v>
      </c>
      <c r="H111" t="s">
        <v>602</v>
      </c>
      <c r="I111">
        <v>6</v>
      </c>
    </row>
    <row r="112" spans="1:9" x14ac:dyDescent="0.25">
      <c r="A112" t="s">
        <v>434</v>
      </c>
      <c r="B112" t="s">
        <v>325</v>
      </c>
      <c r="C112">
        <v>2</v>
      </c>
      <c r="G112" t="s">
        <v>434</v>
      </c>
      <c r="H112" t="s">
        <v>603</v>
      </c>
      <c r="I112">
        <v>4</v>
      </c>
    </row>
    <row r="113" spans="1:9" x14ac:dyDescent="0.25">
      <c r="A113" t="s">
        <v>434</v>
      </c>
      <c r="B113" t="s">
        <v>326</v>
      </c>
      <c r="C113">
        <v>3</v>
      </c>
      <c r="G113" t="s">
        <v>434</v>
      </c>
      <c r="H113" t="s">
        <v>761</v>
      </c>
      <c r="I113">
        <v>1</v>
      </c>
    </row>
    <row r="114" spans="1:9" x14ac:dyDescent="0.25">
      <c r="A114" t="s">
        <v>434</v>
      </c>
      <c r="B114" t="s">
        <v>327</v>
      </c>
      <c r="C114">
        <v>28</v>
      </c>
      <c r="G114" t="s">
        <v>434</v>
      </c>
      <c r="H114" t="s">
        <v>655</v>
      </c>
      <c r="I114">
        <v>10</v>
      </c>
    </row>
    <row r="115" spans="1:9" x14ac:dyDescent="0.25">
      <c r="A115" t="s">
        <v>434</v>
      </c>
      <c r="B115" t="s">
        <v>328</v>
      </c>
      <c r="C115">
        <v>8</v>
      </c>
      <c r="G115" t="s">
        <v>434</v>
      </c>
      <c r="H115" t="s">
        <v>656</v>
      </c>
      <c r="I115">
        <v>237</v>
      </c>
    </row>
    <row r="116" spans="1:9" x14ac:dyDescent="0.25">
      <c r="A116" t="s">
        <v>434</v>
      </c>
      <c r="B116" t="s">
        <v>205</v>
      </c>
      <c r="C116">
        <v>247</v>
      </c>
      <c r="G116" t="s">
        <v>434</v>
      </c>
      <c r="H116" t="s">
        <v>815</v>
      </c>
      <c r="I116">
        <v>4</v>
      </c>
    </row>
    <row r="117" spans="1:9" x14ac:dyDescent="0.25">
      <c r="A117" t="s">
        <v>434</v>
      </c>
      <c r="B117" t="s">
        <v>206</v>
      </c>
      <c r="C117">
        <v>8</v>
      </c>
      <c r="G117" t="s">
        <v>434</v>
      </c>
      <c r="H117" t="s">
        <v>762</v>
      </c>
      <c r="I117">
        <v>82</v>
      </c>
    </row>
    <row r="118" spans="1:9" x14ac:dyDescent="0.25">
      <c r="A118" t="s">
        <v>434</v>
      </c>
      <c r="B118" t="s">
        <v>207</v>
      </c>
      <c r="C118">
        <v>20</v>
      </c>
      <c r="G118" t="s">
        <v>434</v>
      </c>
      <c r="H118" t="s">
        <v>763</v>
      </c>
      <c r="I118">
        <v>21</v>
      </c>
    </row>
    <row r="119" spans="1:9" x14ac:dyDescent="0.25">
      <c r="A119" t="s">
        <v>434</v>
      </c>
      <c r="B119" t="s">
        <v>62</v>
      </c>
      <c r="C119">
        <v>51</v>
      </c>
      <c r="G119" t="s">
        <v>434</v>
      </c>
      <c r="H119" t="s">
        <v>604</v>
      </c>
      <c r="I119">
        <v>17</v>
      </c>
    </row>
    <row r="120" spans="1:9" x14ac:dyDescent="0.25">
      <c r="A120" t="s">
        <v>434</v>
      </c>
      <c r="B120" t="s">
        <v>329</v>
      </c>
      <c r="C120">
        <v>148</v>
      </c>
      <c r="G120" t="s">
        <v>434</v>
      </c>
      <c r="H120" t="s">
        <v>543</v>
      </c>
      <c r="I120">
        <v>6</v>
      </c>
    </row>
    <row r="121" spans="1:9" x14ac:dyDescent="0.25">
      <c r="A121" t="s">
        <v>434</v>
      </c>
      <c r="B121" t="s">
        <v>445</v>
      </c>
      <c r="C121">
        <v>1090</v>
      </c>
      <c r="G121" t="s">
        <v>434</v>
      </c>
      <c r="H121" t="s">
        <v>657</v>
      </c>
      <c r="I121">
        <v>79</v>
      </c>
    </row>
    <row r="122" spans="1:9" x14ac:dyDescent="0.25">
      <c r="A122" t="s">
        <v>434</v>
      </c>
      <c r="B122" t="s">
        <v>63</v>
      </c>
      <c r="C122">
        <v>2</v>
      </c>
      <c r="G122" t="s">
        <v>434</v>
      </c>
      <c r="H122" t="s">
        <v>658</v>
      </c>
      <c r="I122">
        <v>79</v>
      </c>
    </row>
    <row r="123" spans="1:9" x14ac:dyDescent="0.25">
      <c r="A123" t="s">
        <v>434</v>
      </c>
      <c r="B123" t="s">
        <v>99</v>
      </c>
      <c r="G123" t="s">
        <v>434</v>
      </c>
      <c r="H123" t="s">
        <v>472</v>
      </c>
      <c r="I123">
        <v>5</v>
      </c>
    </row>
    <row r="124" spans="1:9" x14ac:dyDescent="0.25">
      <c r="A124" t="s">
        <v>434</v>
      </c>
      <c r="B124" t="s">
        <v>100</v>
      </c>
      <c r="C124">
        <v>5</v>
      </c>
      <c r="G124" t="s">
        <v>434</v>
      </c>
      <c r="H124" t="s">
        <v>473</v>
      </c>
      <c r="I124">
        <v>2</v>
      </c>
    </row>
    <row r="125" spans="1:9" x14ac:dyDescent="0.25">
      <c r="A125" t="s">
        <v>434</v>
      </c>
      <c r="B125" t="s">
        <v>64</v>
      </c>
      <c r="C125">
        <v>54</v>
      </c>
      <c r="G125" t="s">
        <v>434</v>
      </c>
      <c r="H125" t="s">
        <v>474</v>
      </c>
      <c r="I125">
        <v>26</v>
      </c>
    </row>
    <row r="126" spans="1:9" x14ac:dyDescent="0.25">
      <c r="A126" t="s">
        <v>434</v>
      </c>
      <c r="B126" t="s">
        <v>65</v>
      </c>
      <c r="C126">
        <v>19</v>
      </c>
      <c r="G126" t="s">
        <v>434</v>
      </c>
      <c r="H126" t="s">
        <v>475</v>
      </c>
      <c r="I126">
        <v>17</v>
      </c>
    </row>
    <row r="127" spans="1:9" x14ac:dyDescent="0.25">
      <c r="A127" t="s">
        <v>434</v>
      </c>
      <c r="B127" t="s">
        <v>67</v>
      </c>
      <c r="C127">
        <v>34</v>
      </c>
      <c r="G127" t="s">
        <v>434</v>
      </c>
      <c r="H127" t="s">
        <v>544</v>
      </c>
    </row>
    <row r="128" spans="1:9" x14ac:dyDescent="0.25">
      <c r="A128" t="s">
        <v>434</v>
      </c>
      <c r="B128" t="s">
        <v>101</v>
      </c>
      <c r="G128" t="s">
        <v>434</v>
      </c>
      <c r="H128" t="s">
        <v>620</v>
      </c>
      <c r="I128">
        <v>23</v>
      </c>
    </row>
    <row r="129" spans="1:9" x14ac:dyDescent="0.25">
      <c r="A129" t="s">
        <v>434</v>
      </c>
      <c r="B129" t="s">
        <v>102</v>
      </c>
      <c r="C129">
        <v>2</v>
      </c>
      <c r="G129" t="s">
        <v>434</v>
      </c>
      <c r="H129" t="s">
        <v>634</v>
      </c>
      <c r="I129">
        <v>4</v>
      </c>
    </row>
    <row r="130" spans="1:9" x14ac:dyDescent="0.25">
      <c r="A130" t="s">
        <v>434</v>
      </c>
      <c r="B130" t="s">
        <v>359</v>
      </c>
      <c r="C130">
        <v>17</v>
      </c>
      <c r="G130" t="s">
        <v>434</v>
      </c>
      <c r="H130" s="4" t="s">
        <v>659</v>
      </c>
      <c r="I130">
        <v>12</v>
      </c>
    </row>
    <row r="131" spans="1:9" x14ac:dyDescent="0.25">
      <c r="A131" t="s">
        <v>434</v>
      </c>
      <c r="B131" t="s">
        <v>103</v>
      </c>
      <c r="C131">
        <v>16</v>
      </c>
      <c r="G131" t="s">
        <v>434</v>
      </c>
      <c r="H131" t="s">
        <v>545</v>
      </c>
      <c r="I131">
        <v>2</v>
      </c>
    </row>
    <row r="132" spans="1:9" x14ac:dyDescent="0.25">
      <c r="A132" t="s">
        <v>434</v>
      </c>
      <c r="B132" s="4" t="s">
        <v>104</v>
      </c>
      <c r="C132">
        <v>4</v>
      </c>
      <c r="G132" t="s">
        <v>434</v>
      </c>
      <c r="H132" t="s">
        <v>546</v>
      </c>
      <c r="I132">
        <v>23</v>
      </c>
    </row>
    <row r="133" spans="1:9" x14ac:dyDescent="0.25">
      <c r="A133" t="s">
        <v>434</v>
      </c>
      <c r="B133" t="s">
        <v>105</v>
      </c>
      <c r="C133">
        <v>2</v>
      </c>
      <c r="G133" t="s">
        <v>434</v>
      </c>
      <c r="H133" t="s">
        <v>547</v>
      </c>
      <c r="I133">
        <v>2</v>
      </c>
    </row>
    <row r="134" spans="1:9" x14ac:dyDescent="0.25">
      <c r="A134" t="s">
        <v>434</v>
      </c>
      <c r="B134" t="s">
        <v>330</v>
      </c>
      <c r="C134">
        <v>2</v>
      </c>
      <c r="G134" t="s">
        <v>434</v>
      </c>
      <c r="H134" t="s">
        <v>548</v>
      </c>
      <c r="I134">
        <v>2</v>
      </c>
    </row>
    <row r="135" spans="1:9" x14ac:dyDescent="0.25">
      <c r="A135" t="s">
        <v>434</v>
      </c>
      <c r="B135" t="s">
        <v>106</v>
      </c>
      <c r="C135">
        <v>12</v>
      </c>
      <c r="G135" t="s">
        <v>434</v>
      </c>
      <c r="H135" t="s">
        <v>549</v>
      </c>
      <c r="I135">
        <v>15</v>
      </c>
    </row>
    <row r="136" spans="1:9" x14ac:dyDescent="0.25">
      <c r="A136" t="s">
        <v>434</v>
      </c>
      <c r="B136" t="s">
        <v>107</v>
      </c>
      <c r="C136">
        <v>7</v>
      </c>
      <c r="G136" t="s">
        <v>434</v>
      </c>
      <c r="H136" t="s">
        <v>550</v>
      </c>
    </row>
    <row r="137" spans="1:9" x14ac:dyDescent="0.25">
      <c r="A137" t="s">
        <v>434</v>
      </c>
      <c r="B137" t="s">
        <v>108</v>
      </c>
      <c r="C137">
        <v>18</v>
      </c>
      <c r="G137" t="s">
        <v>434</v>
      </c>
      <c r="H137" t="s">
        <v>551</v>
      </c>
    </row>
    <row r="138" spans="1:9" x14ac:dyDescent="0.25">
      <c r="A138" t="s">
        <v>434</v>
      </c>
      <c r="B138" t="s">
        <v>109</v>
      </c>
      <c r="C138">
        <v>4</v>
      </c>
      <c r="G138" t="s">
        <v>434</v>
      </c>
      <c r="H138" t="s">
        <v>764</v>
      </c>
      <c r="I138">
        <v>4</v>
      </c>
    </row>
    <row r="139" spans="1:9" x14ac:dyDescent="0.25">
      <c r="A139" t="s">
        <v>434</v>
      </c>
      <c r="B139" t="s">
        <v>110</v>
      </c>
      <c r="C139">
        <v>3</v>
      </c>
      <c r="G139" t="s">
        <v>434</v>
      </c>
      <c r="H139" t="s">
        <v>765</v>
      </c>
      <c r="I139">
        <v>21</v>
      </c>
    </row>
    <row r="140" spans="1:9" x14ac:dyDescent="0.25">
      <c r="A140" t="s">
        <v>434</v>
      </c>
      <c r="B140" t="s">
        <v>390</v>
      </c>
      <c r="C140">
        <v>2</v>
      </c>
      <c r="G140" t="s">
        <v>434</v>
      </c>
      <c r="H140" t="s">
        <v>502</v>
      </c>
      <c r="I140">
        <v>162</v>
      </c>
    </row>
    <row r="141" spans="1:9" x14ac:dyDescent="0.25">
      <c r="A141" t="s">
        <v>434</v>
      </c>
      <c r="B141" s="4" t="s">
        <v>391</v>
      </c>
      <c r="C141">
        <v>2</v>
      </c>
      <c r="G141" t="s">
        <v>434</v>
      </c>
      <c r="H141" t="s">
        <v>503</v>
      </c>
    </row>
    <row r="142" spans="1:9" x14ac:dyDescent="0.25">
      <c r="A142" t="s">
        <v>434</v>
      </c>
      <c r="B142" t="s">
        <v>392</v>
      </c>
      <c r="C142">
        <v>22</v>
      </c>
      <c r="G142" t="s">
        <v>434</v>
      </c>
      <c r="H142" t="s">
        <v>504</v>
      </c>
      <c r="I142">
        <v>14</v>
      </c>
    </row>
    <row r="143" spans="1:9" x14ac:dyDescent="0.25">
      <c r="A143" t="s">
        <v>434</v>
      </c>
      <c r="B143" t="s">
        <v>208</v>
      </c>
      <c r="C143">
        <v>16</v>
      </c>
      <c r="G143" t="s">
        <v>434</v>
      </c>
      <c r="H143" t="s">
        <v>505</v>
      </c>
      <c r="I143">
        <v>4</v>
      </c>
    </row>
    <row r="144" spans="1:9" x14ac:dyDescent="0.25">
      <c r="A144" t="s">
        <v>434</v>
      </c>
      <c r="B144" t="s">
        <v>393</v>
      </c>
      <c r="C144">
        <v>152</v>
      </c>
      <c r="G144" t="s">
        <v>434</v>
      </c>
      <c r="H144" t="s">
        <v>708</v>
      </c>
      <c r="I144">
        <v>63</v>
      </c>
    </row>
    <row r="145" spans="1:9" x14ac:dyDescent="0.25">
      <c r="A145" t="s">
        <v>434</v>
      </c>
      <c r="B145" t="s">
        <v>360</v>
      </c>
      <c r="C145">
        <v>2</v>
      </c>
      <c r="G145" t="s">
        <v>434</v>
      </c>
      <c r="H145" t="s">
        <v>766</v>
      </c>
      <c r="I145">
        <v>4</v>
      </c>
    </row>
    <row r="146" spans="1:9" x14ac:dyDescent="0.25">
      <c r="A146" t="s">
        <v>434</v>
      </c>
      <c r="B146" t="s">
        <v>209</v>
      </c>
      <c r="C146">
        <v>2</v>
      </c>
      <c r="G146" t="s">
        <v>434</v>
      </c>
      <c r="H146" t="s">
        <v>767</v>
      </c>
      <c r="I146">
        <v>103</v>
      </c>
    </row>
    <row r="147" spans="1:9" x14ac:dyDescent="0.25">
      <c r="A147" t="s">
        <v>434</v>
      </c>
      <c r="B147" t="s">
        <v>425</v>
      </c>
      <c r="C147">
        <v>9</v>
      </c>
      <c r="G147" t="s">
        <v>434</v>
      </c>
      <c r="H147" t="s">
        <v>660</v>
      </c>
      <c r="I147">
        <v>8</v>
      </c>
    </row>
    <row r="148" spans="1:9" x14ac:dyDescent="0.25">
      <c r="A148" t="s">
        <v>434</v>
      </c>
      <c r="B148" t="s">
        <v>394</v>
      </c>
      <c r="C148">
        <v>12</v>
      </c>
      <c r="G148" t="s">
        <v>434</v>
      </c>
      <c r="H148" t="s">
        <v>768</v>
      </c>
      <c r="I148">
        <v>179</v>
      </c>
    </row>
    <row r="149" spans="1:9" x14ac:dyDescent="0.25">
      <c r="A149" t="s">
        <v>434</v>
      </c>
      <c r="B149" t="s">
        <v>395</v>
      </c>
      <c r="C149">
        <v>6</v>
      </c>
      <c r="G149" t="s">
        <v>434</v>
      </c>
      <c r="H149" t="s">
        <v>769</v>
      </c>
      <c r="I149">
        <v>6</v>
      </c>
    </row>
    <row r="150" spans="1:9" x14ac:dyDescent="0.25">
      <c r="A150" t="s">
        <v>434</v>
      </c>
      <c r="B150" t="s">
        <v>361</v>
      </c>
      <c r="C150">
        <v>5</v>
      </c>
      <c r="G150" t="s">
        <v>434</v>
      </c>
      <c r="H150" t="s">
        <v>646</v>
      </c>
      <c r="I150">
        <v>29</v>
      </c>
    </row>
    <row r="151" spans="1:9" x14ac:dyDescent="0.25">
      <c r="A151" t="s">
        <v>434</v>
      </c>
      <c r="B151" t="s">
        <v>396</v>
      </c>
      <c r="C151">
        <v>6</v>
      </c>
      <c r="G151" t="s">
        <v>434</v>
      </c>
      <c r="H151" t="s">
        <v>476</v>
      </c>
      <c r="I151">
        <v>36</v>
      </c>
    </row>
    <row r="152" spans="1:9" x14ac:dyDescent="0.25">
      <c r="A152" t="s">
        <v>434</v>
      </c>
      <c r="B152" t="s">
        <v>210</v>
      </c>
      <c r="C152">
        <v>9</v>
      </c>
      <c r="G152" t="s">
        <v>434</v>
      </c>
      <c r="H152" t="s">
        <v>661</v>
      </c>
      <c r="I152">
        <v>6</v>
      </c>
    </row>
    <row r="153" spans="1:9" x14ac:dyDescent="0.25">
      <c r="A153" t="s">
        <v>434</v>
      </c>
      <c r="B153" t="s">
        <v>211</v>
      </c>
      <c r="C153">
        <v>12</v>
      </c>
      <c r="G153" t="s">
        <v>434</v>
      </c>
      <c r="H153" t="s">
        <v>662</v>
      </c>
      <c r="I153">
        <v>48</v>
      </c>
    </row>
    <row r="154" spans="1:9" x14ac:dyDescent="0.25">
      <c r="A154" t="s">
        <v>434</v>
      </c>
      <c r="B154" t="s">
        <v>212</v>
      </c>
      <c r="C154">
        <v>12</v>
      </c>
      <c r="G154" t="s">
        <v>434</v>
      </c>
      <c r="H154" t="s">
        <v>552</v>
      </c>
      <c r="I154">
        <v>41</v>
      </c>
    </row>
    <row r="155" spans="1:9" x14ac:dyDescent="0.25">
      <c r="A155" t="s">
        <v>434</v>
      </c>
      <c r="B155" t="s">
        <v>213</v>
      </c>
      <c r="C155">
        <v>456</v>
      </c>
      <c r="G155" t="s">
        <v>434</v>
      </c>
      <c r="H155" t="s">
        <v>477</v>
      </c>
      <c r="I155">
        <v>12</v>
      </c>
    </row>
    <row r="156" spans="1:9" x14ac:dyDescent="0.25">
      <c r="A156" t="s">
        <v>434</v>
      </c>
      <c r="B156" t="s">
        <v>215</v>
      </c>
      <c r="C156">
        <v>1223</v>
      </c>
      <c r="G156" t="s">
        <v>434</v>
      </c>
      <c r="H156" t="s">
        <v>478</v>
      </c>
      <c r="I156">
        <v>28</v>
      </c>
    </row>
    <row r="157" spans="1:9" x14ac:dyDescent="0.25">
      <c r="A157" t="s">
        <v>434</v>
      </c>
      <c r="B157" t="s">
        <v>397</v>
      </c>
      <c r="C157">
        <v>4</v>
      </c>
      <c r="G157" t="s">
        <v>434</v>
      </c>
      <c r="H157" t="s">
        <v>770</v>
      </c>
      <c r="I157">
        <v>7</v>
      </c>
    </row>
    <row r="158" spans="1:9" x14ac:dyDescent="0.25">
      <c r="A158" t="s">
        <v>434</v>
      </c>
      <c r="B158" t="s">
        <v>398</v>
      </c>
      <c r="C158">
        <v>4</v>
      </c>
      <c r="G158" t="s">
        <v>434</v>
      </c>
      <c r="H158" t="s">
        <v>577</v>
      </c>
      <c r="I158">
        <v>5</v>
      </c>
    </row>
    <row r="159" spans="1:9" x14ac:dyDescent="0.25">
      <c r="A159" t="s">
        <v>434</v>
      </c>
      <c r="B159" t="s">
        <v>399</v>
      </c>
      <c r="C159">
        <v>2</v>
      </c>
      <c r="G159" t="s">
        <v>434</v>
      </c>
      <c r="H159" t="s">
        <v>635</v>
      </c>
      <c r="I159">
        <v>17</v>
      </c>
    </row>
    <row r="160" spans="1:9" x14ac:dyDescent="0.25">
      <c r="A160" t="s">
        <v>434</v>
      </c>
      <c r="B160" t="s">
        <v>111</v>
      </c>
      <c r="C160">
        <v>17</v>
      </c>
      <c r="G160" t="s">
        <v>434</v>
      </c>
      <c r="H160" t="s">
        <v>636</v>
      </c>
      <c r="I160">
        <v>17</v>
      </c>
    </row>
    <row r="161" spans="1:9" x14ac:dyDescent="0.25">
      <c r="A161" t="s">
        <v>434</v>
      </c>
      <c r="B161" t="s">
        <v>112</v>
      </c>
      <c r="C161">
        <v>5</v>
      </c>
      <c r="G161" t="s">
        <v>434</v>
      </c>
      <c r="H161" t="s">
        <v>663</v>
      </c>
      <c r="I161">
        <v>46</v>
      </c>
    </row>
    <row r="162" spans="1:9" x14ac:dyDescent="0.25">
      <c r="A162" t="s">
        <v>434</v>
      </c>
      <c r="B162" t="s">
        <v>113</v>
      </c>
      <c r="C162">
        <v>22</v>
      </c>
      <c r="G162" t="s">
        <v>434</v>
      </c>
      <c r="H162" t="s">
        <v>664</v>
      </c>
      <c r="I162">
        <v>51</v>
      </c>
    </row>
    <row r="163" spans="1:9" x14ac:dyDescent="0.25">
      <c r="A163" t="s">
        <v>434</v>
      </c>
      <c r="B163" t="s">
        <v>426</v>
      </c>
      <c r="C163">
        <v>21</v>
      </c>
      <c r="G163" t="s">
        <v>434</v>
      </c>
      <c r="H163" t="s">
        <v>665</v>
      </c>
      <c r="I163">
        <v>13</v>
      </c>
    </row>
    <row r="164" spans="1:9" x14ac:dyDescent="0.25">
      <c r="A164" t="s">
        <v>434</v>
      </c>
      <c r="B164" t="s">
        <v>68</v>
      </c>
      <c r="C164">
        <v>26</v>
      </c>
      <c r="G164" t="s">
        <v>434</v>
      </c>
      <c r="H164" t="s">
        <v>771</v>
      </c>
      <c r="I164">
        <v>4</v>
      </c>
    </row>
    <row r="165" spans="1:9" x14ac:dyDescent="0.25">
      <c r="A165" t="s">
        <v>434</v>
      </c>
      <c r="B165" t="s">
        <v>400</v>
      </c>
      <c r="C165">
        <v>7</v>
      </c>
      <c r="G165" t="s">
        <v>434</v>
      </c>
      <c r="H165" t="s">
        <v>816</v>
      </c>
    </row>
    <row r="166" spans="1:9" x14ac:dyDescent="0.25">
      <c r="A166" t="s">
        <v>434</v>
      </c>
      <c r="B166" t="s">
        <v>401</v>
      </c>
      <c r="C166">
        <v>1</v>
      </c>
      <c r="G166" t="s">
        <v>434</v>
      </c>
      <c r="H166" t="s">
        <v>637</v>
      </c>
      <c r="I166">
        <v>5</v>
      </c>
    </row>
    <row r="167" spans="1:9" x14ac:dyDescent="0.25">
      <c r="A167" t="s">
        <v>434</v>
      </c>
      <c r="B167" t="s">
        <v>216</v>
      </c>
      <c r="C167">
        <v>18</v>
      </c>
      <c r="G167" t="s">
        <v>434</v>
      </c>
      <c r="H167" t="s">
        <v>638</v>
      </c>
      <c r="I167">
        <v>11</v>
      </c>
    </row>
    <row r="168" spans="1:9" x14ac:dyDescent="0.25">
      <c r="A168" t="s">
        <v>434</v>
      </c>
      <c r="B168" t="s">
        <v>402</v>
      </c>
      <c r="C168">
        <v>1</v>
      </c>
      <c r="G168" t="s">
        <v>434</v>
      </c>
      <c r="H168" t="s">
        <v>639</v>
      </c>
      <c r="I168">
        <v>2</v>
      </c>
    </row>
    <row r="169" spans="1:9" x14ac:dyDescent="0.25">
      <c r="A169" t="s">
        <v>434</v>
      </c>
      <c r="B169" t="s">
        <v>403</v>
      </c>
      <c r="C169">
        <v>9</v>
      </c>
      <c r="G169" t="s">
        <v>434</v>
      </c>
      <c r="H169" t="s">
        <v>553</v>
      </c>
      <c r="I169">
        <v>6</v>
      </c>
    </row>
    <row r="170" spans="1:9" x14ac:dyDescent="0.25">
      <c r="A170" t="s">
        <v>434</v>
      </c>
      <c r="B170" t="s">
        <v>404</v>
      </c>
      <c r="C170">
        <v>1</v>
      </c>
      <c r="G170" t="s">
        <v>434</v>
      </c>
      <c r="H170" t="s">
        <v>709</v>
      </c>
      <c r="I170">
        <v>12</v>
      </c>
    </row>
    <row r="171" spans="1:9" x14ac:dyDescent="0.25">
      <c r="A171" t="s">
        <v>434</v>
      </c>
      <c r="B171" t="s">
        <v>217</v>
      </c>
      <c r="C171">
        <v>23</v>
      </c>
      <c r="G171" t="s">
        <v>434</v>
      </c>
      <c r="H171" t="s">
        <v>666</v>
      </c>
      <c r="I171">
        <v>20</v>
      </c>
    </row>
    <row r="172" spans="1:9" x14ac:dyDescent="0.25">
      <c r="A172" t="s">
        <v>434</v>
      </c>
      <c r="B172" t="s">
        <v>114</v>
      </c>
      <c r="C172">
        <v>23</v>
      </c>
      <c r="G172" t="s">
        <v>434</v>
      </c>
      <c r="H172" t="s">
        <v>710</v>
      </c>
      <c r="I172">
        <v>15</v>
      </c>
    </row>
    <row r="173" spans="1:9" x14ac:dyDescent="0.25">
      <c r="A173" t="s">
        <v>434</v>
      </c>
      <c r="B173" t="s">
        <v>115</v>
      </c>
      <c r="G173" t="s">
        <v>434</v>
      </c>
      <c r="H173" t="s">
        <v>817</v>
      </c>
      <c r="I173">
        <v>51</v>
      </c>
    </row>
    <row r="174" spans="1:9" x14ac:dyDescent="0.25">
      <c r="A174" t="s">
        <v>434</v>
      </c>
      <c r="B174" t="s">
        <v>116</v>
      </c>
      <c r="C174">
        <v>4</v>
      </c>
      <c r="G174" t="s">
        <v>434</v>
      </c>
      <c r="H174" t="s">
        <v>818</v>
      </c>
      <c r="I174">
        <v>127</v>
      </c>
    </row>
    <row r="175" spans="1:9" x14ac:dyDescent="0.25">
      <c r="A175" t="s">
        <v>434</v>
      </c>
      <c r="B175" t="s">
        <v>218</v>
      </c>
      <c r="C175">
        <v>4</v>
      </c>
      <c r="G175" t="s">
        <v>434</v>
      </c>
      <c r="H175" t="s">
        <v>506</v>
      </c>
    </row>
    <row r="176" spans="1:9" x14ac:dyDescent="0.25">
      <c r="A176" t="s">
        <v>434</v>
      </c>
      <c r="B176" t="s">
        <v>219</v>
      </c>
      <c r="C176">
        <v>852</v>
      </c>
      <c r="G176" t="s">
        <v>434</v>
      </c>
      <c r="H176" t="s">
        <v>507</v>
      </c>
      <c r="I176">
        <v>16</v>
      </c>
    </row>
    <row r="177" spans="1:9" x14ac:dyDescent="0.25">
      <c r="A177" t="s">
        <v>434</v>
      </c>
      <c r="B177" t="s">
        <v>220</v>
      </c>
      <c r="C177">
        <v>2</v>
      </c>
      <c r="G177" t="s">
        <v>434</v>
      </c>
      <c r="H177" t="s">
        <v>627</v>
      </c>
      <c r="I177">
        <v>11</v>
      </c>
    </row>
    <row r="178" spans="1:9" x14ac:dyDescent="0.25">
      <c r="A178" t="s">
        <v>434</v>
      </c>
      <c r="B178" t="s">
        <v>117</v>
      </c>
      <c r="G178" t="s">
        <v>434</v>
      </c>
      <c r="H178" t="s">
        <v>567</v>
      </c>
      <c r="I178">
        <v>2</v>
      </c>
    </row>
    <row r="179" spans="1:9" x14ac:dyDescent="0.25">
      <c r="A179" t="s">
        <v>434</v>
      </c>
      <c r="B179" t="s">
        <v>118</v>
      </c>
      <c r="C179">
        <v>6</v>
      </c>
      <c r="G179" t="s">
        <v>434</v>
      </c>
      <c r="H179" t="s">
        <v>508</v>
      </c>
    </row>
    <row r="180" spans="1:9" x14ac:dyDescent="0.25">
      <c r="A180" t="s">
        <v>434</v>
      </c>
      <c r="B180" t="s">
        <v>405</v>
      </c>
      <c r="C180">
        <v>71</v>
      </c>
      <c r="G180" t="s">
        <v>434</v>
      </c>
      <c r="H180" t="s">
        <v>772</v>
      </c>
      <c r="I180">
        <v>2</v>
      </c>
    </row>
    <row r="181" spans="1:9" x14ac:dyDescent="0.25">
      <c r="A181" t="s">
        <v>434</v>
      </c>
      <c r="B181" t="s">
        <v>406</v>
      </c>
      <c r="C181">
        <v>9</v>
      </c>
      <c r="G181" t="s">
        <v>434</v>
      </c>
      <c r="H181" t="s">
        <v>773</v>
      </c>
      <c r="I181">
        <v>6</v>
      </c>
    </row>
    <row r="182" spans="1:9" x14ac:dyDescent="0.25">
      <c r="A182" t="s">
        <v>434</v>
      </c>
      <c r="B182" t="s">
        <v>407</v>
      </c>
      <c r="C182">
        <v>41</v>
      </c>
      <c r="G182" t="s">
        <v>434</v>
      </c>
      <c r="H182" t="s">
        <v>774</v>
      </c>
      <c r="I182">
        <v>6</v>
      </c>
    </row>
    <row r="183" spans="1:9" x14ac:dyDescent="0.25">
      <c r="A183" t="s">
        <v>434</v>
      </c>
      <c r="B183" t="s">
        <v>408</v>
      </c>
      <c r="C183">
        <v>12</v>
      </c>
      <c r="G183" t="s">
        <v>434</v>
      </c>
      <c r="H183" t="s">
        <v>509</v>
      </c>
    </row>
    <row r="184" spans="1:9" x14ac:dyDescent="0.25">
      <c r="A184" t="s">
        <v>434</v>
      </c>
      <c r="B184" t="s">
        <v>70</v>
      </c>
      <c r="C184">
        <v>2</v>
      </c>
      <c r="G184" t="s">
        <v>434</v>
      </c>
      <c r="H184" t="s">
        <v>510</v>
      </c>
      <c r="I184">
        <v>190</v>
      </c>
    </row>
    <row r="185" spans="1:9" x14ac:dyDescent="0.25">
      <c r="A185" t="s">
        <v>434</v>
      </c>
      <c r="B185" t="s">
        <v>71</v>
      </c>
      <c r="C185">
        <v>4</v>
      </c>
      <c r="G185" t="s">
        <v>434</v>
      </c>
      <c r="H185" t="s">
        <v>711</v>
      </c>
      <c r="I185">
        <v>130</v>
      </c>
    </row>
    <row r="186" spans="1:9" x14ac:dyDescent="0.25">
      <c r="A186" t="s">
        <v>434</v>
      </c>
      <c r="B186" t="s">
        <v>119</v>
      </c>
      <c r="C186">
        <v>6</v>
      </c>
      <c r="G186" t="s">
        <v>434</v>
      </c>
      <c r="H186" t="s">
        <v>712</v>
      </c>
      <c r="I186">
        <v>2</v>
      </c>
    </row>
    <row r="187" spans="1:9" x14ac:dyDescent="0.25">
      <c r="A187" t="s">
        <v>434</v>
      </c>
      <c r="B187" t="s">
        <v>120</v>
      </c>
      <c r="C187">
        <v>146</v>
      </c>
      <c r="G187" t="s">
        <v>434</v>
      </c>
      <c r="H187" t="s">
        <v>775</v>
      </c>
      <c r="I187">
        <v>2</v>
      </c>
    </row>
    <row r="188" spans="1:9" x14ac:dyDescent="0.25">
      <c r="A188" t="s">
        <v>434</v>
      </c>
      <c r="B188" t="s">
        <v>427</v>
      </c>
      <c r="C188">
        <v>15</v>
      </c>
      <c r="G188" t="s">
        <v>434</v>
      </c>
      <c r="H188" t="s">
        <v>776</v>
      </c>
      <c r="I188">
        <v>272</v>
      </c>
    </row>
    <row r="189" spans="1:9" x14ac:dyDescent="0.25">
      <c r="A189" t="s">
        <v>434</v>
      </c>
      <c r="B189" s="4" t="s">
        <v>221</v>
      </c>
      <c r="C189">
        <v>2</v>
      </c>
      <c r="G189" t="s">
        <v>434</v>
      </c>
      <c r="H189" t="s">
        <v>479</v>
      </c>
      <c r="I189">
        <v>24</v>
      </c>
    </row>
    <row r="190" spans="1:9" x14ac:dyDescent="0.25">
      <c r="A190" t="s">
        <v>434</v>
      </c>
      <c r="B190" t="s">
        <v>223</v>
      </c>
      <c r="C190">
        <v>2</v>
      </c>
      <c r="G190" t="s">
        <v>434</v>
      </c>
      <c r="H190" t="s">
        <v>777</v>
      </c>
      <c r="I190">
        <v>271</v>
      </c>
    </row>
    <row r="191" spans="1:9" x14ac:dyDescent="0.25">
      <c r="A191" t="s">
        <v>434</v>
      </c>
      <c r="B191" t="s">
        <v>428</v>
      </c>
      <c r="C191">
        <v>475</v>
      </c>
      <c r="G191" t="s">
        <v>434</v>
      </c>
      <c r="H191" t="s">
        <v>778</v>
      </c>
      <c r="I191">
        <v>8</v>
      </c>
    </row>
    <row r="192" spans="1:9" x14ac:dyDescent="0.25">
      <c r="A192" t="s">
        <v>434</v>
      </c>
      <c r="B192" t="s">
        <v>72</v>
      </c>
      <c r="C192">
        <v>25</v>
      </c>
      <c r="G192" t="s">
        <v>434</v>
      </c>
      <c r="H192" t="s">
        <v>779</v>
      </c>
      <c r="I192">
        <v>514</v>
      </c>
    </row>
    <row r="193" spans="1:9" x14ac:dyDescent="0.25">
      <c r="A193" t="s">
        <v>434</v>
      </c>
      <c r="B193" t="s">
        <v>224</v>
      </c>
      <c r="C193">
        <v>9</v>
      </c>
      <c r="G193" t="s">
        <v>434</v>
      </c>
      <c r="H193" t="s">
        <v>554</v>
      </c>
    </row>
    <row r="194" spans="1:9" x14ac:dyDescent="0.25">
      <c r="A194" t="s">
        <v>434</v>
      </c>
      <c r="B194" t="s">
        <v>225</v>
      </c>
      <c r="C194">
        <v>60</v>
      </c>
      <c r="G194" t="s">
        <v>434</v>
      </c>
      <c r="H194" t="s">
        <v>512</v>
      </c>
    </row>
    <row r="195" spans="1:9" x14ac:dyDescent="0.25">
      <c r="A195" t="s">
        <v>434</v>
      </c>
      <c r="B195" t="s">
        <v>226</v>
      </c>
      <c r="C195">
        <v>4</v>
      </c>
      <c r="G195" t="s">
        <v>434</v>
      </c>
      <c r="H195" t="s">
        <v>480</v>
      </c>
      <c r="I195">
        <v>2</v>
      </c>
    </row>
    <row r="196" spans="1:9" x14ac:dyDescent="0.25">
      <c r="A196" t="s">
        <v>434</v>
      </c>
      <c r="B196" t="s">
        <v>227</v>
      </c>
      <c r="C196">
        <v>7</v>
      </c>
      <c r="G196" t="s">
        <v>434</v>
      </c>
      <c r="H196" t="s">
        <v>481</v>
      </c>
      <c r="I196">
        <v>8</v>
      </c>
    </row>
    <row r="197" spans="1:9" x14ac:dyDescent="0.25">
      <c r="A197" t="s">
        <v>434</v>
      </c>
      <c r="B197" t="s">
        <v>228</v>
      </c>
      <c r="C197">
        <v>0</v>
      </c>
      <c r="G197" t="s">
        <v>434</v>
      </c>
      <c r="H197" t="s">
        <v>667</v>
      </c>
      <c r="I197">
        <v>4</v>
      </c>
    </row>
    <row r="198" spans="1:9" x14ac:dyDescent="0.25">
      <c r="A198" t="s">
        <v>434</v>
      </c>
      <c r="B198" t="s">
        <v>73</v>
      </c>
      <c r="C198">
        <v>6</v>
      </c>
      <c r="G198" t="s">
        <v>434</v>
      </c>
      <c r="H198" t="s">
        <v>555</v>
      </c>
    </row>
    <row r="199" spans="1:9" x14ac:dyDescent="0.25">
      <c r="A199" t="s">
        <v>434</v>
      </c>
      <c r="B199" t="s">
        <v>121</v>
      </c>
      <c r="C199">
        <v>2</v>
      </c>
      <c r="G199" t="s">
        <v>434</v>
      </c>
      <c r="H199" t="s">
        <v>713</v>
      </c>
      <c r="I199">
        <v>17</v>
      </c>
    </row>
    <row r="200" spans="1:9" x14ac:dyDescent="0.25">
      <c r="A200" t="s">
        <v>434</v>
      </c>
      <c r="B200" t="s">
        <v>122</v>
      </c>
      <c r="C200">
        <v>2</v>
      </c>
      <c r="G200" t="s">
        <v>434</v>
      </c>
      <c r="H200" t="s">
        <v>714</v>
      </c>
      <c r="I200">
        <v>11</v>
      </c>
    </row>
    <row r="201" spans="1:9" x14ac:dyDescent="0.25">
      <c r="A201" t="s">
        <v>434</v>
      </c>
      <c r="B201" t="s">
        <v>124</v>
      </c>
      <c r="C201">
        <v>29</v>
      </c>
      <c r="G201" t="s">
        <v>434</v>
      </c>
      <c r="H201" t="s">
        <v>715</v>
      </c>
      <c r="I201">
        <v>1</v>
      </c>
    </row>
    <row r="202" spans="1:9" x14ac:dyDescent="0.25">
      <c r="A202" t="s">
        <v>434</v>
      </c>
      <c r="B202" t="s">
        <v>229</v>
      </c>
      <c r="C202">
        <v>1</v>
      </c>
      <c r="G202" t="s">
        <v>434</v>
      </c>
      <c r="H202" t="s">
        <v>780</v>
      </c>
      <c r="I202">
        <v>2</v>
      </c>
    </row>
    <row r="203" spans="1:9" x14ac:dyDescent="0.25">
      <c r="A203" t="s">
        <v>434</v>
      </c>
      <c r="B203" t="s">
        <v>126</v>
      </c>
      <c r="C203">
        <v>1</v>
      </c>
      <c r="G203" t="s">
        <v>434</v>
      </c>
      <c r="H203" t="s">
        <v>781</v>
      </c>
      <c r="I203">
        <v>3</v>
      </c>
    </row>
    <row r="204" spans="1:9" x14ac:dyDescent="0.25">
      <c r="A204" t="s">
        <v>434</v>
      </c>
      <c r="B204" t="s">
        <v>429</v>
      </c>
      <c r="C204">
        <v>3</v>
      </c>
      <c r="G204" t="s">
        <v>434</v>
      </c>
      <c r="H204" t="s">
        <v>556</v>
      </c>
    </row>
    <row r="205" spans="1:9" x14ac:dyDescent="0.25">
      <c r="A205" t="s">
        <v>434</v>
      </c>
      <c r="B205" t="s">
        <v>127</v>
      </c>
      <c r="C205">
        <v>6</v>
      </c>
      <c r="G205" t="s">
        <v>434</v>
      </c>
      <c r="H205" t="s">
        <v>557</v>
      </c>
      <c r="I205">
        <v>15</v>
      </c>
    </row>
    <row r="206" spans="1:9" x14ac:dyDescent="0.25">
      <c r="A206" t="s">
        <v>434</v>
      </c>
      <c r="B206" t="s">
        <v>128</v>
      </c>
      <c r="C206">
        <v>21</v>
      </c>
      <c r="G206" t="s">
        <v>434</v>
      </c>
      <c r="H206" t="s">
        <v>668</v>
      </c>
      <c r="I206">
        <v>4</v>
      </c>
    </row>
    <row r="207" spans="1:9" x14ac:dyDescent="0.25">
      <c r="A207" t="s">
        <v>434</v>
      </c>
      <c r="B207" t="s">
        <v>129</v>
      </c>
      <c r="C207">
        <v>2</v>
      </c>
      <c r="G207" t="s">
        <v>434</v>
      </c>
      <c r="H207" s="4" t="s">
        <v>670</v>
      </c>
      <c r="I207">
        <v>33</v>
      </c>
    </row>
    <row r="208" spans="1:9" x14ac:dyDescent="0.25">
      <c r="A208" t="s">
        <v>434</v>
      </c>
      <c r="B208" t="s">
        <v>362</v>
      </c>
      <c r="C208">
        <v>23</v>
      </c>
      <c r="G208" t="s">
        <v>434</v>
      </c>
      <c r="H208" t="s">
        <v>558</v>
      </c>
    </row>
    <row r="209" spans="1:9" x14ac:dyDescent="0.25">
      <c r="A209" t="s">
        <v>434</v>
      </c>
      <c r="B209" t="s">
        <v>430</v>
      </c>
      <c r="C209">
        <v>12</v>
      </c>
      <c r="G209" t="s">
        <v>434</v>
      </c>
      <c r="H209" t="s">
        <v>640</v>
      </c>
      <c r="I209">
        <v>2</v>
      </c>
    </row>
    <row r="210" spans="1:9" x14ac:dyDescent="0.25">
      <c r="A210" t="s">
        <v>434</v>
      </c>
      <c r="B210" s="4" t="s">
        <v>230</v>
      </c>
      <c r="C210">
        <v>2</v>
      </c>
      <c r="G210" t="s">
        <v>434</v>
      </c>
      <c r="H210" t="s">
        <v>591</v>
      </c>
      <c r="I210">
        <v>2</v>
      </c>
    </row>
    <row r="211" spans="1:9" x14ac:dyDescent="0.25">
      <c r="A211" t="s">
        <v>434</v>
      </c>
      <c r="B211" t="s">
        <v>363</v>
      </c>
      <c r="C211">
        <v>89</v>
      </c>
      <c r="G211" t="s">
        <v>434</v>
      </c>
      <c r="H211" t="s">
        <v>578</v>
      </c>
      <c r="I211">
        <v>2</v>
      </c>
    </row>
    <row r="212" spans="1:9" x14ac:dyDescent="0.25">
      <c r="A212" t="s">
        <v>434</v>
      </c>
      <c r="B212" t="s">
        <v>364</v>
      </c>
      <c r="C212">
        <v>166</v>
      </c>
      <c r="G212" t="s">
        <v>434</v>
      </c>
      <c r="H212" t="s">
        <v>671</v>
      </c>
      <c r="I212">
        <v>4</v>
      </c>
    </row>
    <row r="213" spans="1:9" x14ac:dyDescent="0.25">
      <c r="A213" t="s">
        <v>434</v>
      </c>
      <c r="B213" t="s">
        <v>331</v>
      </c>
      <c r="C213">
        <v>376</v>
      </c>
      <c r="G213" t="s">
        <v>434</v>
      </c>
      <c r="H213" t="s">
        <v>672</v>
      </c>
      <c r="I213">
        <v>163</v>
      </c>
    </row>
    <row r="214" spans="1:9" x14ac:dyDescent="0.25">
      <c r="A214" t="s">
        <v>434</v>
      </c>
      <c r="B214" t="s">
        <v>231</v>
      </c>
      <c r="C214">
        <v>11</v>
      </c>
      <c r="G214" t="s">
        <v>434</v>
      </c>
      <c r="H214" t="s">
        <v>685</v>
      </c>
    </row>
    <row r="215" spans="1:9" x14ac:dyDescent="0.25">
      <c r="A215" t="s">
        <v>434</v>
      </c>
      <c r="B215" t="s">
        <v>232</v>
      </c>
      <c r="C215">
        <v>2</v>
      </c>
      <c r="G215" t="s">
        <v>434</v>
      </c>
      <c r="H215" t="s">
        <v>482</v>
      </c>
      <c r="I215">
        <v>26</v>
      </c>
    </row>
    <row r="216" spans="1:9" x14ac:dyDescent="0.25">
      <c r="A216" t="s">
        <v>434</v>
      </c>
      <c r="B216" t="s">
        <v>234</v>
      </c>
      <c r="C216">
        <v>22</v>
      </c>
      <c r="G216" t="s">
        <v>434</v>
      </c>
      <c r="H216" t="s">
        <v>513</v>
      </c>
      <c r="I216">
        <v>2</v>
      </c>
    </row>
    <row r="217" spans="1:9" x14ac:dyDescent="0.25">
      <c r="A217" t="s">
        <v>434</v>
      </c>
      <c r="B217" t="s">
        <v>235</v>
      </c>
      <c r="C217">
        <v>1</v>
      </c>
      <c r="G217" t="s">
        <v>434</v>
      </c>
      <c r="H217" t="s">
        <v>514</v>
      </c>
      <c r="I217">
        <v>1</v>
      </c>
    </row>
    <row r="218" spans="1:9" x14ac:dyDescent="0.25">
      <c r="A218" t="s">
        <v>434</v>
      </c>
      <c r="B218" t="s">
        <v>236</v>
      </c>
      <c r="C218">
        <v>1</v>
      </c>
      <c r="G218" t="s">
        <v>434</v>
      </c>
      <c r="H218" t="s">
        <v>579</v>
      </c>
      <c r="I218">
        <v>12</v>
      </c>
    </row>
    <row r="219" spans="1:9" x14ac:dyDescent="0.25">
      <c r="A219" t="s">
        <v>434</v>
      </c>
      <c r="B219" t="s">
        <v>237</v>
      </c>
      <c r="C219">
        <v>2</v>
      </c>
      <c r="G219" t="s">
        <v>434</v>
      </c>
      <c r="H219" t="s">
        <v>580</v>
      </c>
      <c r="I219">
        <v>2</v>
      </c>
    </row>
    <row r="220" spans="1:9" x14ac:dyDescent="0.25">
      <c r="A220" t="s">
        <v>434</v>
      </c>
      <c r="B220" t="s">
        <v>130</v>
      </c>
      <c r="C220">
        <v>38</v>
      </c>
      <c r="G220" t="s">
        <v>434</v>
      </c>
      <c r="H220" t="s">
        <v>515</v>
      </c>
    </row>
    <row r="221" spans="1:9" x14ac:dyDescent="0.25">
      <c r="A221" t="s">
        <v>434</v>
      </c>
      <c r="B221" t="s">
        <v>74</v>
      </c>
      <c r="C221">
        <v>1</v>
      </c>
      <c r="G221" t="s">
        <v>434</v>
      </c>
      <c r="H221" t="s">
        <v>516</v>
      </c>
      <c r="I221">
        <v>49</v>
      </c>
    </row>
    <row r="222" spans="1:9" x14ac:dyDescent="0.25">
      <c r="A222" t="s">
        <v>434</v>
      </c>
      <c r="B222" t="s">
        <v>75</v>
      </c>
      <c r="C222">
        <v>38</v>
      </c>
      <c r="G222" t="s">
        <v>434</v>
      </c>
      <c r="H222" t="s">
        <v>803</v>
      </c>
      <c r="I222">
        <v>14</v>
      </c>
    </row>
    <row r="223" spans="1:9" x14ac:dyDescent="0.25">
      <c r="A223" t="s">
        <v>434</v>
      </c>
      <c r="B223" t="s">
        <v>76</v>
      </c>
      <c r="C223">
        <v>121</v>
      </c>
      <c r="G223" t="s">
        <v>434</v>
      </c>
      <c r="H223" t="s">
        <v>782</v>
      </c>
      <c r="I223">
        <v>9</v>
      </c>
    </row>
    <row r="224" spans="1:9" x14ac:dyDescent="0.25">
      <c r="A224" t="s">
        <v>434</v>
      </c>
      <c r="B224" t="s">
        <v>77</v>
      </c>
      <c r="C224">
        <v>2</v>
      </c>
      <c r="G224" t="s">
        <v>434</v>
      </c>
      <c r="H224" t="s">
        <v>716</v>
      </c>
    </row>
    <row r="225" spans="1:9" x14ac:dyDescent="0.25">
      <c r="A225" t="s">
        <v>434</v>
      </c>
      <c r="B225" t="s">
        <v>446</v>
      </c>
      <c r="C225">
        <v>6</v>
      </c>
      <c r="G225" t="s">
        <v>434</v>
      </c>
      <c r="H225" t="s">
        <v>581</v>
      </c>
      <c r="I225">
        <v>57</v>
      </c>
    </row>
    <row r="226" spans="1:9" x14ac:dyDescent="0.25">
      <c r="A226" t="s">
        <v>434</v>
      </c>
      <c r="B226" t="s">
        <v>447</v>
      </c>
      <c r="C226">
        <v>152</v>
      </c>
      <c r="G226" t="s">
        <v>434</v>
      </c>
      <c r="H226" t="s">
        <v>483</v>
      </c>
      <c r="I226">
        <v>34</v>
      </c>
    </row>
    <row r="227" spans="1:9" x14ac:dyDescent="0.25">
      <c r="A227" t="s">
        <v>434</v>
      </c>
      <c r="B227" t="s">
        <v>448</v>
      </c>
      <c r="C227">
        <v>1997</v>
      </c>
      <c r="G227" t="s">
        <v>434</v>
      </c>
      <c r="H227" t="s">
        <v>717</v>
      </c>
      <c r="I227">
        <v>4</v>
      </c>
    </row>
    <row r="228" spans="1:9" x14ac:dyDescent="0.25">
      <c r="A228" t="s">
        <v>434</v>
      </c>
      <c r="B228" t="s">
        <v>409</v>
      </c>
      <c r="C228">
        <v>14</v>
      </c>
      <c r="G228" t="s">
        <v>434</v>
      </c>
      <c r="H228" t="s">
        <v>673</v>
      </c>
      <c r="I228">
        <v>37</v>
      </c>
    </row>
    <row r="229" spans="1:9" x14ac:dyDescent="0.25">
      <c r="A229" t="s">
        <v>434</v>
      </c>
      <c r="B229" t="s">
        <v>410</v>
      </c>
      <c r="C229">
        <v>36</v>
      </c>
      <c r="G229" t="s">
        <v>434</v>
      </c>
      <c r="H229" t="s">
        <v>674</v>
      </c>
      <c r="I229">
        <v>25</v>
      </c>
    </row>
    <row r="230" spans="1:9" x14ac:dyDescent="0.25">
      <c r="A230" t="s">
        <v>434</v>
      </c>
      <c r="B230" t="s">
        <v>238</v>
      </c>
      <c r="C230">
        <v>3</v>
      </c>
      <c r="G230" t="s">
        <v>434</v>
      </c>
      <c r="H230" t="s">
        <v>675</v>
      </c>
      <c r="I230">
        <v>167</v>
      </c>
    </row>
    <row r="231" spans="1:9" x14ac:dyDescent="0.25">
      <c r="A231" t="s">
        <v>434</v>
      </c>
      <c r="B231" t="s">
        <v>411</v>
      </c>
      <c r="C231">
        <v>2</v>
      </c>
      <c r="G231" t="s">
        <v>434</v>
      </c>
      <c r="H231" t="s">
        <v>676</v>
      </c>
      <c r="I231">
        <v>4</v>
      </c>
    </row>
    <row r="232" spans="1:9" x14ac:dyDescent="0.25">
      <c r="A232" t="s">
        <v>434</v>
      </c>
      <c r="B232" t="s">
        <v>412</v>
      </c>
      <c r="C232">
        <v>3</v>
      </c>
      <c r="G232" t="s">
        <v>434</v>
      </c>
      <c r="H232" t="s">
        <v>677</v>
      </c>
      <c r="I232">
        <v>86</v>
      </c>
    </row>
    <row r="233" spans="1:9" x14ac:dyDescent="0.25">
      <c r="A233" t="s">
        <v>434</v>
      </c>
      <c r="B233" t="s">
        <v>239</v>
      </c>
      <c r="C233">
        <v>12</v>
      </c>
      <c r="G233" t="s">
        <v>434</v>
      </c>
      <c r="H233" t="s">
        <v>783</v>
      </c>
      <c r="I233">
        <v>4</v>
      </c>
    </row>
    <row r="234" spans="1:9" x14ac:dyDescent="0.25">
      <c r="A234" t="s">
        <v>434</v>
      </c>
      <c r="B234" t="s">
        <v>240</v>
      </c>
      <c r="C234">
        <v>20</v>
      </c>
      <c r="G234" t="s">
        <v>434</v>
      </c>
      <c r="H234" t="s">
        <v>784</v>
      </c>
      <c r="I234">
        <v>21</v>
      </c>
    </row>
    <row r="235" spans="1:9" x14ac:dyDescent="0.25">
      <c r="A235" t="s">
        <v>434</v>
      </c>
      <c r="B235" t="s">
        <v>241</v>
      </c>
      <c r="C235">
        <v>4</v>
      </c>
      <c r="G235" t="s">
        <v>434</v>
      </c>
      <c r="H235" t="s">
        <v>628</v>
      </c>
      <c r="I235">
        <v>24</v>
      </c>
    </row>
    <row r="236" spans="1:9" x14ac:dyDescent="0.25">
      <c r="A236" t="s">
        <v>434</v>
      </c>
      <c r="B236" t="s">
        <v>242</v>
      </c>
      <c r="C236">
        <v>4</v>
      </c>
      <c r="G236" t="s">
        <v>434</v>
      </c>
      <c r="H236" t="s">
        <v>605</v>
      </c>
      <c r="I236">
        <v>6</v>
      </c>
    </row>
    <row r="237" spans="1:9" x14ac:dyDescent="0.25">
      <c r="A237" t="s">
        <v>434</v>
      </c>
      <c r="B237" t="s">
        <v>243</v>
      </c>
      <c r="C237">
        <v>2</v>
      </c>
      <c r="G237" t="s">
        <v>434</v>
      </c>
      <c r="H237" t="s">
        <v>623</v>
      </c>
      <c r="I237">
        <v>2</v>
      </c>
    </row>
    <row r="238" spans="1:9" x14ac:dyDescent="0.25">
      <c r="A238" t="s">
        <v>434</v>
      </c>
      <c r="B238" t="s">
        <v>413</v>
      </c>
      <c r="C238">
        <v>2</v>
      </c>
      <c r="G238" t="s">
        <v>434</v>
      </c>
      <c r="H238" t="s">
        <v>678</v>
      </c>
      <c r="I238">
        <v>22</v>
      </c>
    </row>
    <row r="239" spans="1:9" x14ac:dyDescent="0.25">
      <c r="A239" t="s">
        <v>434</v>
      </c>
      <c r="B239" t="s">
        <v>332</v>
      </c>
      <c r="C239">
        <v>158</v>
      </c>
      <c r="G239" t="s">
        <v>434</v>
      </c>
      <c r="H239" t="s">
        <v>606</v>
      </c>
      <c r="I239">
        <v>2</v>
      </c>
    </row>
    <row r="240" spans="1:9" x14ac:dyDescent="0.25">
      <c r="A240" t="s">
        <v>434</v>
      </c>
      <c r="B240" t="s">
        <v>449</v>
      </c>
      <c r="C240">
        <v>189</v>
      </c>
      <c r="G240" t="s">
        <v>434</v>
      </c>
      <c r="H240" t="s">
        <v>607</v>
      </c>
      <c r="I240">
        <v>2</v>
      </c>
    </row>
    <row r="241" spans="1:9" x14ac:dyDescent="0.25">
      <c r="A241" t="s">
        <v>434</v>
      </c>
      <c r="B241" t="s">
        <v>414</v>
      </c>
      <c r="C241">
        <v>30</v>
      </c>
      <c r="G241" t="s">
        <v>434</v>
      </c>
      <c r="H241" t="s">
        <v>608</v>
      </c>
      <c r="I241">
        <v>4</v>
      </c>
    </row>
    <row r="242" spans="1:9" x14ac:dyDescent="0.25">
      <c r="A242" t="s">
        <v>434</v>
      </c>
      <c r="B242" t="s">
        <v>334</v>
      </c>
      <c r="C242">
        <v>2</v>
      </c>
      <c r="G242" t="s">
        <v>434</v>
      </c>
      <c r="H242" t="s">
        <v>609</v>
      </c>
      <c r="I242">
        <v>10</v>
      </c>
    </row>
    <row r="243" spans="1:9" x14ac:dyDescent="0.25">
      <c r="A243" t="s">
        <v>434</v>
      </c>
      <c r="B243" t="s">
        <v>131</v>
      </c>
      <c r="C243">
        <v>19</v>
      </c>
      <c r="G243" t="s">
        <v>434</v>
      </c>
      <c r="H243" t="s">
        <v>582</v>
      </c>
      <c r="I243">
        <v>6</v>
      </c>
    </row>
    <row r="244" spans="1:9" x14ac:dyDescent="0.25">
      <c r="A244" t="s">
        <v>434</v>
      </c>
      <c r="B244" t="s">
        <v>132</v>
      </c>
      <c r="G244" t="s">
        <v>434</v>
      </c>
      <c r="H244" t="s">
        <v>718</v>
      </c>
    </row>
    <row r="245" spans="1:9" x14ac:dyDescent="0.25">
      <c r="A245" t="s">
        <v>434</v>
      </c>
      <c r="B245" t="s">
        <v>133</v>
      </c>
      <c r="C245">
        <v>75</v>
      </c>
      <c r="G245" t="s">
        <v>434</v>
      </c>
      <c r="H245" t="s">
        <v>617</v>
      </c>
      <c r="I245">
        <v>4</v>
      </c>
    </row>
    <row r="246" spans="1:9" x14ac:dyDescent="0.25">
      <c r="A246" t="s">
        <v>434</v>
      </c>
      <c r="B246" t="s">
        <v>78</v>
      </c>
      <c r="C246">
        <v>66</v>
      </c>
      <c r="G246" t="s">
        <v>434</v>
      </c>
      <c r="H246" t="s">
        <v>583</v>
      </c>
      <c r="I246">
        <v>2</v>
      </c>
    </row>
    <row r="247" spans="1:9" x14ac:dyDescent="0.25">
      <c r="A247" t="s">
        <v>434</v>
      </c>
      <c r="B247" t="s">
        <v>433</v>
      </c>
      <c r="C247">
        <v>15</v>
      </c>
      <c r="G247" t="s">
        <v>434</v>
      </c>
      <c r="H247" t="s">
        <v>719</v>
      </c>
      <c r="I247">
        <v>4</v>
      </c>
    </row>
    <row r="248" spans="1:9" x14ac:dyDescent="0.25">
      <c r="A248" t="s">
        <v>434</v>
      </c>
      <c r="B248" t="s">
        <v>450</v>
      </c>
      <c r="C248">
        <v>804</v>
      </c>
      <c r="G248" t="s">
        <v>434</v>
      </c>
      <c r="H248" t="s">
        <v>559</v>
      </c>
      <c r="I248">
        <v>9</v>
      </c>
    </row>
    <row r="249" spans="1:9" x14ac:dyDescent="0.25">
      <c r="A249" t="s">
        <v>434</v>
      </c>
      <c r="B249" t="s">
        <v>415</v>
      </c>
      <c r="C249">
        <v>8</v>
      </c>
      <c r="G249" t="s">
        <v>434</v>
      </c>
      <c r="H249" t="s">
        <v>560</v>
      </c>
      <c r="I249">
        <v>7</v>
      </c>
    </row>
    <row r="250" spans="1:9" x14ac:dyDescent="0.25">
      <c r="A250" t="s">
        <v>434</v>
      </c>
      <c r="B250" t="s">
        <v>134</v>
      </c>
      <c r="C250">
        <v>2</v>
      </c>
      <c r="G250" t="s">
        <v>434</v>
      </c>
      <c r="H250" t="s">
        <v>720</v>
      </c>
    </row>
    <row r="251" spans="1:9" x14ac:dyDescent="0.25">
      <c r="A251" t="s">
        <v>434</v>
      </c>
      <c r="B251" t="s">
        <v>335</v>
      </c>
      <c r="C251">
        <v>4</v>
      </c>
      <c r="G251" t="s">
        <v>434</v>
      </c>
      <c r="H251" t="s">
        <v>517</v>
      </c>
    </row>
    <row r="252" spans="1:9" x14ac:dyDescent="0.25">
      <c r="A252" t="s">
        <v>434</v>
      </c>
      <c r="B252" t="s">
        <v>336</v>
      </c>
      <c r="C252">
        <v>35</v>
      </c>
      <c r="G252" t="s">
        <v>434</v>
      </c>
      <c r="H252" t="s">
        <v>518</v>
      </c>
      <c r="I252">
        <v>15</v>
      </c>
    </row>
    <row r="253" spans="1:9" x14ac:dyDescent="0.25">
      <c r="A253" t="s">
        <v>434</v>
      </c>
      <c r="B253" t="s">
        <v>337</v>
      </c>
      <c r="C253">
        <v>22</v>
      </c>
      <c r="G253" t="s">
        <v>434</v>
      </c>
      <c r="H253" t="s">
        <v>519</v>
      </c>
      <c r="I253">
        <v>2</v>
      </c>
    </row>
    <row r="254" spans="1:9" x14ac:dyDescent="0.25">
      <c r="A254" t="s">
        <v>434</v>
      </c>
      <c r="B254" t="s">
        <v>135</v>
      </c>
      <c r="G254" t="s">
        <v>434</v>
      </c>
      <c r="H254" t="s">
        <v>721</v>
      </c>
      <c r="I254">
        <v>18</v>
      </c>
    </row>
    <row r="255" spans="1:9" x14ac:dyDescent="0.25">
      <c r="A255" t="s">
        <v>434</v>
      </c>
      <c r="B255" t="s">
        <v>136</v>
      </c>
      <c r="C255">
        <v>33</v>
      </c>
      <c r="G255" t="s">
        <v>434</v>
      </c>
      <c r="H255" t="s">
        <v>568</v>
      </c>
      <c r="I255">
        <v>2</v>
      </c>
    </row>
    <row r="256" spans="1:9" x14ac:dyDescent="0.25">
      <c r="A256" t="s">
        <v>434</v>
      </c>
      <c r="B256" t="s">
        <v>137</v>
      </c>
      <c r="C256">
        <v>47</v>
      </c>
      <c r="G256" t="s">
        <v>434</v>
      </c>
      <c r="H256" t="s">
        <v>629</v>
      </c>
      <c r="I256">
        <v>12</v>
      </c>
    </row>
    <row r="257" spans="1:9" x14ac:dyDescent="0.25">
      <c r="A257" t="s">
        <v>434</v>
      </c>
      <c r="B257" t="s">
        <v>138</v>
      </c>
      <c r="C257">
        <v>87</v>
      </c>
      <c r="G257" t="s">
        <v>434</v>
      </c>
      <c r="H257" t="s">
        <v>630</v>
      </c>
      <c r="I257">
        <v>2</v>
      </c>
    </row>
    <row r="258" spans="1:9" x14ac:dyDescent="0.25">
      <c r="A258" t="s">
        <v>434</v>
      </c>
      <c r="B258" t="s">
        <v>139</v>
      </c>
      <c r="C258">
        <v>10</v>
      </c>
      <c r="G258" t="s">
        <v>434</v>
      </c>
      <c r="H258" t="s">
        <v>484</v>
      </c>
      <c r="I258">
        <v>9</v>
      </c>
    </row>
    <row r="259" spans="1:9" x14ac:dyDescent="0.25">
      <c r="A259" t="s">
        <v>434</v>
      </c>
      <c r="B259" t="s">
        <v>140</v>
      </c>
      <c r="C259">
        <v>2</v>
      </c>
      <c r="G259" t="s">
        <v>434</v>
      </c>
      <c r="H259" t="s">
        <v>785</v>
      </c>
      <c r="I259">
        <v>4</v>
      </c>
    </row>
    <row r="260" spans="1:9" x14ac:dyDescent="0.25">
      <c r="A260" t="s">
        <v>434</v>
      </c>
      <c r="B260" t="s">
        <v>338</v>
      </c>
      <c r="C260">
        <v>6</v>
      </c>
      <c r="G260" t="s">
        <v>434</v>
      </c>
      <c r="H260" t="s">
        <v>618</v>
      </c>
      <c r="I260">
        <v>3</v>
      </c>
    </row>
    <row r="261" spans="1:9" x14ac:dyDescent="0.25">
      <c r="A261" t="s">
        <v>434</v>
      </c>
      <c r="B261" t="s">
        <v>339</v>
      </c>
      <c r="C261">
        <v>2</v>
      </c>
      <c r="G261" t="s">
        <v>434</v>
      </c>
      <c r="H261" t="s">
        <v>786</v>
      </c>
      <c r="I261">
        <v>4</v>
      </c>
    </row>
    <row r="262" spans="1:9" x14ac:dyDescent="0.25">
      <c r="A262" t="s">
        <v>434</v>
      </c>
      <c r="B262" t="s">
        <v>141</v>
      </c>
      <c r="C262">
        <v>2</v>
      </c>
      <c r="G262" t="s">
        <v>434</v>
      </c>
      <c r="H262" t="s">
        <v>787</v>
      </c>
      <c r="I262">
        <v>43</v>
      </c>
    </row>
    <row r="263" spans="1:9" x14ac:dyDescent="0.25">
      <c r="A263" t="s">
        <v>434</v>
      </c>
      <c r="B263" t="s">
        <v>244</v>
      </c>
      <c r="C263">
        <v>58</v>
      </c>
      <c r="G263" t="s">
        <v>434</v>
      </c>
      <c r="H263" t="s">
        <v>788</v>
      </c>
      <c r="I263">
        <v>7</v>
      </c>
    </row>
    <row r="264" spans="1:9" x14ac:dyDescent="0.25">
      <c r="A264" t="s">
        <v>434</v>
      </c>
      <c r="B264" t="s">
        <v>245</v>
      </c>
      <c r="C264">
        <v>1</v>
      </c>
      <c r="G264" t="s">
        <v>434</v>
      </c>
      <c r="H264" t="s">
        <v>789</v>
      </c>
      <c r="I264">
        <v>1</v>
      </c>
    </row>
    <row r="265" spans="1:9" x14ac:dyDescent="0.25">
      <c r="A265" t="s">
        <v>434</v>
      </c>
      <c r="B265" t="s">
        <v>246</v>
      </c>
      <c r="C265">
        <v>11</v>
      </c>
      <c r="G265" t="s">
        <v>434</v>
      </c>
      <c r="H265" t="s">
        <v>679</v>
      </c>
      <c r="I265">
        <v>34</v>
      </c>
    </row>
    <row r="266" spans="1:9" x14ac:dyDescent="0.25">
      <c r="A266" t="s">
        <v>434</v>
      </c>
      <c r="B266" t="s">
        <v>365</v>
      </c>
      <c r="C266">
        <v>19</v>
      </c>
      <c r="G266" t="s">
        <v>434</v>
      </c>
      <c r="H266" t="s">
        <v>610</v>
      </c>
      <c r="I266">
        <v>7</v>
      </c>
    </row>
    <row r="267" spans="1:9" x14ac:dyDescent="0.25">
      <c r="A267" t="s">
        <v>434</v>
      </c>
      <c r="B267" t="s">
        <v>247</v>
      </c>
      <c r="C267">
        <v>5</v>
      </c>
      <c r="G267" t="s">
        <v>434</v>
      </c>
      <c r="H267" t="s">
        <v>611</v>
      </c>
      <c r="I267">
        <v>61</v>
      </c>
    </row>
    <row r="268" spans="1:9" x14ac:dyDescent="0.25">
      <c r="A268" t="s">
        <v>434</v>
      </c>
      <c r="B268" t="s">
        <v>142</v>
      </c>
      <c r="C268">
        <v>2</v>
      </c>
      <c r="G268" t="s">
        <v>434</v>
      </c>
      <c r="H268" t="s">
        <v>612</v>
      </c>
      <c r="I268">
        <v>24</v>
      </c>
    </row>
    <row r="269" spans="1:9" x14ac:dyDescent="0.25">
      <c r="A269" t="s">
        <v>434</v>
      </c>
      <c r="B269" t="s">
        <v>451</v>
      </c>
      <c r="C269">
        <v>308</v>
      </c>
      <c r="G269" t="s">
        <v>434</v>
      </c>
      <c r="H269" t="s">
        <v>624</v>
      </c>
      <c r="I269">
        <v>49</v>
      </c>
    </row>
    <row r="270" spans="1:9" x14ac:dyDescent="0.25">
      <c r="A270" t="s">
        <v>434</v>
      </c>
      <c r="B270" t="s">
        <v>366</v>
      </c>
      <c r="C270">
        <v>30</v>
      </c>
      <c r="G270" t="s">
        <v>434</v>
      </c>
      <c r="H270" t="s">
        <v>485</v>
      </c>
      <c r="I270">
        <v>1</v>
      </c>
    </row>
    <row r="271" spans="1:9" x14ac:dyDescent="0.25">
      <c r="A271" t="s">
        <v>434</v>
      </c>
      <c r="B271" t="s">
        <v>340</v>
      </c>
      <c r="C271">
        <v>2</v>
      </c>
      <c r="G271" t="s">
        <v>434</v>
      </c>
      <c r="H271" t="s">
        <v>584</v>
      </c>
      <c r="I271">
        <v>392</v>
      </c>
    </row>
    <row r="272" spans="1:9" x14ac:dyDescent="0.25">
      <c r="A272" t="s">
        <v>434</v>
      </c>
      <c r="B272" t="s">
        <v>248</v>
      </c>
      <c r="C272">
        <v>1</v>
      </c>
      <c r="G272" t="s">
        <v>434</v>
      </c>
      <c r="H272" t="s">
        <v>585</v>
      </c>
      <c r="I272">
        <v>46</v>
      </c>
    </row>
    <row r="273" spans="1:9" x14ac:dyDescent="0.25">
      <c r="A273" t="s">
        <v>434</v>
      </c>
      <c r="B273" t="s">
        <v>249</v>
      </c>
      <c r="C273">
        <v>20</v>
      </c>
      <c r="G273" t="s">
        <v>434</v>
      </c>
      <c r="H273" t="s">
        <v>680</v>
      </c>
      <c r="I273">
        <v>50</v>
      </c>
    </row>
    <row r="274" spans="1:9" x14ac:dyDescent="0.25">
      <c r="A274" t="s">
        <v>434</v>
      </c>
      <c r="B274" t="s">
        <v>250</v>
      </c>
      <c r="C274">
        <v>4</v>
      </c>
      <c r="G274" t="s">
        <v>434</v>
      </c>
      <c r="H274" t="s">
        <v>569</v>
      </c>
      <c r="I274">
        <v>3</v>
      </c>
    </row>
    <row r="275" spans="1:9" x14ac:dyDescent="0.25">
      <c r="A275" t="s">
        <v>434</v>
      </c>
      <c r="B275" t="s">
        <v>143</v>
      </c>
      <c r="G275" t="s">
        <v>434</v>
      </c>
      <c r="H275" t="s">
        <v>586</v>
      </c>
      <c r="I275">
        <v>3</v>
      </c>
    </row>
    <row r="276" spans="1:9" x14ac:dyDescent="0.25">
      <c r="A276" t="s">
        <v>434</v>
      </c>
      <c r="B276" t="s">
        <v>144</v>
      </c>
      <c r="C276">
        <v>157</v>
      </c>
      <c r="G276" t="s">
        <v>434</v>
      </c>
      <c r="H276" t="s">
        <v>647</v>
      </c>
      <c r="I276">
        <v>5</v>
      </c>
    </row>
    <row r="277" spans="1:9" x14ac:dyDescent="0.25">
      <c r="A277" t="s">
        <v>434</v>
      </c>
      <c r="B277" t="s">
        <v>79</v>
      </c>
      <c r="C277">
        <v>589</v>
      </c>
      <c r="G277" t="s">
        <v>434</v>
      </c>
      <c r="H277" t="s">
        <v>648</v>
      </c>
      <c r="I277">
        <v>3</v>
      </c>
    </row>
    <row r="278" spans="1:9" x14ac:dyDescent="0.25">
      <c r="A278" t="s">
        <v>434</v>
      </c>
      <c r="B278" t="s">
        <v>452</v>
      </c>
      <c r="C278">
        <v>574</v>
      </c>
      <c r="G278" t="s">
        <v>434</v>
      </c>
      <c r="H278" t="s">
        <v>486</v>
      </c>
      <c r="I278">
        <v>23</v>
      </c>
    </row>
    <row r="279" spans="1:9" x14ac:dyDescent="0.25">
      <c r="A279" t="s">
        <v>434</v>
      </c>
      <c r="B279" t="s">
        <v>251</v>
      </c>
      <c r="C279">
        <v>19</v>
      </c>
      <c r="G279" t="s">
        <v>434</v>
      </c>
      <c r="H279" t="s">
        <v>790</v>
      </c>
      <c r="I279">
        <v>4</v>
      </c>
    </row>
    <row r="280" spans="1:9" x14ac:dyDescent="0.25">
      <c r="A280" t="s">
        <v>434</v>
      </c>
      <c r="B280" t="s">
        <v>145</v>
      </c>
      <c r="C280">
        <v>8</v>
      </c>
      <c r="G280" t="s">
        <v>434</v>
      </c>
      <c r="H280" s="4" t="s">
        <v>791</v>
      </c>
      <c r="I280">
        <v>2</v>
      </c>
    </row>
    <row r="281" spans="1:9" x14ac:dyDescent="0.25">
      <c r="A281" t="s">
        <v>434</v>
      </c>
      <c r="B281" t="s">
        <v>146</v>
      </c>
      <c r="C281">
        <v>2</v>
      </c>
      <c r="G281" t="s">
        <v>434</v>
      </c>
      <c r="H281" t="s">
        <v>681</v>
      </c>
      <c r="I281">
        <v>40</v>
      </c>
    </row>
    <row r="282" spans="1:9" x14ac:dyDescent="0.25">
      <c r="A282" t="s">
        <v>434</v>
      </c>
      <c r="B282" t="s">
        <v>147</v>
      </c>
      <c r="C282">
        <v>6</v>
      </c>
      <c r="G282" t="s">
        <v>434</v>
      </c>
      <c r="H282" t="s">
        <v>682</v>
      </c>
      <c r="I282">
        <v>2</v>
      </c>
    </row>
    <row r="283" spans="1:9" x14ac:dyDescent="0.25">
      <c r="A283" t="s">
        <v>434</v>
      </c>
      <c r="B283" t="s">
        <v>252</v>
      </c>
      <c r="C283">
        <v>26</v>
      </c>
      <c r="G283" t="s">
        <v>434</v>
      </c>
      <c r="H283" t="s">
        <v>722</v>
      </c>
      <c r="I283">
        <v>4</v>
      </c>
    </row>
    <row r="284" spans="1:9" x14ac:dyDescent="0.25">
      <c r="A284" t="s">
        <v>434</v>
      </c>
      <c r="B284" t="s">
        <v>253</v>
      </c>
      <c r="C284">
        <v>8</v>
      </c>
      <c r="G284" t="s">
        <v>434</v>
      </c>
      <c r="H284" t="s">
        <v>723</v>
      </c>
      <c r="I284">
        <v>50</v>
      </c>
    </row>
    <row r="285" spans="1:9" x14ac:dyDescent="0.25">
      <c r="A285" t="s">
        <v>434</v>
      </c>
      <c r="B285" t="s">
        <v>254</v>
      </c>
      <c r="C285">
        <v>2</v>
      </c>
      <c r="G285" t="s">
        <v>434</v>
      </c>
      <c r="H285" t="s">
        <v>724</v>
      </c>
      <c r="I285">
        <v>842</v>
      </c>
    </row>
    <row r="286" spans="1:9" x14ac:dyDescent="0.25">
      <c r="A286" t="s">
        <v>434</v>
      </c>
      <c r="B286" t="s">
        <v>255</v>
      </c>
      <c r="C286">
        <v>2</v>
      </c>
      <c r="G286" t="s">
        <v>434</v>
      </c>
      <c r="H286" t="s">
        <v>725</v>
      </c>
      <c r="I286">
        <v>107</v>
      </c>
    </row>
    <row r="287" spans="1:9" x14ac:dyDescent="0.25">
      <c r="A287" t="s">
        <v>434</v>
      </c>
      <c r="B287" t="s">
        <v>256</v>
      </c>
      <c r="C287">
        <v>21</v>
      </c>
      <c r="G287" t="s">
        <v>434</v>
      </c>
      <c r="H287" t="s">
        <v>726</v>
      </c>
      <c r="I287">
        <v>25</v>
      </c>
    </row>
    <row r="288" spans="1:9" x14ac:dyDescent="0.25">
      <c r="A288" t="s">
        <v>434</v>
      </c>
      <c r="B288" t="s">
        <v>257</v>
      </c>
      <c r="C288">
        <v>4</v>
      </c>
      <c r="G288" t="s">
        <v>434</v>
      </c>
      <c r="H288" t="s">
        <v>683</v>
      </c>
      <c r="I288">
        <v>14</v>
      </c>
    </row>
    <row r="289" spans="1:9" x14ac:dyDescent="0.25">
      <c r="A289" t="s">
        <v>434</v>
      </c>
      <c r="B289" t="s">
        <v>258</v>
      </c>
      <c r="C289">
        <v>2</v>
      </c>
      <c r="G289" t="s">
        <v>434</v>
      </c>
      <c r="H289" t="s">
        <v>792</v>
      </c>
      <c r="I289">
        <v>8</v>
      </c>
    </row>
    <row r="290" spans="1:9" x14ac:dyDescent="0.25">
      <c r="A290" t="s">
        <v>434</v>
      </c>
      <c r="B290" t="s">
        <v>416</v>
      </c>
      <c r="C290">
        <v>3</v>
      </c>
      <c r="G290" t="s">
        <v>434</v>
      </c>
      <c r="H290" t="s">
        <v>793</v>
      </c>
      <c r="I290">
        <v>11</v>
      </c>
    </row>
    <row r="291" spans="1:9" x14ac:dyDescent="0.25">
      <c r="A291" t="s">
        <v>434</v>
      </c>
      <c r="B291" t="s">
        <v>417</v>
      </c>
      <c r="C291">
        <v>2</v>
      </c>
      <c r="G291" t="s">
        <v>434</v>
      </c>
      <c r="H291" t="s">
        <v>613</v>
      </c>
      <c r="I291">
        <v>4</v>
      </c>
    </row>
    <row r="292" spans="1:9" x14ac:dyDescent="0.25">
      <c r="A292" t="s">
        <v>434</v>
      </c>
      <c r="B292" t="s">
        <v>259</v>
      </c>
      <c r="C292">
        <v>4</v>
      </c>
      <c r="G292" t="s">
        <v>434</v>
      </c>
      <c r="H292" t="s">
        <v>614</v>
      </c>
      <c r="I292">
        <v>27</v>
      </c>
    </row>
    <row r="293" spans="1:9" x14ac:dyDescent="0.25">
      <c r="A293" t="s">
        <v>434</v>
      </c>
      <c r="B293" t="s">
        <v>260</v>
      </c>
      <c r="C293">
        <v>15</v>
      </c>
      <c r="G293" t="s">
        <v>434</v>
      </c>
      <c r="H293" t="s">
        <v>615</v>
      </c>
      <c r="I293">
        <v>16</v>
      </c>
    </row>
    <row r="294" spans="1:9" x14ac:dyDescent="0.25">
      <c r="A294" t="s">
        <v>434</v>
      </c>
      <c r="B294" t="s">
        <v>261</v>
      </c>
      <c r="C294">
        <v>10</v>
      </c>
      <c r="G294" t="s">
        <v>434</v>
      </c>
      <c r="H294" t="s">
        <v>616</v>
      </c>
      <c r="I294">
        <v>2</v>
      </c>
    </row>
    <row r="295" spans="1:9" x14ac:dyDescent="0.25">
      <c r="A295" t="s">
        <v>434</v>
      </c>
      <c r="B295" t="s">
        <v>262</v>
      </c>
      <c r="C295">
        <v>9</v>
      </c>
      <c r="G295" t="s">
        <v>434</v>
      </c>
      <c r="H295" t="s">
        <v>631</v>
      </c>
      <c r="I295">
        <v>2</v>
      </c>
    </row>
    <row r="296" spans="1:9" x14ac:dyDescent="0.25">
      <c r="A296" t="s">
        <v>434</v>
      </c>
      <c r="B296" t="s">
        <v>263</v>
      </c>
      <c r="C296">
        <v>12</v>
      </c>
      <c r="G296" t="s">
        <v>434</v>
      </c>
      <c r="H296" t="s">
        <v>632</v>
      </c>
      <c r="I296">
        <v>4</v>
      </c>
    </row>
    <row r="297" spans="1:9" x14ac:dyDescent="0.25">
      <c r="A297" t="s">
        <v>434</v>
      </c>
      <c r="B297" t="s">
        <v>148</v>
      </c>
      <c r="C297">
        <v>37</v>
      </c>
      <c r="G297" t="s">
        <v>434</v>
      </c>
      <c r="H297" t="s">
        <v>561</v>
      </c>
    </row>
    <row r="298" spans="1:9" x14ac:dyDescent="0.25">
      <c r="A298" t="s">
        <v>434</v>
      </c>
      <c r="B298" t="s">
        <v>149</v>
      </c>
      <c r="C298">
        <v>4</v>
      </c>
      <c r="G298" t="s">
        <v>434</v>
      </c>
      <c r="H298" t="s">
        <v>794</v>
      </c>
      <c r="I298">
        <v>49</v>
      </c>
    </row>
    <row r="299" spans="1:9" x14ac:dyDescent="0.25">
      <c r="A299" t="s">
        <v>434</v>
      </c>
      <c r="B299" t="s">
        <v>264</v>
      </c>
      <c r="C299">
        <v>2</v>
      </c>
      <c r="G299" t="s">
        <v>434</v>
      </c>
      <c r="H299" t="s">
        <v>795</v>
      </c>
      <c r="I299">
        <v>30</v>
      </c>
    </row>
    <row r="300" spans="1:9" x14ac:dyDescent="0.25">
      <c r="A300" t="s">
        <v>434</v>
      </c>
      <c r="B300" t="s">
        <v>265</v>
      </c>
      <c r="C300">
        <v>2</v>
      </c>
      <c r="G300" t="s">
        <v>434</v>
      </c>
      <c r="H300" t="s">
        <v>796</v>
      </c>
      <c r="I300">
        <v>95</v>
      </c>
    </row>
    <row r="301" spans="1:9" x14ac:dyDescent="0.25">
      <c r="A301" t="s">
        <v>434</v>
      </c>
      <c r="B301" t="s">
        <v>266</v>
      </c>
      <c r="C301">
        <v>14</v>
      </c>
      <c r="G301" t="s">
        <v>434</v>
      </c>
      <c r="H301" t="s">
        <v>797</v>
      </c>
      <c r="I301">
        <v>63</v>
      </c>
    </row>
    <row r="302" spans="1:9" x14ac:dyDescent="0.25">
      <c r="A302" t="s">
        <v>434</v>
      </c>
      <c r="B302" t="s">
        <v>267</v>
      </c>
      <c r="C302">
        <v>2</v>
      </c>
      <c r="G302" t="s">
        <v>434</v>
      </c>
      <c r="H302" t="s">
        <v>798</v>
      </c>
      <c r="I302">
        <v>463</v>
      </c>
    </row>
    <row r="303" spans="1:9" x14ac:dyDescent="0.25">
      <c r="A303" t="s">
        <v>434</v>
      </c>
      <c r="B303" t="s">
        <v>268</v>
      </c>
      <c r="C303">
        <v>5</v>
      </c>
      <c r="G303" t="s">
        <v>434</v>
      </c>
      <c r="H303" t="s">
        <v>799</v>
      </c>
      <c r="I303">
        <v>12</v>
      </c>
    </row>
    <row r="304" spans="1:9" x14ac:dyDescent="0.25">
      <c r="A304" t="s">
        <v>434</v>
      </c>
      <c r="B304" t="s">
        <v>269</v>
      </c>
      <c r="C304">
        <v>2</v>
      </c>
      <c r="G304" t="s">
        <v>434</v>
      </c>
      <c r="H304" t="s">
        <v>800</v>
      </c>
      <c r="I304">
        <v>37</v>
      </c>
    </row>
    <row r="305" spans="1:9" x14ac:dyDescent="0.25">
      <c r="A305" t="s">
        <v>434</v>
      </c>
      <c r="B305" t="s">
        <v>270</v>
      </c>
      <c r="C305">
        <v>77</v>
      </c>
      <c r="G305" t="s">
        <v>434</v>
      </c>
      <c r="H305" t="s">
        <v>801</v>
      </c>
      <c r="I305">
        <v>4</v>
      </c>
    </row>
    <row r="306" spans="1:9" x14ac:dyDescent="0.25">
      <c r="A306" t="s">
        <v>434</v>
      </c>
      <c r="B306" t="s">
        <v>150</v>
      </c>
      <c r="C306">
        <v>48</v>
      </c>
      <c r="G306" t="s">
        <v>434</v>
      </c>
      <c r="H306" t="s">
        <v>562</v>
      </c>
      <c r="I306">
        <v>2</v>
      </c>
    </row>
    <row r="307" spans="1:9" x14ac:dyDescent="0.25">
      <c r="A307" t="s">
        <v>434</v>
      </c>
      <c r="B307" t="s">
        <v>418</v>
      </c>
      <c r="C307">
        <v>8</v>
      </c>
      <c r="G307" t="s">
        <v>434</v>
      </c>
      <c r="H307" t="s">
        <v>563</v>
      </c>
      <c r="I307">
        <v>4</v>
      </c>
    </row>
    <row r="308" spans="1:9" x14ac:dyDescent="0.25">
      <c r="A308" t="s">
        <v>434</v>
      </c>
      <c r="B308" t="s">
        <v>419</v>
      </c>
      <c r="C308">
        <v>9</v>
      </c>
      <c r="G308" t="s">
        <v>434</v>
      </c>
      <c r="H308" t="s">
        <v>564</v>
      </c>
      <c r="I308">
        <v>6</v>
      </c>
    </row>
    <row r="309" spans="1:9" x14ac:dyDescent="0.25">
      <c r="A309" t="s">
        <v>434</v>
      </c>
      <c r="B309" t="s">
        <v>271</v>
      </c>
      <c r="C309">
        <v>5</v>
      </c>
      <c r="G309" t="s">
        <v>434</v>
      </c>
      <c r="H309" t="s">
        <v>593</v>
      </c>
      <c r="I309">
        <v>5</v>
      </c>
    </row>
    <row r="310" spans="1:9" x14ac:dyDescent="0.25">
      <c r="A310" t="s">
        <v>434</v>
      </c>
      <c r="B310" t="s">
        <v>272</v>
      </c>
      <c r="C310">
        <v>16</v>
      </c>
      <c r="G310" t="s">
        <v>434</v>
      </c>
      <c r="H310" t="s">
        <v>727</v>
      </c>
      <c r="I310">
        <v>28</v>
      </c>
    </row>
    <row r="311" spans="1:9" x14ac:dyDescent="0.25">
      <c r="A311" t="s">
        <v>434</v>
      </c>
      <c r="B311" t="s">
        <v>341</v>
      </c>
      <c r="C311">
        <v>2</v>
      </c>
      <c r="G311" t="s">
        <v>434</v>
      </c>
      <c r="H311" t="s">
        <v>520</v>
      </c>
      <c r="I311">
        <v>143</v>
      </c>
    </row>
    <row r="312" spans="1:9" x14ac:dyDescent="0.25">
      <c r="A312" t="s">
        <v>434</v>
      </c>
      <c r="B312" t="s">
        <v>342</v>
      </c>
      <c r="C312">
        <v>3</v>
      </c>
      <c r="G312" t="s">
        <v>434</v>
      </c>
      <c r="H312" t="s">
        <v>521</v>
      </c>
    </row>
    <row r="313" spans="1:9" x14ac:dyDescent="0.25">
      <c r="A313" t="s">
        <v>434</v>
      </c>
      <c r="B313" t="s">
        <v>151</v>
      </c>
      <c r="C313">
        <v>7</v>
      </c>
      <c r="G313" t="s">
        <v>434</v>
      </c>
      <c r="H313" t="s">
        <v>522</v>
      </c>
      <c r="I313">
        <v>65</v>
      </c>
    </row>
    <row r="314" spans="1:9" x14ac:dyDescent="0.25">
      <c r="A314" t="s">
        <v>434</v>
      </c>
      <c r="B314" t="s">
        <v>273</v>
      </c>
      <c r="C314">
        <v>5</v>
      </c>
      <c r="G314" t="s">
        <v>434</v>
      </c>
      <c r="H314" t="s">
        <v>523</v>
      </c>
    </row>
    <row r="315" spans="1:9" x14ac:dyDescent="0.25">
      <c r="A315" t="s">
        <v>434</v>
      </c>
      <c r="B315" t="s">
        <v>274</v>
      </c>
      <c r="C315">
        <v>31</v>
      </c>
      <c r="G315" t="s">
        <v>434</v>
      </c>
      <c r="H315" t="s">
        <v>728</v>
      </c>
      <c r="I315">
        <v>3</v>
      </c>
    </row>
    <row r="316" spans="1:9" x14ac:dyDescent="0.25">
      <c r="A316" t="s">
        <v>434</v>
      </c>
      <c r="B316" t="s">
        <v>152</v>
      </c>
      <c r="G316" t="s">
        <v>434</v>
      </c>
      <c r="H316" t="s">
        <v>524</v>
      </c>
      <c r="I316">
        <v>1</v>
      </c>
    </row>
    <row r="317" spans="1:9" x14ac:dyDescent="0.25">
      <c r="A317" t="s">
        <v>434</v>
      </c>
      <c r="B317" t="s">
        <v>153</v>
      </c>
      <c r="C317">
        <v>9</v>
      </c>
      <c r="G317" t="s">
        <v>434</v>
      </c>
      <c r="H317" t="s">
        <v>729</v>
      </c>
      <c r="I317">
        <v>2</v>
      </c>
    </row>
    <row r="318" spans="1:9" x14ac:dyDescent="0.25">
      <c r="A318" t="s">
        <v>434</v>
      </c>
      <c r="B318" t="s">
        <v>154</v>
      </c>
      <c r="C318">
        <v>8</v>
      </c>
      <c r="G318" t="s">
        <v>434</v>
      </c>
      <c r="H318" t="s">
        <v>730</v>
      </c>
    </row>
    <row r="319" spans="1:9" x14ac:dyDescent="0.25">
      <c r="A319" t="s">
        <v>434</v>
      </c>
      <c r="B319" t="s">
        <v>155</v>
      </c>
      <c r="C319">
        <v>3</v>
      </c>
    </row>
    <row r="320" spans="1:9" x14ac:dyDescent="0.25">
      <c r="A320" t="s">
        <v>434</v>
      </c>
      <c r="B320" t="s">
        <v>156</v>
      </c>
      <c r="C320">
        <v>8</v>
      </c>
    </row>
    <row r="321" spans="1:3" x14ac:dyDescent="0.25">
      <c r="A321" t="s">
        <v>434</v>
      </c>
      <c r="B321" t="s">
        <v>80</v>
      </c>
      <c r="C321">
        <v>22</v>
      </c>
    </row>
    <row r="322" spans="1:3" x14ac:dyDescent="0.25">
      <c r="A322" t="s">
        <v>434</v>
      </c>
      <c r="B322" t="s">
        <v>157</v>
      </c>
      <c r="C322">
        <v>2</v>
      </c>
    </row>
    <row r="323" spans="1:3" x14ac:dyDescent="0.25">
      <c r="A323" t="s">
        <v>434</v>
      </c>
      <c r="B323" t="s">
        <v>275</v>
      </c>
      <c r="C323">
        <v>1</v>
      </c>
    </row>
    <row r="324" spans="1:3" x14ac:dyDescent="0.25">
      <c r="A324" t="s">
        <v>434</v>
      </c>
      <c r="B324" t="s">
        <v>276</v>
      </c>
      <c r="C324">
        <v>8</v>
      </c>
    </row>
    <row r="325" spans="1:3" x14ac:dyDescent="0.25">
      <c r="A325" t="s">
        <v>434</v>
      </c>
      <c r="B325" t="s">
        <v>277</v>
      </c>
      <c r="C325">
        <v>11</v>
      </c>
    </row>
    <row r="326" spans="1:3" x14ac:dyDescent="0.25">
      <c r="A326" t="s">
        <v>434</v>
      </c>
      <c r="B326" t="s">
        <v>278</v>
      </c>
      <c r="C326">
        <v>2</v>
      </c>
    </row>
    <row r="327" spans="1:3" x14ac:dyDescent="0.25">
      <c r="A327" t="s">
        <v>434</v>
      </c>
      <c r="B327" t="s">
        <v>343</v>
      </c>
      <c r="C327">
        <v>2</v>
      </c>
    </row>
    <row r="328" spans="1:3" x14ac:dyDescent="0.25">
      <c r="A328" t="s">
        <v>434</v>
      </c>
      <c r="B328" t="s">
        <v>279</v>
      </c>
      <c r="C328">
        <v>2</v>
      </c>
    </row>
    <row r="329" spans="1:3" x14ac:dyDescent="0.25">
      <c r="A329" t="s">
        <v>434</v>
      </c>
      <c r="B329" t="s">
        <v>280</v>
      </c>
      <c r="C329">
        <v>4</v>
      </c>
    </row>
    <row r="330" spans="1:3" x14ac:dyDescent="0.25">
      <c r="A330" t="s">
        <v>434</v>
      </c>
      <c r="B330" t="s">
        <v>281</v>
      </c>
      <c r="C330">
        <v>8</v>
      </c>
    </row>
    <row r="331" spans="1:3" x14ac:dyDescent="0.25">
      <c r="A331" t="s">
        <v>434</v>
      </c>
      <c r="B331" t="s">
        <v>282</v>
      </c>
      <c r="C331">
        <v>22</v>
      </c>
    </row>
    <row r="332" spans="1:3" x14ac:dyDescent="0.25">
      <c r="A332" t="s">
        <v>434</v>
      </c>
      <c r="B332" t="s">
        <v>283</v>
      </c>
      <c r="C332">
        <v>2</v>
      </c>
    </row>
    <row r="333" spans="1:3" x14ac:dyDescent="0.25">
      <c r="A333" t="s">
        <v>434</v>
      </c>
      <c r="B333" t="s">
        <v>284</v>
      </c>
      <c r="C333">
        <v>11</v>
      </c>
    </row>
    <row r="334" spans="1:3" x14ac:dyDescent="0.25">
      <c r="A334" t="s">
        <v>434</v>
      </c>
      <c r="B334" t="s">
        <v>285</v>
      </c>
      <c r="C334">
        <v>200</v>
      </c>
    </row>
    <row r="335" spans="1:3" x14ac:dyDescent="0.25">
      <c r="A335" t="s">
        <v>434</v>
      </c>
      <c r="B335" t="s">
        <v>453</v>
      </c>
      <c r="C335">
        <v>310</v>
      </c>
    </row>
    <row r="336" spans="1:3" x14ac:dyDescent="0.25">
      <c r="A336" t="s">
        <v>434</v>
      </c>
      <c r="B336" t="s">
        <v>286</v>
      </c>
      <c r="C336">
        <v>161</v>
      </c>
    </row>
    <row r="337" spans="1:3" x14ac:dyDescent="0.25">
      <c r="A337" t="s">
        <v>434</v>
      </c>
      <c r="B337" t="s">
        <v>287</v>
      </c>
      <c r="C337">
        <v>2</v>
      </c>
    </row>
    <row r="338" spans="1:3" x14ac:dyDescent="0.25">
      <c r="A338" t="s">
        <v>434</v>
      </c>
      <c r="B338" t="s">
        <v>288</v>
      </c>
      <c r="C338">
        <v>3</v>
      </c>
    </row>
    <row r="339" spans="1:3" x14ac:dyDescent="0.25">
      <c r="A339" t="s">
        <v>434</v>
      </c>
      <c r="B339" t="s">
        <v>289</v>
      </c>
      <c r="C339">
        <v>3</v>
      </c>
    </row>
    <row r="340" spans="1:3" x14ac:dyDescent="0.25">
      <c r="A340" t="s">
        <v>434</v>
      </c>
      <c r="B340" t="s">
        <v>290</v>
      </c>
      <c r="C340">
        <v>2</v>
      </c>
    </row>
    <row r="341" spans="1:3" x14ac:dyDescent="0.25">
      <c r="A341" t="s">
        <v>434</v>
      </c>
      <c r="B341" t="s">
        <v>454</v>
      </c>
      <c r="C341">
        <v>900</v>
      </c>
    </row>
    <row r="342" spans="1:3" x14ac:dyDescent="0.25">
      <c r="A342" t="s">
        <v>434</v>
      </c>
      <c r="B342" t="s">
        <v>291</v>
      </c>
      <c r="C342">
        <v>45</v>
      </c>
    </row>
    <row r="343" spans="1:3" x14ac:dyDescent="0.25">
      <c r="A343" t="s">
        <v>434</v>
      </c>
      <c r="B343" t="s">
        <v>292</v>
      </c>
      <c r="C343">
        <v>79</v>
      </c>
    </row>
    <row r="344" spans="1:3" x14ac:dyDescent="0.25">
      <c r="A344" t="s">
        <v>434</v>
      </c>
      <c r="B344" t="s">
        <v>293</v>
      </c>
      <c r="C344">
        <v>4</v>
      </c>
    </row>
    <row r="345" spans="1:3" x14ac:dyDescent="0.25">
      <c r="A345" t="s">
        <v>434</v>
      </c>
      <c r="B345" t="s">
        <v>294</v>
      </c>
      <c r="C345">
        <v>14</v>
      </c>
    </row>
    <row r="346" spans="1:3" x14ac:dyDescent="0.25">
      <c r="A346" t="s">
        <v>434</v>
      </c>
      <c r="B346" t="s">
        <v>455</v>
      </c>
      <c r="C346">
        <v>83</v>
      </c>
    </row>
    <row r="347" spans="1:3" x14ac:dyDescent="0.25">
      <c r="A347" t="s">
        <v>434</v>
      </c>
      <c r="B347" t="s">
        <v>456</v>
      </c>
      <c r="C347">
        <v>638</v>
      </c>
    </row>
    <row r="348" spans="1:3" x14ac:dyDescent="0.25">
      <c r="A348" t="s">
        <v>434</v>
      </c>
      <c r="B348" t="s">
        <v>295</v>
      </c>
      <c r="C348">
        <v>6</v>
      </c>
    </row>
    <row r="349" spans="1:3" x14ac:dyDescent="0.25">
      <c r="A349" t="s">
        <v>434</v>
      </c>
      <c r="B349" t="s">
        <v>420</v>
      </c>
      <c r="C349">
        <v>81</v>
      </c>
    </row>
    <row r="350" spans="1:3" x14ac:dyDescent="0.25">
      <c r="A350" t="s">
        <v>434</v>
      </c>
      <c r="B350" t="s">
        <v>296</v>
      </c>
      <c r="C350">
        <v>4</v>
      </c>
    </row>
    <row r="351" spans="1:3" x14ac:dyDescent="0.25">
      <c r="A351" t="s">
        <v>434</v>
      </c>
      <c r="B351" t="s">
        <v>297</v>
      </c>
      <c r="C351">
        <v>8</v>
      </c>
    </row>
    <row r="352" spans="1:3" x14ac:dyDescent="0.25">
      <c r="A352" t="s">
        <v>434</v>
      </c>
      <c r="B352" t="s">
        <v>298</v>
      </c>
      <c r="C352">
        <v>4</v>
      </c>
    </row>
    <row r="353" spans="1:3" x14ac:dyDescent="0.25">
      <c r="A353" t="s">
        <v>434</v>
      </c>
      <c r="B353" t="s">
        <v>299</v>
      </c>
      <c r="C353">
        <v>10</v>
      </c>
    </row>
    <row r="354" spans="1:3" x14ac:dyDescent="0.25">
      <c r="A354" t="s">
        <v>434</v>
      </c>
      <c r="B354" t="s">
        <v>300</v>
      </c>
      <c r="C354">
        <v>2</v>
      </c>
    </row>
    <row r="355" spans="1:3" x14ac:dyDescent="0.25">
      <c r="A355" t="s">
        <v>434</v>
      </c>
      <c r="B355" t="s">
        <v>344</v>
      </c>
      <c r="C355">
        <v>10</v>
      </c>
    </row>
    <row r="356" spans="1:3" x14ac:dyDescent="0.25">
      <c r="A356" t="s">
        <v>434</v>
      </c>
      <c r="B356" t="s">
        <v>367</v>
      </c>
      <c r="C356">
        <v>3</v>
      </c>
    </row>
    <row r="357" spans="1:3" x14ac:dyDescent="0.25">
      <c r="A357" t="s">
        <v>434</v>
      </c>
      <c r="B357" t="s">
        <v>421</v>
      </c>
      <c r="C357">
        <v>2</v>
      </c>
    </row>
    <row r="358" spans="1:3" x14ac:dyDescent="0.25">
      <c r="A358" t="s">
        <v>434</v>
      </c>
      <c r="B358" t="s">
        <v>368</v>
      </c>
      <c r="C358">
        <v>215</v>
      </c>
    </row>
    <row r="359" spans="1:3" x14ac:dyDescent="0.25">
      <c r="A359" t="s">
        <v>434</v>
      </c>
      <c r="B359" t="s">
        <v>369</v>
      </c>
      <c r="C359">
        <v>12</v>
      </c>
    </row>
    <row r="360" spans="1:3" x14ac:dyDescent="0.25">
      <c r="A360" t="s">
        <v>434</v>
      </c>
      <c r="B360" t="s">
        <v>370</v>
      </c>
      <c r="C360">
        <v>2</v>
      </c>
    </row>
    <row r="361" spans="1:3" x14ac:dyDescent="0.25">
      <c r="A361" t="s">
        <v>434</v>
      </c>
      <c r="B361" t="s">
        <v>371</v>
      </c>
      <c r="C361">
        <v>7</v>
      </c>
    </row>
    <row r="362" spans="1:3" x14ac:dyDescent="0.25">
      <c r="A362" t="s">
        <v>434</v>
      </c>
      <c r="B362" t="s">
        <v>158</v>
      </c>
      <c r="C362">
        <v>20</v>
      </c>
    </row>
    <row r="363" spans="1:3" x14ac:dyDescent="0.25">
      <c r="A363" t="s">
        <v>434</v>
      </c>
      <c r="B363" t="s">
        <v>301</v>
      </c>
      <c r="C363">
        <v>8</v>
      </c>
    </row>
    <row r="364" spans="1:3" x14ac:dyDescent="0.25">
      <c r="A364" t="s">
        <v>434</v>
      </c>
      <c r="B364" t="s">
        <v>302</v>
      </c>
      <c r="C364">
        <v>14</v>
      </c>
    </row>
    <row r="365" spans="1:3" x14ac:dyDescent="0.25">
      <c r="A365" t="s">
        <v>434</v>
      </c>
      <c r="B365" t="s">
        <v>303</v>
      </c>
      <c r="C365">
        <v>10</v>
      </c>
    </row>
    <row r="366" spans="1:3" x14ac:dyDescent="0.25">
      <c r="A366" t="s">
        <v>434</v>
      </c>
      <c r="B366" t="s">
        <v>304</v>
      </c>
      <c r="C366">
        <v>4</v>
      </c>
    </row>
    <row r="367" spans="1:3" x14ac:dyDescent="0.25">
      <c r="A367" t="s">
        <v>434</v>
      </c>
      <c r="B367" t="s">
        <v>305</v>
      </c>
      <c r="C367">
        <v>3</v>
      </c>
    </row>
    <row r="368" spans="1:3" x14ac:dyDescent="0.25">
      <c r="A368" t="s">
        <v>434</v>
      </c>
      <c r="B368" s="4" t="s">
        <v>159</v>
      </c>
      <c r="C368">
        <v>21</v>
      </c>
    </row>
    <row r="369" spans="1:3" x14ac:dyDescent="0.25">
      <c r="A369" t="s">
        <v>434</v>
      </c>
      <c r="B369" t="s">
        <v>422</v>
      </c>
      <c r="C369">
        <v>1</v>
      </c>
    </row>
    <row r="370" spans="1:3" x14ac:dyDescent="0.25">
      <c r="A370" t="s">
        <v>434</v>
      </c>
      <c r="B370" t="s">
        <v>345</v>
      </c>
      <c r="C370">
        <v>24</v>
      </c>
    </row>
    <row r="371" spans="1:3" x14ac:dyDescent="0.25">
      <c r="A371" t="s">
        <v>434</v>
      </c>
      <c r="B371" t="s">
        <v>457</v>
      </c>
      <c r="C371">
        <v>762</v>
      </c>
    </row>
    <row r="372" spans="1:3" x14ac:dyDescent="0.25">
      <c r="A372" t="s">
        <v>434</v>
      </c>
      <c r="B372" t="s">
        <v>346</v>
      </c>
      <c r="C372">
        <v>126</v>
      </c>
    </row>
    <row r="373" spans="1:3" x14ac:dyDescent="0.25">
      <c r="A373" t="s">
        <v>434</v>
      </c>
      <c r="B373" t="s">
        <v>423</v>
      </c>
      <c r="C373">
        <v>2</v>
      </c>
    </row>
    <row r="374" spans="1:3" x14ac:dyDescent="0.25">
      <c r="A374" t="s">
        <v>434</v>
      </c>
      <c r="B374" t="s">
        <v>431</v>
      </c>
      <c r="C374">
        <v>43</v>
      </c>
    </row>
    <row r="375" spans="1:3" x14ac:dyDescent="0.25">
      <c r="A375" t="s">
        <v>434</v>
      </c>
      <c r="B375" t="s">
        <v>160</v>
      </c>
      <c r="C375">
        <v>5</v>
      </c>
    </row>
    <row r="376" spans="1:3" x14ac:dyDescent="0.25">
      <c r="A376" t="s">
        <v>434</v>
      </c>
      <c r="B376" t="s">
        <v>161</v>
      </c>
      <c r="C376">
        <v>13</v>
      </c>
    </row>
    <row r="377" spans="1:3" x14ac:dyDescent="0.25">
      <c r="A377" t="s">
        <v>434</v>
      </c>
      <c r="B377" t="s">
        <v>347</v>
      </c>
      <c r="C377">
        <v>11</v>
      </c>
    </row>
    <row r="378" spans="1:3" x14ac:dyDescent="0.25">
      <c r="A378" t="s">
        <v>434</v>
      </c>
      <c r="B378" t="s">
        <v>348</v>
      </c>
      <c r="C378">
        <v>19</v>
      </c>
    </row>
    <row r="379" spans="1:3" x14ac:dyDescent="0.25">
      <c r="A379" t="s">
        <v>434</v>
      </c>
      <c r="B379" t="s">
        <v>349</v>
      </c>
      <c r="C379">
        <v>126</v>
      </c>
    </row>
    <row r="380" spans="1:3" x14ac:dyDescent="0.25">
      <c r="A380" t="s">
        <v>434</v>
      </c>
      <c r="B380" t="s">
        <v>350</v>
      </c>
      <c r="C380">
        <v>32</v>
      </c>
    </row>
    <row r="381" spans="1:3" x14ac:dyDescent="0.25">
      <c r="A381" t="s">
        <v>434</v>
      </c>
      <c r="B381" t="s">
        <v>162</v>
      </c>
      <c r="C381">
        <v>5</v>
      </c>
    </row>
    <row r="382" spans="1:3" x14ac:dyDescent="0.25">
      <c r="A382" t="s">
        <v>434</v>
      </c>
      <c r="B382" t="s">
        <v>306</v>
      </c>
      <c r="C382">
        <v>7</v>
      </c>
    </row>
    <row r="383" spans="1:3" x14ac:dyDescent="0.25">
      <c r="A383" t="s">
        <v>434</v>
      </c>
      <c r="B383" t="s">
        <v>307</v>
      </c>
      <c r="C383">
        <v>7</v>
      </c>
    </row>
    <row r="384" spans="1:3" x14ac:dyDescent="0.25">
      <c r="A384" t="s">
        <v>434</v>
      </c>
      <c r="B384" t="s">
        <v>163</v>
      </c>
      <c r="C384">
        <v>76</v>
      </c>
    </row>
    <row r="385" spans="1:3" x14ac:dyDescent="0.25">
      <c r="A385" t="s">
        <v>434</v>
      </c>
      <c r="B385" t="s">
        <v>308</v>
      </c>
      <c r="C385">
        <v>4</v>
      </c>
    </row>
    <row r="386" spans="1:3" x14ac:dyDescent="0.25">
      <c r="A386" t="s">
        <v>434</v>
      </c>
      <c r="B386" t="s">
        <v>309</v>
      </c>
      <c r="C386">
        <v>35</v>
      </c>
    </row>
    <row r="387" spans="1:3" x14ac:dyDescent="0.25">
      <c r="A387" t="s">
        <v>434</v>
      </c>
      <c r="B387" t="s">
        <v>310</v>
      </c>
      <c r="C387">
        <v>18</v>
      </c>
    </row>
    <row r="388" spans="1:3" x14ac:dyDescent="0.25">
      <c r="A388" t="s">
        <v>434</v>
      </c>
      <c r="B388" t="s">
        <v>311</v>
      </c>
      <c r="C388">
        <v>2</v>
      </c>
    </row>
    <row r="389" spans="1:3" x14ac:dyDescent="0.25">
      <c r="A389" t="s">
        <v>434</v>
      </c>
      <c r="B389" t="s">
        <v>312</v>
      </c>
      <c r="C389">
        <v>6</v>
      </c>
    </row>
    <row r="390" spans="1:3" x14ac:dyDescent="0.25">
      <c r="A390" t="s">
        <v>434</v>
      </c>
      <c r="B390" t="s">
        <v>313</v>
      </c>
      <c r="C390">
        <v>2</v>
      </c>
    </row>
    <row r="391" spans="1:3" x14ac:dyDescent="0.25">
      <c r="A391" t="s">
        <v>434</v>
      </c>
      <c r="B391" t="s">
        <v>314</v>
      </c>
      <c r="C391">
        <v>2</v>
      </c>
    </row>
    <row r="392" spans="1:3" x14ac:dyDescent="0.25">
      <c r="A392" t="s">
        <v>434</v>
      </c>
      <c r="B392" t="s">
        <v>315</v>
      </c>
      <c r="C392">
        <v>4</v>
      </c>
    </row>
    <row r="393" spans="1:3" x14ac:dyDescent="0.25">
      <c r="A393" t="s">
        <v>434</v>
      </c>
      <c r="B393" t="s">
        <v>316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Ownership</vt:lpstr>
      <vt:lpstr>Sheet2</vt:lpstr>
      <vt:lpstr>Formatted Data</vt:lpstr>
      <vt:lpstr>RAW</vt:lpstr>
      <vt:lpstr>TRUE RAW</vt:lpstr>
      <vt:lpstr>Sheet3</vt:lpstr>
      <vt:lpstr>'TRUE RAW'!_c1Oct</vt:lpstr>
      <vt:lpstr>RAW!Mar_2011</vt:lpstr>
      <vt:lpstr>Sheet3!Mar_2011LOC</vt:lpstr>
      <vt:lpstr>Sheet3!Oct_2011LOC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dcterms:created xsi:type="dcterms:W3CDTF">2016-04-04T05:32:17Z</dcterms:created>
  <dcterms:modified xsi:type="dcterms:W3CDTF">2016-04-06T19:33:50Z</dcterms:modified>
</cp:coreProperties>
</file>